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F:\SPA\Templates and Forms and Samples\Proposal_Information_Templates\"/>
    </mc:Choice>
  </mc:AlternateContent>
  <xr:revisionPtr revIDLastSave="0" documentId="13_ncr:1_{852911C8-9D41-45D6-B26E-00F4E59A5470}" xr6:coauthVersionLast="47" xr6:coauthVersionMax="47" xr10:uidLastSave="{00000000-0000-0000-0000-000000000000}"/>
  <bookViews>
    <workbookView xWindow="57480" yWindow="-120" windowWidth="29040" windowHeight="15840" tabRatio="839" activeTab="1" xr2:uid="{00000000-000D-0000-FFFF-FFFF00000000}"/>
  </bookViews>
  <sheets>
    <sheet name="Proposal Checklist" sheetId="31" r:id="rId1"/>
    <sheet name="BVARI BUDGET" sheetId="3" r:id="rId2"/>
    <sheet name="Instructions" sheetId="18" r:id="rId3"/>
    <sheet name="R&amp;R Budget YR 1" sheetId="4" r:id="rId4"/>
    <sheet name="R&amp;R Budget YR 2" sheetId="6" r:id="rId5"/>
    <sheet name="R&amp;R Budget YR 3" sheetId="12" r:id="rId6"/>
    <sheet name="R&amp;R Budget YR 4" sheetId="13" r:id="rId7"/>
    <sheet name="R&amp;R Budget YR 5" sheetId="14" r:id="rId8"/>
    <sheet name="R&amp;R Budget YR 6" sheetId="15" r:id="rId9"/>
    <sheet name="R&amp;R Budget YR 7" sheetId="16" r:id="rId10"/>
    <sheet name="R&amp;R Budget Cumulative" sheetId="17" r:id="rId11"/>
    <sheet name="Modular Budget YR 1" sheetId="9" r:id="rId12"/>
    <sheet name="Modular Budget YR 2" sheetId="10" r:id="rId13"/>
    <sheet name="Modular Budget YR 3" sheetId="23" r:id="rId14"/>
    <sheet name="Modular Budget YR 4" sheetId="26" r:id="rId15"/>
    <sheet name="Modular Budget YR 5" sheetId="27" r:id="rId16"/>
    <sheet name="Modular Budget Cumulative" sheetId="11" r:id="rId17"/>
    <sheet name="NIH NGA" sheetId="7" r:id="rId18"/>
    <sheet name="Budget Distribution" sheetId="8" r:id="rId19"/>
    <sheet name="Formulas" sheetId="5" r:id="rId20"/>
    <sheet name="Versions" sheetId="22" r:id="rId21"/>
  </sheets>
  <definedNames>
    <definedName name="_xlnm.Print_Area" localSheetId="1">'BVARI BUDGET'!$B$1:$AA$194</definedName>
    <definedName name="_xlnm.Print_Area" localSheetId="16">'Modular Budget Cumulative'!$B$2:$T$17</definedName>
    <definedName name="_xlnm.Print_Area" localSheetId="11">'Modular Budget YR 1'!$B$2:$T$21</definedName>
    <definedName name="_xlnm.Print_Area" localSheetId="12">'Modular Budget YR 2'!$B$2:$T$21</definedName>
    <definedName name="_xlnm.Print_Area" localSheetId="13">'Modular Budget YR 3'!$B$2:$T$21</definedName>
    <definedName name="_xlnm.Print_Area" localSheetId="14">'Modular Budget YR 4'!$B$2:$T$21</definedName>
    <definedName name="_xlnm.Print_Area" localSheetId="15">'Modular Budget YR 5'!$B$2:$T$21</definedName>
    <definedName name="_xlnm.Print_Area" localSheetId="0">'Proposal Checklist'!$A$1:$F$85</definedName>
    <definedName name="_xlnm.Print_Area" localSheetId="10">'R&amp;R Budget Cumulative'!$B$2:$T$16</definedName>
    <definedName name="_xlnm.Print_Area" localSheetId="3">'R&amp;R Budget YR 1'!$B$2:$T$37</definedName>
    <definedName name="_xlnm.Print_Area" localSheetId="4">'R&amp;R Budget YR 2'!$B$2:$T$37</definedName>
    <definedName name="_xlnm.Print_Area" localSheetId="5">'R&amp;R Budget YR 3'!$B$2:$T$37</definedName>
    <definedName name="_xlnm.Print_Area" localSheetId="6">'R&amp;R Budget YR 4'!$B$2:$T$37</definedName>
    <definedName name="_xlnm.Print_Area" localSheetId="7">'R&amp;R Budget YR 5'!$B$2:$T$37</definedName>
    <definedName name="_xlnm.Print_Area" localSheetId="8">'R&amp;R Budget YR 6'!$B$2:$T$37</definedName>
    <definedName name="_xlnm.Print_Area" localSheetId="9">'R&amp;R Budget YR 7'!$B$2:$T$37</definedName>
    <definedName name="Z_2BA85823_600F_429D_9A47_839CABF9B3A4_.wvu.Cols" localSheetId="1" hidden="1">'BVARI BUDGET'!$I:$T</definedName>
    <definedName name="Z_2BA85823_600F_429D_9A47_839CABF9B3A4_.wvu.Cols" localSheetId="16" hidden="1">'Modular Budget Cumulative'!$H:$O</definedName>
    <definedName name="Z_2BA85823_600F_429D_9A47_839CABF9B3A4_.wvu.Cols" localSheetId="11" hidden="1">'Modular Budget YR 1'!$H:$O</definedName>
    <definedName name="Z_2BA85823_600F_429D_9A47_839CABF9B3A4_.wvu.Cols" localSheetId="12" hidden="1">'Modular Budget YR 2'!$H:$O</definedName>
    <definedName name="Z_2BA85823_600F_429D_9A47_839CABF9B3A4_.wvu.Cols" localSheetId="13" hidden="1">'Modular Budget YR 3'!$H:$O</definedName>
    <definedName name="Z_2BA85823_600F_429D_9A47_839CABF9B3A4_.wvu.Cols" localSheetId="14" hidden="1">'Modular Budget YR 4'!$H:$O</definedName>
    <definedName name="Z_2BA85823_600F_429D_9A47_839CABF9B3A4_.wvu.Cols" localSheetId="15" hidden="1">'Modular Budget YR 5'!$H:$O</definedName>
    <definedName name="Z_2BA85823_600F_429D_9A47_839CABF9B3A4_.wvu.Cols" localSheetId="10" hidden="1">'R&amp;R Budget Cumulative'!$H:$O</definedName>
    <definedName name="Z_2BA85823_600F_429D_9A47_839CABF9B3A4_.wvu.Cols" localSheetId="3" hidden="1">'R&amp;R Budget YR 1'!$H:$O</definedName>
    <definedName name="Z_2BA85823_600F_429D_9A47_839CABF9B3A4_.wvu.Cols" localSheetId="4" hidden="1">'R&amp;R Budget YR 2'!$H:$O</definedName>
    <definedName name="Z_2BA85823_600F_429D_9A47_839CABF9B3A4_.wvu.Cols" localSheetId="5" hidden="1">'R&amp;R Budget YR 3'!$H:$O</definedName>
    <definedName name="Z_2BA85823_600F_429D_9A47_839CABF9B3A4_.wvu.Cols" localSheetId="6" hidden="1">'R&amp;R Budget YR 4'!$H:$O</definedName>
    <definedName name="Z_2BA85823_600F_429D_9A47_839CABF9B3A4_.wvu.Cols" localSheetId="7" hidden="1">'R&amp;R Budget YR 5'!$H:$O</definedName>
    <definedName name="Z_2BA85823_600F_429D_9A47_839CABF9B3A4_.wvu.Cols" localSheetId="8" hidden="1">'R&amp;R Budget YR 6'!$H:$O</definedName>
    <definedName name="Z_2BA85823_600F_429D_9A47_839CABF9B3A4_.wvu.Cols" localSheetId="9" hidden="1">'R&amp;R Budget YR 7'!$H:$O</definedName>
    <definedName name="Z_2BA85823_600F_429D_9A47_839CABF9B3A4_.wvu.PrintArea" localSheetId="1" hidden="1">'BVARI BUDGET'!$A$1:$AA$194</definedName>
    <definedName name="Z_2BA85823_600F_429D_9A47_839CABF9B3A4_.wvu.PrintArea" localSheetId="16" hidden="1">'Modular Budget Cumulative'!$A$2:$T$17</definedName>
    <definedName name="Z_2BA85823_600F_429D_9A47_839CABF9B3A4_.wvu.PrintArea" localSheetId="11" hidden="1">'Modular Budget YR 1'!$A$2:$T$21</definedName>
    <definedName name="Z_2BA85823_600F_429D_9A47_839CABF9B3A4_.wvu.PrintArea" localSheetId="12" hidden="1">'Modular Budget YR 2'!$A$2:$T$21</definedName>
    <definedName name="Z_2BA85823_600F_429D_9A47_839CABF9B3A4_.wvu.PrintArea" localSheetId="13" hidden="1">'Modular Budget YR 3'!$A$2:$T$21</definedName>
    <definedName name="Z_2BA85823_600F_429D_9A47_839CABF9B3A4_.wvu.PrintArea" localSheetId="14" hidden="1">'Modular Budget YR 4'!$A$2:$T$21</definedName>
    <definedName name="Z_2BA85823_600F_429D_9A47_839CABF9B3A4_.wvu.PrintArea" localSheetId="15" hidden="1">'Modular Budget YR 5'!$A$2:$T$21</definedName>
    <definedName name="Z_2BA85823_600F_429D_9A47_839CABF9B3A4_.wvu.PrintArea" localSheetId="10" hidden="1">'R&amp;R Budget Cumulative'!$A$2:$T$16</definedName>
    <definedName name="Z_2BA85823_600F_429D_9A47_839CABF9B3A4_.wvu.PrintArea" localSheetId="3" hidden="1">'R&amp;R Budget YR 1'!$A$2:$T$37</definedName>
    <definedName name="Z_2BA85823_600F_429D_9A47_839CABF9B3A4_.wvu.PrintArea" localSheetId="4" hidden="1">'R&amp;R Budget YR 2'!$A$2:$T$37</definedName>
    <definedName name="Z_2BA85823_600F_429D_9A47_839CABF9B3A4_.wvu.PrintArea" localSheetId="5" hidden="1">'R&amp;R Budget YR 3'!$A$2:$T$37</definedName>
    <definedName name="Z_2BA85823_600F_429D_9A47_839CABF9B3A4_.wvu.PrintArea" localSheetId="6" hidden="1">'R&amp;R Budget YR 4'!$A$2:$T$37</definedName>
    <definedName name="Z_2BA85823_600F_429D_9A47_839CABF9B3A4_.wvu.PrintArea" localSheetId="7" hidden="1">'R&amp;R Budget YR 5'!$A$2:$T$37</definedName>
    <definedName name="Z_2BA85823_600F_429D_9A47_839CABF9B3A4_.wvu.PrintArea" localSheetId="8" hidden="1">'R&amp;R Budget YR 6'!$A$2:$T$37</definedName>
    <definedName name="Z_2BA85823_600F_429D_9A47_839CABF9B3A4_.wvu.PrintArea" localSheetId="9" hidden="1">'R&amp;R Budget YR 7'!$A$2:$T$37</definedName>
    <definedName name="Z_2BA85823_600F_429D_9A47_839CABF9B3A4_.wvu.Rows" localSheetId="1" hidden="1">'BVARI BUDGET'!$192:$192,'BVARI BUDGET'!#REF!</definedName>
    <definedName name="Z_2BA85823_600F_429D_9A47_839CABF9B3A4_.wvu.Rows" localSheetId="16" hidden="1">'Modular Budget Cumulative'!#REF!,'Modular Budget Cumulative'!#REF!</definedName>
    <definedName name="Z_2BA85823_600F_429D_9A47_839CABF9B3A4_.wvu.Rows" localSheetId="11" hidden="1">'Modular Budget YR 1'!#REF!,'Modular Budget YR 1'!#REF!</definedName>
    <definedName name="Z_2BA85823_600F_429D_9A47_839CABF9B3A4_.wvu.Rows" localSheetId="12" hidden="1">'Modular Budget YR 2'!#REF!,'Modular Budget YR 2'!#REF!</definedName>
    <definedName name="Z_2BA85823_600F_429D_9A47_839CABF9B3A4_.wvu.Rows" localSheetId="13" hidden="1">'Modular Budget YR 3'!#REF!,'Modular Budget YR 3'!#REF!</definedName>
    <definedName name="Z_2BA85823_600F_429D_9A47_839CABF9B3A4_.wvu.Rows" localSheetId="14" hidden="1">'Modular Budget YR 4'!#REF!,'Modular Budget YR 4'!#REF!</definedName>
    <definedName name="Z_2BA85823_600F_429D_9A47_839CABF9B3A4_.wvu.Rows" localSheetId="15" hidden="1">'Modular Budget YR 5'!#REF!,'Modular Budget YR 5'!#REF!</definedName>
    <definedName name="Z_2BA85823_600F_429D_9A47_839CABF9B3A4_.wvu.Rows" localSheetId="10" hidden="1">'R&amp;R Budget Cumulative'!#REF!,'R&amp;R Budget Cumulative'!#REF!</definedName>
    <definedName name="Z_2BA85823_600F_429D_9A47_839CABF9B3A4_.wvu.Rows" localSheetId="3" hidden="1">'R&amp;R Budget YR 1'!#REF!,'R&amp;R Budget YR 1'!#REF!</definedName>
    <definedName name="Z_2BA85823_600F_429D_9A47_839CABF9B3A4_.wvu.Rows" localSheetId="4" hidden="1">'R&amp;R Budget YR 2'!#REF!,'R&amp;R Budget YR 2'!#REF!</definedName>
    <definedName name="Z_2BA85823_600F_429D_9A47_839CABF9B3A4_.wvu.Rows" localSheetId="5" hidden="1">'R&amp;R Budget YR 3'!#REF!,'R&amp;R Budget YR 3'!#REF!</definedName>
    <definedName name="Z_2BA85823_600F_429D_9A47_839CABF9B3A4_.wvu.Rows" localSheetId="6" hidden="1">'R&amp;R Budget YR 4'!#REF!,'R&amp;R Budget YR 4'!#REF!</definedName>
    <definedName name="Z_2BA85823_600F_429D_9A47_839CABF9B3A4_.wvu.Rows" localSheetId="7" hidden="1">'R&amp;R Budget YR 5'!#REF!,'R&amp;R Budget YR 5'!#REF!</definedName>
    <definedName name="Z_2BA85823_600F_429D_9A47_839CABF9B3A4_.wvu.Rows" localSheetId="8" hidden="1">'R&amp;R Budget YR 6'!#REF!,'R&amp;R Budget YR 6'!#REF!</definedName>
    <definedName name="Z_2BA85823_600F_429D_9A47_839CABF9B3A4_.wvu.Rows" localSheetId="9" hidden="1">'R&amp;R Budget YR 7'!#REF!,'R&amp;R Budget YR 7'!#REF!</definedName>
    <definedName name="Z_A0FB0FA0_729D_4888_8A0A_38DB9F403777_.wvu.Cols" localSheetId="1" hidden="1">'BVARI BUDGET'!$I:$T</definedName>
    <definedName name="Z_A0FB0FA0_729D_4888_8A0A_38DB9F403777_.wvu.Cols" localSheetId="16" hidden="1">'Modular Budget Cumulative'!$H:$O</definedName>
    <definedName name="Z_A0FB0FA0_729D_4888_8A0A_38DB9F403777_.wvu.Cols" localSheetId="11" hidden="1">'Modular Budget YR 1'!$H:$O</definedName>
    <definedName name="Z_A0FB0FA0_729D_4888_8A0A_38DB9F403777_.wvu.Cols" localSheetId="12" hidden="1">'Modular Budget YR 2'!$H:$O</definedName>
    <definedName name="Z_A0FB0FA0_729D_4888_8A0A_38DB9F403777_.wvu.Cols" localSheetId="13" hidden="1">'Modular Budget YR 3'!$H:$O</definedName>
    <definedName name="Z_A0FB0FA0_729D_4888_8A0A_38DB9F403777_.wvu.Cols" localSheetId="14" hidden="1">'Modular Budget YR 4'!$H:$O</definedName>
    <definedName name="Z_A0FB0FA0_729D_4888_8A0A_38DB9F403777_.wvu.Cols" localSheetId="15" hidden="1">'Modular Budget YR 5'!$H:$O</definedName>
    <definedName name="Z_A0FB0FA0_729D_4888_8A0A_38DB9F403777_.wvu.Cols" localSheetId="10" hidden="1">'R&amp;R Budget Cumulative'!$H:$O</definedName>
    <definedName name="Z_A0FB0FA0_729D_4888_8A0A_38DB9F403777_.wvu.Cols" localSheetId="3" hidden="1">'R&amp;R Budget YR 1'!$H:$O</definedName>
    <definedName name="Z_A0FB0FA0_729D_4888_8A0A_38DB9F403777_.wvu.Cols" localSheetId="4" hidden="1">'R&amp;R Budget YR 2'!$H:$O</definedName>
    <definedName name="Z_A0FB0FA0_729D_4888_8A0A_38DB9F403777_.wvu.Cols" localSheetId="5" hidden="1">'R&amp;R Budget YR 3'!$H:$O</definedName>
    <definedName name="Z_A0FB0FA0_729D_4888_8A0A_38DB9F403777_.wvu.Cols" localSheetId="6" hidden="1">'R&amp;R Budget YR 4'!$H:$O</definedName>
    <definedName name="Z_A0FB0FA0_729D_4888_8A0A_38DB9F403777_.wvu.Cols" localSheetId="7" hidden="1">'R&amp;R Budget YR 5'!$H:$O</definedName>
    <definedName name="Z_A0FB0FA0_729D_4888_8A0A_38DB9F403777_.wvu.Cols" localSheetId="8" hidden="1">'R&amp;R Budget YR 6'!$H:$O</definedName>
    <definedName name="Z_A0FB0FA0_729D_4888_8A0A_38DB9F403777_.wvu.Cols" localSheetId="9" hidden="1">'R&amp;R Budget YR 7'!$H:$O</definedName>
    <definedName name="Z_A0FB0FA0_729D_4888_8A0A_38DB9F403777_.wvu.PrintArea" localSheetId="1" hidden="1">'BVARI BUDGET'!$A$1:$AA$194</definedName>
    <definedName name="Z_A0FB0FA0_729D_4888_8A0A_38DB9F403777_.wvu.PrintArea" localSheetId="16" hidden="1">'Modular Budget Cumulative'!$A$2:$T$17</definedName>
    <definedName name="Z_A0FB0FA0_729D_4888_8A0A_38DB9F403777_.wvu.PrintArea" localSheetId="11" hidden="1">'Modular Budget YR 1'!$A$2:$T$21</definedName>
    <definedName name="Z_A0FB0FA0_729D_4888_8A0A_38DB9F403777_.wvu.PrintArea" localSheetId="12" hidden="1">'Modular Budget YR 2'!$A$2:$T$21</definedName>
    <definedName name="Z_A0FB0FA0_729D_4888_8A0A_38DB9F403777_.wvu.PrintArea" localSheetId="13" hidden="1">'Modular Budget YR 3'!$A$2:$T$21</definedName>
    <definedName name="Z_A0FB0FA0_729D_4888_8A0A_38DB9F403777_.wvu.PrintArea" localSheetId="14" hidden="1">'Modular Budget YR 4'!$A$2:$T$21</definedName>
    <definedName name="Z_A0FB0FA0_729D_4888_8A0A_38DB9F403777_.wvu.PrintArea" localSheetId="15" hidden="1">'Modular Budget YR 5'!$A$2:$T$21</definedName>
    <definedName name="Z_A0FB0FA0_729D_4888_8A0A_38DB9F403777_.wvu.PrintArea" localSheetId="10" hidden="1">'R&amp;R Budget Cumulative'!$A$2:$T$16</definedName>
    <definedName name="Z_A0FB0FA0_729D_4888_8A0A_38DB9F403777_.wvu.PrintArea" localSheetId="3" hidden="1">'R&amp;R Budget YR 1'!$A$2:$T$37</definedName>
    <definedName name="Z_A0FB0FA0_729D_4888_8A0A_38DB9F403777_.wvu.PrintArea" localSheetId="4" hidden="1">'R&amp;R Budget YR 2'!$A$2:$T$37</definedName>
    <definedName name="Z_A0FB0FA0_729D_4888_8A0A_38DB9F403777_.wvu.PrintArea" localSheetId="5" hidden="1">'R&amp;R Budget YR 3'!$A$2:$T$37</definedName>
    <definedName name="Z_A0FB0FA0_729D_4888_8A0A_38DB9F403777_.wvu.PrintArea" localSheetId="6" hidden="1">'R&amp;R Budget YR 4'!$A$2:$T$37</definedName>
    <definedName name="Z_A0FB0FA0_729D_4888_8A0A_38DB9F403777_.wvu.PrintArea" localSheetId="7" hidden="1">'R&amp;R Budget YR 5'!$A$2:$T$37</definedName>
    <definedName name="Z_A0FB0FA0_729D_4888_8A0A_38DB9F403777_.wvu.PrintArea" localSheetId="8" hidden="1">'R&amp;R Budget YR 6'!$A$2:$T$37</definedName>
    <definedName name="Z_A0FB0FA0_729D_4888_8A0A_38DB9F403777_.wvu.PrintArea" localSheetId="9" hidden="1">'R&amp;R Budget YR 7'!$A$2:$T$37</definedName>
    <definedName name="Z_A0FB0FA0_729D_4888_8A0A_38DB9F403777_.wvu.Rows" localSheetId="1" hidden="1">'BVARI BUDGET'!$192:$192,'BVARI BUDGET'!#REF!</definedName>
    <definedName name="Z_A0FB0FA0_729D_4888_8A0A_38DB9F403777_.wvu.Rows" localSheetId="16" hidden="1">'Modular Budget Cumulative'!#REF!,'Modular Budget Cumulative'!#REF!</definedName>
    <definedName name="Z_A0FB0FA0_729D_4888_8A0A_38DB9F403777_.wvu.Rows" localSheetId="11" hidden="1">'Modular Budget YR 1'!#REF!,'Modular Budget YR 1'!#REF!</definedName>
    <definedName name="Z_A0FB0FA0_729D_4888_8A0A_38DB9F403777_.wvu.Rows" localSheetId="12" hidden="1">'Modular Budget YR 2'!#REF!,'Modular Budget YR 2'!#REF!</definedName>
    <definedName name="Z_A0FB0FA0_729D_4888_8A0A_38DB9F403777_.wvu.Rows" localSheetId="13" hidden="1">'Modular Budget YR 3'!#REF!,'Modular Budget YR 3'!#REF!</definedName>
    <definedName name="Z_A0FB0FA0_729D_4888_8A0A_38DB9F403777_.wvu.Rows" localSheetId="14" hidden="1">'Modular Budget YR 4'!#REF!,'Modular Budget YR 4'!#REF!</definedName>
    <definedName name="Z_A0FB0FA0_729D_4888_8A0A_38DB9F403777_.wvu.Rows" localSheetId="15" hidden="1">'Modular Budget YR 5'!#REF!,'Modular Budget YR 5'!#REF!</definedName>
    <definedName name="Z_A0FB0FA0_729D_4888_8A0A_38DB9F403777_.wvu.Rows" localSheetId="10" hidden="1">'R&amp;R Budget Cumulative'!#REF!,'R&amp;R Budget Cumulative'!#REF!</definedName>
    <definedName name="Z_A0FB0FA0_729D_4888_8A0A_38DB9F403777_.wvu.Rows" localSheetId="3" hidden="1">'R&amp;R Budget YR 1'!#REF!,'R&amp;R Budget YR 1'!#REF!</definedName>
    <definedName name="Z_A0FB0FA0_729D_4888_8A0A_38DB9F403777_.wvu.Rows" localSheetId="4" hidden="1">'R&amp;R Budget YR 2'!#REF!,'R&amp;R Budget YR 2'!#REF!</definedName>
    <definedName name="Z_A0FB0FA0_729D_4888_8A0A_38DB9F403777_.wvu.Rows" localSheetId="5" hidden="1">'R&amp;R Budget YR 3'!#REF!,'R&amp;R Budget YR 3'!#REF!</definedName>
    <definedName name="Z_A0FB0FA0_729D_4888_8A0A_38DB9F403777_.wvu.Rows" localSheetId="6" hidden="1">'R&amp;R Budget YR 4'!#REF!,'R&amp;R Budget YR 4'!#REF!</definedName>
    <definedName name="Z_A0FB0FA0_729D_4888_8A0A_38DB9F403777_.wvu.Rows" localSheetId="7" hidden="1">'R&amp;R Budget YR 5'!#REF!,'R&amp;R Budget YR 5'!#REF!</definedName>
    <definedName name="Z_A0FB0FA0_729D_4888_8A0A_38DB9F403777_.wvu.Rows" localSheetId="8" hidden="1">'R&amp;R Budget YR 6'!#REF!,'R&amp;R Budget YR 6'!#REF!</definedName>
    <definedName name="Z_A0FB0FA0_729D_4888_8A0A_38DB9F403777_.wvu.Rows" localSheetId="9" hidden="1">'R&amp;R Budget YR 7'!#REF!,'R&amp;R Budget YR 7'!#REF!</definedName>
    <definedName name="Z_F0C06844_9630_4058_8DC3_5C79B0C06D4B_.wvu.Cols" localSheetId="1" hidden="1">'BVARI BUDGET'!$I:$T</definedName>
    <definedName name="Z_F0C06844_9630_4058_8DC3_5C79B0C06D4B_.wvu.Cols" localSheetId="16" hidden="1">'Modular Budget Cumulative'!$H:$O</definedName>
    <definedName name="Z_F0C06844_9630_4058_8DC3_5C79B0C06D4B_.wvu.Cols" localSheetId="11" hidden="1">'Modular Budget YR 1'!$H:$O</definedName>
    <definedName name="Z_F0C06844_9630_4058_8DC3_5C79B0C06D4B_.wvu.Cols" localSheetId="12" hidden="1">'Modular Budget YR 2'!$H:$O</definedName>
    <definedName name="Z_F0C06844_9630_4058_8DC3_5C79B0C06D4B_.wvu.Cols" localSheetId="13" hidden="1">'Modular Budget YR 3'!$H:$O</definedName>
    <definedName name="Z_F0C06844_9630_4058_8DC3_5C79B0C06D4B_.wvu.Cols" localSheetId="14" hidden="1">'Modular Budget YR 4'!$H:$O</definedName>
    <definedName name="Z_F0C06844_9630_4058_8DC3_5C79B0C06D4B_.wvu.Cols" localSheetId="15" hidden="1">'Modular Budget YR 5'!$H:$O</definedName>
    <definedName name="Z_F0C06844_9630_4058_8DC3_5C79B0C06D4B_.wvu.Cols" localSheetId="10" hidden="1">'R&amp;R Budget Cumulative'!$H:$O</definedName>
    <definedName name="Z_F0C06844_9630_4058_8DC3_5C79B0C06D4B_.wvu.Cols" localSheetId="3" hidden="1">'R&amp;R Budget YR 1'!$H:$O</definedName>
    <definedName name="Z_F0C06844_9630_4058_8DC3_5C79B0C06D4B_.wvu.Cols" localSheetId="4" hidden="1">'R&amp;R Budget YR 2'!$H:$O</definedName>
    <definedName name="Z_F0C06844_9630_4058_8DC3_5C79B0C06D4B_.wvu.Cols" localSheetId="5" hidden="1">'R&amp;R Budget YR 3'!$H:$O</definedName>
    <definedName name="Z_F0C06844_9630_4058_8DC3_5C79B0C06D4B_.wvu.Cols" localSheetId="6" hidden="1">'R&amp;R Budget YR 4'!$H:$O</definedName>
    <definedName name="Z_F0C06844_9630_4058_8DC3_5C79B0C06D4B_.wvu.Cols" localSheetId="7" hidden="1">'R&amp;R Budget YR 5'!$H:$O</definedName>
    <definedName name="Z_F0C06844_9630_4058_8DC3_5C79B0C06D4B_.wvu.Cols" localSheetId="8" hidden="1">'R&amp;R Budget YR 6'!$H:$O</definedName>
    <definedName name="Z_F0C06844_9630_4058_8DC3_5C79B0C06D4B_.wvu.Cols" localSheetId="9" hidden="1">'R&amp;R Budget YR 7'!$H:$O</definedName>
    <definedName name="Z_F0C06844_9630_4058_8DC3_5C79B0C06D4B_.wvu.PrintArea" localSheetId="1" hidden="1">'BVARI BUDGET'!$A$1:$AA$194</definedName>
    <definedName name="Z_F0C06844_9630_4058_8DC3_5C79B0C06D4B_.wvu.PrintArea" localSheetId="16" hidden="1">'Modular Budget Cumulative'!$A$2:$T$17</definedName>
    <definedName name="Z_F0C06844_9630_4058_8DC3_5C79B0C06D4B_.wvu.PrintArea" localSheetId="11" hidden="1">'Modular Budget YR 1'!$A$2:$T$21</definedName>
    <definedName name="Z_F0C06844_9630_4058_8DC3_5C79B0C06D4B_.wvu.PrintArea" localSheetId="12" hidden="1">'Modular Budget YR 2'!$A$2:$T$21</definedName>
    <definedName name="Z_F0C06844_9630_4058_8DC3_5C79B0C06D4B_.wvu.PrintArea" localSheetId="13" hidden="1">'Modular Budget YR 3'!$A$2:$T$21</definedName>
    <definedName name="Z_F0C06844_9630_4058_8DC3_5C79B0C06D4B_.wvu.PrintArea" localSheetId="14" hidden="1">'Modular Budget YR 4'!$A$2:$T$21</definedName>
    <definedName name="Z_F0C06844_9630_4058_8DC3_5C79B0C06D4B_.wvu.PrintArea" localSheetId="15" hidden="1">'Modular Budget YR 5'!$A$2:$T$21</definedName>
    <definedName name="Z_F0C06844_9630_4058_8DC3_5C79B0C06D4B_.wvu.PrintArea" localSheetId="10" hidden="1">'R&amp;R Budget Cumulative'!$A$2:$T$16</definedName>
    <definedName name="Z_F0C06844_9630_4058_8DC3_5C79B0C06D4B_.wvu.PrintArea" localSheetId="3" hidden="1">'R&amp;R Budget YR 1'!$A$2:$T$37</definedName>
    <definedName name="Z_F0C06844_9630_4058_8DC3_5C79B0C06D4B_.wvu.PrintArea" localSheetId="4" hidden="1">'R&amp;R Budget YR 2'!$A$2:$T$37</definedName>
    <definedName name="Z_F0C06844_9630_4058_8DC3_5C79B0C06D4B_.wvu.PrintArea" localSheetId="5" hidden="1">'R&amp;R Budget YR 3'!$A$2:$T$37</definedName>
    <definedName name="Z_F0C06844_9630_4058_8DC3_5C79B0C06D4B_.wvu.PrintArea" localSheetId="6" hidden="1">'R&amp;R Budget YR 4'!$A$2:$T$37</definedName>
    <definedName name="Z_F0C06844_9630_4058_8DC3_5C79B0C06D4B_.wvu.PrintArea" localSheetId="7" hidden="1">'R&amp;R Budget YR 5'!$A$2:$T$37</definedName>
    <definedName name="Z_F0C06844_9630_4058_8DC3_5C79B0C06D4B_.wvu.PrintArea" localSheetId="8" hidden="1">'R&amp;R Budget YR 6'!$A$2:$T$37</definedName>
    <definedName name="Z_F0C06844_9630_4058_8DC3_5C79B0C06D4B_.wvu.PrintArea" localSheetId="9" hidden="1">'R&amp;R Budget YR 7'!$A$2:$T$37</definedName>
  </definedNames>
  <calcPr calcId="191029" calcMode="manual" iterate="1" iterateCount="5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9" i="3" l="1"/>
  <c r="H120" i="3" s="1"/>
  <c r="H121" i="3" s="1"/>
  <c r="H122" i="3" s="1"/>
  <c r="C8" i="11"/>
  <c r="G7" i="11"/>
  <c r="C7" i="11"/>
  <c r="C6" i="11"/>
  <c r="G5" i="11"/>
  <c r="C5" i="11"/>
  <c r="G4" i="11"/>
  <c r="C4" i="11"/>
  <c r="G3" i="11"/>
  <c r="C3" i="11"/>
  <c r="C2" i="11"/>
  <c r="C8" i="27"/>
  <c r="G7" i="27"/>
  <c r="C7" i="27"/>
  <c r="C6" i="27"/>
  <c r="G5" i="27"/>
  <c r="C5" i="27"/>
  <c r="G4" i="27"/>
  <c r="C4" i="27"/>
  <c r="G3" i="27"/>
  <c r="C3" i="27"/>
  <c r="C2" i="27"/>
  <c r="C8" i="26"/>
  <c r="G7" i="26"/>
  <c r="C7" i="26"/>
  <c r="C6" i="26"/>
  <c r="G5" i="26"/>
  <c r="C5" i="26"/>
  <c r="G4" i="26"/>
  <c r="C4" i="26"/>
  <c r="G3" i="26"/>
  <c r="C3" i="26"/>
  <c r="C2" i="26"/>
  <c r="C8" i="23"/>
  <c r="G7" i="23"/>
  <c r="C7" i="23"/>
  <c r="C6" i="23"/>
  <c r="G5" i="23"/>
  <c r="C5" i="23"/>
  <c r="G4" i="23"/>
  <c r="C4" i="23"/>
  <c r="G3" i="23"/>
  <c r="C3" i="23"/>
  <c r="C2" i="23"/>
  <c r="C8" i="10"/>
  <c r="G7" i="10"/>
  <c r="C7" i="10"/>
  <c r="C6" i="10"/>
  <c r="G5" i="10"/>
  <c r="C5" i="10"/>
  <c r="G4" i="10"/>
  <c r="C4" i="10"/>
  <c r="G3" i="10"/>
  <c r="C3" i="10"/>
  <c r="C2" i="10"/>
  <c r="C8" i="9"/>
  <c r="G7" i="9"/>
  <c r="C7" i="9"/>
  <c r="C6" i="9"/>
  <c r="G5" i="9"/>
  <c r="C5" i="9"/>
  <c r="G4" i="9"/>
  <c r="C4" i="9"/>
  <c r="G3" i="9"/>
  <c r="C3" i="9"/>
  <c r="C2" i="9"/>
  <c r="C8" i="17"/>
  <c r="G7" i="17"/>
  <c r="C7" i="17"/>
  <c r="C6" i="17"/>
  <c r="G5" i="17"/>
  <c r="C5" i="17"/>
  <c r="G4" i="17"/>
  <c r="C4" i="17"/>
  <c r="G3" i="17"/>
  <c r="C3" i="17"/>
  <c r="C2" i="17"/>
  <c r="C8" i="16"/>
  <c r="G7" i="16"/>
  <c r="C7" i="16"/>
  <c r="C6" i="16"/>
  <c r="G5" i="16"/>
  <c r="C5" i="16"/>
  <c r="G4" i="16"/>
  <c r="C4" i="16"/>
  <c r="G3" i="16"/>
  <c r="C3" i="16"/>
  <c r="C2" i="16"/>
  <c r="C8" i="15"/>
  <c r="G7" i="15"/>
  <c r="C7" i="15"/>
  <c r="C6" i="15"/>
  <c r="G5" i="15"/>
  <c r="C5" i="15"/>
  <c r="G4" i="15"/>
  <c r="C4" i="15"/>
  <c r="G3" i="15"/>
  <c r="C3" i="15"/>
  <c r="C2" i="15"/>
  <c r="C8" i="14"/>
  <c r="G7" i="14"/>
  <c r="C7" i="14"/>
  <c r="C6" i="14"/>
  <c r="G5" i="14"/>
  <c r="C5" i="14"/>
  <c r="G4" i="14"/>
  <c r="C4" i="14"/>
  <c r="G3" i="14"/>
  <c r="C3" i="14"/>
  <c r="C2" i="14"/>
  <c r="C8" i="13"/>
  <c r="G7" i="13"/>
  <c r="C7" i="13"/>
  <c r="C6" i="13"/>
  <c r="G5" i="13"/>
  <c r="C5" i="13"/>
  <c r="G4" i="13"/>
  <c r="C4" i="13"/>
  <c r="G3" i="13"/>
  <c r="C3" i="13"/>
  <c r="C2" i="13"/>
  <c r="C8" i="12"/>
  <c r="G7" i="12"/>
  <c r="C7" i="12"/>
  <c r="C6" i="12"/>
  <c r="G5" i="12"/>
  <c r="C5" i="12"/>
  <c r="G4" i="12"/>
  <c r="C4" i="12"/>
  <c r="G3" i="12"/>
  <c r="C3" i="12"/>
  <c r="C2" i="12"/>
  <c r="C8" i="6"/>
  <c r="G7" i="6"/>
  <c r="C7" i="6"/>
  <c r="C6" i="6"/>
  <c r="G5" i="6"/>
  <c r="C5" i="6"/>
  <c r="G4" i="6"/>
  <c r="C4" i="6"/>
  <c r="G3" i="6"/>
  <c r="C3" i="6"/>
  <c r="C2" i="6"/>
  <c r="G4" i="4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X50" i="3"/>
  <c r="U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50" i="3"/>
  <c r="B76" i="3"/>
  <c r="B75" i="3"/>
  <c r="B71" i="3"/>
  <c r="B72" i="3"/>
  <c r="B73" i="3"/>
  <c r="B74" i="3"/>
  <c r="B70" i="3"/>
  <c r="B61" i="3"/>
  <c r="B62" i="3"/>
  <c r="B63" i="3"/>
  <c r="B64" i="3"/>
  <c r="B65" i="3"/>
  <c r="B66" i="3"/>
  <c r="B67" i="3"/>
  <c r="B68" i="3"/>
  <c r="B69" i="3"/>
  <c r="B60" i="3"/>
  <c r="B51" i="3"/>
  <c r="B52" i="3"/>
  <c r="B53" i="3"/>
  <c r="B54" i="3"/>
  <c r="B55" i="3"/>
  <c r="B56" i="3"/>
  <c r="B57" i="3"/>
  <c r="B58" i="3"/>
  <c r="B59" i="3"/>
  <c r="B50" i="3"/>
  <c r="I193" i="3" l="1"/>
  <c r="L193" i="3" s="1"/>
  <c r="T10" i="27"/>
  <c r="T10" i="26"/>
  <c r="T10" i="23"/>
  <c r="E31" i="23" l="1"/>
  <c r="O193" i="3"/>
  <c r="Y197" i="3"/>
  <c r="V197" i="3"/>
  <c r="S197" i="3"/>
  <c r="P197" i="3"/>
  <c r="R193" i="3" l="1"/>
  <c r="E31" i="27" s="1"/>
  <c r="E31" i="26"/>
  <c r="J199" i="3"/>
  <c r="Y199" i="3"/>
  <c r="V199" i="3"/>
  <c r="S199" i="3"/>
  <c r="P199" i="3"/>
  <c r="M199" i="3"/>
  <c r="G199" i="3"/>
  <c r="G17" i="3" l="1"/>
  <c r="G19" i="3" l="1"/>
  <c r="J19" i="3" s="1"/>
  <c r="M19" i="3" s="1"/>
  <c r="P19" i="3" s="1"/>
  <c r="S19" i="3" s="1"/>
  <c r="V19" i="3" s="1"/>
  <c r="Y19" i="3" s="1"/>
  <c r="G26" i="3"/>
  <c r="J26" i="3" s="1"/>
  <c r="M26" i="3" s="1"/>
  <c r="P26" i="3" s="1"/>
  <c r="S26" i="3" s="1"/>
  <c r="V26" i="3" s="1"/>
  <c r="Y26" i="3" s="1"/>
  <c r="G22" i="3"/>
  <c r="J22" i="3" s="1"/>
  <c r="M22" i="3" s="1"/>
  <c r="P22" i="3" s="1"/>
  <c r="S22" i="3" s="1"/>
  <c r="V22" i="3" s="1"/>
  <c r="Y22" i="3" s="1"/>
  <c r="G25" i="3"/>
  <c r="J25" i="3" s="1"/>
  <c r="M25" i="3" s="1"/>
  <c r="P25" i="3" s="1"/>
  <c r="S25" i="3" s="1"/>
  <c r="V25" i="3" s="1"/>
  <c r="Y25" i="3" s="1"/>
  <c r="G20" i="3"/>
  <c r="J20" i="3" s="1"/>
  <c r="M20" i="3" s="1"/>
  <c r="P20" i="3" s="1"/>
  <c r="S20" i="3" s="1"/>
  <c r="V20" i="3" s="1"/>
  <c r="Y20" i="3" s="1"/>
  <c r="G24" i="3"/>
  <c r="J24" i="3" s="1"/>
  <c r="M24" i="3" s="1"/>
  <c r="P24" i="3" s="1"/>
  <c r="S24" i="3" s="1"/>
  <c r="V24" i="3" s="1"/>
  <c r="Y24" i="3" s="1"/>
  <c r="G23" i="3"/>
  <c r="J23" i="3" s="1"/>
  <c r="M23" i="3" s="1"/>
  <c r="P23" i="3" s="1"/>
  <c r="S23" i="3" s="1"/>
  <c r="V23" i="3" s="1"/>
  <c r="Y23" i="3" s="1"/>
  <c r="G18" i="3"/>
  <c r="J18" i="3" s="1"/>
  <c r="M18" i="3" s="1"/>
  <c r="P18" i="3" s="1"/>
  <c r="S18" i="3" s="1"/>
  <c r="V18" i="3" s="1"/>
  <c r="Y18" i="3" s="1"/>
  <c r="G21" i="3"/>
  <c r="J21" i="3" s="1"/>
  <c r="M21" i="3" s="1"/>
  <c r="P21" i="3" s="1"/>
  <c r="S21" i="3" s="1"/>
  <c r="V21" i="3" s="1"/>
  <c r="Y21" i="3" s="1"/>
  <c r="L17" i="3"/>
  <c r="G5" i="4" l="1"/>
  <c r="G7" i="4"/>
  <c r="G3" i="4"/>
  <c r="C7" i="4"/>
  <c r="C8" i="4"/>
  <c r="C4" i="4"/>
  <c r="C5" i="4"/>
  <c r="C6" i="4"/>
  <c r="C3" i="4"/>
  <c r="C2" i="4"/>
  <c r="C6" i="7"/>
  <c r="C4" i="7"/>
  <c r="C5" i="7"/>
  <c r="C3" i="7"/>
  <c r="M55" i="8"/>
  <c r="E55" i="8"/>
  <c r="F55" i="8"/>
  <c r="G55" i="8"/>
  <c r="H55" i="8"/>
  <c r="I55" i="8"/>
  <c r="J55" i="8"/>
  <c r="D55" i="8"/>
  <c r="C6" i="8"/>
  <c r="C5" i="8"/>
  <c r="C4" i="8"/>
  <c r="C3" i="8"/>
  <c r="C7" i="8"/>
  <c r="J70" i="8"/>
  <c r="I70" i="8"/>
  <c r="H70" i="8"/>
  <c r="G70" i="8"/>
  <c r="F70" i="8" l="1"/>
  <c r="E70" i="8"/>
  <c r="E85" i="8"/>
  <c r="D70" i="8"/>
  <c r="A43" i="5"/>
  <c r="C7" i="7" l="1"/>
  <c r="K14" i="8" l="1"/>
  <c r="K15" i="8"/>
  <c r="N15" i="8" s="1"/>
  <c r="K16" i="8"/>
  <c r="K17" i="8"/>
  <c r="K18" i="8"/>
  <c r="K19" i="8"/>
  <c r="K20" i="8"/>
  <c r="N20" i="8" s="1"/>
  <c r="K21" i="8"/>
  <c r="N21" i="8" s="1"/>
  <c r="K22" i="8"/>
  <c r="N22" i="8" s="1"/>
  <c r="K23" i="8"/>
  <c r="K24" i="8"/>
  <c r="N24" i="8" s="1"/>
  <c r="K25" i="8"/>
  <c r="N25" i="8" s="1"/>
  <c r="K26" i="8"/>
  <c r="K27" i="8"/>
  <c r="N27" i="8" s="1"/>
  <c r="K28" i="8"/>
  <c r="N28" i="8" s="1"/>
  <c r="K29" i="8"/>
  <c r="N29" i="8" s="1"/>
  <c r="K30" i="8"/>
  <c r="N30" i="8" s="1"/>
  <c r="K31" i="8"/>
  <c r="N31" i="8" s="1"/>
  <c r="K32" i="8"/>
  <c r="K33" i="8"/>
  <c r="N33" i="8" s="1"/>
  <c r="K34" i="8"/>
  <c r="N34" i="8" s="1"/>
  <c r="K35" i="8"/>
  <c r="K36" i="8"/>
  <c r="N36" i="8" s="1"/>
  <c r="K37" i="8"/>
  <c r="N37" i="8" s="1"/>
  <c r="K38" i="8"/>
  <c r="K39" i="8"/>
  <c r="N39" i="8" s="1"/>
  <c r="K40" i="8"/>
  <c r="N40" i="8" s="1"/>
  <c r="K41" i="8"/>
  <c r="N41" i="8" s="1"/>
  <c r="K42" i="8"/>
  <c r="K43" i="8"/>
  <c r="N43" i="8" s="1"/>
  <c r="K44" i="8"/>
  <c r="K45" i="8"/>
  <c r="N45" i="8" s="1"/>
  <c r="K46" i="8"/>
  <c r="K47" i="8"/>
  <c r="K48" i="8"/>
  <c r="N48" i="8" s="1"/>
  <c r="K49" i="8"/>
  <c r="N49" i="8" s="1"/>
  <c r="K50" i="8"/>
  <c r="N50" i="8" s="1"/>
  <c r="K51" i="8"/>
  <c r="N51" i="8" s="1"/>
  <c r="K52" i="8"/>
  <c r="N52" i="8" s="1"/>
  <c r="K53" i="8"/>
  <c r="N53" i="8" s="1"/>
  <c r="K54" i="8"/>
  <c r="K13" i="8"/>
  <c r="N13" i="8" s="1"/>
  <c r="K70" i="8"/>
  <c r="N23" i="8"/>
  <c r="N26" i="8"/>
  <c r="N32" i="8"/>
  <c r="N35" i="8"/>
  <c r="N38" i="8"/>
  <c r="N42" i="8"/>
  <c r="N44" i="8"/>
  <c r="N46" i="8"/>
  <c r="N47" i="8"/>
  <c r="F5" i="7"/>
  <c r="F4" i="7"/>
  <c r="F3" i="7"/>
  <c r="C2" i="7"/>
  <c r="F5" i="8"/>
  <c r="F4" i="8"/>
  <c r="F3" i="8"/>
  <c r="C2" i="8"/>
  <c r="N14" i="8"/>
  <c r="K55" i="8" l="1"/>
  <c r="N55" i="8" s="1"/>
  <c r="T10" i="17"/>
  <c r="E99" i="16"/>
  <c r="O88" i="16"/>
  <c r="O87" i="16"/>
  <c r="O86" i="16"/>
  <c r="O85" i="16"/>
  <c r="O84" i="16"/>
  <c r="O82" i="16"/>
  <c r="O81" i="16"/>
  <c r="J64" i="8" s="1"/>
  <c r="O80" i="16"/>
  <c r="O79" i="16"/>
  <c r="O64" i="16"/>
  <c r="J68" i="8" s="1"/>
  <c r="O63" i="16"/>
  <c r="J67" i="8" s="1"/>
  <c r="O52" i="16"/>
  <c r="O53" i="16"/>
  <c r="O54" i="16"/>
  <c r="O55" i="16"/>
  <c r="O56" i="16"/>
  <c r="O51" i="16"/>
  <c r="O40" i="16"/>
  <c r="C88" i="16"/>
  <c r="C87" i="16"/>
  <c r="C86" i="16"/>
  <c r="O74" i="16"/>
  <c r="F41" i="16"/>
  <c r="D41" i="16"/>
  <c r="C41" i="16"/>
  <c r="B41" i="16"/>
  <c r="O39" i="16"/>
  <c r="B38" i="16"/>
  <c r="B37" i="16"/>
  <c r="D30" i="16"/>
  <c r="B30" i="16"/>
  <c r="D29" i="16"/>
  <c r="B29" i="16"/>
  <c r="D28" i="16"/>
  <c r="B28" i="16"/>
  <c r="D27" i="16"/>
  <c r="B27" i="16"/>
  <c r="D26" i="16"/>
  <c r="B26" i="16"/>
  <c r="D25" i="16"/>
  <c r="B25" i="16"/>
  <c r="D24" i="16"/>
  <c r="B24" i="16"/>
  <c r="D23" i="16"/>
  <c r="B23" i="16"/>
  <c r="D22" i="16"/>
  <c r="B22" i="16"/>
  <c r="D21" i="16"/>
  <c r="B21" i="16"/>
  <c r="T10" i="16"/>
  <c r="E99" i="15"/>
  <c r="O88" i="15"/>
  <c r="O87" i="15"/>
  <c r="O86" i="15"/>
  <c r="O85" i="15"/>
  <c r="O84" i="15"/>
  <c r="O82" i="15"/>
  <c r="O81" i="15"/>
  <c r="I64" i="8" s="1"/>
  <c r="O80" i="15"/>
  <c r="O79" i="15"/>
  <c r="O64" i="15"/>
  <c r="I68" i="8" s="1"/>
  <c r="O63" i="15"/>
  <c r="I67" i="8" s="1"/>
  <c r="O52" i="15"/>
  <c r="O53" i="15"/>
  <c r="O54" i="15"/>
  <c r="O55" i="15"/>
  <c r="O56" i="15"/>
  <c r="O51" i="15"/>
  <c r="O40" i="15"/>
  <c r="C88" i="15"/>
  <c r="C87" i="15"/>
  <c r="C86" i="15"/>
  <c r="O74" i="15"/>
  <c r="F41" i="15"/>
  <c r="D41" i="15"/>
  <c r="C41" i="15"/>
  <c r="B41" i="15"/>
  <c r="O39" i="15"/>
  <c r="B38" i="15"/>
  <c r="B37" i="15"/>
  <c r="D30" i="15"/>
  <c r="B30" i="15"/>
  <c r="D29" i="15"/>
  <c r="B29" i="15"/>
  <c r="D28" i="15"/>
  <c r="B28" i="15"/>
  <c r="D27" i="15"/>
  <c r="B27" i="15"/>
  <c r="D26" i="15"/>
  <c r="B26" i="15"/>
  <c r="D25" i="15"/>
  <c r="B25" i="15"/>
  <c r="D24" i="15"/>
  <c r="B24" i="15"/>
  <c r="D23" i="15"/>
  <c r="B23" i="15"/>
  <c r="D22" i="15"/>
  <c r="B22" i="15"/>
  <c r="D21" i="15"/>
  <c r="B21" i="15"/>
  <c r="T10" i="15"/>
  <c r="E99" i="14"/>
  <c r="O88" i="14"/>
  <c r="O87" i="14"/>
  <c r="O86" i="14"/>
  <c r="O85" i="14"/>
  <c r="O84" i="14"/>
  <c r="O82" i="14"/>
  <c r="O81" i="14"/>
  <c r="H64" i="8" s="1"/>
  <c r="O80" i="14"/>
  <c r="O79" i="14"/>
  <c r="O64" i="14"/>
  <c r="H68" i="8" s="1"/>
  <c r="O63" i="14"/>
  <c r="H67" i="8" s="1"/>
  <c r="O53" i="14"/>
  <c r="O54" i="14"/>
  <c r="O55" i="14"/>
  <c r="O56" i="14"/>
  <c r="O52" i="14"/>
  <c r="O51" i="14"/>
  <c r="O40" i="14"/>
  <c r="C88" i="14"/>
  <c r="C87" i="14"/>
  <c r="C86" i="14"/>
  <c r="O74" i="14"/>
  <c r="F41" i="14"/>
  <c r="D41" i="14"/>
  <c r="C41" i="14"/>
  <c r="B41" i="14"/>
  <c r="O39" i="14"/>
  <c r="B38" i="14"/>
  <c r="B37" i="14"/>
  <c r="D30" i="14"/>
  <c r="B30" i="14"/>
  <c r="D29" i="14"/>
  <c r="B29" i="14"/>
  <c r="D28" i="14"/>
  <c r="B28" i="14"/>
  <c r="D27" i="14"/>
  <c r="B27" i="14"/>
  <c r="D26" i="14"/>
  <c r="B26" i="14"/>
  <c r="D25" i="14"/>
  <c r="B25" i="14"/>
  <c r="D24" i="14"/>
  <c r="B24" i="14"/>
  <c r="D23" i="14"/>
  <c r="B23" i="14"/>
  <c r="D22" i="14"/>
  <c r="B22" i="14"/>
  <c r="D21" i="14"/>
  <c r="B21" i="14"/>
  <c r="T10" i="14"/>
  <c r="E99" i="13"/>
  <c r="O88" i="13"/>
  <c r="O87" i="13"/>
  <c r="O86" i="13"/>
  <c r="O85" i="13"/>
  <c r="O84" i="13"/>
  <c r="O82" i="13"/>
  <c r="O81" i="13"/>
  <c r="G64" i="8" s="1"/>
  <c r="O80" i="13"/>
  <c r="O79" i="13"/>
  <c r="G66" i="8" s="1"/>
  <c r="O64" i="13"/>
  <c r="G68" i="8" s="1"/>
  <c r="O63" i="13"/>
  <c r="G67" i="8" s="1"/>
  <c r="O56" i="13"/>
  <c r="O55" i="13"/>
  <c r="O54" i="13"/>
  <c r="O53" i="13"/>
  <c r="O52" i="13"/>
  <c r="O51" i="13"/>
  <c r="O40" i="13"/>
  <c r="C88" i="13"/>
  <c r="C87" i="13"/>
  <c r="C86" i="13"/>
  <c r="O74" i="13"/>
  <c r="F41" i="13"/>
  <c r="D41" i="13"/>
  <c r="C41" i="13"/>
  <c r="B41" i="13"/>
  <c r="O39" i="13"/>
  <c r="B38" i="13"/>
  <c r="B37" i="13"/>
  <c r="D30" i="13"/>
  <c r="B30" i="13"/>
  <c r="D29" i="13"/>
  <c r="B29" i="13"/>
  <c r="D28" i="13"/>
  <c r="B28" i="13"/>
  <c r="D27" i="13"/>
  <c r="B27" i="13"/>
  <c r="D26" i="13"/>
  <c r="B26" i="13"/>
  <c r="D25" i="13"/>
  <c r="B25" i="13"/>
  <c r="D24" i="13"/>
  <c r="B24" i="13"/>
  <c r="D23" i="13"/>
  <c r="B23" i="13"/>
  <c r="D22" i="13"/>
  <c r="B22" i="13"/>
  <c r="D21" i="13"/>
  <c r="B21" i="13"/>
  <c r="T10" i="13"/>
  <c r="O40" i="12"/>
  <c r="E99" i="12"/>
  <c r="O88" i="12"/>
  <c r="O87" i="12"/>
  <c r="O86" i="12"/>
  <c r="O85" i="12"/>
  <c r="O84" i="12"/>
  <c r="O82" i="12"/>
  <c r="O81" i="12"/>
  <c r="F64" i="8" s="1"/>
  <c r="O80" i="12"/>
  <c r="O79" i="12"/>
  <c r="O64" i="12"/>
  <c r="F68" i="8" s="1"/>
  <c r="O63" i="12"/>
  <c r="F67" i="8" s="1"/>
  <c r="O56" i="12"/>
  <c r="O55" i="12"/>
  <c r="O54" i="12"/>
  <c r="O53" i="12"/>
  <c r="O52" i="12"/>
  <c r="O51" i="12"/>
  <c r="H21" i="12"/>
  <c r="C88" i="12"/>
  <c r="C87" i="12"/>
  <c r="C86" i="12"/>
  <c r="O74" i="12"/>
  <c r="F41" i="12"/>
  <c r="D41" i="12"/>
  <c r="C41" i="12"/>
  <c r="B41" i="12"/>
  <c r="O39" i="12"/>
  <c r="B38" i="12"/>
  <c r="B37" i="12"/>
  <c r="D30" i="12"/>
  <c r="B30" i="12"/>
  <c r="D29" i="12"/>
  <c r="B29" i="12"/>
  <c r="D28" i="12"/>
  <c r="B28" i="12"/>
  <c r="D27" i="12"/>
  <c r="B27" i="12"/>
  <c r="D26" i="12"/>
  <c r="B26" i="12"/>
  <c r="D25" i="12"/>
  <c r="B25" i="12"/>
  <c r="D24" i="12"/>
  <c r="B24" i="12"/>
  <c r="D23" i="12"/>
  <c r="B23" i="12"/>
  <c r="D22" i="12"/>
  <c r="B22" i="12"/>
  <c r="D21" i="12"/>
  <c r="B21" i="12"/>
  <c r="T10" i="12"/>
  <c r="T10" i="11"/>
  <c r="E31" i="10"/>
  <c r="H35" i="7" l="1"/>
  <c r="J69" i="8"/>
  <c r="H33" i="7"/>
  <c r="J66" i="8"/>
  <c r="G35" i="7"/>
  <c r="I69" i="8"/>
  <c r="G33" i="7"/>
  <c r="I66" i="8"/>
  <c r="F33" i="7"/>
  <c r="H66" i="8"/>
  <c r="H69" i="8"/>
  <c r="G69" i="8"/>
  <c r="D33" i="7"/>
  <c r="F66" i="8"/>
  <c r="F69" i="8"/>
  <c r="F35" i="7"/>
  <c r="D35" i="7"/>
  <c r="E35" i="7"/>
  <c r="E33" i="7"/>
  <c r="B43" i="15"/>
  <c r="B43" i="13"/>
  <c r="B43" i="16"/>
  <c r="B43" i="12"/>
  <c r="B43" i="14"/>
  <c r="O66" i="16"/>
  <c r="H34" i="7" s="1"/>
  <c r="O58" i="16"/>
  <c r="O66" i="15"/>
  <c r="G34" i="7" s="1"/>
  <c r="O58" i="15"/>
  <c r="O66" i="14"/>
  <c r="F34" i="7" s="1"/>
  <c r="O58" i="14"/>
  <c r="O66" i="13"/>
  <c r="E34" i="7" s="1"/>
  <c r="O58" i="13"/>
  <c r="O66" i="12"/>
  <c r="D34" i="7" s="1"/>
  <c r="O58" i="12"/>
  <c r="H65" i="8" l="1"/>
  <c r="F32" i="7"/>
  <c r="H32" i="7"/>
  <c r="J65" i="8"/>
  <c r="F65" i="8"/>
  <c r="D32" i="7"/>
  <c r="E32" i="7"/>
  <c r="G65" i="8"/>
  <c r="I65" i="8"/>
  <c r="G32" i="7"/>
  <c r="T10" i="10"/>
  <c r="E31" i="9"/>
  <c r="T10" i="9"/>
  <c r="O52" i="6"/>
  <c r="O53" i="6"/>
  <c r="O54" i="6"/>
  <c r="O55" i="6"/>
  <c r="O56" i="6"/>
  <c r="O51" i="6"/>
  <c r="O52" i="4" l="1"/>
  <c r="O53" i="4"/>
  <c r="O54" i="4"/>
  <c r="O55" i="4"/>
  <c r="O56" i="4"/>
  <c r="O51" i="4"/>
  <c r="C15" i="7" l="1"/>
  <c r="C22" i="7" s="1"/>
  <c r="D15" i="7"/>
  <c r="D22" i="7" s="1"/>
  <c r="E15" i="7"/>
  <c r="E22" i="7" s="1"/>
  <c r="F15" i="7"/>
  <c r="F22" i="7" s="1"/>
  <c r="G15" i="7"/>
  <c r="G22" i="7" s="1"/>
  <c r="H15" i="7"/>
  <c r="H22" i="7" s="1"/>
  <c r="B15" i="7"/>
  <c r="B22" i="7" s="1"/>
  <c r="N19" i="8"/>
  <c r="N18" i="8"/>
  <c r="N17" i="8"/>
  <c r="N16" i="8"/>
  <c r="I21" i="7"/>
  <c r="I20" i="7"/>
  <c r="I19" i="7"/>
  <c r="I18" i="7"/>
  <c r="I17" i="7"/>
  <c r="I16" i="7"/>
  <c r="I14" i="7"/>
  <c r="I13" i="7"/>
  <c r="N54" i="8" l="1"/>
  <c r="K57" i="8"/>
  <c r="I15" i="7"/>
  <c r="I22" i="7" s="1"/>
  <c r="E99" i="6" l="1"/>
  <c r="O88" i="6"/>
  <c r="O87" i="6"/>
  <c r="O86" i="6"/>
  <c r="O85" i="6"/>
  <c r="O84" i="6"/>
  <c r="O82" i="6"/>
  <c r="O81" i="6"/>
  <c r="E64" i="8" s="1"/>
  <c r="O80" i="6"/>
  <c r="O79" i="6"/>
  <c r="O64" i="6"/>
  <c r="E68" i="8" s="1"/>
  <c r="O63" i="6"/>
  <c r="E67" i="8" s="1"/>
  <c r="Y28" i="3"/>
  <c r="Y29" i="3"/>
  <c r="Y30" i="3"/>
  <c r="Y31" i="3"/>
  <c r="Y32" i="3"/>
  <c r="Y33" i="3"/>
  <c r="Y34" i="3"/>
  <c r="Y35" i="3"/>
  <c r="Y36" i="3"/>
  <c r="Y37" i="3"/>
  <c r="Y39" i="3"/>
  <c r="Y40" i="3"/>
  <c r="Y41" i="3"/>
  <c r="Y42" i="3"/>
  <c r="Y43" i="3"/>
  <c r="Y45" i="3"/>
  <c r="Y46" i="3"/>
  <c r="V28" i="3"/>
  <c r="V29" i="3"/>
  <c r="V30" i="3"/>
  <c r="V31" i="3"/>
  <c r="V32" i="3"/>
  <c r="V33" i="3"/>
  <c r="V34" i="3"/>
  <c r="V35" i="3"/>
  <c r="V36" i="3"/>
  <c r="V37" i="3"/>
  <c r="V39" i="3"/>
  <c r="V40" i="3"/>
  <c r="V41" i="3"/>
  <c r="V42" i="3"/>
  <c r="V43" i="3"/>
  <c r="V45" i="3"/>
  <c r="V46" i="3"/>
  <c r="S28" i="3"/>
  <c r="S29" i="3"/>
  <c r="S30" i="3"/>
  <c r="S31" i="3"/>
  <c r="S32" i="3"/>
  <c r="S33" i="3"/>
  <c r="S34" i="3"/>
  <c r="S35" i="3"/>
  <c r="S36" i="3"/>
  <c r="S37" i="3"/>
  <c r="S39" i="3"/>
  <c r="S40" i="3"/>
  <c r="S41" i="3"/>
  <c r="S42" i="3"/>
  <c r="S43" i="3"/>
  <c r="S45" i="3"/>
  <c r="S46" i="3"/>
  <c r="P28" i="3"/>
  <c r="P29" i="3"/>
  <c r="P30" i="3"/>
  <c r="P31" i="3"/>
  <c r="P32" i="3"/>
  <c r="P33" i="3"/>
  <c r="P34" i="3"/>
  <c r="P35" i="3"/>
  <c r="P36" i="3"/>
  <c r="P37" i="3"/>
  <c r="P39" i="3"/>
  <c r="P40" i="3"/>
  <c r="P41" i="3"/>
  <c r="P42" i="3"/>
  <c r="P43" i="3"/>
  <c r="P45" i="3"/>
  <c r="P46" i="3"/>
  <c r="M28" i="3"/>
  <c r="M29" i="3"/>
  <c r="M30" i="3"/>
  <c r="M31" i="3"/>
  <c r="M32" i="3"/>
  <c r="M33" i="3"/>
  <c r="M34" i="3"/>
  <c r="M35" i="3"/>
  <c r="M36" i="3"/>
  <c r="M37" i="3"/>
  <c r="M39" i="3"/>
  <c r="M40" i="3"/>
  <c r="M41" i="3"/>
  <c r="M42" i="3"/>
  <c r="M43" i="3"/>
  <c r="M45" i="3"/>
  <c r="M46" i="3"/>
  <c r="J28" i="3"/>
  <c r="J29" i="3"/>
  <c r="J30" i="3"/>
  <c r="J31" i="3"/>
  <c r="J32" i="3"/>
  <c r="J33" i="3"/>
  <c r="J34" i="3"/>
  <c r="J35" i="3"/>
  <c r="J36" i="3"/>
  <c r="J37" i="3"/>
  <c r="J39" i="3"/>
  <c r="J40" i="3"/>
  <c r="J41" i="3"/>
  <c r="J42" i="3"/>
  <c r="J43" i="3"/>
  <c r="J45" i="3"/>
  <c r="J46" i="3"/>
  <c r="G28" i="3"/>
  <c r="G29" i="3"/>
  <c r="G30" i="3"/>
  <c r="G31" i="3"/>
  <c r="G32" i="3"/>
  <c r="G33" i="3"/>
  <c r="G34" i="3"/>
  <c r="G35" i="3"/>
  <c r="G36" i="3"/>
  <c r="G37" i="3"/>
  <c r="G39" i="3"/>
  <c r="G40" i="3"/>
  <c r="G41" i="3"/>
  <c r="G42" i="3"/>
  <c r="G43" i="3"/>
  <c r="G45" i="3"/>
  <c r="G46" i="3"/>
  <c r="F22" i="16"/>
  <c r="F23" i="16"/>
  <c r="F24" i="16"/>
  <c r="F25" i="16"/>
  <c r="F26" i="16"/>
  <c r="F27" i="16"/>
  <c r="F28" i="16"/>
  <c r="F29" i="16"/>
  <c r="F30" i="16"/>
  <c r="F22" i="15"/>
  <c r="F23" i="15"/>
  <c r="F24" i="15"/>
  <c r="F25" i="15"/>
  <c r="F26" i="15"/>
  <c r="F27" i="15"/>
  <c r="F28" i="15"/>
  <c r="F29" i="15"/>
  <c r="F30" i="15"/>
  <c r="F22" i="14"/>
  <c r="F23" i="14"/>
  <c r="F24" i="14"/>
  <c r="F25" i="14"/>
  <c r="F26" i="14"/>
  <c r="F27" i="14"/>
  <c r="F28" i="14"/>
  <c r="F29" i="14"/>
  <c r="F30" i="14"/>
  <c r="F22" i="13"/>
  <c r="F23" i="13"/>
  <c r="F24" i="13"/>
  <c r="F25" i="13"/>
  <c r="F26" i="13"/>
  <c r="F27" i="13"/>
  <c r="F28" i="13"/>
  <c r="F29" i="13"/>
  <c r="F30" i="13"/>
  <c r="F22" i="12"/>
  <c r="F23" i="12"/>
  <c r="F24" i="12"/>
  <c r="F25" i="12"/>
  <c r="F26" i="12"/>
  <c r="F27" i="12"/>
  <c r="F28" i="12"/>
  <c r="F29" i="12"/>
  <c r="F30" i="12"/>
  <c r="F22" i="6"/>
  <c r="F24" i="6"/>
  <c r="F25" i="6"/>
  <c r="F26" i="6"/>
  <c r="F27" i="6"/>
  <c r="F28" i="6"/>
  <c r="F30" i="6"/>
  <c r="F22" i="4"/>
  <c r="F23" i="4"/>
  <c r="F24" i="4"/>
  <c r="F26" i="4"/>
  <c r="F27" i="4"/>
  <c r="F28" i="4"/>
  <c r="F29" i="4"/>
  <c r="F30" i="4"/>
  <c r="C88" i="6"/>
  <c r="C87" i="6"/>
  <c r="C86" i="6"/>
  <c r="O74" i="6"/>
  <c r="F41" i="6"/>
  <c r="D41" i="6"/>
  <c r="C41" i="6"/>
  <c r="B41" i="6"/>
  <c r="O40" i="6"/>
  <c r="O39" i="6"/>
  <c r="B38" i="6"/>
  <c r="B37" i="6"/>
  <c r="D30" i="6"/>
  <c r="B30" i="6"/>
  <c r="D29" i="6"/>
  <c r="B29" i="6"/>
  <c r="D28" i="6"/>
  <c r="B28" i="6"/>
  <c r="D27" i="6"/>
  <c r="B27" i="6"/>
  <c r="D26" i="6"/>
  <c r="B26" i="6"/>
  <c r="D25" i="6"/>
  <c r="B25" i="6"/>
  <c r="D24" i="6"/>
  <c r="B24" i="6"/>
  <c r="D23" i="6"/>
  <c r="B23" i="6"/>
  <c r="D22" i="6"/>
  <c r="B22" i="6"/>
  <c r="D21" i="6"/>
  <c r="B21" i="6"/>
  <c r="T10" i="6"/>
  <c r="E69" i="8" l="1"/>
  <c r="E66" i="8"/>
  <c r="C33" i="7"/>
  <c r="C35" i="7"/>
  <c r="F29" i="6"/>
  <c r="F25" i="4"/>
  <c r="F23" i="6"/>
  <c r="O66" i="6"/>
  <c r="C34" i="7" s="1"/>
  <c r="O58" i="6"/>
  <c r="B43" i="6"/>
  <c r="E99" i="4"/>
  <c r="AA86" i="3"/>
  <c r="B53" i="4"/>
  <c r="B54" i="4"/>
  <c r="B55" i="4"/>
  <c r="B56" i="4"/>
  <c r="B51" i="4"/>
  <c r="B52" i="4"/>
  <c r="O87" i="4"/>
  <c r="I40" i="17" s="1"/>
  <c r="O88" i="4"/>
  <c r="I41" i="17" s="1"/>
  <c r="O86" i="4"/>
  <c r="C87" i="4"/>
  <c r="C88" i="4"/>
  <c r="C86" i="4"/>
  <c r="O85" i="4"/>
  <c r="I38" i="17" s="1"/>
  <c r="O84" i="4"/>
  <c r="I37" i="17" s="1"/>
  <c r="I39" i="17" l="1"/>
  <c r="E65" i="8"/>
  <c r="C32" i="7"/>
  <c r="O82" i="4"/>
  <c r="I35" i="17" s="1"/>
  <c r="O80" i="4"/>
  <c r="I33" i="17" s="1"/>
  <c r="O81" i="4"/>
  <c r="D64" i="8" s="1"/>
  <c r="K64" i="8" s="1"/>
  <c r="O79" i="4"/>
  <c r="O63" i="4"/>
  <c r="O64" i="4"/>
  <c r="B35" i="7" l="1"/>
  <c r="I35" i="7" s="1"/>
  <c r="I23" i="17"/>
  <c r="D68" i="8"/>
  <c r="K68" i="8" s="1"/>
  <c r="I22" i="17"/>
  <c r="D67" i="8"/>
  <c r="K67" i="8" s="1"/>
  <c r="I32" i="17"/>
  <c r="B33" i="7"/>
  <c r="I33" i="7" s="1"/>
  <c r="D66" i="8"/>
  <c r="K66" i="8" s="1"/>
  <c r="D69" i="8"/>
  <c r="K69" i="8" s="1"/>
  <c r="I34" i="17"/>
  <c r="AA81" i="3"/>
  <c r="Z113" i="3"/>
  <c r="W113" i="3"/>
  <c r="T113" i="3"/>
  <c r="Q113" i="3"/>
  <c r="N113" i="3"/>
  <c r="K113" i="3"/>
  <c r="H113" i="3"/>
  <c r="Z87" i="3"/>
  <c r="W87" i="3"/>
  <c r="T87" i="3"/>
  <c r="Q87" i="3"/>
  <c r="N87" i="3"/>
  <c r="K87" i="3"/>
  <c r="H87" i="3"/>
  <c r="AA181" i="3"/>
  <c r="AA174" i="3"/>
  <c r="AA167" i="3"/>
  <c r="AA160" i="3"/>
  <c r="AA153" i="3"/>
  <c r="AA146" i="3"/>
  <c r="AA139" i="3"/>
  <c r="AA132" i="3"/>
  <c r="I141" i="3"/>
  <c r="L141" i="3" s="1"/>
  <c r="O141" i="3" s="1"/>
  <c r="Z140" i="3"/>
  <c r="W140" i="3"/>
  <c r="T140" i="3"/>
  <c r="Q140" i="3"/>
  <c r="N140" i="3"/>
  <c r="K140" i="3"/>
  <c r="H140" i="3"/>
  <c r="H141" i="3" s="1"/>
  <c r="I134" i="3"/>
  <c r="L134" i="3" s="1"/>
  <c r="O134" i="3" s="1"/>
  <c r="Z133" i="3"/>
  <c r="W133" i="3"/>
  <c r="T133" i="3"/>
  <c r="Q133" i="3"/>
  <c r="N133" i="3"/>
  <c r="K133" i="3"/>
  <c r="H133" i="3"/>
  <c r="H134" i="3" s="1"/>
  <c r="I155" i="3"/>
  <c r="L155" i="3" s="1"/>
  <c r="O155" i="3" s="1"/>
  <c r="Z154" i="3"/>
  <c r="W154" i="3"/>
  <c r="T154" i="3"/>
  <c r="Q154" i="3"/>
  <c r="N154" i="3"/>
  <c r="K154" i="3"/>
  <c r="H154" i="3"/>
  <c r="H155" i="3" s="1"/>
  <c r="I148" i="3"/>
  <c r="L148" i="3" s="1"/>
  <c r="O148" i="3" s="1"/>
  <c r="R148" i="3" s="1"/>
  <c r="U148" i="3" s="1"/>
  <c r="X148" i="3" s="1"/>
  <c r="Z147" i="3"/>
  <c r="W147" i="3"/>
  <c r="T147" i="3"/>
  <c r="Q147" i="3"/>
  <c r="N147" i="3"/>
  <c r="K147" i="3"/>
  <c r="H147" i="3"/>
  <c r="H148" i="3" s="1"/>
  <c r="I169" i="3"/>
  <c r="L169" i="3" s="1"/>
  <c r="O169" i="3" s="1"/>
  <c r="R169" i="3" s="1"/>
  <c r="U169" i="3" s="1"/>
  <c r="X169" i="3" s="1"/>
  <c r="Z168" i="3"/>
  <c r="W168" i="3"/>
  <c r="T168" i="3"/>
  <c r="Q168" i="3"/>
  <c r="N168" i="3"/>
  <c r="K168" i="3"/>
  <c r="H168" i="3"/>
  <c r="H169" i="3" s="1"/>
  <c r="I162" i="3"/>
  <c r="L162" i="3" s="1"/>
  <c r="O162" i="3" s="1"/>
  <c r="Z161" i="3"/>
  <c r="W161" i="3"/>
  <c r="T161" i="3"/>
  <c r="Q161" i="3"/>
  <c r="N161" i="3"/>
  <c r="K161" i="3"/>
  <c r="H161" i="3"/>
  <c r="H162" i="3" s="1"/>
  <c r="O21" i="17" l="1"/>
  <c r="Z169" i="3"/>
  <c r="Z170" i="3" s="1"/>
  <c r="J85" i="8" s="1"/>
  <c r="Q148" i="3"/>
  <c r="Q149" i="3" s="1"/>
  <c r="G79" i="8" s="1"/>
  <c r="N148" i="3"/>
  <c r="N149" i="3" s="1"/>
  <c r="F79" i="8" s="1"/>
  <c r="Z148" i="3"/>
  <c r="Z149" i="3" s="1"/>
  <c r="J79" i="8" s="1"/>
  <c r="N155" i="3"/>
  <c r="N156" i="3" s="1"/>
  <c r="F81" i="8" s="1"/>
  <c r="AA140" i="3"/>
  <c r="AA168" i="3"/>
  <c r="K169" i="3"/>
  <c r="K170" i="3" s="1"/>
  <c r="D85" i="8" s="1"/>
  <c r="AA161" i="3"/>
  <c r="AA154" i="3"/>
  <c r="K155" i="3"/>
  <c r="K156" i="3" s="1"/>
  <c r="E81" i="8" s="1"/>
  <c r="AA147" i="3"/>
  <c r="AA133" i="3"/>
  <c r="K162" i="3"/>
  <c r="K163" i="3" s="1"/>
  <c r="E83" i="8" s="1"/>
  <c r="K134" i="3"/>
  <c r="K135" i="3" s="1"/>
  <c r="E75" i="8" s="1"/>
  <c r="K141" i="3"/>
  <c r="K142" i="3" s="1"/>
  <c r="E77" i="8" s="1"/>
  <c r="N162" i="3"/>
  <c r="N163" i="3" s="1"/>
  <c r="F83" i="8" s="1"/>
  <c r="K148" i="3"/>
  <c r="K149" i="3" s="1"/>
  <c r="E79" i="8" s="1"/>
  <c r="W148" i="3"/>
  <c r="W149" i="3" s="1"/>
  <c r="I79" i="8" s="1"/>
  <c r="R134" i="3"/>
  <c r="U134" i="3" s="1"/>
  <c r="X134" i="3" s="1"/>
  <c r="Z134" i="3" s="1"/>
  <c r="Z135" i="3" s="1"/>
  <c r="J75" i="8" s="1"/>
  <c r="Q134" i="3"/>
  <c r="Q135" i="3" s="1"/>
  <c r="G75" i="8" s="1"/>
  <c r="H135" i="3"/>
  <c r="H142" i="3"/>
  <c r="N134" i="3"/>
  <c r="N135" i="3" s="1"/>
  <c r="F75" i="8" s="1"/>
  <c r="R141" i="3"/>
  <c r="U141" i="3" s="1"/>
  <c r="Q141" i="3"/>
  <c r="Q142" i="3" s="1"/>
  <c r="G77" i="8" s="1"/>
  <c r="N141" i="3"/>
  <c r="N142" i="3" s="1"/>
  <c r="F77" i="8" s="1"/>
  <c r="H156" i="3"/>
  <c r="H149" i="3"/>
  <c r="T148" i="3"/>
  <c r="T149" i="3" s="1"/>
  <c r="H79" i="8" s="1"/>
  <c r="R155" i="3"/>
  <c r="U155" i="3" s="1"/>
  <c r="Q155" i="3"/>
  <c r="Q156" i="3" s="1"/>
  <c r="G81" i="8" s="1"/>
  <c r="H170" i="3"/>
  <c r="T169" i="3"/>
  <c r="T170" i="3" s="1"/>
  <c r="H85" i="8" s="1"/>
  <c r="H163" i="3"/>
  <c r="W169" i="3"/>
  <c r="W170" i="3" s="1"/>
  <c r="I85" i="8" s="1"/>
  <c r="Q162" i="3"/>
  <c r="Q163" i="3" s="1"/>
  <c r="G83" i="8" s="1"/>
  <c r="R162" i="3"/>
  <c r="U162" i="3" s="1"/>
  <c r="N169" i="3"/>
  <c r="N170" i="3" s="1"/>
  <c r="F85" i="8" s="1"/>
  <c r="Q169" i="3"/>
  <c r="Q170" i="3" s="1"/>
  <c r="G85" i="8" s="1"/>
  <c r="D83" i="8" l="1"/>
  <c r="D77" i="8"/>
  <c r="D81" i="8"/>
  <c r="D75" i="8"/>
  <c r="Z171" i="3"/>
  <c r="J86" i="8" s="1"/>
  <c r="W171" i="3"/>
  <c r="D79" i="8"/>
  <c r="K79" i="8" s="1"/>
  <c r="W150" i="3"/>
  <c r="Z150" i="3"/>
  <c r="J80" i="8" s="1"/>
  <c r="K85" i="8"/>
  <c r="AA170" i="3"/>
  <c r="T141" i="3"/>
  <c r="T142" i="3" s="1"/>
  <c r="H77" i="8" s="1"/>
  <c r="AA169" i="3"/>
  <c r="AA149" i="3"/>
  <c r="AA148" i="3"/>
  <c r="T134" i="3"/>
  <c r="T135" i="3" s="1"/>
  <c r="H75" i="8" s="1"/>
  <c r="W134" i="3"/>
  <c r="W135" i="3" s="1"/>
  <c r="I75" i="8" s="1"/>
  <c r="Q143" i="3"/>
  <c r="K143" i="3"/>
  <c r="N143" i="3"/>
  <c r="F78" i="8" s="1"/>
  <c r="H143" i="3"/>
  <c r="D78" i="8" s="1"/>
  <c r="W141" i="3"/>
  <c r="W142" i="3" s="1"/>
  <c r="X141" i="3"/>
  <c r="Z141" i="3" s="1"/>
  <c r="Z142" i="3" s="1"/>
  <c r="J77" i="8" s="1"/>
  <c r="N136" i="3"/>
  <c r="F76" i="8" s="1"/>
  <c r="K136" i="3"/>
  <c r="H136" i="3"/>
  <c r="D76" i="8" s="1"/>
  <c r="Q136" i="3"/>
  <c r="W155" i="3"/>
  <c r="W156" i="3" s="1"/>
  <c r="I81" i="8" s="1"/>
  <c r="X155" i="3"/>
  <c r="Z155" i="3" s="1"/>
  <c r="Z156" i="3" s="1"/>
  <c r="J81" i="8" s="1"/>
  <c r="T155" i="3"/>
  <c r="Q157" i="3"/>
  <c r="H157" i="3"/>
  <c r="D82" i="8" s="1"/>
  <c r="N157" i="3"/>
  <c r="F82" i="8" s="1"/>
  <c r="K157" i="3"/>
  <c r="N150" i="3"/>
  <c r="F80" i="8" s="1"/>
  <c r="K150" i="3"/>
  <c r="Q150" i="3"/>
  <c r="T150" i="3"/>
  <c r="H80" i="8" s="1"/>
  <c r="H150" i="3"/>
  <c r="D80" i="8" s="1"/>
  <c r="H164" i="3"/>
  <c r="D84" i="8" s="1"/>
  <c r="Q164" i="3"/>
  <c r="N164" i="3"/>
  <c r="F84" i="8" s="1"/>
  <c r="K164" i="3"/>
  <c r="X162" i="3"/>
  <c r="Z162" i="3" s="1"/>
  <c r="Z163" i="3" s="1"/>
  <c r="J83" i="8" s="1"/>
  <c r="W162" i="3"/>
  <c r="W163" i="3" s="1"/>
  <c r="I83" i="8" s="1"/>
  <c r="T162" i="3"/>
  <c r="T163" i="3" s="1"/>
  <c r="H83" i="8" s="1"/>
  <c r="K171" i="3"/>
  <c r="T171" i="3"/>
  <c r="H86" i="8" s="1"/>
  <c r="H171" i="3"/>
  <c r="D86" i="8" s="1"/>
  <c r="Q171" i="3"/>
  <c r="N171" i="3"/>
  <c r="F86" i="8" s="1"/>
  <c r="O74" i="4"/>
  <c r="O66" i="4"/>
  <c r="AA97" i="3"/>
  <c r="AA96" i="3"/>
  <c r="AA95" i="3"/>
  <c r="AA94" i="3"/>
  <c r="AA93" i="3"/>
  <c r="AA92" i="3"/>
  <c r="AA104" i="3"/>
  <c r="AA103" i="3"/>
  <c r="AA102" i="3"/>
  <c r="AA101" i="3"/>
  <c r="AA100" i="3"/>
  <c r="AA99" i="3"/>
  <c r="AA98" i="3"/>
  <c r="W136" i="3" l="1"/>
  <c r="Z136" i="3"/>
  <c r="W164" i="3"/>
  <c r="W143" i="3"/>
  <c r="Z164" i="3"/>
  <c r="J84" i="8" s="1"/>
  <c r="Z143" i="3"/>
  <c r="J78" i="8" s="1"/>
  <c r="K75" i="8"/>
  <c r="K83" i="8"/>
  <c r="T143" i="3"/>
  <c r="H78" i="8" s="1"/>
  <c r="I77" i="8"/>
  <c r="K77" i="8" s="1"/>
  <c r="B34" i="7"/>
  <c r="I34" i="7" s="1"/>
  <c r="AA163" i="3"/>
  <c r="AA155" i="3"/>
  <c r="AA171" i="3"/>
  <c r="AA162" i="3"/>
  <c r="AA150" i="3"/>
  <c r="AA141" i="3"/>
  <c r="AA142" i="3"/>
  <c r="AA135" i="3"/>
  <c r="T136" i="3"/>
  <c r="H76" i="8" s="1"/>
  <c r="AA134" i="3"/>
  <c r="T156" i="3"/>
  <c r="T164" i="3"/>
  <c r="H84" i="8" s="1"/>
  <c r="O58" i="4"/>
  <c r="O40" i="4"/>
  <c r="B41" i="4"/>
  <c r="B38" i="4"/>
  <c r="B37" i="4"/>
  <c r="F41" i="4"/>
  <c r="D41" i="4"/>
  <c r="C41" i="4"/>
  <c r="W157" i="3" l="1"/>
  <c r="Z157" i="3"/>
  <c r="J82" i="8" s="1"/>
  <c r="AA156" i="3"/>
  <c r="H81" i="8"/>
  <c r="K81" i="8" s="1"/>
  <c r="AA143" i="3"/>
  <c r="B32" i="7"/>
  <c r="I32" i="7" s="1"/>
  <c r="D65" i="8"/>
  <c r="K65" i="8" s="1"/>
  <c r="O20" i="17"/>
  <c r="AA164" i="3"/>
  <c r="AA136" i="3"/>
  <c r="T157" i="3"/>
  <c r="H82" i="8" s="1"/>
  <c r="B43" i="4"/>
  <c r="I18" i="17" s="1"/>
  <c r="O39" i="4"/>
  <c r="AA157" i="3" l="1"/>
  <c r="H22" i="4"/>
  <c r="H23" i="4"/>
  <c r="H24" i="4"/>
  <c r="H25" i="4"/>
  <c r="H26" i="4"/>
  <c r="H27" i="4"/>
  <c r="H28" i="4"/>
  <c r="H29" i="4"/>
  <c r="H30" i="4"/>
  <c r="D22" i="4"/>
  <c r="D23" i="4"/>
  <c r="D24" i="4"/>
  <c r="D25" i="4"/>
  <c r="D26" i="4"/>
  <c r="D27" i="4"/>
  <c r="D28" i="4"/>
  <c r="D29" i="4"/>
  <c r="D30" i="4"/>
  <c r="B22" i="4"/>
  <c r="B23" i="4"/>
  <c r="B24" i="4"/>
  <c r="B25" i="4"/>
  <c r="B26" i="4"/>
  <c r="B27" i="4"/>
  <c r="B28" i="4"/>
  <c r="B29" i="4"/>
  <c r="B30" i="4"/>
  <c r="D21" i="4"/>
  <c r="H21" i="4"/>
  <c r="B21" i="4"/>
  <c r="AA112" i="3"/>
  <c r="AA106" i="3"/>
  <c r="AA107" i="3"/>
  <c r="AA108" i="3"/>
  <c r="AA109" i="3"/>
  <c r="AA110" i="3"/>
  <c r="AA111" i="3"/>
  <c r="AA105" i="3"/>
  <c r="AA91" i="3"/>
  <c r="AA83" i="3"/>
  <c r="AA82" i="3"/>
  <c r="AA85" i="3"/>
  <c r="AA84" i="3"/>
  <c r="AA125" i="3"/>
  <c r="AA118" i="3"/>
  <c r="T10" i="4" l="1"/>
  <c r="E46" i="3" l="1"/>
  <c r="E45" i="3"/>
  <c r="E41" i="3"/>
  <c r="E42" i="3"/>
  <c r="E43" i="3"/>
  <c r="E40" i="3"/>
  <c r="E39" i="3"/>
  <c r="E30" i="3"/>
  <c r="E31" i="3"/>
  <c r="E32" i="3"/>
  <c r="E33" i="3"/>
  <c r="E34" i="3"/>
  <c r="E35" i="3"/>
  <c r="E36" i="3"/>
  <c r="E37" i="3"/>
  <c r="E29" i="3"/>
  <c r="E28" i="3"/>
  <c r="E19" i="3"/>
  <c r="E20" i="3"/>
  <c r="E21" i="3"/>
  <c r="E22" i="3"/>
  <c r="E23" i="3"/>
  <c r="E24" i="3"/>
  <c r="E25" i="3"/>
  <c r="E26" i="3"/>
  <c r="E18" i="3"/>
  <c r="E17" i="3"/>
  <c r="R40" i="3"/>
  <c r="O40" i="3"/>
  <c r="L40" i="3"/>
  <c r="I40" i="3"/>
  <c r="U40" i="3" s="1"/>
  <c r="I41" i="3"/>
  <c r="U41" i="3" s="1"/>
  <c r="L41" i="3"/>
  <c r="X41" i="3" s="1"/>
  <c r="O41" i="3"/>
  <c r="R41" i="3"/>
  <c r="R32" i="3"/>
  <c r="O32" i="3"/>
  <c r="L32" i="3"/>
  <c r="I32" i="3"/>
  <c r="U32" i="3" s="1"/>
  <c r="R31" i="3"/>
  <c r="O31" i="3"/>
  <c r="L31" i="3"/>
  <c r="I31" i="3"/>
  <c r="U31" i="3" s="1"/>
  <c r="R30" i="3"/>
  <c r="O30" i="3"/>
  <c r="L30" i="3"/>
  <c r="X30" i="3" s="1"/>
  <c r="I30" i="3"/>
  <c r="U30" i="3" s="1"/>
  <c r="R29" i="3"/>
  <c r="O29" i="3"/>
  <c r="L29" i="3"/>
  <c r="I29" i="3"/>
  <c r="R34" i="3"/>
  <c r="O34" i="3"/>
  <c r="L34" i="3"/>
  <c r="I34" i="3"/>
  <c r="U34" i="3" s="1"/>
  <c r="R33" i="3"/>
  <c r="O33" i="3"/>
  <c r="L33" i="3"/>
  <c r="I33" i="3"/>
  <c r="R42" i="3"/>
  <c r="O42" i="3"/>
  <c r="L42" i="3"/>
  <c r="X42" i="3" s="1"/>
  <c r="I42" i="3"/>
  <c r="U42" i="3" s="1"/>
  <c r="R21" i="3"/>
  <c r="H25" i="14" s="1"/>
  <c r="O21" i="3"/>
  <c r="H25" i="13" s="1"/>
  <c r="L21" i="3"/>
  <c r="H25" i="12" s="1"/>
  <c r="I21" i="3"/>
  <c r="H25" i="6" s="1"/>
  <c r="R20" i="3"/>
  <c r="H24" i="14" s="1"/>
  <c r="O20" i="3"/>
  <c r="H24" i="13" s="1"/>
  <c r="L20" i="3"/>
  <c r="H24" i="12" s="1"/>
  <c r="I20" i="3"/>
  <c r="H24" i="6" s="1"/>
  <c r="R19" i="3"/>
  <c r="H23" i="14" s="1"/>
  <c r="O19" i="3"/>
  <c r="H23" i="13" s="1"/>
  <c r="L19" i="3"/>
  <c r="H23" i="12" s="1"/>
  <c r="I19" i="3"/>
  <c r="H23" i="6" s="1"/>
  <c r="R18" i="3"/>
  <c r="H22" i="14" s="1"/>
  <c r="O18" i="3"/>
  <c r="H22" i="13" s="1"/>
  <c r="L18" i="3"/>
  <c r="H22" i="12" s="1"/>
  <c r="I18" i="3"/>
  <c r="H22" i="6" s="1"/>
  <c r="R23" i="3"/>
  <c r="H27" i="14" s="1"/>
  <c r="O23" i="3"/>
  <c r="H27" i="13" s="1"/>
  <c r="L23" i="3"/>
  <c r="H27" i="12" s="1"/>
  <c r="I23" i="3"/>
  <c r="H27" i="6" s="1"/>
  <c r="R22" i="3"/>
  <c r="H26" i="14" s="1"/>
  <c r="O22" i="3"/>
  <c r="H26" i="13" s="1"/>
  <c r="L22" i="3"/>
  <c r="H26" i="12" s="1"/>
  <c r="I22" i="3"/>
  <c r="H26" i="6" s="1"/>
  <c r="Z182" i="3"/>
  <c r="Z175" i="3"/>
  <c r="Z126" i="3"/>
  <c r="Z119" i="3"/>
  <c r="W182" i="3"/>
  <c r="W175" i="3"/>
  <c r="W126" i="3"/>
  <c r="W119" i="3"/>
  <c r="R37" i="3"/>
  <c r="O37" i="3"/>
  <c r="L37" i="3"/>
  <c r="I37" i="3"/>
  <c r="U37" i="3" s="1"/>
  <c r="R36" i="3"/>
  <c r="O36" i="3"/>
  <c r="L36" i="3"/>
  <c r="X36" i="3" s="1"/>
  <c r="I36" i="3"/>
  <c r="U36" i="3" s="1"/>
  <c r="R35" i="3"/>
  <c r="O35" i="3"/>
  <c r="L35" i="3"/>
  <c r="I35" i="3"/>
  <c r="R28" i="3"/>
  <c r="O28" i="3"/>
  <c r="L28" i="3"/>
  <c r="I28" i="3"/>
  <c r="H41" i="13" l="1"/>
  <c r="H41" i="14"/>
  <c r="X28" i="3"/>
  <c r="H41" i="12"/>
  <c r="U28" i="3"/>
  <c r="H41" i="6"/>
  <c r="H38" i="4"/>
  <c r="H37" i="4"/>
  <c r="H41" i="4"/>
  <c r="U22" i="3"/>
  <c r="H26" i="15" s="1"/>
  <c r="U19" i="3"/>
  <c r="H23" i="15" s="1"/>
  <c r="U20" i="3"/>
  <c r="H24" i="15" s="1"/>
  <c r="U21" i="3"/>
  <c r="H25" i="15" s="1"/>
  <c r="X18" i="3"/>
  <c r="H22" i="16" s="1"/>
  <c r="X19" i="3"/>
  <c r="H23" i="16" s="1"/>
  <c r="U23" i="3"/>
  <c r="H27" i="15" s="1"/>
  <c r="X40" i="3"/>
  <c r="X29" i="3"/>
  <c r="X32" i="3"/>
  <c r="X31" i="3"/>
  <c r="U29" i="3"/>
  <c r="U33" i="3"/>
  <c r="X34" i="3"/>
  <c r="X33" i="3"/>
  <c r="X21" i="3"/>
  <c r="H25" i="16" s="1"/>
  <c r="U18" i="3"/>
  <c r="H22" i="15" s="1"/>
  <c r="X20" i="3"/>
  <c r="H24" i="16" s="1"/>
  <c r="X23" i="3"/>
  <c r="H27" i="16" s="1"/>
  <c r="X22" i="3"/>
  <c r="H26" i="16" s="1"/>
  <c r="U35" i="3"/>
  <c r="X35" i="3"/>
  <c r="X37" i="3"/>
  <c r="H41" i="15" l="1"/>
  <c r="H41" i="16"/>
  <c r="R17" i="3"/>
  <c r="H21" i="14" s="1"/>
  <c r="I127" i="3"/>
  <c r="L127" i="3" s="1"/>
  <c r="O127" i="3" s="1"/>
  <c r="R127" i="3" s="1"/>
  <c r="U127" i="3" s="1"/>
  <c r="X17" i="3"/>
  <c r="H21" i="16" s="1"/>
  <c r="O17" i="3"/>
  <c r="H21" i="13" s="1"/>
  <c r="L24" i="3"/>
  <c r="H28" i="12" s="1"/>
  <c r="O24" i="3"/>
  <c r="H28" i="13" s="1"/>
  <c r="R24" i="3"/>
  <c r="H28" i="14" s="1"/>
  <c r="L25" i="3"/>
  <c r="H29" i="12" s="1"/>
  <c r="O25" i="3"/>
  <c r="H29" i="13" s="1"/>
  <c r="R25" i="3"/>
  <c r="H29" i="14" s="1"/>
  <c r="L26" i="3"/>
  <c r="H30" i="12" s="1"/>
  <c r="O26" i="3"/>
  <c r="H30" i="13" s="1"/>
  <c r="R26" i="3"/>
  <c r="H30" i="14" s="1"/>
  <c r="L39" i="3"/>
  <c r="O39" i="3"/>
  <c r="R39" i="3"/>
  <c r="L43" i="3"/>
  <c r="X43" i="3" s="1"/>
  <c r="O43" i="3"/>
  <c r="R43" i="3"/>
  <c r="L45" i="3"/>
  <c r="O45" i="3"/>
  <c r="R45" i="3"/>
  <c r="L46" i="3"/>
  <c r="X46" i="3" s="1"/>
  <c r="O46" i="3"/>
  <c r="R46" i="3"/>
  <c r="N119" i="3"/>
  <c r="Q119" i="3"/>
  <c r="T119" i="3"/>
  <c r="N126" i="3"/>
  <c r="Q126" i="3"/>
  <c r="T126" i="3"/>
  <c r="N175" i="3"/>
  <c r="Q175" i="3"/>
  <c r="T175" i="3"/>
  <c r="N182" i="3"/>
  <c r="Q182" i="3"/>
  <c r="T182" i="3"/>
  <c r="B601" i="3"/>
  <c r="H6" i="3" s="1"/>
  <c r="I26" i="3"/>
  <c r="H30" i="6" s="1"/>
  <c r="I25" i="3"/>
  <c r="H29" i="6" s="1"/>
  <c r="F13" i="3"/>
  <c r="I183" i="3"/>
  <c r="L183" i="3" s="1"/>
  <c r="O183" i="3" s="1"/>
  <c r="R183" i="3" s="1"/>
  <c r="U183" i="3" s="1"/>
  <c r="K182" i="3"/>
  <c r="H182" i="3"/>
  <c r="I176" i="3"/>
  <c r="L176" i="3" s="1"/>
  <c r="O176" i="3" s="1"/>
  <c r="K175" i="3"/>
  <c r="H175" i="3"/>
  <c r="K126" i="3"/>
  <c r="H126" i="3"/>
  <c r="I120" i="3"/>
  <c r="L120" i="3" s="1"/>
  <c r="O120" i="3" s="1"/>
  <c r="K119" i="3"/>
  <c r="I46" i="3"/>
  <c r="U46" i="3" s="1"/>
  <c r="I45" i="3"/>
  <c r="I43" i="3"/>
  <c r="U43" i="3" s="1"/>
  <c r="I39" i="3"/>
  <c r="I24" i="3"/>
  <c r="H28" i="6" s="1"/>
  <c r="I17" i="3"/>
  <c r="G6" i="27" l="1"/>
  <c r="G6" i="23"/>
  <c r="G6" i="9"/>
  <c r="G6" i="16"/>
  <c r="G6" i="14"/>
  <c r="G6" i="12"/>
  <c r="G6" i="11"/>
  <c r="G6" i="26"/>
  <c r="G6" i="10"/>
  <c r="G6" i="17"/>
  <c r="G6" i="15"/>
  <c r="G6" i="13"/>
  <c r="G6" i="6"/>
  <c r="H38" i="14"/>
  <c r="H38" i="13"/>
  <c r="G6" i="4"/>
  <c r="X39" i="3"/>
  <c r="H37" i="16" s="1"/>
  <c r="H37" i="12"/>
  <c r="L16" i="4"/>
  <c r="C15" i="9"/>
  <c r="X45" i="3"/>
  <c r="H38" i="16" s="1"/>
  <c r="H38" i="12"/>
  <c r="H37" i="14"/>
  <c r="H37" i="13"/>
  <c r="F6" i="8"/>
  <c r="F6" i="7"/>
  <c r="U39" i="3"/>
  <c r="H37" i="15" s="1"/>
  <c r="H37" i="6"/>
  <c r="U17" i="3"/>
  <c r="H21" i="15" s="1"/>
  <c r="H21" i="6"/>
  <c r="U45" i="3"/>
  <c r="H38" i="15" s="1"/>
  <c r="H38" i="6"/>
  <c r="H127" i="3"/>
  <c r="AA126" i="3"/>
  <c r="H183" i="3"/>
  <c r="AA182" i="3"/>
  <c r="AA175" i="3"/>
  <c r="K127" i="3"/>
  <c r="K128" i="3" s="1"/>
  <c r="E73" i="8" s="1"/>
  <c r="N127" i="3"/>
  <c r="N128" i="3" s="1"/>
  <c r="F73" i="8" s="1"/>
  <c r="T127" i="3"/>
  <c r="T128" i="3" s="1"/>
  <c r="H73" i="8" s="1"/>
  <c r="AA119" i="3"/>
  <c r="U24" i="3"/>
  <c r="H28" i="15" s="1"/>
  <c r="X24" i="3"/>
  <c r="H28" i="16" s="1"/>
  <c r="U25" i="3"/>
  <c r="H29" i="15" s="1"/>
  <c r="X25" i="3"/>
  <c r="H29" i="16" s="1"/>
  <c r="U26" i="3"/>
  <c r="H30" i="15" s="1"/>
  <c r="X26" i="3"/>
  <c r="H30" i="16" s="1"/>
  <c r="K120" i="3"/>
  <c r="K121" i="3" s="1"/>
  <c r="Q120" i="3"/>
  <c r="Q121" i="3" s="1"/>
  <c r="G71" i="8" s="1"/>
  <c r="X183" i="3"/>
  <c r="Z183" i="3" s="1"/>
  <c r="Z184" i="3" s="1"/>
  <c r="J89" i="8" s="1"/>
  <c r="W183" i="3"/>
  <c r="W184" i="3" s="1"/>
  <c r="I89" i="8" s="1"/>
  <c r="B593" i="3"/>
  <c r="K176" i="3"/>
  <c r="K177" i="3" s="1"/>
  <c r="E87" i="8" s="1"/>
  <c r="X127" i="3"/>
  <c r="Z127" i="3" s="1"/>
  <c r="Z128" i="3" s="1"/>
  <c r="J73" i="8" s="1"/>
  <c r="W127" i="3"/>
  <c r="W128" i="3" s="1"/>
  <c r="I73" i="8" s="1"/>
  <c r="H176" i="3"/>
  <c r="Q183" i="3"/>
  <c r="Q184" i="3" s="1"/>
  <c r="G89" i="8" s="1"/>
  <c r="R120" i="3"/>
  <c r="N183" i="3"/>
  <c r="N184" i="3" s="1"/>
  <c r="F89" i="8" s="1"/>
  <c r="F14" i="3"/>
  <c r="T183" i="3"/>
  <c r="T184" i="3" s="1"/>
  <c r="H89" i="8" s="1"/>
  <c r="R176" i="3"/>
  <c r="Q176" i="3"/>
  <c r="Q177" i="3" s="1"/>
  <c r="G87" i="8" s="1"/>
  <c r="K183" i="3"/>
  <c r="N176" i="3"/>
  <c r="N177" i="3" s="1"/>
  <c r="F87" i="8" s="1"/>
  <c r="Q127" i="3"/>
  <c r="Q128" i="3" s="1"/>
  <c r="G73" i="8" s="1"/>
  <c r="N120" i="3"/>
  <c r="N121" i="3" s="1"/>
  <c r="F71" i="8" s="1"/>
  <c r="E71" i="8" l="1"/>
  <c r="P16" i="4"/>
  <c r="C17" i="9"/>
  <c r="H128" i="3"/>
  <c r="AA127" i="3"/>
  <c r="H184" i="3"/>
  <c r="AA183" i="3"/>
  <c r="Q187" i="3"/>
  <c r="O83" i="13" s="1"/>
  <c r="H177" i="3"/>
  <c r="N187" i="3"/>
  <c r="O83" i="12" s="1"/>
  <c r="F15" i="3"/>
  <c r="T176" i="3"/>
  <c r="T177" i="3" s="1"/>
  <c r="H87" i="8" s="1"/>
  <c r="U176" i="3"/>
  <c r="I13" i="3"/>
  <c r="C593" i="3"/>
  <c r="D593" i="3" s="1"/>
  <c r="T120" i="3"/>
  <c r="T121" i="3" s="1"/>
  <c r="H71" i="8" s="1"/>
  <c r="U120" i="3"/>
  <c r="K184" i="3"/>
  <c r="E89" i="8" s="1"/>
  <c r="D71" i="8"/>
  <c r="D89" i="8" l="1"/>
  <c r="K89" i="8" s="1"/>
  <c r="Z185" i="3"/>
  <c r="J90" i="8" s="1"/>
  <c r="W185" i="3"/>
  <c r="Z129" i="3"/>
  <c r="J74" i="8" s="1"/>
  <c r="W129" i="3"/>
  <c r="Q178" i="3"/>
  <c r="D87" i="8"/>
  <c r="T129" i="3"/>
  <c r="H74" i="8" s="1"/>
  <c r="D73" i="8"/>
  <c r="K73" i="8" s="1"/>
  <c r="O90" i="12"/>
  <c r="D36" i="7"/>
  <c r="O90" i="13"/>
  <c r="E36" i="7"/>
  <c r="Q129" i="3"/>
  <c r="N129" i="3"/>
  <c r="F74" i="8" s="1"/>
  <c r="L16" i="6"/>
  <c r="C15" i="10"/>
  <c r="H23" i="3"/>
  <c r="H56" i="3" s="1"/>
  <c r="L27" i="4" s="1"/>
  <c r="H22" i="3"/>
  <c r="H55" i="3" s="1"/>
  <c r="L26" i="4" s="1"/>
  <c r="H24" i="3"/>
  <c r="H57" i="3" s="1"/>
  <c r="L28" i="4" s="1"/>
  <c r="H28" i="3"/>
  <c r="H60" i="3" s="1"/>
  <c r="H32" i="3"/>
  <c r="H64" i="3" s="1"/>
  <c r="H36" i="3"/>
  <c r="H68" i="3" s="1"/>
  <c r="H41" i="3"/>
  <c r="H72" i="3" s="1"/>
  <c r="H46" i="3"/>
  <c r="H76" i="3" s="1"/>
  <c r="H19" i="3"/>
  <c r="H52" i="3" s="1"/>
  <c r="L23" i="4" s="1"/>
  <c r="H20" i="3"/>
  <c r="H53" i="3" s="1"/>
  <c r="L24" i="4" s="1"/>
  <c r="H45" i="3"/>
  <c r="H75" i="3" s="1"/>
  <c r="H43" i="3"/>
  <c r="H74" i="3" s="1"/>
  <c r="H29" i="3"/>
  <c r="H61" i="3" s="1"/>
  <c r="H40" i="3"/>
  <c r="H71" i="3" s="1"/>
  <c r="H30" i="3"/>
  <c r="H62" i="3" s="1"/>
  <c r="H42" i="3"/>
  <c r="H73" i="3" s="1"/>
  <c r="H26" i="3"/>
  <c r="H59" i="3" s="1"/>
  <c r="L30" i="4" s="1"/>
  <c r="H25" i="3"/>
  <c r="H58" i="3" s="1"/>
  <c r="L29" i="4" s="1"/>
  <c r="H35" i="3"/>
  <c r="H67" i="3" s="1"/>
  <c r="H37" i="3"/>
  <c r="H69" i="3" s="1"/>
  <c r="H39" i="3"/>
  <c r="H70" i="3" s="1"/>
  <c r="H21" i="3"/>
  <c r="H54" i="3" s="1"/>
  <c r="L25" i="4" s="1"/>
  <c r="H31" i="3"/>
  <c r="H63" i="3" s="1"/>
  <c r="H33" i="3"/>
  <c r="H65" i="3" s="1"/>
  <c r="H34" i="3"/>
  <c r="H66" i="3" s="1"/>
  <c r="H18" i="3"/>
  <c r="H51" i="3" s="1"/>
  <c r="L22" i="4" s="1"/>
  <c r="N178" i="3"/>
  <c r="F88" i="8" s="1"/>
  <c r="K187" i="3"/>
  <c r="O83" i="6" s="1"/>
  <c r="H129" i="3"/>
  <c r="D74" i="8" s="1"/>
  <c r="AA128" i="3"/>
  <c r="K178" i="3"/>
  <c r="K129" i="3"/>
  <c r="H185" i="3"/>
  <c r="D90" i="8" s="1"/>
  <c r="AA184" i="3"/>
  <c r="T187" i="3"/>
  <c r="O83" i="14" s="1"/>
  <c r="H187" i="3"/>
  <c r="H178" i="3"/>
  <c r="D88" i="8" s="1"/>
  <c r="I14" i="3"/>
  <c r="C17" i="10" s="1"/>
  <c r="T178" i="3"/>
  <c r="H88" i="8" s="1"/>
  <c r="B594" i="3"/>
  <c r="W176" i="3"/>
  <c r="X176" i="3"/>
  <c r="Z176" i="3" s="1"/>
  <c r="Z177" i="3" s="1"/>
  <c r="J87" i="8" s="1"/>
  <c r="X120" i="3"/>
  <c r="Z120" i="3" s="1"/>
  <c r="Z121" i="3" s="1"/>
  <c r="J71" i="8" s="1"/>
  <c r="W120" i="3"/>
  <c r="W121" i="3" s="1"/>
  <c r="C594" i="3"/>
  <c r="D594" i="3" s="1"/>
  <c r="D72" i="8"/>
  <c r="L37" i="4" l="1"/>
  <c r="L41" i="4"/>
  <c r="L38" i="4"/>
  <c r="I22" i="4"/>
  <c r="O22" i="4" s="1"/>
  <c r="I27" i="4"/>
  <c r="O27" i="4" s="1"/>
  <c r="K122" i="3"/>
  <c r="N122" i="3" s="1"/>
  <c r="I71" i="8"/>
  <c r="K71" i="8" s="1"/>
  <c r="O90" i="14"/>
  <c r="F36" i="7"/>
  <c r="O90" i="6"/>
  <c r="C36" i="7"/>
  <c r="K185" i="3"/>
  <c r="L13" i="3"/>
  <c r="L14" i="3" s="1"/>
  <c r="P16" i="6"/>
  <c r="O83" i="4"/>
  <c r="B36" i="7" s="1"/>
  <c r="I28" i="4"/>
  <c r="O28" i="4" s="1"/>
  <c r="I24" i="4"/>
  <c r="O24" i="4" s="1"/>
  <c r="I26" i="4"/>
  <c r="O26" i="4" s="1"/>
  <c r="I25" i="4"/>
  <c r="O25" i="4" s="1"/>
  <c r="I23" i="4"/>
  <c r="O23" i="4" s="1"/>
  <c r="I30" i="4"/>
  <c r="O30" i="4" s="1"/>
  <c r="I29" i="4"/>
  <c r="O29" i="4" s="1"/>
  <c r="I37" i="4"/>
  <c r="AA129" i="3"/>
  <c r="Z187" i="3"/>
  <c r="O83" i="16" s="1"/>
  <c r="W177" i="3"/>
  <c r="AA176" i="3"/>
  <c r="I41" i="4"/>
  <c r="I38" i="4"/>
  <c r="AA120" i="3"/>
  <c r="AA121" i="3"/>
  <c r="I15" i="3"/>
  <c r="O41" i="4" l="1"/>
  <c r="O37" i="4"/>
  <c r="P16" i="12"/>
  <c r="C17" i="23"/>
  <c r="L16" i="12"/>
  <c r="C15" i="23"/>
  <c r="W178" i="3"/>
  <c r="Z178" i="3"/>
  <c r="J88" i="8" s="1"/>
  <c r="B595" i="3"/>
  <c r="I87" i="8"/>
  <c r="K87" i="8" s="1"/>
  <c r="Q122" i="3"/>
  <c r="T122" i="3" s="1"/>
  <c r="F72" i="8"/>
  <c r="O90" i="16"/>
  <c r="H36" i="7"/>
  <c r="N185" i="3"/>
  <c r="Q185" i="3"/>
  <c r="T185" i="3"/>
  <c r="H90" i="8" s="1"/>
  <c r="O90" i="4"/>
  <c r="K24" i="3"/>
  <c r="K20" i="3"/>
  <c r="K26" i="3"/>
  <c r="K22" i="3"/>
  <c r="K18" i="3"/>
  <c r="K23" i="3"/>
  <c r="K34" i="3"/>
  <c r="K66" i="3" s="1"/>
  <c r="K42" i="3"/>
  <c r="K73" i="3" s="1"/>
  <c r="K41" i="3"/>
  <c r="K72" i="3" s="1"/>
  <c r="K31" i="3"/>
  <c r="K63" i="3" s="1"/>
  <c r="K25" i="3"/>
  <c r="K19" i="3"/>
  <c r="K30" i="3"/>
  <c r="K62" i="3" s="1"/>
  <c r="K37" i="3"/>
  <c r="K69" i="3" s="1"/>
  <c r="K36" i="3"/>
  <c r="K68" i="3" s="1"/>
  <c r="K45" i="3"/>
  <c r="K43" i="3"/>
  <c r="K74" i="3" s="1"/>
  <c r="K33" i="3"/>
  <c r="K65" i="3" s="1"/>
  <c r="K32" i="3"/>
  <c r="K64" i="3" s="1"/>
  <c r="K40" i="3"/>
  <c r="K71" i="3" s="1"/>
  <c r="K39" i="3"/>
  <c r="K29" i="3"/>
  <c r="K61" i="3" s="1"/>
  <c r="K21" i="3"/>
  <c r="K46" i="3"/>
  <c r="K76" i="3" s="1"/>
  <c r="K28" i="3"/>
  <c r="K35" i="3"/>
  <c r="K67" i="3" s="1"/>
  <c r="W187" i="3"/>
  <c r="AA177" i="3"/>
  <c r="AA87" i="3"/>
  <c r="O38" i="4"/>
  <c r="L15" i="3"/>
  <c r="C595" i="3"/>
  <c r="D595" i="3" s="1"/>
  <c r="O13" i="3"/>
  <c r="O43" i="4" l="1"/>
  <c r="K70" i="3"/>
  <c r="L37" i="6" s="1"/>
  <c r="I37" i="6"/>
  <c r="K60" i="3"/>
  <c r="L41" i="6" s="1"/>
  <c r="I41" i="6"/>
  <c r="K75" i="3"/>
  <c r="L38" i="6" s="1"/>
  <c r="I38" i="6"/>
  <c r="I27" i="6"/>
  <c r="K56" i="3"/>
  <c r="L27" i="6" s="1"/>
  <c r="I22" i="6"/>
  <c r="K51" i="3"/>
  <c r="L22" i="6" s="1"/>
  <c r="I25" i="6"/>
  <c r="O25" i="6" s="1"/>
  <c r="K54" i="3"/>
  <c r="L25" i="6" s="1"/>
  <c r="I23" i="6"/>
  <c r="K52" i="3"/>
  <c r="L23" i="6" s="1"/>
  <c r="I26" i="6"/>
  <c r="K55" i="3"/>
  <c r="L26" i="6" s="1"/>
  <c r="I29" i="6"/>
  <c r="O29" i="6" s="1"/>
  <c r="K58" i="3"/>
  <c r="L29" i="6" s="1"/>
  <c r="I30" i="6"/>
  <c r="K59" i="3"/>
  <c r="L30" i="6" s="1"/>
  <c r="I24" i="6"/>
  <c r="K53" i="3"/>
  <c r="L24" i="6" s="1"/>
  <c r="I28" i="6"/>
  <c r="O28" i="6" s="1"/>
  <c r="K57" i="3"/>
  <c r="L28" i="6" s="1"/>
  <c r="W122" i="3"/>
  <c r="Z122" i="3" s="1"/>
  <c r="J72" i="8" s="1"/>
  <c r="L16" i="13"/>
  <c r="C15" i="26"/>
  <c r="AA178" i="3"/>
  <c r="H72" i="8"/>
  <c r="AA185" i="3"/>
  <c r="F90" i="8"/>
  <c r="AA187" i="3"/>
  <c r="O83" i="15"/>
  <c r="G36" i="7" s="1"/>
  <c r="I36" i="7" s="1"/>
  <c r="N18" i="3"/>
  <c r="N23" i="3"/>
  <c r="N19" i="3"/>
  <c r="N24" i="3"/>
  <c r="N20" i="3"/>
  <c r="N26" i="3"/>
  <c r="N22" i="3"/>
  <c r="N21" i="3"/>
  <c r="N35" i="3"/>
  <c r="N67" i="3" s="1"/>
  <c r="N43" i="3"/>
  <c r="N74" i="3" s="1"/>
  <c r="N42" i="3"/>
  <c r="N73" i="3" s="1"/>
  <c r="N32" i="3"/>
  <c r="N64" i="3" s="1"/>
  <c r="N31" i="3"/>
  <c r="N63" i="3" s="1"/>
  <c r="N39" i="3"/>
  <c r="N37" i="3"/>
  <c r="N69" i="3" s="1"/>
  <c r="N46" i="3"/>
  <c r="N76" i="3" s="1"/>
  <c r="N28" i="3"/>
  <c r="N45" i="3"/>
  <c r="N34" i="3"/>
  <c r="N66" i="3" s="1"/>
  <c r="N33" i="3"/>
  <c r="N65" i="3" s="1"/>
  <c r="N41" i="3"/>
  <c r="N72" i="3" s="1"/>
  <c r="N25" i="3"/>
  <c r="N40" i="3"/>
  <c r="N71" i="3" s="1"/>
  <c r="N30" i="3"/>
  <c r="N62" i="3" s="1"/>
  <c r="N29" i="3"/>
  <c r="N61" i="3" s="1"/>
  <c r="N36" i="3"/>
  <c r="N68" i="3" s="1"/>
  <c r="B596" i="3"/>
  <c r="O14" i="3"/>
  <c r="O24" i="6" l="1"/>
  <c r="O26" i="6"/>
  <c r="O23" i="6"/>
  <c r="O27" i="6"/>
  <c r="O41" i="6"/>
  <c r="O30" i="6"/>
  <c r="N75" i="3"/>
  <c r="L38" i="12" s="1"/>
  <c r="I38" i="12"/>
  <c r="O22" i="6"/>
  <c r="N60" i="3"/>
  <c r="L41" i="12" s="1"/>
  <c r="I41" i="12"/>
  <c r="N70" i="3"/>
  <c r="L37" i="12" s="1"/>
  <c r="I37" i="12"/>
  <c r="I23" i="12"/>
  <c r="N52" i="3"/>
  <c r="L23" i="12" s="1"/>
  <c r="I22" i="12"/>
  <c r="N51" i="3"/>
  <c r="L22" i="12" s="1"/>
  <c r="I25" i="12"/>
  <c r="O25" i="12" s="1"/>
  <c r="N54" i="3"/>
  <c r="L25" i="12" s="1"/>
  <c r="I26" i="12"/>
  <c r="N55" i="3"/>
  <c r="L26" i="12" s="1"/>
  <c r="I29" i="12"/>
  <c r="N58" i="3"/>
  <c r="L29" i="12" s="1"/>
  <c r="I30" i="12"/>
  <c r="O30" i="12" s="1"/>
  <c r="N59" i="3"/>
  <c r="L30" i="12" s="1"/>
  <c r="I24" i="12"/>
  <c r="N53" i="3"/>
  <c r="L24" i="12" s="1"/>
  <c r="I27" i="12"/>
  <c r="N56" i="3"/>
  <c r="L27" i="12" s="1"/>
  <c r="I28" i="12"/>
  <c r="O28" i="12" s="1"/>
  <c r="N57" i="3"/>
  <c r="L28" i="12" s="1"/>
  <c r="P16" i="13"/>
  <c r="C17" i="26"/>
  <c r="AA122" i="3"/>
  <c r="O37" i="6"/>
  <c r="O38" i="6"/>
  <c r="O90" i="15"/>
  <c r="I36" i="17"/>
  <c r="O31" i="17" s="1"/>
  <c r="O15" i="3"/>
  <c r="R13" i="3"/>
  <c r="C596" i="3"/>
  <c r="D596" i="3" s="1"/>
  <c r="O22" i="12" l="1"/>
  <c r="O27" i="12"/>
  <c r="O26" i="12"/>
  <c r="O23" i="12"/>
  <c r="O29" i="12"/>
  <c r="O24" i="12"/>
  <c r="L16" i="14"/>
  <c r="C15" i="27"/>
  <c r="O43" i="6"/>
  <c r="O37" i="12"/>
  <c r="O38" i="12"/>
  <c r="O41" i="12"/>
  <c r="Q28" i="3"/>
  <c r="Q36" i="3"/>
  <c r="Q68" i="3" s="1"/>
  <c r="Q40" i="3"/>
  <c r="Q71" i="3" s="1"/>
  <c r="Q22" i="3"/>
  <c r="Q18" i="3"/>
  <c r="Q23" i="3"/>
  <c r="Q32" i="3"/>
  <c r="Q64" i="3" s="1"/>
  <c r="Q19" i="3"/>
  <c r="Q24" i="3"/>
  <c r="Q20" i="3"/>
  <c r="Q26" i="3"/>
  <c r="Q34" i="3"/>
  <c r="Q66" i="3" s="1"/>
  <c r="Q39" i="3"/>
  <c r="Q25" i="3"/>
  <c r="Q45" i="3"/>
  <c r="Q30" i="3"/>
  <c r="Q62" i="3" s="1"/>
  <c r="Q46" i="3"/>
  <c r="Q76" i="3" s="1"/>
  <c r="Q35" i="3"/>
  <c r="Q67" i="3" s="1"/>
  <c r="Q21" i="3"/>
  <c r="Q41" i="3"/>
  <c r="Q72" i="3" s="1"/>
  <c r="Q42" i="3"/>
  <c r="Q73" i="3" s="1"/>
  <c r="Q33" i="3"/>
  <c r="Q65" i="3" s="1"/>
  <c r="Q37" i="3"/>
  <c r="Q69" i="3" s="1"/>
  <c r="Q43" i="3"/>
  <c r="Q74" i="3" s="1"/>
  <c r="Q29" i="3"/>
  <c r="Q61" i="3" s="1"/>
  <c r="Q31" i="3"/>
  <c r="Q63" i="3" s="1"/>
  <c r="R14" i="3"/>
  <c r="B597" i="3"/>
  <c r="Q60" i="3" l="1"/>
  <c r="L41" i="13" s="1"/>
  <c r="I41" i="13"/>
  <c r="Q75" i="3"/>
  <c r="L38" i="13" s="1"/>
  <c r="I38" i="13"/>
  <c r="Q70" i="3"/>
  <c r="L37" i="13" s="1"/>
  <c r="I37" i="13"/>
  <c r="I26" i="13"/>
  <c r="Q55" i="3"/>
  <c r="L26" i="13" s="1"/>
  <c r="I25" i="13"/>
  <c r="Q54" i="3"/>
  <c r="L25" i="13" s="1"/>
  <c r="I30" i="13"/>
  <c r="Q59" i="3"/>
  <c r="L30" i="13" s="1"/>
  <c r="I22" i="13"/>
  <c r="Q51" i="3"/>
  <c r="L22" i="13" s="1"/>
  <c r="I24" i="13"/>
  <c r="Q53" i="3"/>
  <c r="L24" i="13" s="1"/>
  <c r="I28" i="13"/>
  <c r="Q57" i="3"/>
  <c r="L28" i="13" s="1"/>
  <c r="I23" i="13"/>
  <c r="Q52" i="3"/>
  <c r="L23" i="13" s="1"/>
  <c r="I29" i="13"/>
  <c r="Q58" i="3"/>
  <c r="L29" i="13" s="1"/>
  <c r="I27" i="13"/>
  <c r="Q56" i="3"/>
  <c r="L27" i="13" s="1"/>
  <c r="P16" i="14"/>
  <c r="C17" i="27"/>
  <c r="O43" i="12"/>
  <c r="U13" i="3"/>
  <c r="R15" i="3"/>
  <c r="B598" i="3"/>
  <c r="C597" i="3"/>
  <c r="D597" i="3" s="1"/>
  <c r="O30" i="13" l="1"/>
  <c r="O28" i="13"/>
  <c r="O25" i="13"/>
  <c r="O29" i="13"/>
  <c r="O27" i="13"/>
  <c r="O24" i="13"/>
  <c r="O23" i="13"/>
  <c r="O22" i="13"/>
  <c r="O26" i="13"/>
  <c r="O37" i="13"/>
  <c r="L16" i="15"/>
  <c r="O41" i="13"/>
  <c r="O38" i="13"/>
  <c r="T34" i="3"/>
  <c r="T66" i="3" s="1"/>
  <c r="T20" i="3"/>
  <c r="T26" i="3"/>
  <c r="T22" i="3"/>
  <c r="T30" i="3"/>
  <c r="T62" i="3" s="1"/>
  <c r="T42" i="3"/>
  <c r="T73" i="3" s="1"/>
  <c r="T46" i="3"/>
  <c r="T76" i="3" s="1"/>
  <c r="T18" i="3"/>
  <c r="T23" i="3"/>
  <c r="T19" i="3"/>
  <c r="T24" i="3"/>
  <c r="T28" i="3"/>
  <c r="T31" i="3"/>
  <c r="T63" i="3" s="1"/>
  <c r="T39" i="3"/>
  <c r="T45" i="3"/>
  <c r="T25" i="3"/>
  <c r="T35" i="3"/>
  <c r="T67" i="3" s="1"/>
  <c r="T41" i="3"/>
  <c r="T72" i="3" s="1"/>
  <c r="T40" i="3"/>
  <c r="T71" i="3" s="1"/>
  <c r="T36" i="3"/>
  <c r="T68" i="3" s="1"/>
  <c r="T21" i="3"/>
  <c r="T33" i="3"/>
  <c r="T65" i="3" s="1"/>
  <c r="T37" i="3"/>
  <c r="T69" i="3" s="1"/>
  <c r="T32" i="3"/>
  <c r="T64" i="3" s="1"/>
  <c r="T43" i="3"/>
  <c r="T74" i="3" s="1"/>
  <c r="T29" i="3"/>
  <c r="T61" i="3" s="1"/>
  <c r="U14" i="3"/>
  <c r="I38" i="14" l="1"/>
  <c r="T60" i="3"/>
  <c r="I41" i="14"/>
  <c r="T70" i="3"/>
  <c r="I37" i="14"/>
  <c r="I28" i="14"/>
  <c r="O28" i="14" s="1"/>
  <c r="T57" i="3"/>
  <c r="L28" i="14" s="1"/>
  <c r="I30" i="14"/>
  <c r="T59" i="3"/>
  <c r="L30" i="14" s="1"/>
  <c r="I23" i="14"/>
  <c r="T52" i="3"/>
  <c r="L23" i="14" s="1"/>
  <c r="I24" i="14"/>
  <c r="O24" i="14" s="1"/>
  <c r="T53" i="3"/>
  <c r="L24" i="14" s="1"/>
  <c r="I26" i="14"/>
  <c r="T55" i="3"/>
  <c r="L26" i="14" s="1"/>
  <c r="I27" i="14"/>
  <c r="T56" i="3"/>
  <c r="L27" i="14" s="1"/>
  <c r="T75" i="3"/>
  <c r="I29" i="14"/>
  <c r="T58" i="3"/>
  <c r="L29" i="14" s="1"/>
  <c r="I22" i="14"/>
  <c r="T51" i="3"/>
  <c r="L22" i="14" s="1"/>
  <c r="I25" i="14"/>
  <c r="T54" i="3"/>
  <c r="L25" i="14" s="1"/>
  <c r="X13" i="3"/>
  <c r="P16" i="15"/>
  <c r="O43" i="13"/>
  <c r="U15" i="3"/>
  <c r="AA46" i="3"/>
  <c r="O25" i="14" l="1"/>
  <c r="O23" i="14"/>
  <c r="O22" i="14"/>
  <c r="O26" i="14"/>
  <c r="O30" i="14"/>
  <c r="O27" i="14"/>
  <c r="O29" i="14"/>
  <c r="L38" i="14"/>
  <c r="O38" i="14" s="1"/>
  <c r="L41" i="14"/>
  <c r="O41" i="14" s="1"/>
  <c r="L37" i="14"/>
  <c r="O37" i="14" s="1"/>
  <c r="X14" i="3"/>
  <c r="L16" i="16"/>
  <c r="W32" i="3"/>
  <c r="W64" i="3" s="1"/>
  <c r="W21" i="3"/>
  <c r="W25" i="3"/>
  <c r="W58" i="3" s="1"/>
  <c r="L29" i="15" s="1"/>
  <c r="W22" i="3"/>
  <c r="W55" i="3" s="1"/>
  <c r="L26" i="15" s="1"/>
  <c r="W26" i="3"/>
  <c r="W28" i="3"/>
  <c r="W36" i="3"/>
  <c r="W68" i="3" s="1"/>
  <c r="W40" i="3"/>
  <c r="W71" i="3" s="1"/>
  <c r="W18" i="3"/>
  <c r="W51" i="3" s="1"/>
  <c r="L22" i="15" s="1"/>
  <c r="W23" i="3"/>
  <c r="W19" i="3"/>
  <c r="W52" i="3" s="1"/>
  <c r="L23" i="15" s="1"/>
  <c r="W24" i="3"/>
  <c r="W57" i="3" s="1"/>
  <c r="L28" i="15" s="1"/>
  <c r="W29" i="3"/>
  <c r="W61" i="3" s="1"/>
  <c r="W31" i="3"/>
  <c r="W63" i="3" s="1"/>
  <c r="W20" i="3"/>
  <c r="W53" i="3" s="1"/>
  <c r="L24" i="15" s="1"/>
  <c r="W39" i="3"/>
  <c r="W42" i="3"/>
  <c r="W73" i="3" s="1"/>
  <c r="W45" i="3"/>
  <c r="W35" i="3"/>
  <c r="W67" i="3" s="1"/>
  <c r="W34" i="3"/>
  <c r="W66" i="3" s="1"/>
  <c r="W41" i="3"/>
  <c r="W72" i="3" s="1"/>
  <c r="W33" i="3"/>
  <c r="W65" i="3" s="1"/>
  <c r="W46" i="3"/>
  <c r="W76" i="3" s="1"/>
  <c r="W30" i="3"/>
  <c r="W62" i="3" s="1"/>
  <c r="W37" i="3"/>
  <c r="W69" i="3" s="1"/>
  <c r="W43" i="3"/>
  <c r="W74" i="3" s="1"/>
  <c r="AA45" i="3"/>
  <c r="I41" i="15" l="1"/>
  <c r="W60" i="3"/>
  <c r="I30" i="15"/>
  <c r="W59" i="3"/>
  <c r="L30" i="15" s="1"/>
  <c r="I38" i="15"/>
  <c r="W75" i="3"/>
  <c r="I27" i="15"/>
  <c r="W56" i="3"/>
  <c r="L27" i="15" s="1"/>
  <c r="I25" i="15"/>
  <c r="W54" i="3"/>
  <c r="L25" i="15" s="1"/>
  <c r="W70" i="3"/>
  <c r="I37" i="15"/>
  <c r="X15" i="3"/>
  <c r="P16" i="16"/>
  <c r="O43" i="14"/>
  <c r="O30" i="15"/>
  <c r="I28" i="15"/>
  <c r="I26" i="15"/>
  <c r="I22" i="15"/>
  <c r="I24" i="15"/>
  <c r="I23" i="15"/>
  <c r="I29" i="15"/>
  <c r="O27" i="15"/>
  <c r="O25" i="15" l="1"/>
  <c r="L41" i="15"/>
  <c r="O41" i="15" s="1"/>
  <c r="L37" i="15"/>
  <c r="L38" i="15"/>
  <c r="O38" i="15" s="1"/>
  <c r="Z42" i="3"/>
  <c r="Z20" i="3"/>
  <c r="Z53" i="3" s="1"/>
  <c r="Z18" i="3"/>
  <c r="Z51" i="3" s="1"/>
  <c r="Z36" i="3"/>
  <c r="Z21" i="3"/>
  <c r="Z54" i="3" s="1"/>
  <c r="Z41" i="3"/>
  <c r="Z37" i="3"/>
  <c r="Z19" i="3"/>
  <c r="Z52" i="3" s="1"/>
  <c r="Z32" i="3"/>
  <c r="Z29" i="3"/>
  <c r="Z33" i="3"/>
  <c r="Z46" i="3"/>
  <c r="Z76" i="3" s="1"/>
  <c r="AA76" i="3" s="1"/>
  <c r="Z26" i="3"/>
  <c r="Z59" i="3" s="1"/>
  <c r="Z23" i="3"/>
  <c r="Z56" i="3" s="1"/>
  <c r="Z25" i="3"/>
  <c r="Z58" i="3" s="1"/>
  <c r="Z39" i="3"/>
  <c r="Z43" i="3"/>
  <c r="Z40" i="3"/>
  <c r="Z28" i="3"/>
  <c r="Z34" i="3"/>
  <c r="Z45" i="3"/>
  <c r="Z31" i="3"/>
  <c r="Z30" i="3"/>
  <c r="Z24" i="3"/>
  <c r="Z57" i="3" s="1"/>
  <c r="Z22" i="3"/>
  <c r="Z55" i="3" s="1"/>
  <c r="Z35" i="3"/>
  <c r="O23" i="15"/>
  <c r="O22" i="15"/>
  <c r="O28" i="15"/>
  <c r="O29" i="15"/>
  <c r="O24" i="15"/>
  <c r="O26" i="15"/>
  <c r="O37" i="15"/>
  <c r="AA55" i="3" l="1"/>
  <c r="L26" i="16"/>
  <c r="AA53" i="3"/>
  <c r="L24" i="16"/>
  <c r="AA59" i="3"/>
  <c r="L30" i="16"/>
  <c r="AA57" i="3"/>
  <c r="L28" i="16"/>
  <c r="AA54" i="3"/>
  <c r="L25" i="16"/>
  <c r="AA52" i="3"/>
  <c r="L23" i="16"/>
  <c r="AA56" i="3"/>
  <c r="L27" i="16"/>
  <c r="AA58" i="3"/>
  <c r="L29" i="16"/>
  <c r="AA51" i="3"/>
  <c r="L22" i="16"/>
  <c r="AA31" i="3"/>
  <c r="Z63" i="3"/>
  <c r="AA63" i="3" s="1"/>
  <c r="AA41" i="3"/>
  <c r="Z72" i="3"/>
  <c r="AA72" i="3" s="1"/>
  <c r="AA30" i="3"/>
  <c r="Z62" i="3"/>
  <c r="AA62" i="3" s="1"/>
  <c r="AA37" i="3"/>
  <c r="Z69" i="3"/>
  <c r="AA69" i="3" s="1"/>
  <c r="Z75" i="3"/>
  <c r="I38" i="16"/>
  <c r="AA34" i="3"/>
  <c r="Z66" i="3"/>
  <c r="AA66" i="3" s="1"/>
  <c r="AA36" i="3"/>
  <c r="Z68" i="3"/>
  <c r="AA68" i="3" s="1"/>
  <c r="Z60" i="3"/>
  <c r="I41" i="16"/>
  <c r="AA33" i="3"/>
  <c r="Z65" i="3"/>
  <c r="AA65" i="3" s="1"/>
  <c r="AA40" i="3"/>
  <c r="Z71" i="3"/>
  <c r="AA71" i="3" s="1"/>
  <c r="AA35" i="3"/>
  <c r="Z67" i="3"/>
  <c r="AA67" i="3" s="1"/>
  <c r="AA43" i="3"/>
  <c r="Z74" i="3"/>
  <c r="AA74" i="3" s="1"/>
  <c r="AA32" i="3"/>
  <c r="Z64" i="3"/>
  <c r="AA64" i="3" s="1"/>
  <c r="AA42" i="3"/>
  <c r="Z73" i="3"/>
  <c r="AA73" i="3" s="1"/>
  <c r="AA29" i="3"/>
  <c r="Z61" i="3"/>
  <c r="AA61" i="3" s="1"/>
  <c r="Z70" i="3"/>
  <c r="I37" i="16"/>
  <c r="I29" i="16"/>
  <c r="AA25" i="3"/>
  <c r="I22" i="16"/>
  <c r="AA18" i="3"/>
  <c r="I27" i="16"/>
  <c r="AA23" i="3"/>
  <c r="I24" i="16"/>
  <c r="AA20" i="3"/>
  <c r="I26" i="16"/>
  <c r="AA22" i="3"/>
  <c r="I28" i="16"/>
  <c r="AA24" i="3"/>
  <c r="I30" i="16"/>
  <c r="AA26" i="3"/>
  <c r="I25" i="16"/>
  <c r="AA21" i="3"/>
  <c r="AA28" i="3"/>
  <c r="AA39" i="3"/>
  <c r="I23" i="16"/>
  <c r="AA19" i="3"/>
  <c r="O43" i="15"/>
  <c r="O29" i="16" l="1"/>
  <c r="O26" i="16"/>
  <c r="O28" i="16"/>
  <c r="O27" i="16"/>
  <c r="O30" i="16"/>
  <c r="O22" i="16"/>
  <c r="O23" i="16"/>
  <c r="L37" i="16"/>
  <c r="O37" i="16" s="1"/>
  <c r="AA70" i="3"/>
  <c r="L41" i="16"/>
  <c r="O41" i="16" s="1"/>
  <c r="AA60" i="3"/>
  <c r="L38" i="16"/>
  <c r="O38" i="16" s="1"/>
  <c r="AA75" i="3"/>
  <c r="O25" i="16"/>
  <c r="O24" i="16"/>
  <c r="O43" i="16" l="1"/>
  <c r="O17" i="17" s="1"/>
  <c r="AA113" i="3"/>
  <c r="F21" i="4" l="1"/>
  <c r="H17" i="3"/>
  <c r="H50" i="3" s="1"/>
  <c r="L21" i="4" s="1"/>
  <c r="J17" i="3"/>
  <c r="K17" i="3" s="1"/>
  <c r="K50" i="3" l="1"/>
  <c r="M17" i="3"/>
  <c r="F21" i="12" s="1"/>
  <c r="H47" i="3"/>
  <c r="D62" i="8" s="1"/>
  <c r="K47" i="3"/>
  <c r="I21" i="6"/>
  <c r="H77" i="3"/>
  <c r="F21" i="6"/>
  <c r="I21" i="4"/>
  <c r="K77" i="3" l="1"/>
  <c r="E63" i="8" s="1"/>
  <c r="L21" i="6"/>
  <c r="O21" i="6" s="1"/>
  <c r="O32" i="6" s="1"/>
  <c r="O45" i="6" s="1"/>
  <c r="O94" i="6" s="1"/>
  <c r="N17" i="3"/>
  <c r="P17" i="3"/>
  <c r="S17" i="3" s="1"/>
  <c r="B29" i="7"/>
  <c r="D63" i="8"/>
  <c r="B30" i="7"/>
  <c r="O21" i="4"/>
  <c r="O32" i="4" s="1"/>
  <c r="E62" i="8"/>
  <c r="C29" i="7"/>
  <c r="H191" i="3"/>
  <c r="C30" i="7" l="1"/>
  <c r="C31" i="7" s="1"/>
  <c r="K191" i="3"/>
  <c r="K192" i="3" s="1"/>
  <c r="N47" i="3"/>
  <c r="D29" i="7" s="1"/>
  <c r="N50" i="3"/>
  <c r="L21" i="12" s="1"/>
  <c r="I21" i="12"/>
  <c r="O21" i="12" s="1"/>
  <c r="O32" i="12" s="1"/>
  <c r="O45" i="12" s="1"/>
  <c r="O94" i="12" s="1"/>
  <c r="N77" i="3"/>
  <c r="Q17" i="3"/>
  <c r="F21" i="13"/>
  <c r="O45" i="4"/>
  <c r="B31" i="7"/>
  <c r="K189" i="3"/>
  <c r="H189" i="3"/>
  <c r="H192" i="3"/>
  <c r="O94" i="4"/>
  <c r="T17" i="3"/>
  <c r="T50" i="3" s="1"/>
  <c r="L21" i="14" s="1"/>
  <c r="F21" i="14"/>
  <c r="V17" i="3"/>
  <c r="N191" i="3" l="1"/>
  <c r="N192" i="3" s="1"/>
  <c r="I31" i="23" s="1"/>
  <c r="F62" i="8"/>
  <c r="I21" i="13"/>
  <c r="Q50" i="3"/>
  <c r="Q47" i="3"/>
  <c r="E29" i="7" s="1"/>
  <c r="O24" i="9"/>
  <c r="H197" i="3"/>
  <c r="O23" i="10"/>
  <c r="K197" i="3"/>
  <c r="I99" i="6"/>
  <c r="O99" i="6" s="1"/>
  <c r="O102" i="6" s="1"/>
  <c r="I31" i="10"/>
  <c r="K193" i="3"/>
  <c r="O16" i="12"/>
  <c r="T77" i="3"/>
  <c r="T47" i="3"/>
  <c r="I21" i="14"/>
  <c r="Y17" i="3"/>
  <c r="F21" i="15"/>
  <c r="W17" i="3"/>
  <c r="W50" i="3" s="1"/>
  <c r="L21" i="15" s="1"/>
  <c r="O24" i="10"/>
  <c r="I31" i="9"/>
  <c r="I99" i="4"/>
  <c r="H193" i="3"/>
  <c r="O23" i="9"/>
  <c r="D30" i="7"/>
  <c r="D31" i="7" s="1"/>
  <c r="F63" i="8"/>
  <c r="N189" i="3" l="1"/>
  <c r="N197" i="3" s="1"/>
  <c r="G62" i="8"/>
  <c r="Q77" i="3"/>
  <c r="G63" i="8" s="1"/>
  <c r="L21" i="13"/>
  <c r="O21" i="13" s="1"/>
  <c r="O32" i="13" s="1"/>
  <c r="O45" i="13" s="1"/>
  <c r="O94" i="13" s="1"/>
  <c r="O26" i="10"/>
  <c r="O21" i="14"/>
  <c r="O32" i="14" s="1"/>
  <c r="T191" i="3"/>
  <c r="H62" i="8"/>
  <c r="F29" i="7"/>
  <c r="AA47" i="3"/>
  <c r="E78" i="8"/>
  <c r="E84" i="8"/>
  <c r="E72" i="8"/>
  <c r="E80" i="8"/>
  <c r="O31" i="10"/>
  <c r="O34" i="10" s="1"/>
  <c r="E86" i="8"/>
  <c r="E82" i="8"/>
  <c r="E76" i="8"/>
  <c r="E90" i="8"/>
  <c r="E74" i="8"/>
  <c r="E88" i="8"/>
  <c r="K194" i="3"/>
  <c r="K199" i="3" s="1"/>
  <c r="C37" i="7"/>
  <c r="C38" i="7" s="1"/>
  <c r="C26" i="7" s="1"/>
  <c r="O109" i="6"/>
  <c r="I99" i="12"/>
  <c r="O99" i="12" s="1"/>
  <c r="O102" i="12" s="1"/>
  <c r="N193" i="3"/>
  <c r="O31" i="23" s="1"/>
  <c r="O34" i="23" s="1"/>
  <c r="O26" i="9"/>
  <c r="O99" i="4"/>
  <c r="O102" i="4" s="1"/>
  <c r="D91" i="8"/>
  <c r="O31" i="9"/>
  <c r="O34" i="9" s="1"/>
  <c r="H194" i="3"/>
  <c r="H199" i="3" s="1"/>
  <c r="W47" i="3"/>
  <c r="I21" i="15"/>
  <c r="H63" i="8"/>
  <c r="F30" i="7"/>
  <c r="Z17" i="3"/>
  <c r="Z50" i="3" s="1"/>
  <c r="L21" i="16" s="1"/>
  <c r="F21" i="16"/>
  <c r="Q191" i="3" l="1"/>
  <c r="E30" i="7"/>
  <c r="E31" i="7" s="1"/>
  <c r="AA77" i="3"/>
  <c r="O24" i="23"/>
  <c r="O23" i="23"/>
  <c r="Q189" i="3"/>
  <c r="O24" i="26" s="1"/>
  <c r="Q192" i="3"/>
  <c r="I31" i="26" s="1"/>
  <c r="O42" i="10"/>
  <c r="E91" i="8"/>
  <c r="E92" i="8" s="1"/>
  <c r="F31" i="7"/>
  <c r="O21" i="15"/>
  <c r="O32" i="15" s="1"/>
  <c r="O45" i="15" s="1"/>
  <c r="O94" i="15" s="1"/>
  <c r="O45" i="14"/>
  <c r="O94" i="14" s="1"/>
  <c r="G29" i="7"/>
  <c r="I62" i="8"/>
  <c r="O117" i="4"/>
  <c r="B37" i="7"/>
  <c r="O109" i="4"/>
  <c r="D37" i="7"/>
  <c r="D38" i="7" s="1"/>
  <c r="D26" i="7" s="1"/>
  <c r="O109" i="12"/>
  <c r="D92" i="8"/>
  <c r="O42" i="9"/>
  <c r="F91" i="8"/>
  <c r="F92" i="8" s="1"/>
  <c r="N194" i="3"/>
  <c r="N199" i="3" s="1"/>
  <c r="I21" i="16"/>
  <c r="Z47" i="3"/>
  <c r="Z77" i="3"/>
  <c r="AA17" i="3"/>
  <c r="W77" i="3"/>
  <c r="O117" i="6"/>
  <c r="T189" i="3"/>
  <c r="O24" i="27" s="1"/>
  <c r="O19" i="11" s="1"/>
  <c r="T192" i="3"/>
  <c r="I31" i="27" s="1"/>
  <c r="O26" i="23" l="1"/>
  <c r="O42" i="23" s="1"/>
  <c r="O23" i="26"/>
  <c r="Q197" i="3"/>
  <c r="I99" i="13"/>
  <c r="O99" i="13" s="1"/>
  <c r="O102" i="13" s="1"/>
  <c r="E37" i="7" s="1"/>
  <c r="E38" i="7" s="1"/>
  <c r="E26" i="7" s="1"/>
  <c r="Q193" i="3"/>
  <c r="O31" i="26" s="1"/>
  <c r="O34" i="26" s="1"/>
  <c r="O26" i="26"/>
  <c r="T197" i="3"/>
  <c r="O23" i="27"/>
  <c r="O26" i="27" s="1"/>
  <c r="AA50" i="3"/>
  <c r="I99" i="14"/>
  <c r="O99" i="14" s="1"/>
  <c r="O102" i="14" s="1"/>
  <c r="O109" i="14" s="1"/>
  <c r="T193" i="3"/>
  <c r="O31" i="27" s="1"/>
  <c r="O34" i="27" s="1"/>
  <c r="O21" i="16"/>
  <c r="O32" i="16" s="1"/>
  <c r="O45" i="16" s="1"/>
  <c r="O94" i="16" s="1"/>
  <c r="B38" i="7"/>
  <c r="B26" i="7" s="1"/>
  <c r="I63" i="8"/>
  <c r="G30" i="7"/>
  <c r="G31" i="7" s="1"/>
  <c r="O117" i="12"/>
  <c r="W191" i="3"/>
  <c r="H29" i="7"/>
  <c r="I29" i="7" s="1"/>
  <c r="Z191" i="3"/>
  <c r="J62" i="8"/>
  <c r="K62" i="8" s="1"/>
  <c r="J63" i="8"/>
  <c r="H30" i="7"/>
  <c r="O21" i="11" l="1"/>
  <c r="Q194" i="3"/>
  <c r="Q199" i="3" s="1"/>
  <c r="G90" i="8"/>
  <c r="G78" i="8"/>
  <c r="G80" i="8"/>
  <c r="G82" i="8"/>
  <c r="G74" i="8"/>
  <c r="G86" i="8"/>
  <c r="G88" i="8"/>
  <c r="O109" i="13"/>
  <c r="G84" i="8"/>
  <c r="G72" i="8"/>
  <c r="G76" i="8"/>
  <c r="O42" i="27"/>
  <c r="O18" i="11"/>
  <c r="O42" i="26"/>
  <c r="O20" i="11"/>
  <c r="O22" i="11" s="1"/>
  <c r="I30" i="7"/>
  <c r="H31" i="7"/>
  <c r="I31" i="7" s="1"/>
  <c r="F37" i="7"/>
  <c r="Z189" i="3"/>
  <c r="Z197" i="3" s="1"/>
  <c r="Z192" i="3"/>
  <c r="K63" i="8"/>
  <c r="H91" i="8"/>
  <c r="H92" i="8" s="1"/>
  <c r="T194" i="3"/>
  <c r="T199" i="3" s="1"/>
  <c r="W189" i="3"/>
  <c r="W197" i="3" s="1"/>
  <c r="W192" i="3"/>
  <c r="AA191" i="3"/>
  <c r="O16" i="17"/>
  <c r="O117" i="13" l="1"/>
  <c r="G91" i="8"/>
  <c r="G92" i="8" s="1"/>
  <c r="I99" i="15"/>
  <c r="O99" i="15" s="1"/>
  <c r="O102" i="15" s="1"/>
  <c r="W193" i="3"/>
  <c r="AA192" i="3"/>
  <c r="O117" i="14"/>
  <c r="O19" i="17"/>
  <c r="O42" i="17" s="1"/>
  <c r="AA189" i="3"/>
  <c r="I99" i="16"/>
  <c r="O99" i="16" s="1"/>
  <c r="O102" i="16" s="1"/>
  <c r="Z193" i="3"/>
  <c r="F38" i="7"/>
  <c r="F26" i="7" s="1"/>
  <c r="H37" i="7" l="1"/>
  <c r="H38" i="7" s="1"/>
  <c r="H26" i="7" s="1"/>
  <c r="O109" i="16"/>
  <c r="I80" i="8"/>
  <c r="K80" i="8" s="1"/>
  <c r="I86" i="8"/>
  <c r="K86" i="8" s="1"/>
  <c r="I74" i="8"/>
  <c r="K74" i="8" s="1"/>
  <c r="I78" i="8"/>
  <c r="K78" i="8" s="1"/>
  <c r="I72" i="8"/>
  <c r="I84" i="8"/>
  <c r="K84" i="8" s="1"/>
  <c r="I90" i="8"/>
  <c r="K90" i="8" s="1"/>
  <c r="I88" i="8"/>
  <c r="K88" i="8" s="1"/>
  <c r="J76" i="8"/>
  <c r="J91" i="8" s="1"/>
  <c r="I76" i="8"/>
  <c r="I82" i="8"/>
  <c r="K82" i="8" s="1"/>
  <c r="W194" i="3"/>
  <c r="W199" i="3" s="1"/>
  <c r="AA193" i="3"/>
  <c r="G37" i="7"/>
  <c r="O109" i="15"/>
  <c r="O43" i="17"/>
  <c r="O44" i="17" s="1"/>
  <c r="Z194" i="3"/>
  <c r="Z199" i="3" s="1"/>
  <c r="J92" i="8" l="1"/>
  <c r="K72" i="8"/>
  <c r="O117" i="15"/>
  <c r="AA194" i="3"/>
  <c r="O46" i="17" s="1"/>
  <c r="I91" i="8"/>
  <c r="K91" i="8" s="1"/>
  <c r="O117" i="16"/>
  <c r="G38" i="7"/>
  <c r="G26" i="7" s="1"/>
  <c r="I37" i="7"/>
  <c r="I38" i="7" s="1"/>
  <c r="I26" i="7" s="1"/>
  <c r="K76" i="8"/>
  <c r="K92" i="8" l="1"/>
  <c r="I9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Katherine Barlow</author>
  </authors>
  <commentList>
    <comment ref="H7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Katherine Barlow:</t>
        </r>
        <r>
          <rPr>
            <sz val="9"/>
            <color indexed="81"/>
            <rFont val="Tahoma"/>
            <family val="2"/>
          </rPr>
          <t xml:space="preserve">
Automatically Calculates on Salary only
</t>
        </r>
      </text>
    </comment>
    <comment ref="B19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Katherine Barlow:</t>
        </r>
        <r>
          <rPr>
            <sz val="9"/>
            <color indexed="81"/>
            <rFont val="Tahoma"/>
            <family val="2"/>
          </rPr>
          <t xml:space="preserve">
Direct Costs Less Consortium F&amp;A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Katherine Barlow</author>
  </authors>
  <commentList>
    <comment ref="Q50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Katherine Barlow:</t>
        </r>
        <r>
          <rPr>
            <sz val="9"/>
            <color indexed="81"/>
            <rFont val="Tahoma"/>
            <family val="2"/>
          </rPr>
          <t xml:space="preserve">
If any of the fields get a #VALUE, that means a data needs to be entered in the amount field on the input budget, if there is no data, enter "0"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Katherine Barlow</author>
  </authors>
  <commentList>
    <comment ref="B50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Katherine Barlow:</t>
        </r>
        <r>
          <rPr>
            <sz val="9"/>
            <color indexed="81"/>
            <rFont val="Tahoma"/>
            <family val="2"/>
          </rPr>
          <t xml:space="preserve">
Add text from input budget if purchasing equipment in any other year than Year 1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Katherine Barlow</author>
  </authors>
  <commentList>
    <comment ref="B50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Katherine Barlow:</t>
        </r>
        <r>
          <rPr>
            <sz val="9"/>
            <color indexed="81"/>
            <rFont val="Tahoma"/>
            <family val="2"/>
          </rPr>
          <t xml:space="preserve">
Add text from input budget if purchasing equipment in any other year than Year 1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Katherine Barlow</author>
  </authors>
  <commentList>
    <comment ref="B5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Katherine Barlow:</t>
        </r>
        <r>
          <rPr>
            <sz val="9"/>
            <color indexed="81"/>
            <rFont val="Tahoma"/>
            <family val="2"/>
          </rPr>
          <t xml:space="preserve">
Add text from input budget if purchasing equipment in any other year than Year 1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Katherine Barlow</author>
  </authors>
  <commentList>
    <comment ref="B50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Katherine Barlow:</t>
        </r>
        <r>
          <rPr>
            <sz val="9"/>
            <color indexed="81"/>
            <rFont val="Tahoma"/>
            <family val="2"/>
          </rPr>
          <t xml:space="preserve">
Add text from input budget if purchasing equipment in any other year than Year 1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Katherine Barlow</author>
  </authors>
  <commentList>
    <comment ref="B50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Katherine Barlow:</t>
        </r>
        <r>
          <rPr>
            <sz val="9"/>
            <color indexed="81"/>
            <rFont val="Tahoma"/>
            <family val="2"/>
          </rPr>
          <t xml:space="preserve">
Add text from input budget if purchasing equipment in any other year than Year 1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Katherine Barlow</author>
  </authors>
  <commentList>
    <comment ref="B50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Katherine Barlow:</t>
        </r>
        <r>
          <rPr>
            <sz val="9"/>
            <color indexed="81"/>
            <rFont val="Tahoma"/>
            <family val="2"/>
          </rPr>
          <t xml:space="preserve">
Add text from input budget if purchasing equipment in any other year than Year 1
</t>
        </r>
      </text>
    </comment>
  </commentList>
</comments>
</file>

<file path=xl/sharedStrings.xml><?xml version="1.0" encoding="utf-8"?>
<sst xmlns="http://schemas.openxmlformats.org/spreadsheetml/2006/main" count="1891" uniqueCount="487">
  <si>
    <t>Proposal Title:</t>
  </si>
  <si>
    <t>Agency/Sponsor:</t>
  </si>
  <si>
    <t>%</t>
  </si>
  <si>
    <t>Total</t>
  </si>
  <si>
    <t>Graduate Students</t>
  </si>
  <si>
    <t>Total Cost</t>
  </si>
  <si>
    <t>Fiscal Year Periods:</t>
  </si>
  <si>
    <t>SALARY</t>
  </si>
  <si>
    <t>$</t>
  </si>
  <si>
    <t>Prime Sponsor:</t>
  </si>
  <si>
    <t>Funding Opp No.:</t>
  </si>
  <si>
    <t>FRINGE BENEFITS</t>
  </si>
  <si>
    <t>FRINGE BENEFITS Subtotal</t>
  </si>
  <si>
    <t>SALARY Subtotal</t>
  </si>
  <si>
    <t>Role</t>
  </si>
  <si>
    <t>Cal Mth</t>
  </si>
  <si>
    <t>PD/PI</t>
  </si>
  <si>
    <t xml:space="preserve">$ </t>
  </si>
  <si>
    <t>Category</t>
  </si>
  <si>
    <t>Description</t>
  </si>
  <si>
    <t>OTHER EXPENSES Subtotal</t>
  </si>
  <si>
    <t>Direct Costs</t>
  </si>
  <si>
    <t>Indirect Cost Rate / Indirect Costs</t>
  </si>
  <si>
    <t>Fiscal Year Period End/Begin Dates Used in Budget Calc:</t>
  </si>
  <si>
    <t>List for Project Start/End Date Selection:</t>
  </si>
  <si>
    <t># of Months</t>
  </si>
  <si>
    <t>Direct Cost less Consortium F&amp;A (NIH)</t>
  </si>
  <si>
    <t>Total Direct Costs</t>
  </si>
  <si>
    <t>Total Indirect Costs</t>
  </si>
  <si>
    <t>(Number of Years)</t>
  </si>
  <si>
    <t>Indirect Cost Base</t>
  </si>
  <si>
    <t>For Project Duration Calc:</t>
  </si>
  <si>
    <t>NON-F&amp;A EXPENSES Subtotal</t>
  </si>
  <si>
    <t>F&amp;A Rate =</t>
  </si>
  <si>
    <t>TOTAL COST</t>
  </si>
  <si>
    <t>Organization 1:</t>
  </si>
  <si>
    <t>Organization 2:</t>
  </si>
  <si>
    <t>Organization 3:</t>
  </si>
  <si>
    <t>Organization 4:</t>
  </si>
  <si>
    <t>Organization 5:</t>
  </si>
  <si>
    <t>SUBAWARDS Subtotal</t>
  </si>
  <si>
    <t>SUBAWARDS</t>
  </si>
  <si>
    <t>NON-F&amp;A EXPENSES</t>
  </si>
  <si>
    <t>Start Date:</t>
  </si>
  <si>
    <t>End Date:</t>
  </si>
  <si>
    <t>Duration:</t>
  </si>
  <si>
    <t>Salary Infl Rate:</t>
  </si>
  <si>
    <t>Principal Investigator:</t>
  </si>
  <si>
    <t>Base Salary</t>
  </si>
  <si>
    <t>Key Personnel</t>
  </si>
  <si>
    <t>Year 1</t>
  </si>
  <si>
    <t>Year 2</t>
  </si>
  <si>
    <t>Year 3</t>
  </si>
  <si>
    <t>Year 4</t>
  </si>
  <si>
    <t>Year 5</t>
  </si>
  <si>
    <t>Year 6</t>
  </si>
  <si>
    <t>Year 7</t>
  </si>
  <si>
    <t>Project</t>
  </si>
  <si>
    <t>Budget Version #:</t>
  </si>
  <si>
    <t>Notes:</t>
  </si>
  <si>
    <t xml:space="preserve">Only enter data in the gray cells
</t>
  </si>
  <si>
    <t>Okay to change data in the purple cells, if need be</t>
  </si>
  <si>
    <t>OTHER DIRECT EXPENSES</t>
  </si>
  <si>
    <t>Hide/Unhide sections not needed, DO NOT DELETE!</t>
  </si>
  <si>
    <t>RESEARCH &amp; RELATED BUDGET - Budget Period 1</t>
  </si>
  <si>
    <t>Enter name of Organization:</t>
  </si>
  <si>
    <t xml:space="preserve">Budget Type: </t>
  </si>
  <si>
    <t>Subaward/Consortium</t>
  </si>
  <si>
    <t>Budget Period: 1</t>
  </si>
  <si>
    <t xml:space="preserve">End Date: </t>
  </si>
  <si>
    <t>A. Senior/Key Person</t>
  </si>
  <si>
    <t>Base Salary ($)</t>
  </si>
  <si>
    <t>Cal.</t>
  </si>
  <si>
    <t>Requested Salary ($)</t>
  </si>
  <si>
    <t>Fringe Benefits ($)</t>
  </si>
  <si>
    <t>Funds Requested ($)</t>
  </si>
  <si>
    <t>Person Name</t>
  </si>
  <si>
    <t>Project Role</t>
  </si>
  <si>
    <t>Total Senior/Key Person:</t>
  </si>
  <si>
    <t>B. Other Personnel</t>
  </si>
  <si>
    <t>Non-Key Project Roles</t>
  </si>
  <si>
    <t>Post Doctoral Associates</t>
  </si>
  <si>
    <t>Secretarial/Clerical</t>
  </si>
  <si>
    <t>Number of Personnel</t>
  </si>
  <si>
    <t>Staff (Non-Key)</t>
  </si>
  <si>
    <t>Postdocs (Non-Key)</t>
  </si>
  <si>
    <t>Grad Students (Non-Key)</t>
  </si>
  <si>
    <t>Undergraduate Students</t>
  </si>
  <si>
    <t>Key Project Roles</t>
  </si>
  <si>
    <t>Multi-PI</t>
  </si>
  <si>
    <t>Co-Investigator</t>
  </si>
  <si>
    <t>Collaborator</t>
  </si>
  <si>
    <t>Other Signficant Contributor</t>
  </si>
  <si>
    <t>Total Number Other Personnel</t>
  </si>
  <si>
    <t>Total Other Personnel:</t>
  </si>
  <si>
    <t>Total Salary, Wages and Fringe Benefits (A+B):</t>
  </si>
  <si>
    <t>Expense Categories</t>
  </si>
  <si>
    <t>Equipment</t>
  </si>
  <si>
    <t>Travel (Domestic)</t>
  </si>
  <si>
    <t>Travel (Foreign)</t>
  </si>
  <si>
    <t>Materials &amp; Supplies</t>
  </si>
  <si>
    <t>Publications</t>
  </si>
  <si>
    <t>Computer Services</t>
  </si>
  <si>
    <t>Equipment/Facility Rental/Fees</t>
  </si>
  <si>
    <t>Alterations/Renovations</t>
  </si>
  <si>
    <t>C. Equipment Description</t>
  </si>
  <si>
    <t>Equipment Item</t>
  </si>
  <si>
    <t xml:space="preserve">Total Equipment: </t>
  </si>
  <si>
    <t>D. Travel</t>
  </si>
  <si>
    <t xml:space="preserve">Total Travel Cost: </t>
  </si>
  <si>
    <t>This sections is only used on training grants or other specialty RFAs</t>
  </si>
  <si>
    <t>Total Participant/Trainee Support Costs:</t>
  </si>
  <si>
    <t>E. Participant/Trainee Support Costs</t>
  </si>
  <si>
    <t>F. Other Direct Costs</t>
  </si>
  <si>
    <t>Organization 6:</t>
  </si>
  <si>
    <t>Organization 7:</t>
  </si>
  <si>
    <t>Organization 8:</t>
  </si>
  <si>
    <t>Organization 9:</t>
  </si>
  <si>
    <t>Organization 10:</t>
  </si>
  <si>
    <t>Drop down selection for data in khaki cells, if need be</t>
  </si>
  <si>
    <t>Materials and Supplies</t>
  </si>
  <si>
    <t>Publication Costs</t>
  </si>
  <si>
    <t>Consultant Services</t>
  </si>
  <si>
    <t xml:space="preserve"> ADP/Computer Services</t>
  </si>
  <si>
    <t>Subawards/Consortium/Contractual Costs</t>
  </si>
  <si>
    <t>Equipment or Facility Rental/User Fees</t>
  </si>
  <si>
    <t>Alternations and Renovations</t>
  </si>
  <si>
    <t>G. Direct Costs</t>
  </si>
  <si>
    <t>Domestic Travel Costs (Incl. Canada, Mexico, and U.S. Possessions)</t>
  </si>
  <si>
    <t>Foreign Travel Costs</t>
  </si>
  <si>
    <t>Total Direct Costs (A thru F)</t>
  </si>
  <si>
    <t>H. Indirect Costs</t>
  </si>
  <si>
    <t>Indirect Cost Base ($)</t>
  </si>
  <si>
    <t>Indirect Cost Rate (%)</t>
  </si>
  <si>
    <t>Indirect Cost Type</t>
  </si>
  <si>
    <t>MTDC</t>
  </si>
  <si>
    <t>Cognizant Federal Agency</t>
  </si>
  <si>
    <t>I. Total Direct and Indirect Costs</t>
  </si>
  <si>
    <t>Total Direct and Indirect Institutional Costs (G + H)</t>
  </si>
  <si>
    <t>J. Fee</t>
  </si>
  <si>
    <t>Not generally included</t>
  </si>
  <si>
    <t>K. Total Costs and Fee</t>
  </si>
  <si>
    <t>Funds Requested</t>
  </si>
  <si>
    <t>ALL DATA COPIED FROM INPUT BUDGET</t>
  </si>
  <si>
    <t>RESEARCH &amp; RELATED BUDGET - Budget Period 2</t>
  </si>
  <si>
    <t>Inflt Base</t>
  </si>
  <si>
    <t xml:space="preserve">Total Other Direct Cost: </t>
  </si>
  <si>
    <t>Sponsored Class</t>
  </si>
  <si>
    <t>Yr 1</t>
  </si>
  <si>
    <t>Yr 2</t>
  </si>
  <si>
    <t>Yr 3</t>
  </si>
  <si>
    <t>Yr 4</t>
  </si>
  <si>
    <t>Yr 5</t>
  </si>
  <si>
    <t>Amount Already Allocated</t>
  </si>
  <si>
    <t>Funds to Adjust</t>
  </si>
  <si>
    <t>Fringe</t>
  </si>
  <si>
    <t>Consulting</t>
  </si>
  <si>
    <t>Travel</t>
  </si>
  <si>
    <t xml:space="preserve">Other </t>
  </si>
  <si>
    <t>IDC</t>
  </si>
  <si>
    <t>Carryover from Previous Grant (#)</t>
  </si>
  <si>
    <t>New Total</t>
  </si>
  <si>
    <t>Original Application</t>
  </si>
  <si>
    <t>Subcontract Total</t>
  </si>
  <si>
    <t>Subcontract IDC (JHU's)</t>
  </si>
  <si>
    <t>NIH NGA</t>
  </si>
  <si>
    <t>Yr 6</t>
  </si>
  <si>
    <t>Yr 7</t>
  </si>
  <si>
    <t>Personnel Costs (Subtotal)</t>
  </si>
  <si>
    <t>Salaries and Wages</t>
  </si>
  <si>
    <t>Fringe Benefits</t>
  </si>
  <si>
    <t>Subawards/Consortium</t>
  </si>
  <si>
    <t>Enter Max Amount:</t>
  </si>
  <si>
    <t>Max Total Cost: (Over)/Under</t>
  </si>
  <si>
    <t>Do Not Enter Data in any other colored cells that are not listed above!</t>
  </si>
  <si>
    <t>PHS 398 Modular Budget - Period 1</t>
  </si>
  <si>
    <t>A. Direct Costs</t>
  </si>
  <si>
    <t xml:space="preserve">Total Direct Costs: </t>
  </si>
  <si>
    <t>Direct Cost less Consortium Indirect (F&amp;A)</t>
  </si>
  <si>
    <t>Consortium Indirect (F&amp;A)</t>
  </si>
  <si>
    <t>Modified Total Direct Costs (MTDC) Base</t>
  </si>
  <si>
    <t>Indirect (F&amp;A) Rate Agreement Date</t>
  </si>
  <si>
    <t>B. Indirect Costs</t>
  </si>
  <si>
    <t>C. Total Direct and Indirect Costs</t>
  </si>
  <si>
    <t>Total Direct and Indirect Institutional Costs (A + B)</t>
  </si>
  <si>
    <r>
      <t xml:space="preserve">Modular Budgets must have the Direct Costs (less Consortium F&amp;A) in modules of </t>
    </r>
    <r>
      <rPr>
        <b/>
        <i/>
        <sz val="9"/>
        <color theme="5" tint="-0.249977111117893"/>
        <rFont val="Arial"/>
        <family val="2"/>
      </rPr>
      <t>$25,000</t>
    </r>
    <r>
      <rPr>
        <b/>
        <i/>
        <sz val="9"/>
        <color theme="0" tint="-0.499984740745262"/>
        <rFont val="Arial"/>
        <family val="2"/>
      </rPr>
      <t>. Adjust the input budget on the supply line as necessary to meet this requirement.</t>
    </r>
  </si>
  <si>
    <t>Stipends</t>
  </si>
  <si>
    <t>PHS 398 Modular Budget - Period 2</t>
  </si>
  <si>
    <t>PHS 398 Modular Budget - Cumulative Budget</t>
  </si>
  <si>
    <t>Total Costs, Entire Project Period</t>
  </si>
  <si>
    <t>Section A, Total Direct Cost less Consortium Indirect (F&amp;A) for Entire Project Period</t>
  </si>
  <si>
    <t>Section A, Total Consortium Indirect (F&amp;A) for Entire Project Period</t>
  </si>
  <si>
    <t>Section A, Total Direct Costs for Entire Project Period</t>
  </si>
  <si>
    <t>Section B, Total Indirect (F&amp;A) Costs for Entire Project Period</t>
  </si>
  <si>
    <t>Secition C, Tota Direct and Indirect (F&amp;A) Costs (A+B) for Entire Project Period</t>
  </si>
  <si>
    <t>RESEARCH &amp; RELATED BUDGET - Budget Period 3</t>
  </si>
  <si>
    <t>RESEARCH &amp; RELATED BUDGET - Budget Period 4</t>
  </si>
  <si>
    <t>RESEARCH &amp; RELATED BUDGET - Budget Period 5</t>
  </si>
  <si>
    <t>RESEARCH &amp; RELATED BUDGET - Budget Period 6</t>
  </si>
  <si>
    <t>RESEARCH &amp; RELATED BUDGET - Budget Period 7</t>
  </si>
  <si>
    <t>RESEARCH &amp; RELATED BUDGET - Cumulative Budget</t>
  </si>
  <si>
    <t>Totals ($)</t>
  </si>
  <si>
    <t>Section A, Senior/Key Person</t>
  </si>
  <si>
    <t>Section B, Other Personnel</t>
  </si>
  <si>
    <t>Total Salary, Wages and Fringe Benefits (A+B)</t>
  </si>
  <si>
    <t>Section C, Equipment Description</t>
  </si>
  <si>
    <t>Section D, Travel</t>
  </si>
  <si>
    <t xml:space="preserve">Domestic Travel Costs </t>
  </si>
  <si>
    <t>Tuition/Fees/Health Insurance</t>
  </si>
  <si>
    <t>Subsistence</t>
  </si>
  <si>
    <t>Other</t>
  </si>
  <si>
    <t>Number of Participants/Trainees</t>
  </si>
  <si>
    <t>Section E, Participant/Trainee Support Costs</t>
  </si>
  <si>
    <t>Section F, Other Direct Costs</t>
  </si>
  <si>
    <t>Other 1</t>
  </si>
  <si>
    <t>Other 2</t>
  </si>
  <si>
    <t>Other 3</t>
  </si>
  <si>
    <t>Section G, Direct Costs (A thru F)</t>
  </si>
  <si>
    <t>Section H, Indirect Costs</t>
  </si>
  <si>
    <t>Section I, Total Direct and Indirect Costs (G+H)</t>
  </si>
  <si>
    <t>Section J, Fee</t>
  </si>
  <si>
    <t>Section K, Total Costs and Fee (I+J)</t>
  </si>
  <si>
    <t>Years 6 &amp; 7 are hidden (between "O" &amp; "T" + R&amp;R tabs), unhide as needed</t>
  </si>
  <si>
    <t>Undistributed Budget</t>
  </si>
  <si>
    <t>Salaries &amp; Wages</t>
  </si>
  <si>
    <t>Administrative Salaries</t>
  </si>
  <si>
    <t>Multiple Subs (hide/ unhide)</t>
  </si>
  <si>
    <t>Budget Ver. #:</t>
  </si>
  <si>
    <t>Internal Order(s) #:</t>
  </si>
  <si>
    <t>Current Year:</t>
  </si>
  <si>
    <t>Grant #:</t>
  </si>
  <si>
    <t>Sponsored Class Description</t>
  </si>
  <si>
    <t>Supplies &amp; Materials</t>
  </si>
  <si>
    <t>Animal Services</t>
  </si>
  <si>
    <t>Repairs &amp; Maintenance</t>
  </si>
  <si>
    <t>Contractual Services</t>
  </si>
  <si>
    <t>Other Exp Excluded (No F&amp;A)</t>
  </si>
  <si>
    <t>Other  Exp</t>
  </si>
  <si>
    <t>Patient Care</t>
  </si>
  <si>
    <t>Patient Subject Expense</t>
  </si>
  <si>
    <t>NGA/Budget Distribution</t>
  </si>
  <si>
    <t>Travel - Foreign</t>
  </si>
  <si>
    <t>Travel - Domestic</t>
  </si>
  <si>
    <t>Tuition &amp; Fees</t>
  </si>
  <si>
    <t>Student Health Insurance</t>
  </si>
  <si>
    <t>Service Centers</t>
  </si>
  <si>
    <t>Restricted Balance</t>
  </si>
  <si>
    <t>Cost Overrun</t>
  </si>
  <si>
    <t>NIH Cap</t>
  </si>
  <si>
    <t>Coeus PD#:</t>
  </si>
  <si>
    <t>Application Due to Sponsor:</t>
  </si>
  <si>
    <t>Enter Organization 1 Name</t>
  </si>
  <si>
    <t>Enter Organization 2 Name</t>
  </si>
  <si>
    <t>Enter Organization 3 Name</t>
  </si>
  <si>
    <t>Enter Organization 4 Name</t>
  </si>
  <si>
    <t>Enter Organization 5 Name</t>
  </si>
  <si>
    <t>Enter Organization 6 Name</t>
  </si>
  <si>
    <t>Enter Organization 7 Name</t>
  </si>
  <si>
    <t>Enter Organization 8 Name</t>
  </si>
  <si>
    <t>Enter Organization 9 Name</t>
  </si>
  <si>
    <t>Enter Organization 10 Name</t>
  </si>
  <si>
    <t>Percent Change from Original Application to NIH NGA</t>
  </si>
  <si>
    <t>Percent Change</t>
  </si>
  <si>
    <t>(Lower # - Higher #) / Higher #</t>
  </si>
  <si>
    <t>{=IFERROR(SUMPRODUCT(--('JHU BUDGET'!$B57='JHU BUDGET'!$AG$3),'JHU BUDGET'!$H57),"")}</t>
  </si>
  <si>
    <t>Reminder: Year 2 Subs &amp; Beyond Must be Distributed</t>
  </si>
  <si>
    <t>Postdoc</t>
  </si>
  <si>
    <t>Read First!</t>
  </si>
  <si>
    <t>Tabs in this Workbook</t>
  </si>
  <si>
    <t>A Note About Color-Coded Cells Throughout This Workbook</t>
  </si>
  <si>
    <t>Cells Shaded in Light Gray are Areas where you can enter data</t>
  </si>
  <si>
    <t>Cells Shaded in Light Purple have data, but you can replace this data if needed</t>
  </si>
  <si>
    <t>Cells Shaded in Khaki have drop-down boxes to make a selection</t>
  </si>
  <si>
    <t xml:space="preserve">Do not use cells in any other color! </t>
  </si>
  <si>
    <t>Doing so may destroy the formulas and cause certain parts of the workbook to not work properly</t>
  </si>
  <si>
    <t>Input Start and End Dates Before Entering Salary Information or Salaries Will Not Populate!</t>
  </si>
  <si>
    <t>Base Salaries at the NIH Salary</t>
  </si>
  <si>
    <t>Cap will not apply inflation.</t>
  </si>
  <si>
    <t>Do Not Enter Data in any other colored cells that are not listed above</t>
  </si>
  <si>
    <t xml:space="preserve">Salary inflation will occur over </t>
  </si>
  <si>
    <t>and under NIH Cap.</t>
  </si>
  <si>
    <t xml:space="preserve">If salary reaches the NIH Cap </t>
  </si>
  <si>
    <t xml:space="preserve">during project, must adjust to </t>
  </si>
  <si>
    <t>NIH Cap manually (Inflt Base)</t>
  </si>
  <si>
    <r>
      <t xml:space="preserve">This budget template is for the average research project, if your project exceeds </t>
    </r>
    <r>
      <rPr>
        <u/>
        <sz val="11"/>
        <color rgb="FFC00000"/>
        <rFont val="Arial"/>
        <family val="2"/>
      </rPr>
      <t>10 Subawards</t>
    </r>
    <r>
      <rPr>
        <sz val="11"/>
        <rFont val="Arial"/>
        <family val="2"/>
      </rPr>
      <t xml:space="preserve">, </t>
    </r>
    <r>
      <rPr>
        <u/>
        <sz val="11"/>
        <color rgb="FFC00000"/>
        <rFont val="Arial"/>
        <family val="2"/>
      </rPr>
      <t>10 Key Personnel</t>
    </r>
    <r>
      <rPr>
        <sz val="11"/>
        <rFont val="Arial"/>
        <family val="2"/>
      </rPr>
      <t xml:space="preserve">, </t>
    </r>
    <r>
      <rPr>
        <sz val="11"/>
        <color rgb="FFC00000"/>
        <rFont val="Arial"/>
        <family val="2"/>
      </rPr>
      <t>7 years</t>
    </r>
    <r>
      <rPr>
        <sz val="11"/>
        <rFont val="Arial"/>
        <family val="2"/>
      </rPr>
      <t xml:space="preserve">, and/or utilizes </t>
    </r>
    <r>
      <rPr>
        <u/>
        <sz val="11"/>
        <color rgb="FFC00000"/>
        <rFont val="Arial"/>
        <family val="2"/>
      </rPr>
      <t>both On &amp; Off Campus rates</t>
    </r>
    <r>
      <rPr>
        <sz val="11"/>
        <rFont val="Arial"/>
        <family val="2"/>
      </rPr>
      <t xml:space="preserve">, use the </t>
    </r>
    <r>
      <rPr>
        <b/>
        <sz val="12"/>
        <rFont val="Arial"/>
        <family val="2"/>
      </rPr>
      <t>"Super-Sized"</t>
    </r>
    <r>
      <rPr>
        <sz val="11"/>
        <rFont val="Arial"/>
        <family val="2"/>
      </rPr>
      <t xml:space="preserve"> Budget template </t>
    </r>
  </si>
  <si>
    <t>Data from here will complete the rest of the tabs in the workbook automatically</t>
  </si>
  <si>
    <t>Be sure to select the Start and End Dates first, otherwise Salaries will not populate</t>
  </si>
  <si>
    <t>Salary Inflation is automatic</t>
  </si>
  <si>
    <t>Salary Inflation does not apply to NIH Cap on Key Personnel Section</t>
  </si>
  <si>
    <t>NIH R&amp;R Budget by Year + Cumulative Budget</t>
  </si>
  <si>
    <t>Years 6 &amp; 7 are hidden by default, just right click on your mouse to unhide</t>
  </si>
  <si>
    <t>Use these tabs for your data entry into the ASSIST Budget</t>
  </si>
  <si>
    <t>NIH Modular Budget by Year + Cumulative Budget</t>
  </si>
  <si>
    <t>Version List</t>
  </si>
  <si>
    <t>1.0</t>
  </si>
  <si>
    <t>F&amp;A applied up to $25K of each subaward, unhide rows 91-164 to enter up to 10 subawards</t>
  </si>
  <si>
    <t>Years 6 &amp; 7 are hidden (between columns "T" &amp; "AA"), unhide as needed</t>
  </si>
  <si>
    <t>Version #</t>
  </si>
  <si>
    <t>Date</t>
  </si>
  <si>
    <t>White Tabs - NIH R&amp;R Budget (Hidden by Default)</t>
  </si>
  <si>
    <t>Black Tabs - NIH Modular Budget by Year (Hidden by Default)</t>
  </si>
  <si>
    <t>Purple Tabs - Developer (Hidden by Default)</t>
  </si>
  <si>
    <r>
      <rPr>
        <b/>
        <sz val="11"/>
        <rFont val="Arial"/>
        <family val="2"/>
      </rPr>
      <t>Formulas</t>
    </r>
    <r>
      <rPr>
        <sz val="11"/>
        <rFont val="Arial"/>
        <family val="2"/>
      </rPr>
      <t xml:space="preserve"> - Reference notes on the more complex formulas used in this workbook</t>
    </r>
  </si>
  <si>
    <r>
      <rPr>
        <b/>
        <sz val="11"/>
        <rFont val="Arial"/>
        <family val="2"/>
      </rPr>
      <t>Versions</t>
    </r>
    <r>
      <rPr>
        <sz val="11"/>
        <rFont val="Arial"/>
        <family val="2"/>
      </rPr>
      <t xml:space="preserve"> - Version history list of this template</t>
    </r>
  </si>
  <si>
    <t>Only used by the Developer of this Template as reference notes, not for budget users</t>
  </si>
  <si>
    <t>How to Unhide Tabs</t>
  </si>
  <si>
    <t>Select the tab you want and click "okay"</t>
  </si>
  <si>
    <t>Right-click on any of the tabs below and a dialog box will open with all available hidden tabs ("sheets")</t>
  </si>
  <si>
    <t>Must do this for each tab you want to "unhide"</t>
  </si>
  <si>
    <t>Roles &amp; Expenses Listed in Table (Columns "AA" &amp; "AG"), Add "write-ins" there</t>
  </si>
  <si>
    <t>A Note About Dates</t>
  </si>
  <si>
    <t xml:space="preserve">The start and end dates must be inputted into the spreadsheet on the JHU Budget tab for the salary calculations to </t>
  </si>
  <si>
    <t>work</t>
  </si>
  <si>
    <t>change dates to whatever is needed for the project</t>
  </si>
  <si>
    <t>A Note About the Total Costs on the R&amp;R Budget Tabs (White Tabs)</t>
  </si>
  <si>
    <t>For non-traditional start or end dates, unhide blue cube (rows 206-642)</t>
  </si>
  <si>
    <t xml:space="preserve">If non-traditional start and/or end dates are needed, unhide the "blue cube" (rows 206-642) on the JHU Budget tab to </t>
  </si>
  <si>
    <r>
      <t>Max Direct Cost</t>
    </r>
    <r>
      <rPr>
        <b/>
        <sz val="8"/>
        <rFont val="Arial"/>
        <family val="2"/>
      </rPr>
      <t xml:space="preserve"> </t>
    </r>
    <r>
      <rPr>
        <b/>
        <sz val="9"/>
        <color theme="5" tint="-0.249977111117893"/>
        <rFont val="Arial"/>
        <family val="2"/>
      </rPr>
      <t>NIH</t>
    </r>
    <r>
      <rPr>
        <b/>
        <sz val="9"/>
        <rFont val="Arial"/>
        <family val="2"/>
      </rPr>
      <t>: (Over)/Under</t>
    </r>
  </si>
  <si>
    <r>
      <t xml:space="preserve">This budget template is </t>
    </r>
    <r>
      <rPr>
        <u/>
        <sz val="11"/>
        <color rgb="FFC00000"/>
        <rFont val="Arial"/>
        <family val="2"/>
      </rPr>
      <t>not</t>
    </r>
    <r>
      <rPr>
        <sz val="11"/>
        <rFont val="Arial"/>
        <family val="2"/>
      </rPr>
      <t xml:space="preserve"> for NIH T32s, F awards, K awards, and any other U or P awards with multiple Cores or foundation projects using a TDC base instead of a MTDC base. Each of those budget types will have their own specialty template</t>
    </r>
  </si>
  <si>
    <r>
      <t xml:space="preserve">This budget template is for NIH ("R" series and other similar types), other federal agencies, and foundation sponsored research projects that use a MTDC base.  This template is </t>
    </r>
    <r>
      <rPr>
        <b/>
        <u/>
        <sz val="11"/>
        <color rgb="FFC00000"/>
        <rFont val="Arial"/>
        <family val="2"/>
      </rPr>
      <t>required</t>
    </r>
    <r>
      <rPr>
        <b/>
        <sz val="11"/>
        <rFont val="Arial"/>
        <family val="2"/>
      </rPr>
      <t xml:space="preserve"> for such projects for DOM Pre-Award (New, Renewal, or Resubmission) submissions with due dates of </t>
    </r>
    <r>
      <rPr>
        <b/>
        <sz val="11"/>
        <color rgb="FFC00000"/>
        <rFont val="Arial"/>
        <family val="2"/>
      </rPr>
      <t>October 5, 2019</t>
    </r>
    <r>
      <rPr>
        <b/>
        <sz val="11"/>
        <rFont val="Arial"/>
        <family val="2"/>
      </rPr>
      <t xml:space="preserve"> or later. </t>
    </r>
    <r>
      <rPr>
        <b/>
        <i/>
        <sz val="11"/>
        <rFont val="Arial"/>
        <family val="2"/>
      </rPr>
      <t>This template is optional for Post-Award.</t>
    </r>
  </si>
  <si>
    <t>If they do not, "K. Total Costs and Fee" totals will show in pink</t>
  </si>
  <si>
    <t>If "K. Total Costs and Fee" total shows in pink, but the amounts match, this means you have a rounding error, but that</t>
  </si>
  <si>
    <t xml:space="preserve"> it is okay to proceed</t>
  </si>
  <si>
    <t>"I. Total Direct Costs and Indirect Costs" and "K. Total Costs and Fee" totals should match exactly for each budget year</t>
  </si>
  <si>
    <r>
      <t xml:space="preserve">If "K. Total Costs and Fee" total shows in pink, but the amounts </t>
    </r>
    <r>
      <rPr>
        <u/>
        <sz val="11"/>
        <rFont val="Arial"/>
        <family val="2"/>
      </rPr>
      <t xml:space="preserve">do not </t>
    </r>
    <r>
      <rPr>
        <sz val="11"/>
        <rFont val="Arial"/>
        <family val="2"/>
      </rPr>
      <t xml:space="preserve">match, this means you have an error in the </t>
    </r>
  </si>
  <si>
    <t>workbook that needs to be resolved before the budget can be finalized</t>
  </si>
  <si>
    <t>Grad Student</t>
  </si>
  <si>
    <t>Consultant</t>
  </si>
  <si>
    <t>MTDC Base</t>
  </si>
  <si>
    <t>Research Template:</t>
  </si>
  <si>
    <t>Federal/Foundation Sponsor</t>
  </si>
  <si>
    <t>PHS 398 Modular Budget - Period 3</t>
  </si>
  <si>
    <t>PHS 398 Modular Budget - Period 4</t>
  </si>
  <si>
    <t>PHS 398 Modular Budget - Period 5</t>
  </si>
  <si>
    <t>This is Version 2.3, Updated 10/27/20</t>
  </si>
  <si>
    <t>Administrative Manager</t>
  </si>
  <si>
    <t>Administrative Coordinator</t>
  </si>
  <si>
    <t>Other-Project Lead</t>
  </si>
  <si>
    <t>Director</t>
  </si>
  <si>
    <t>Deputy Director</t>
  </si>
  <si>
    <t>Budget Analyst</t>
  </si>
  <si>
    <t>Communications Specialist</t>
  </si>
  <si>
    <t>Costs (up to 25K total) included in BVARI MTDC Base</t>
  </si>
  <si>
    <t xml:space="preserve">Complete? </t>
  </si>
  <si>
    <t>Notes/Comments</t>
  </si>
  <si>
    <t>PI</t>
  </si>
  <si>
    <t>For MTDC: No F&amp;A on Equipment (greater than $5,000 + 1 year of useful life) and Patient Care Costs</t>
  </si>
  <si>
    <t>Each year, update Instutitutional Rates and NIH Stipends &amp; Salary Caps.</t>
  </si>
  <si>
    <t>If you have questions regarding this template, contact spa@bvari.org.</t>
  </si>
  <si>
    <r>
      <rPr>
        <b/>
        <u/>
        <sz val="11"/>
        <rFont val="Arial"/>
        <family val="2"/>
      </rPr>
      <t>Green Tab - BVARI Input Budget!</t>
    </r>
    <r>
      <rPr>
        <u/>
        <sz val="11"/>
        <rFont val="Arial"/>
        <family val="2"/>
      </rPr>
      <t xml:space="preserve"> </t>
    </r>
  </si>
  <si>
    <r>
      <t xml:space="preserve">Recommend to </t>
    </r>
    <r>
      <rPr>
        <b/>
        <sz val="11"/>
        <rFont val="Arial"/>
        <family val="2"/>
      </rPr>
      <t>not</t>
    </r>
    <r>
      <rPr>
        <sz val="11"/>
        <rFont val="Arial"/>
        <family val="2"/>
      </rPr>
      <t xml:space="preserve"> use this budget for data entry into the ASSIST Budget; See White &amp; Black Tabs below</t>
    </r>
  </si>
  <si>
    <t xml:space="preserve">Use this tab to create your budget by inputting data. </t>
  </si>
  <si>
    <t>Data from the BVARI budget (Green Tab) is formatted to NIH format</t>
  </si>
  <si>
    <t>BVARI budget and rates applied to template</t>
  </si>
  <si>
    <t>Staff/Non-Key</t>
  </si>
  <si>
    <t>Subcontract IDC (BVARI's)</t>
  </si>
  <si>
    <t xml:space="preserve">Application Due to BVARI: </t>
  </si>
  <si>
    <t>Boston VA Research Institute, Inc.</t>
  </si>
  <si>
    <t>UEI:</t>
  </si>
  <si>
    <t>X​E​U​Q​U​D​G​F​N​N​2​8​</t>
  </si>
  <si>
    <t xml:space="preserve">FOA: </t>
  </si>
  <si>
    <t>R&amp;R Cover</t>
  </si>
  <si>
    <t>Cover Page Supplement</t>
  </si>
  <si>
    <t>Other Project Information</t>
  </si>
  <si>
    <t>Sites</t>
  </si>
  <si>
    <t xml:space="preserve">Sr/Key Person Profile </t>
  </si>
  <si>
    <t xml:space="preserve">Research Plan </t>
  </si>
  <si>
    <t xml:space="preserve"> NIH Proposal Checklist</t>
  </si>
  <si>
    <t>11-point min, 0.5" margin, flattened pdfs</t>
  </si>
  <si>
    <t xml:space="preserve">Sponsor: </t>
  </si>
  <si>
    <t xml:space="preserve">Subaward documents (10 business days prior to sponsor deadline): </t>
  </si>
  <si>
    <t xml:space="preserve">Internal (5 business days prior to sponsor deadline): </t>
  </si>
  <si>
    <t>Deadlines</t>
  </si>
  <si>
    <t>Formatting</t>
  </si>
  <si>
    <r>
      <t xml:space="preserve">Assignment Request Form </t>
    </r>
    <r>
      <rPr>
        <b/>
        <i/>
        <sz val="12"/>
        <rFont val="Calibri"/>
        <family val="2"/>
        <scheme val="minor"/>
      </rPr>
      <t>(optional)</t>
    </r>
  </si>
  <si>
    <t>SPA</t>
  </si>
  <si>
    <t>Sub-PI</t>
  </si>
  <si>
    <t>Cover Information</t>
  </si>
  <si>
    <t>Project/Performance Site Locations</t>
  </si>
  <si>
    <t>List individuals who should not review your application</t>
  </si>
  <si>
    <t>PI Profile</t>
  </si>
  <si>
    <t>Primary Performance Site</t>
  </si>
  <si>
    <t>Data entry</t>
  </si>
  <si>
    <t xml:space="preserve">Compliance  </t>
  </si>
  <si>
    <t xml:space="preserve">Compliance Information </t>
  </si>
  <si>
    <r>
      <t>Appendix (</t>
    </r>
    <r>
      <rPr>
        <i/>
        <sz val="12"/>
        <rFont val="Calibri"/>
        <family val="2"/>
        <scheme val="minor"/>
      </rPr>
      <t>optional/if applicable)</t>
    </r>
  </si>
  <si>
    <t xml:space="preserve">Basic Information </t>
  </si>
  <si>
    <r>
      <t xml:space="preserve">Human Subjects and Clinical Trials </t>
    </r>
    <r>
      <rPr>
        <b/>
        <i/>
        <sz val="12"/>
        <rFont val="Calibri"/>
        <family val="2"/>
        <scheme val="minor"/>
      </rPr>
      <t/>
    </r>
  </si>
  <si>
    <t>Study Record</t>
  </si>
  <si>
    <t>Add a record via data entry for each proposed Human Subject Study by selecting 'Add New Study' or 'Add New Delayed Onset Study' as appropriate.</t>
  </si>
  <si>
    <t xml:space="preserve">    Conditions or Focus of Study</t>
  </si>
  <si>
    <t xml:space="preserve">    Eligibility Criteria</t>
  </si>
  <si>
    <t xml:space="preserve">    Age Limits</t>
  </si>
  <si>
    <t xml:space="preserve">    Recruitment Status</t>
  </si>
  <si>
    <t xml:space="preserve">    Study Timeline</t>
  </si>
  <si>
    <t xml:space="preserve">    Enrollment of First Participant</t>
  </si>
  <si>
    <t xml:space="preserve">    Inclusion Enrollment Reports(s)</t>
  </si>
  <si>
    <t xml:space="preserve">    Availability of Investigational Product... </t>
  </si>
  <si>
    <t xml:space="preserve">    Basic Information </t>
  </si>
  <si>
    <t xml:space="preserve">Data entry </t>
  </si>
  <si>
    <r>
      <t>Cover Letter</t>
    </r>
    <r>
      <rPr>
        <i/>
        <sz val="12"/>
        <rFont val="Calibri"/>
        <family val="2"/>
        <scheme val="minor"/>
      </rPr>
      <t xml:space="preserve"> (if applicable)</t>
    </r>
  </si>
  <si>
    <r>
      <t>HFT Compliance Assurance (</t>
    </r>
    <r>
      <rPr>
        <i/>
        <sz val="12"/>
        <rFont val="Calibri"/>
        <family val="2"/>
        <scheme val="minor"/>
      </rPr>
      <t>if applicable)</t>
    </r>
  </si>
  <si>
    <t>PDF attachment; combined with subs into one document, if applicable</t>
  </si>
  <si>
    <t>PDF attachment, 30 lines of text maximum</t>
  </si>
  <si>
    <t>PDF attachment, 3 sentence maximum</t>
  </si>
  <si>
    <t>PDF attachment</t>
  </si>
  <si>
    <t xml:space="preserve">Project Summary/Abstract  </t>
  </si>
  <si>
    <t xml:space="preserve">Project Narrative </t>
  </si>
  <si>
    <t xml:space="preserve">Bibliography &amp; References Cited </t>
  </si>
  <si>
    <t xml:space="preserve">Facilities &amp; Other Resources </t>
  </si>
  <si>
    <t xml:space="preserve">Equipment </t>
  </si>
  <si>
    <r>
      <t>HFT Sample IRB Consent Form (</t>
    </r>
    <r>
      <rPr>
        <i/>
        <sz val="12"/>
        <rFont val="Calibri"/>
        <family val="2"/>
        <scheme val="minor"/>
      </rPr>
      <t>if applicable</t>
    </r>
    <r>
      <rPr>
        <sz val="12"/>
        <rFont val="Calibri"/>
        <family val="2"/>
        <scheme val="minor"/>
      </rPr>
      <t>)</t>
    </r>
  </si>
  <si>
    <t>PDF attachment, 5 page limit; see here for instructions: https://grants.nih.gov/grants/forms/biosketch.htm</t>
  </si>
  <si>
    <t>PDF attachment, 5 page limit; anyone included on this form needs eRA Commons ID; see here for instructions: https://grants.nih.gov/grants/forms/biosketch.htm</t>
  </si>
  <si>
    <t>PDF attachment. Modular only includes personnel, effort and equipment (no dollar amounts)</t>
  </si>
  <si>
    <r>
      <t>Pre-application (</t>
    </r>
    <r>
      <rPr>
        <i/>
        <sz val="12"/>
        <rFont val="Calibri"/>
        <family val="2"/>
        <scheme val="minor"/>
      </rPr>
      <t>if applicable)</t>
    </r>
  </si>
  <si>
    <t>PDF attachment. Only required if proposed project involves human fetal tissue obtained from elective abortions</t>
  </si>
  <si>
    <t>Only required if specifically noted in FOA</t>
  </si>
  <si>
    <t>Budget Justification</t>
  </si>
  <si>
    <t>PDF attachment, 1 page limit</t>
  </si>
  <si>
    <t>PDF attachment. See here for page limits by type of submission: https://grants.nih.gov/grants/how-to-apply-application-guide/format-and-write/page-limits.htm</t>
  </si>
  <si>
    <t>Only needed for Renewals; PDF attachment</t>
  </si>
  <si>
    <t>Only needed if proposed project involves a select agent or toxin. PDF attachment</t>
  </si>
  <si>
    <t>Only needed if subawards are included. PDF attachment</t>
  </si>
  <si>
    <r>
      <t>Progress Report Publication List</t>
    </r>
    <r>
      <rPr>
        <i/>
        <sz val="12"/>
        <rFont val="Calibri"/>
        <family val="2"/>
        <scheme val="minor"/>
      </rPr>
      <t xml:space="preserve"> (if applicable)</t>
    </r>
  </si>
  <si>
    <t>Research Strategy</t>
  </si>
  <si>
    <t>Specific Aims</t>
  </si>
  <si>
    <r>
      <t xml:space="preserve">Introduction </t>
    </r>
    <r>
      <rPr>
        <i/>
        <sz val="12"/>
        <rFont val="Calibri"/>
        <family val="2"/>
        <scheme val="minor"/>
      </rPr>
      <t>(if applicable)</t>
    </r>
  </si>
  <si>
    <t>Only needed for Resubmissions and Revisions. PDF attachment, 1 page limit</t>
  </si>
  <si>
    <t>PDF attachment. See here for what can be included: https://grants.nih.gov/grants/guide/notice-files/not-od-17-098.html</t>
  </si>
  <si>
    <t>Only needed if certain age groups are excluded from participating. PDF attachment</t>
  </si>
  <si>
    <t xml:space="preserve">    Inclusion of Individuals Across the Lifespan</t>
  </si>
  <si>
    <t xml:space="preserve">    Inclusion of Women and Minorities </t>
  </si>
  <si>
    <t xml:space="preserve">    Recruitment and Retention Plan </t>
  </si>
  <si>
    <t xml:space="preserve">    Protection of Human Subjects </t>
  </si>
  <si>
    <t xml:space="preserve">    Data and Safety Monitoring Plan </t>
  </si>
  <si>
    <r>
      <t xml:space="preserve">    Overall Structure of the Study Team (</t>
    </r>
    <r>
      <rPr>
        <i/>
        <sz val="12"/>
        <rFont val="Calibri"/>
        <family val="2"/>
        <scheme val="minor"/>
      </rPr>
      <t>optional)</t>
    </r>
  </si>
  <si>
    <t>Only required for clinical trials. PDF attachment</t>
  </si>
  <si>
    <t>Data entry; each proposed study, unless it falls under Exemption 4, must contain at least one report</t>
  </si>
  <si>
    <t>Required unless you selected 4 and no other exemptions under "1.3. Exemption Number." PDF attachment</t>
  </si>
  <si>
    <t>Only required for clinical trials. Data entry</t>
  </si>
  <si>
    <t xml:space="preserve">    Intervention Model</t>
  </si>
  <si>
    <t xml:space="preserve">    Allocation</t>
  </si>
  <si>
    <t xml:space="preserve">    Outcome Measures</t>
  </si>
  <si>
    <t xml:space="preserve">    Statistical Design and Power</t>
  </si>
  <si>
    <t>Only needed if clincal trial will use FDA-regulated intervention. PDF attachment</t>
  </si>
  <si>
    <t xml:space="preserve">    Subject Participation Duration</t>
  </si>
  <si>
    <t xml:space="preserve">    Dissemination Plan </t>
  </si>
  <si>
    <t xml:space="preserve">    Study Phase</t>
  </si>
  <si>
    <t xml:space="preserve">    Study Detailed Description </t>
  </si>
  <si>
    <t xml:space="preserve">    Interventions</t>
  </si>
  <si>
    <t xml:space="preserve">    Primary Purpose</t>
  </si>
  <si>
    <t xml:space="preserve">Drop down </t>
  </si>
  <si>
    <t>Suggested Awarded Components</t>
  </si>
  <si>
    <t>Suggested Study Sections</t>
  </si>
  <si>
    <t>Scientific areas of expertise needed to review application</t>
  </si>
  <si>
    <t>Rationale for assignment suggestions</t>
  </si>
  <si>
    <t xml:space="preserve">PI </t>
  </si>
  <si>
    <t xml:space="preserve">    PI Biosketch</t>
  </si>
  <si>
    <t>Multiple PI Leadership Plan</t>
  </si>
  <si>
    <t xml:space="preserve">Consortium/Contractual Arrangements </t>
  </si>
  <si>
    <t>Vertebrate Animals (if applicable)</t>
  </si>
  <si>
    <t>Select Agent Research (if applicable)</t>
  </si>
  <si>
    <t xml:space="preserve">Letters of Support </t>
  </si>
  <si>
    <t>Resource Sharing Plan (if applicable)</t>
  </si>
  <si>
    <t>Authentication of Key Biological/Chemical Resources (if applicable)</t>
  </si>
  <si>
    <t>Costs per budget period</t>
  </si>
  <si>
    <t>Cost per budget period</t>
  </si>
  <si>
    <r>
      <t>R&amp;R Subaward Budget (</t>
    </r>
    <r>
      <rPr>
        <b/>
        <i/>
        <sz val="12"/>
        <rFont val="Calibri"/>
        <family val="2"/>
        <scheme val="minor"/>
      </rPr>
      <t>if applicable</t>
    </r>
    <r>
      <rPr>
        <b/>
        <sz val="12"/>
        <rFont val="Calibri"/>
        <family val="2"/>
        <scheme val="minor"/>
      </rPr>
      <t>)</t>
    </r>
  </si>
  <si>
    <t>Pulls from eRA Commons profile/data entry</t>
  </si>
  <si>
    <t>Senior/Key Person/OSC Profile</t>
  </si>
  <si>
    <t xml:space="preserve">    Senior/Key Person/OSC  Biosketch</t>
  </si>
  <si>
    <t>Data entry based on Proposal Planning Form and input from PI</t>
  </si>
  <si>
    <t>Data entry; includes all subrecipient sites if applicable</t>
  </si>
  <si>
    <t>Data entry; JP, West Roxbury, Brockton, or Lafayette City Center</t>
  </si>
  <si>
    <t>Pulls from eRA Commons profile/data entry; eRA Commons must be affiliated with BVARI</t>
  </si>
  <si>
    <t>R&amp;R ("Detailed") -OR- Modular Budget</t>
  </si>
  <si>
    <t>PDF attachment; combined with subs into one document, if applicable. See template provided by SPA that clarifies BVARI as the applicant org.</t>
  </si>
  <si>
    <t>Only needed if proposed project involves multiple PIs. PDF attachment</t>
  </si>
  <si>
    <t>PDF attachment, all letters from institution, key personnel, collaborators, and other significant contributors should be combined and flattened into one document; no support letter needed if key person is serving in Multi-PI/PD role</t>
  </si>
  <si>
    <t>Data entry; must include agency information on all budget periods</t>
  </si>
  <si>
    <t>Only needed if proposed project plans to create new model organism, cost more than $500,000 in direct costs/year, or generate or use for subsequent research large-scale human or nonhuman genomic data. PDF attachment</t>
  </si>
  <si>
    <t>PDF attachment. See here to confirm whether it's required: https://grants.nih.gov/grants/how-to-apply-application-guide/forms-g/general/g.200-sf-424-(r&amp;r)-form.htm#21</t>
  </si>
  <si>
    <t>Only needed if proposed project involves vertebrate animals. PDF attachment. See here for what to include: https://grants.nih.gov/grants/olaw/VASfactsheet.pdf</t>
  </si>
  <si>
    <t>Only needed if proposed project involves key biological and/or chemical resources. PDF attachment, 1 page limit</t>
  </si>
  <si>
    <t>PDF attachment. If it's a modular budget, only include the total costs (direct costs plus F&amp;A costs), rounded to the nearest $1,000, for each consortium/subcontract. Additionally, any personnel should include their roles and person months; if the subawardee is foreign, that should be stated as well.</t>
  </si>
  <si>
    <t>ONR, Beth Snyder, 571-416-9032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</si>
</sst>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yy"/>
    <numFmt numFmtId="165" formatCode="0.0%"/>
    <numFmt numFmtId="166" formatCode="_(* #,##0.00_);_(* \(#,##0.00\);_(* &quot;-&quot;_);_(@_)"/>
    <numFmt numFmtId="167" formatCode="_(* #,##0_);_(* \(#,##0\);_(* &quot;-&quot;??_);_(@_)"/>
    <numFmt numFmtId="168" formatCode="_(&quot;$&quot;* #,##0_);_(&quot;$&quot;* \(#,##0\);_(&quot;$&quot;* &quot;-&quot;??_);_(@_)"/>
    <numFmt numFmtId="169" formatCode="&quot;$&quot;#,##0"/>
  </numFmts>
  <fonts count="7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sz val="10"/>
      <name val="Arial"/>
      <family val="2"/>
    </font>
    <font>
      <b/>
      <u/>
      <sz val="8"/>
      <name val="Arial"/>
      <family val="2"/>
    </font>
    <font>
      <i/>
      <u/>
      <sz val="8"/>
      <name val="Arial"/>
      <family val="2"/>
    </font>
    <font>
      <u/>
      <sz val="8"/>
      <name val="Arial"/>
      <family val="2"/>
    </font>
    <font>
      <i/>
      <sz val="7"/>
      <name val="Arial"/>
      <family val="2"/>
    </font>
    <font>
      <sz val="11"/>
      <color theme="1"/>
      <name val="Calibri"/>
      <family val="2"/>
      <scheme val="minor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b/>
      <sz val="8"/>
      <color theme="0"/>
      <name val="Arial"/>
      <family val="2"/>
    </font>
    <font>
      <b/>
      <u val="singleAccounting"/>
      <sz val="8"/>
      <name val="Arial"/>
      <family val="2"/>
    </font>
    <font>
      <i/>
      <sz val="8"/>
      <color rgb="FFFF000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9"/>
      <color rgb="FFFF0000"/>
      <name val="Arial"/>
      <family val="2"/>
    </font>
    <font>
      <sz val="9"/>
      <name val="Arial"/>
      <family val="2"/>
    </font>
    <font>
      <b/>
      <i/>
      <sz val="9"/>
      <color theme="0" tint="-0.49998474074526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rgb="FFC00000"/>
      <name val="Arial"/>
      <family val="2"/>
    </font>
    <font>
      <u/>
      <sz val="18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9"/>
      <color theme="5" tint="-0.249977111117893"/>
      <name val="Arial"/>
      <family val="2"/>
    </font>
    <font>
      <b/>
      <i/>
      <sz val="9"/>
      <color rgb="FFC0000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u/>
      <sz val="10"/>
      <name val="Arial"/>
      <family val="2"/>
    </font>
    <font>
      <b/>
      <i/>
      <sz val="8"/>
      <color theme="4" tint="-0.249977111117893"/>
      <name val="Arial"/>
      <family val="2"/>
    </font>
    <font>
      <b/>
      <u/>
      <sz val="11"/>
      <name val="Arial"/>
      <family val="2"/>
    </font>
    <font>
      <b/>
      <u/>
      <sz val="12"/>
      <name val="Arial"/>
      <family val="2"/>
    </font>
    <font>
      <b/>
      <sz val="20"/>
      <name val="Arial"/>
      <family val="2"/>
    </font>
    <font>
      <sz val="11"/>
      <color rgb="FFC00000"/>
      <name val="Arial"/>
      <family val="2"/>
    </font>
    <font>
      <u/>
      <sz val="11"/>
      <color rgb="FFC00000"/>
      <name val="Arial"/>
      <family val="2"/>
    </font>
    <font>
      <sz val="11"/>
      <color theme="0"/>
      <name val="Arial"/>
      <family val="2"/>
    </font>
    <font>
      <b/>
      <u/>
      <sz val="11"/>
      <color rgb="FFC00000"/>
      <name val="Arial"/>
      <family val="2"/>
    </font>
    <font>
      <i/>
      <sz val="11"/>
      <color rgb="FFC00000"/>
      <name val="Arial"/>
      <family val="2"/>
    </font>
    <font>
      <b/>
      <sz val="8"/>
      <color rgb="FF00B050"/>
      <name val="Arial"/>
      <family val="2"/>
    </font>
    <font>
      <i/>
      <sz val="8"/>
      <color rgb="FFC00000"/>
      <name val="Arial"/>
      <family val="2"/>
    </font>
    <font>
      <u/>
      <sz val="11"/>
      <name val="Arial"/>
      <family val="2"/>
    </font>
    <font>
      <b/>
      <u/>
      <sz val="11"/>
      <color theme="0"/>
      <name val="Arial"/>
      <family val="2"/>
    </font>
    <font>
      <b/>
      <u/>
      <sz val="18"/>
      <name val="Copperplate Gothic Bold"/>
      <family val="2"/>
    </font>
    <font>
      <sz val="12"/>
      <name val="Arial"/>
      <family val="2"/>
    </font>
    <font>
      <i/>
      <sz val="9"/>
      <name val="Arial"/>
      <family val="2"/>
    </font>
    <font>
      <b/>
      <u/>
      <sz val="10"/>
      <name val="Arial"/>
      <family val="2"/>
    </font>
    <font>
      <b/>
      <i/>
      <sz val="11"/>
      <name val="Arial"/>
      <family val="2"/>
    </font>
    <font>
      <b/>
      <i/>
      <sz val="8"/>
      <color theme="8" tint="-0.249977111117893"/>
      <name val="Arial"/>
      <family val="2"/>
    </font>
    <font>
      <b/>
      <sz val="11"/>
      <color rgb="FFC00000"/>
      <name val="Arial"/>
      <family val="2"/>
    </font>
    <font>
      <b/>
      <sz val="9"/>
      <color theme="5" tint="-0.249977111117893"/>
      <name val="Arial"/>
      <family val="2"/>
    </font>
    <font>
      <i/>
      <sz val="8"/>
      <color theme="8" tint="-0.249977111117893"/>
      <name val="Arial"/>
      <family val="2"/>
    </font>
    <font>
      <b/>
      <sz val="8"/>
      <color theme="8" tint="-0.249977111117893"/>
      <name val="Arial"/>
      <family val="2"/>
    </font>
    <font>
      <sz val="8"/>
      <color theme="8" tint="-0.249977111117893"/>
      <name val="Arial"/>
      <family val="2"/>
    </font>
    <font>
      <b/>
      <sz val="12"/>
      <name val="Calibri"/>
      <family val="2"/>
      <scheme val="minor"/>
    </font>
    <font>
      <b/>
      <i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name val="Calibri"/>
      <family val="2"/>
      <scheme val="minor"/>
    </font>
    <font>
      <sz val="12"/>
      <color rgb="FF9C0006"/>
      <name val="Calibri"/>
      <family val="2"/>
      <scheme val="minor"/>
    </font>
    <font>
      <u/>
      <sz val="12"/>
      <name val="Calibri"/>
      <family val="2"/>
      <scheme val="minor"/>
    </font>
    <font>
      <b/>
      <i/>
      <sz val="12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0" tint="-0.14999847407452621"/>
        <bgColor indexed="64"/>
      </patternFill>
    </fill>
  </fills>
  <borders count="16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/>
      <bottom style="hair">
        <color rgb="FFB2B2B2"/>
      </bottom>
      <diagonal/>
    </border>
    <border>
      <left/>
      <right style="hair">
        <color rgb="FFB2B2B2"/>
      </right>
      <top style="hair">
        <color rgb="FFB2B2B2"/>
      </top>
      <bottom style="hair">
        <color rgb="FFB2B2B2"/>
      </bottom>
      <diagonal/>
    </border>
    <border>
      <left style="hair">
        <color rgb="FFB2B2B2"/>
      </left>
      <right style="hair">
        <color rgb="FFB2B2B2"/>
      </right>
      <top style="hair">
        <color rgb="FFB2B2B2"/>
      </top>
      <bottom style="hair">
        <color rgb="FFB2B2B2"/>
      </bottom>
      <diagonal/>
    </border>
    <border>
      <left style="hair">
        <color rgb="FFB2B2B2"/>
      </left>
      <right/>
      <top style="hair">
        <color rgb="FFB2B2B2"/>
      </top>
      <bottom style="hair">
        <color rgb="FFB2B2B2"/>
      </bottom>
      <diagonal/>
    </border>
    <border>
      <left style="thin">
        <color indexed="64"/>
      </left>
      <right style="hair">
        <color rgb="FFB2B2B2"/>
      </right>
      <top style="hair">
        <color rgb="FFB2B2B2"/>
      </top>
      <bottom style="hair">
        <color rgb="FFB2B2B2"/>
      </bottom>
      <diagonal/>
    </border>
    <border>
      <left style="thin">
        <color indexed="64"/>
      </left>
      <right/>
      <top style="hair">
        <color rgb="FFB2B2B2"/>
      </top>
      <bottom style="hair">
        <color rgb="FFB2B2B2"/>
      </bottom>
      <diagonal/>
    </border>
    <border>
      <left/>
      <right style="thin">
        <color indexed="64"/>
      </right>
      <top style="hair">
        <color rgb="FFB2B2B2"/>
      </top>
      <bottom style="hair">
        <color rgb="FFB2B2B2"/>
      </bottom>
      <diagonal/>
    </border>
    <border>
      <left/>
      <right/>
      <top style="hair">
        <color rgb="FFB2B2B2"/>
      </top>
      <bottom style="hair">
        <color rgb="FFB2B2B2"/>
      </bottom>
      <diagonal/>
    </border>
    <border>
      <left style="thin">
        <color indexed="64"/>
      </left>
      <right/>
      <top style="medium">
        <color indexed="64"/>
      </top>
      <bottom style="thin">
        <color rgb="FFB2B2B2"/>
      </bottom>
      <diagonal/>
    </border>
    <border>
      <left/>
      <right style="thin">
        <color indexed="64"/>
      </right>
      <top style="medium">
        <color indexed="64"/>
      </top>
      <bottom style="thin">
        <color rgb="FFB2B2B2"/>
      </bottom>
      <diagonal/>
    </border>
    <border>
      <left/>
      <right/>
      <top style="medium">
        <color indexed="64"/>
      </top>
      <bottom style="thin">
        <color rgb="FFB2B2B2"/>
      </bottom>
      <diagonal/>
    </border>
    <border>
      <left style="thin">
        <color indexed="64"/>
      </left>
      <right style="hair">
        <color rgb="FFB2B2B2"/>
      </right>
      <top/>
      <bottom style="hair">
        <color rgb="FFB2B2B2"/>
      </bottom>
      <diagonal/>
    </border>
    <border>
      <left style="hair">
        <color rgb="FFB2B2B2"/>
      </left>
      <right style="thin">
        <color indexed="64"/>
      </right>
      <top style="hair">
        <color rgb="FFB2B2B2"/>
      </top>
      <bottom style="hair">
        <color rgb="FFB2B2B2"/>
      </bottom>
      <diagonal/>
    </border>
    <border>
      <left/>
      <right/>
      <top style="hair">
        <color rgb="FFB2B2B2"/>
      </top>
      <bottom style="thin">
        <color indexed="64"/>
      </bottom>
      <diagonal/>
    </border>
    <border>
      <left/>
      <right style="thin">
        <color indexed="64"/>
      </right>
      <top style="hair">
        <color rgb="FFB2B2B2"/>
      </top>
      <bottom style="thin">
        <color indexed="64"/>
      </bottom>
      <diagonal/>
    </border>
    <border>
      <left style="thin">
        <color indexed="64"/>
      </left>
      <right/>
      <top style="hair">
        <color rgb="FFB2B2B2"/>
      </top>
      <bottom style="thin">
        <color indexed="64"/>
      </bottom>
      <diagonal/>
    </border>
    <border>
      <left/>
      <right/>
      <top style="thin">
        <color rgb="FFB2B2B2"/>
      </top>
      <bottom/>
      <diagonal/>
    </border>
    <border>
      <left/>
      <right style="thin">
        <color indexed="64"/>
      </right>
      <top style="thin">
        <color rgb="FFB2B2B2"/>
      </top>
      <bottom/>
      <diagonal/>
    </border>
    <border>
      <left style="thin">
        <color indexed="64"/>
      </left>
      <right style="hair">
        <color rgb="FFB2B2B2"/>
      </right>
      <top style="hair">
        <color rgb="FFB2B2B2"/>
      </top>
      <bottom/>
      <diagonal/>
    </border>
    <border>
      <left style="hair">
        <color rgb="FFB2B2B2"/>
      </left>
      <right style="thin">
        <color indexed="64"/>
      </right>
      <top style="hair">
        <color rgb="FFB2B2B2"/>
      </top>
      <bottom/>
      <diagonal/>
    </border>
    <border>
      <left style="thin">
        <color indexed="64"/>
      </left>
      <right style="thin">
        <color indexed="64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 style="hair">
        <color rgb="FFB2B2B2"/>
      </bottom>
      <diagonal/>
    </border>
    <border>
      <left style="thin">
        <color indexed="64"/>
      </left>
      <right style="thin">
        <color indexed="64"/>
      </right>
      <top style="hair">
        <color rgb="FFB2B2B2"/>
      </top>
      <bottom/>
      <diagonal/>
    </border>
    <border>
      <left style="thin">
        <color indexed="64"/>
      </left>
      <right style="thin">
        <color indexed="64"/>
      </right>
      <top style="hair">
        <color rgb="FFB2B2B2"/>
      </top>
      <bottom style="hair">
        <color rgb="FFB2B2B2"/>
      </bottom>
      <diagonal/>
    </border>
    <border>
      <left style="thin">
        <color indexed="64"/>
      </left>
      <right style="thin">
        <color indexed="64"/>
      </right>
      <top style="thin">
        <color rgb="FFB2B2B2"/>
      </top>
      <bottom/>
      <diagonal/>
    </border>
    <border>
      <left style="thin">
        <color indexed="64"/>
      </left>
      <right/>
      <top style="hair">
        <color rgb="FFB2B2B2"/>
      </top>
      <bottom style="thin">
        <color rgb="FFB2B2B2"/>
      </bottom>
      <diagonal/>
    </border>
    <border>
      <left/>
      <right style="thin">
        <color indexed="64"/>
      </right>
      <top style="hair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 style="thin">
        <color rgb="FFB2B2B2"/>
      </left>
      <right/>
      <top style="thin">
        <color rgb="FFB2B2B2"/>
      </top>
      <bottom/>
      <diagonal/>
    </border>
    <border>
      <left style="thin">
        <color indexed="64"/>
      </left>
      <right style="thin">
        <color rgb="FFB2B2B2"/>
      </right>
      <top style="thin">
        <color rgb="FFB2B2B2"/>
      </top>
      <bottom/>
      <diagonal/>
    </border>
    <border>
      <left style="thin">
        <color rgb="FFB2B2B2"/>
      </left>
      <right style="thin">
        <color indexed="64"/>
      </right>
      <top style="thin">
        <color rgb="FFB2B2B2"/>
      </top>
      <bottom/>
      <diagonal/>
    </border>
    <border>
      <left/>
      <right style="hair">
        <color rgb="FFB2B2B2"/>
      </right>
      <top style="medium">
        <color rgb="FFB2B2B2"/>
      </top>
      <bottom style="hair">
        <color rgb="FFB2B2B2"/>
      </bottom>
      <diagonal/>
    </border>
    <border>
      <left style="hair">
        <color rgb="FFB2B2B2"/>
      </left>
      <right style="hair">
        <color rgb="FFB2B2B2"/>
      </right>
      <top style="medium">
        <color rgb="FFB2B2B2"/>
      </top>
      <bottom style="hair">
        <color rgb="FFB2B2B2"/>
      </bottom>
      <diagonal/>
    </border>
    <border>
      <left style="hair">
        <color rgb="FFB2B2B2"/>
      </left>
      <right/>
      <top style="medium">
        <color rgb="FFB2B2B2"/>
      </top>
      <bottom style="hair">
        <color rgb="FFB2B2B2"/>
      </bottom>
      <diagonal/>
    </border>
    <border>
      <left style="thin">
        <color indexed="64"/>
      </left>
      <right style="hair">
        <color rgb="FFB2B2B2"/>
      </right>
      <top style="medium">
        <color rgb="FFB2B2B2"/>
      </top>
      <bottom style="hair">
        <color rgb="FFB2B2B2"/>
      </bottom>
      <diagonal/>
    </border>
    <border>
      <left/>
      <right style="thin">
        <color indexed="64"/>
      </right>
      <top style="medium">
        <color rgb="FFB2B2B2"/>
      </top>
      <bottom style="hair">
        <color rgb="FFB2B2B2"/>
      </bottom>
      <diagonal/>
    </border>
    <border>
      <left/>
      <right/>
      <top style="medium">
        <color rgb="FFB2B2B2"/>
      </top>
      <bottom style="hair">
        <color rgb="FFB2B2B2"/>
      </bottom>
      <diagonal/>
    </border>
    <border>
      <left style="thin">
        <color indexed="64"/>
      </left>
      <right style="thin">
        <color indexed="64"/>
      </right>
      <top style="medium">
        <color rgb="FFB2B2B2"/>
      </top>
      <bottom style="hair">
        <color rgb="FFB2B2B2"/>
      </bottom>
      <diagonal/>
    </border>
    <border>
      <left style="hair">
        <color rgb="FFB2B2B2"/>
      </left>
      <right style="thin">
        <color indexed="64"/>
      </right>
      <top style="medium">
        <color rgb="FFB2B2B2"/>
      </top>
      <bottom style="hair">
        <color rgb="FFB2B2B2"/>
      </bottom>
      <diagonal/>
    </border>
    <border>
      <left style="thin">
        <color indexed="64"/>
      </left>
      <right/>
      <top/>
      <bottom style="thin">
        <color rgb="FFB2B2B2"/>
      </bottom>
      <diagonal/>
    </border>
    <border>
      <left/>
      <right style="thin">
        <color indexed="64"/>
      </right>
      <top/>
      <bottom style="thin">
        <color rgb="FFB2B2B2"/>
      </bottom>
      <diagonal/>
    </border>
    <border>
      <left style="hair">
        <color rgb="FFB2B2B2"/>
      </left>
      <right style="hair">
        <color rgb="FFB2B2B2"/>
      </right>
      <top/>
      <bottom style="hair">
        <color rgb="FFB2B2B2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B2B2B2"/>
      </bottom>
      <diagonal/>
    </border>
    <border>
      <left style="thin">
        <color rgb="FFB2B2B2"/>
      </left>
      <right style="thin">
        <color indexed="64"/>
      </right>
      <top style="thin">
        <color rgb="FFB2B2B2"/>
      </top>
      <bottom style="medium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B2B2B2"/>
      </right>
      <top style="thin">
        <color rgb="FFB2B2B2"/>
      </top>
      <bottom style="medium">
        <color rgb="FFB2B2B2"/>
      </bottom>
      <diagonal/>
    </border>
    <border>
      <left style="thin">
        <color rgb="FFB2B2B2"/>
      </left>
      <right/>
      <top style="thin">
        <color rgb="FFB2B2B2"/>
      </top>
      <bottom style="medium">
        <color rgb="FFB2B2B2"/>
      </bottom>
      <diagonal/>
    </border>
    <border>
      <left/>
      <right/>
      <top style="thin">
        <color rgb="FFB2B2B2"/>
      </top>
      <bottom style="medium">
        <color rgb="FFB2B2B2"/>
      </bottom>
      <diagonal/>
    </border>
    <border>
      <left/>
      <right style="thin">
        <color indexed="64"/>
      </right>
      <top style="thin">
        <color rgb="FFB2B2B2"/>
      </top>
      <bottom style="medium">
        <color rgb="FFB2B2B2"/>
      </bottom>
      <diagonal/>
    </border>
    <border>
      <left style="thin">
        <color indexed="64"/>
      </left>
      <right/>
      <top style="thin">
        <color rgb="FFB2B2B2"/>
      </top>
      <bottom style="medium">
        <color rgb="FFB2B2B2"/>
      </bottom>
      <diagonal/>
    </border>
    <border>
      <left style="thin">
        <color indexed="64"/>
      </left>
      <right/>
      <top style="medium">
        <color rgb="FFB2B2B2"/>
      </top>
      <bottom style="hair">
        <color rgb="FFB2B2B2"/>
      </bottom>
      <diagonal/>
    </border>
    <border>
      <left style="hair">
        <color rgb="FFB2B2B2"/>
      </left>
      <right/>
      <top style="hair">
        <color rgb="FFB2B2B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B2B2B2"/>
      </left>
      <right style="hair">
        <color rgb="FFB2B2B2"/>
      </right>
      <top style="medium">
        <color rgb="FFB2B2B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rgb="FFB2B2B2"/>
      </right>
      <top/>
      <bottom style="hair">
        <color rgb="FFB2B2B2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rgb="FFB2B2B2"/>
      </right>
      <top style="hair">
        <color rgb="FFB2B2B2"/>
      </top>
      <bottom style="thin">
        <color indexed="64"/>
      </bottom>
      <diagonal/>
    </border>
    <border>
      <left/>
      <right style="thin">
        <color rgb="FFB2B2B2"/>
      </right>
      <top style="thin">
        <color rgb="FFB2B2B2"/>
      </top>
      <bottom style="medium">
        <color rgb="FFB2B2B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thin">
        <color rgb="FFB2B2B2"/>
      </bottom>
      <diagonal/>
    </border>
    <border>
      <left/>
      <right/>
      <top/>
      <bottom style="hair">
        <color rgb="FFB2B2B2"/>
      </bottom>
      <diagonal/>
    </border>
    <border>
      <left/>
      <right/>
      <top style="hair">
        <color rgb="FFB2B2B2"/>
      </top>
      <bottom/>
      <diagonal/>
    </border>
    <border>
      <left/>
      <right/>
      <top style="hair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medium">
        <color rgb="FFB2B2B2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rgb="FFB2B2B2"/>
      </top>
      <bottom style="medium">
        <color theme="0" tint="-0.24994659260841701"/>
      </bottom>
      <diagonal/>
    </border>
    <border>
      <left/>
      <right/>
      <top style="medium">
        <color rgb="FFB2B2B2"/>
      </top>
      <bottom style="thin">
        <color rgb="FFB2B2B2"/>
      </bottom>
      <diagonal/>
    </border>
    <border>
      <left/>
      <right style="thin">
        <color indexed="64"/>
      </right>
      <top style="medium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medium">
        <color theme="0" tint="-0.24994659260841701"/>
      </top>
      <bottom style="thin">
        <color rgb="FFB2B2B2"/>
      </bottom>
      <diagonal/>
    </border>
    <border>
      <left style="hair">
        <color rgb="FFB2B2B2"/>
      </left>
      <right style="hair">
        <color rgb="FFB2B2B2"/>
      </right>
      <top style="hair">
        <color rgb="FFB2B2B2"/>
      </top>
      <bottom/>
      <diagonal/>
    </border>
    <border>
      <left/>
      <right style="thin">
        <color indexed="64"/>
      </right>
      <top style="hair">
        <color rgb="FFB2B2B2"/>
      </top>
      <bottom/>
      <diagonal/>
    </border>
    <border>
      <left style="thin">
        <color indexed="64"/>
      </left>
      <right/>
      <top style="medium">
        <color theme="0" tint="-0.24994659260841701"/>
      </top>
      <bottom style="thin">
        <color rgb="FFB2B2B2"/>
      </bottom>
      <diagonal/>
    </border>
    <border>
      <left/>
      <right/>
      <top style="medium">
        <color theme="0" tint="-0.24994659260841701"/>
      </top>
      <bottom style="thin">
        <color rgb="FFB2B2B2"/>
      </bottom>
      <diagonal/>
    </border>
    <border>
      <left/>
      <right style="thin">
        <color indexed="64"/>
      </right>
      <top style="medium">
        <color theme="0" tint="-0.24994659260841701"/>
      </top>
      <bottom style="thin">
        <color rgb="FFB2B2B2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indexed="64"/>
      </left>
      <right style="thin">
        <color indexed="64"/>
      </right>
      <top style="thin">
        <color rgb="FFB2B2B2"/>
      </top>
      <bottom style="medium">
        <color indexed="64"/>
      </bottom>
      <diagonal/>
    </border>
    <border>
      <left style="thin">
        <color rgb="FFC00000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/>
      <bottom/>
      <diagonal/>
    </border>
    <border>
      <left style="thin">
        <color theme="8" tint="-0.24994659260841701"/>
      </left>
      <right style="thin">
        <color theme="8" tint="-0.24994659260841701"/>
      </right>
      <top/>
      <bottom style="thin">
        <color theme="8" tint="-0.2499465926084170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rgb="FFB2B2B2"/>
      </right>
      <top style="thin">
        <color rgb="FFB2B2B2"/>
      </top>
      <bottom style="hair">
        <color rgb="FFB2B2B2"/>
      </bottom>
      <diagonal/>
    </border>
    <border>
      <left/>
      <right/>
      <top style="thin">
        <color rgb="FFB2B2B2"/>
      </top>
      <bottom style="hair">
        <color rgb="FFB2B2B2"/>
      </bottom>
      <diagonal/>
    </border>
    <border>
      <left/>
      <right style="thin">
        <color indexed="64"/>
      </right>
      <top style="thin">
        <color rgb="FFB2B2B2"/>
      </top>
      <bottom style="hair">
        <color rgb="FFB2B2B2"/>
      </bottom>
      <diagonal/>
    </border>
    <border>
      <left style="thin">
        <color indexed="64"/>
      </left>
      <right style="thin">
        <color rgb="FFB2B2B2"/>
      </right>
      <top style="thin">
        <color rgb="FFB2B2B2"/>
      </top>
      <bottom style="hair">
        <color rgb="FFB2B2B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3">
    <xf numFmtId="0" fontId="0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17" fillId="0" borderId="0"/>
    <xf numFmtId="0" fontId="12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3" fillId="0" borderId="0"/>
    <xf numFmtId="0" fontId="66" fillId="30" borderId="0" applyNumberFormat="0" applyBorder="0" applyAlignment="0" applyProtection="0"/>
    <xf numFmtId="0" fontId="67" fillId="31" borderId="0" applyNumberFormat="0" applyBorder="0" applyAlignment="0" applyProtection="0"/>
    <xf numFmtId="0" fontId="1" fillId="0" borderId="0"/>
    <xf numFmtId="0" fontId="1" fillId="0" borderId="0"/>
    <xf numFmtId="0" fontId="68" fillId="0" borderId="0"/>
  </cellStyleXfs>
  <cellXfs count="812">
    <xf numFmtId="0" fontId="0" fillId="0" borderId="0" xfId="0"/>
    <xf numFmtId="41" fontId="8" fillId="2" borderId="0" xfId="0" applyNumberFormat="1" applyFont="1" applyFill="1" applyAlignment="1">
      <alignment vertical="center"/>
    </xf>
    <xf numFmtId="41" fontId="8" fillId="2" borderId="0" xfId="12" applyNumberFormat="1" applyFont="1" applyFill="1" applyAlignment="1" applyProtection="1">
      <alignment horizontal="right" vertical="center"/>
    </xf>
    <xf numFmtId="9" fontId="8" fillId="2" borderId="0" xfId="11" applyFont="1" applyFill="1" applyAlignment="1" applyProtection="1">
      <alignment horizontal="right" vertical="center"/>
    </xf>
    <xf numFmtId="41" fontId="8" fillId="2" borderId="0" xfId="0" applyNumberFormat="1" applyFont="1" applyFill="1" applyAlignment="1">
      <alignment horizontal="center" vertical="center"/>
    </xf>
    <xf numFmtId="41" fontId="9" fillId="2" borderId="0" xfId="0" applyNumberFormat="1" applyFont="1" applyFill="1" applyAlignment="1">
      <alignment vertical="center"/>
    </xf>
    <xf numFmtId="41" fontId="9" fillId="2" borderId="0" xfId="0" applyNumberFormat="1" applyFont="1" applyFill="1" applyAlignment="1">
      <alignment horizontal="right" vertical="center"/>
    </xf>
    <xf numFmtId="41" fontId="10" fillId="2" borderId="0" xfId="0" applyNumberFormat="1" applyFont="1" applyFill="1" applyAlignment="1">
      <alignment vertical="center"/>
    </xf>
    <xf numFmtId="41" fontId="9" fillId="2" borderId="0" xfId="0" applyNumberFormat="1" applyFont="1" applyFill="1" applyAlignment="1">
      <alignment horizontal="center" vertical="center"/>
    </xf>
    <xf numFmtId="41" fontId="18" fillId="2" borderId="0" xfId="0" applyNumberFormat="1" applyFont="1" applyFill="1" applyAlignment="1">
      <alignment horizontal="center" vertical="center"/>
    </xf>
    <xf numFmtId="41" fontId="18" fillId="2" borderId="0" xfId="0" applyNumberFormat="1" applyFont="1" applyFill="1" applyAlignment="1">
      <alignment vertical="center"/>
    </xf>
    <xf numFmtId="41" fontId="8" fillId="2" borderId="23" xfId="0" applyNumberFormat="1" applyFont="1" applyFill="1" applyBorder="1" applyAlignment="1">
      <alignment vertical="center"/>
    </xf>
    <xf numFmtId="166" fontId="19" fillId="2" borderId="0" xfId="0" applyNumberFormat="1" applyFont="1" applyFill="1" applyAlignment="1">
      <alignment horizontal="center" vertical="center"/>
    </xf>
    <xf numFmtId="41" fontId="19" fillId="2" borderId="0" xfId="0" applyNumberFormat="1" applyFont="1" applyFill="1" applyAlignment="1">
      <alignment horizontal="center" vertical="center"/>
    </xf>
    <xf numFmtId="41" fontId="19" fillId="2" borderId="0" xfId="0" applyNumberFormat="1" applyFont="1" applyFill="1" applyAlignment="1">
      <alignment vertical="center"/>
    </xf>
    <xf numFmtId="166" fontId="8" fillId="2" borderId="26" xfId="4" applyNumberFormat="1" applyFont="1" applyFill="1" applyBorder="1" applyAlignment="1" applyProtection="1">
      <alignment horizontal="right" vertical="center"/>
    </xf>
    <xf numFmtId="9" fontId="8" fillId="2" borderId="27" xfId="11" applyFont="1" applyFill="1" applyBorder="1" applyAlignment="1" applyProtection="1">
      <alignment horizontal="right" vertical="center"/>
    </xf>
    <xf numFmtId="9" fontId="9" fillId="2" borderId="31" xfId="11" applyFont="1" applyFill="1" applyBorder="1" applyAlignment="1" applyProtection="1">
      <alignment horizontal="right" vertical="center"/>
    </xf>
    <xf numFmtId="41" fontId="9" fillId="2" borderId="32" xfId="0" applyNumberFormat="1" applyFont="1" applyFill="1" applyBorder="1" applyAlignment="1">
      <alignment vertical="center"/>
    </xf>
    <xf numFmtId="41" fontId="9" fillId="2" borderId="33" xfId="0" applyNumberFormat="1" applyFont="1" applyFill="1" applyBorder="1" applyAlignment="1">
      <alignment vertical="center"/>
    </xf>
    <xf numFmtId="41" fontId="8" fillId="2" borderId="30" xfId="0" applyNumberFormat="1" applyFont="1" applyFill="1" applyBorder="1" applyAlignment="1">
      <alignment vertical="center"/>
    </xf>
    <xf numFmtId="41" fontId="8" fillId="2" borderId="35" xfId="0" applyNumberFormat="1" applyFont="1" applyFill="1" applyBorder="1" applyAlignment="1">
      <alignment vertical="center"/>
    </xf>
    <xf numFmtId="41" fontId="8" fillId="2" borderId="36" xfId="0" applyNumberFormat="1" applyFont="1" applyFill="1" applyBorder="1" applyAlignment="1">
      <alignment horizontal="left" vertical="center"/>
    </xf>
    <xf numFmtId="41" fontId="8" fillId="2" borderId="36" xfId="4" applyNumberFormat="1" applyFont="1" applyFill="1" applyBorder="1" applyAlignment="1" applyProtection="1">
      <alignment horizontal="right" vertical="center"/>
    </xf>
    <xf numFmtId="41" fontId="8" fillId="2" borderId="37" xfId="4" applyNumberFormat="1" applyFont="1" applyFill="1" applyBorder="1" applyAlignment="1" applyProtection="1">
      <alignment horizontal="right" vertical="center"/>
    </xf>
    <xf numFmtId="9" fontId="13" fillId="2" borderId="31" xfId="11" applyFont="1" applyFill="1" applyBorder="1" applyAlignment="1" applyProtection="1">
      <alignment horizontal="right" vertical="center"/>
    </xf>
    <xf numFmtId="37" fontId="8" fillId="2" borderId="32" xfId="0" applyNumberFormat="1" applyFont="1" applyFill="1" applyBorder="1" applyAlignment="1">
      <alignment vertical="center"/>
    </xf>
    <xf numFmtId="37" fontId="8" fillId="2" borderId="33" xfId="0" applyNumberFormat="1" applyFont="1" applyFill="1" applyBorder="1" applyAlignment="1">
      <alignment vertical="center"/>
    </xf>
    <xf numFmtId="41" fontId="13" fillId="2" borderId="1" xfId="0" applyNumberFormat="1" applyFont="1" applyFill="1" applyBorder="1" applyAlignment="1">
      <alignment vertical="center"/>
    </xf>
    <xf numFmtId="41" fontId="13" fillId="2" borderId="1" xfId="0" applyNumberFormat="1" applyFont="1" applyFill="1" applyBorder="1" applyAlignment="1">
      <alignment horizontal="left" vertical="center"/>
    </xf>
    <xf numFmtId="41" fontId="13" fillId="2" borderId="1" xfId="12" applyNumberFormat="1" applyFont="1" applyFill="1" applyBorder="1" applyAlignment="1" applyProtection="1">
      <alignment horizontal="center" vertical="center" wrapText="1"/>
    </xf>
    <xf numFmtId="41" fontId="13" fillId="2" borderId="2" xfId="12" applyNumberFormat="1" applyFont="1" applyFill="1" applyBorder="1" applyAlignment="1" applyProtection="1">
      <alignment horizontal="center" vertical="center" wrapText="1"/>
    </xf>
    <xf numFmtId="41" fontId="15" fillId="2" borderId="0" xfId="0" applyNumberFormat="1" applyFont="1" applyFill="1" applyAlignment="1">
      <alignment horizontal="center" vertical="center"/>
    </xf>
    <xf numFmtId="37" fontId="15" fillId="2" borderId="0" xfId="0" applyNumberFormat="1" applyFont="1" applyFill="1" applyAlignment="1">
      <alignment horizontal="center" vertical="center"/>
    </xf>
    <xf numFmtId="41" fontId="8" fillId="2" borderId="30" xfId="4" applyNumberFormat="1" applyFont="1" applyFill="1" applyBorder="1" applyAlignment="1" applyProtection="1">
      <alignment horizontal="right" vertical="center"/>
    </xf>
    <xf numFmtId="41" fontId="8" fillId="2" borderId="29" xfId="4" applyNumberFormat="1" applyFont="1" applyFill="1" applyBorder="1" applyAlignment="1" applyProtection="1">
      <alignment horizontal="right" vertical="center"/>
    </xf>
    <xf numFmtId="9" fontId="8" fillId="2" borderId="41" xfId="11" applyFont="1" applyFill="1" applyBorder="1" applyAlignment="1" applyProtection="1">
      <alignment horizontal="right" vertical="center"/>
    </xf>
    <xf numFmtId="41" fontId="8" fillId="2" borderId="42" xfId="0" applyNumberFormat="1" applyFont="1" applyFill="1" applyBorder="1" applyAlignment="1">
      <alignment vertical="center"/>
    </xf>
    <xf numFmtId="41" fontId="10" fillId="2" borderId="0" xfId="0" applyNumberFormat="1" applyFont="1" applyFill="1" applyAlignment="1">
      <alignment horizontal="center" vertical="center"/>
    </xf>
    <xf numFmtId="41" fontId="14" fillId="2" borderId="0" xfId="0" applyNumberFormat="1" applyFont="1" applyFill="1" applyAlignment="1">
      <alignment horizontal="center" vertical="center"/>
    </xf>
    <xf numFmtId="37" fontId="14" fillId="2" borderId="0" xfId="0" applyNumberFormat="1" applyFont="1" applyFill="1" applyAlignment="1">
      <alignment horizontal="center" vertical="center"/>
    </xf>
    <xf numFmtId="41" fontId="8" fillId="2" borderId="0" xfId="0" applyNumberFormat="1" applyFont="1" applyFill="1" applyAlignment="1">
      <alignment horizontal="left" vertical="center"/>
    </xf>
    <xf numFmtId="166" fontId="8" fillId="2" borderId="0" xfId="0" applyNumberFormat="1" applyFont="1" applyFill="1" applyAlignment="1">
      <alignment horizontal="center" vertical="center"/>
    </xf>
    <xf numFmtId="9" fontId="8" fillId="2" borderId="3" xfId="11" applyFont="1" applyFill="1" applyBorder="1" applyAlignment="1" applyProtection="1">
      <alignment horizontal="right" vertical="center"/>
    </xf>
    <xf numFmtId="41" fontId="8" fillId="2" borderId="4" xfId="0" applyNumberFormat="1" applyFont="1" applyFill="1" applyBorder="1" applyAlignment="1">
      <alignment vertical="center"/>
    </xf>
    <xf numFmtId="37" fontId="8" fillId="2" borderId="0" xfId="0" applyNumberFormat="1" applyFont="1" applyFill="1" applyAlignment="1">
      <alignment horizontal="left" vertical="center"/>
    </xf>
    <xf numFmtId="164" fontId="8" fillId="2" borderId="0" xfId="0" applyNumberFormat="1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1" fontId="8" fillId="2" borderId="5" xfId="0" applyNumberFormat="1" applyFont="1" applyFill="1" applyBorder="1" applyAlignment="1">
      <alignment horizontal="left" vertical="center"/>
    </xf>
    <xf numFmtId="1" fontId="8" fillId="2" borderId="0" xfId="0" applyNumberFormat="1" applyFont="1" applyFill="1" applyAlignment="1">
      <alignment horizontal="left" vertical="center"/>
    </xf>
    <xf numFmtId="4" fontId="13" fillId="2" borderId="31" xfId="11" applyNumberFormat="1" applyFont="1" applyFill="1" applyBorder="1" applyAlignment="1" applyProtection="1">
      <alignment horizontal="right" vertical="center"/>
    </xf>
    <xf numFmtId="41" fontId="18" fillId="2" borderId="0" xfId="12" applyNumberFormat="1" applyFont="1" applyFill="1" applyAlignment="1" applyProtection="1">
      <alignment horizontal="right" vertical="center"/>
    </xf>
    <xf numFmtId="9" fontId="18" fillId="2" borderId="0" xfId="11" applyFont="1" applyFill="1" applyAlignment="1" applyProtection="1">
      <alignment horizontal="right" vertical="center"/>
    </xf>
    <xf numFmtId="41" fontId="10" fillId="2" borderId="30" xfId="0" applyNumberFormat="1" applyFont="1" applyFill="1" applyBorder="1" applyAlignment="1">
      <alignment vertical="center"/>
    </xf>
    <xf numFmtId="41" fontId="10" fillId="2" borderId="30" xfId="4" applyNumberFormat="1" applyFont="1" applyFill="1" applyBorder="1" applyAlignment="1" applyProtection="1">
      <alignment horizontal="right" vertical="center"/>
    </xf>
    <xf numFmtId="41" fontId="10" fillId="2" borderId="29" xfId="4" applyNumberFormat="1" applyFont="1" applyFill="1" applyBorder="1" applyAlignment="1" applyProtection="1">
      <alignment horizontal="right" vertical="center"/>
    </xf>
    <xf numFmtId="41" fontId="10" fillId="2" borderId="29" xfId="0" applyNumberFormat="1" applyFont="1" applyFill="1" applyBorder="1" applyAlignment="1">
      <alignment vertical="center"/>
    </xf>
    <xf numFmtId="41" fontId="8" fillId="2" borderId="9" xfId="0" applyNumberFormat="1" applyFont="1" applyFill="1" applyBorder="1" applyAlignment="1">
      <alignment vertical="center"/>
    </xf>
    <xf numFmtId="41" fontId="8" fillId="2" borderId="44" xfId="0" applyNumberFormat="1" applyFont="1" applyFill="1" applyBorder="1" applyAlignment="1">
      <alignment vertical="center"/>
    </xf>
    <xf numFmtId="41" fontId="8" fillId="2" borderId="45" xfId="0" applyNumberFormat="1" applyFont="1" applyFill="1" applyBorder="1" applyAlignment="1">
      <alignment vertical="center"/>
    </xf>
    <xf numFmtId="41" fontId="8" fillId="2" borderId="46" xfId="0" applyNumberFormat="1" applyFont="1" applyFill="1" applyBorder="1" applyAlignment="1">
      <alignment vertical="center"/>
    </xf>
    <xf numFmtId="41" fontId="13" fillId="2" borderId="47" xfId="0" applyNumberFormat="1" applyFont="1" applyFill="1" applyBorder="1" applyAlignment="1">
      <alignment horizontal="right" vertical="center"/>
    </xf>
    <xf numFmtId="41" fontId="8" fillId="2" borderId="12" xfId="0" applyNumberFormat="1" applyFont="1" applyFill="1" applyBorder="1" applyAlignment="1">
      <alignment vertical="center"/>
    </xf>
    <xf numFmtId="41" fontId="9" fillId="2" borderId="12" xfId="0" applyNumberFormat="1" applyFont="1" applyFill="1" applyBorder="1" applyAlignment="1">
      <alignment vertical="center"/>
    </xf>
    <xf numFmtId="41" fontId="16" fillId="2" borderId="30" xfId="0" applyNumberFormat="1" applyFont="1" applyFill="1" applyBorder="1" applyAlignment="1">
      <alignment vertical="center"/>
    </xf>
    <xf numFmtId="9" fontId="9" fillId="2" borderId="13" xfId="11" applyFont="1" applyFill="1" applyBorder="1" applyAlignment="1" applyProtection="1">
      <alignment horizontal="right" vertical="center"/>
    </xf>
    <xf numFmtId="41" fontId="9" fillId="2" borderId="14" xfId="0" applyNumberFormat="1" applyFont="1" applyFill="1" applyBorder="1" applyAlignment="1">
      <alignment vertical="center"/>
    </xf>
    <xf numFmtId="41" fontId="10" fillId="2" borderId="10" xfId="0" applyNumberFormat="1" applyFont="1" applyFill="1" applyBorder="1" applyAlignment="1">
      <alignment vertical="center"/>
    </xf>
    <xf numFmtId="9" fontId="8" fillId="2" borderId="48" xfId="11" applyFont="1" applyFill="1" applyBorder="1" applyAlignment="1" applyProtection="1">
      <alignment horizontal="right" vertical="center"/>
    </xf>
    <xf numFmtId="41" fontId="10" fillId="2" borderId="49" xfId="0" applyNumberFormat="1" applyFont="1" applyFill="1" applyBorder="1" applyAlignment="1">
      <alignment vertical="center"/>
    </xf>
    <xf numFmtId="41" fontId="8" fillId="3" borderId="0" xfId="0" applyNumberFormat="1" applyFont="1" applyFill="1" applyAlignment="1">
      <alignment vertical="center"/>
    </xf>
    <xf numFmtId="166" fontId="8" fillId="2" borderId="57" xfId="4" applyNumberFormat="1" applyFont="1" applyFill="1" applyBorder="1" applyAlignment="1" applyProtection="1">
      <alignment horizontal="right" vertical="center"/>
    </xf>
    <xf numFmtId="41" fontId="8" fillId="2" borderId="60" xfId="0" applyNumberFormat="1" applyFont="1" applyFill="1" applyBorder="1" applyAlignment="1">
      <alignment vertical="center"/>
    </xf>
    <xf numFmtId="41" fontId="8" fillId="2" borderId="61" xfId="0" applyNumberFormat="1" applyFont="1" applyFill="1" applyBorder="1" applyAlignment="1">
      <alignment vertical="center"/>
    </xf>
    <xf numFmtId="41" fontId="8" fillId="2" borderId="60" xfId="4" applyNumberFormat="1" applyFont="1" applyFill="1" applyBorder="1" applyAlignment="1" applyProtection="1">
      <alignment horizontal="right" vertical="center"/>
    </xf>
    <xf numFmtId="41" fontId="8" fillId="2" borderId="59" xfId="4" applyNumberFormat="1" applyFont="1" applyFill="1" applyBorder="1" applyAlignment="1" applyProtection="1">
      <alignment horizontal="right" vertical="center"/>
    </xf>
    <xf numFmtId="167" fontId="8" fillId="2" borderId="58" xfId="3" applyNumberFormat="1" applyFont="1" applyFill="1" applyBorder="1" applyAlignment="1" applyProtection="1">
      <alignment horizontal="right" vertical="center"/>
    </xf>
    <xf numFmtId="41" fontId="8" fillId="2" borderId="15" xfId="0" applyNumberFormat="1" applyFont="1" applyFill="1" applyBorder="1" applyAlignment="1">
      <alignment vertical="center"/>
    </xf>
    <xf numFmtId="41" fontId="9" fillId="4" borderId="10" xfId="0" applyNumberFormat="1" applyFont="1" applyFill="1" applyBorder="1" applyAlignment="1">
      <alignment horizontal="center" vertical="center"/>
    </xf>
    <xf numFmtId="41" fontId="10" fillId="6" borderId="47" xfId="0" applyNumberFormat="1" applyFont="1" applyFill="1" applyBorder="1" applyAlignment="1">
      <alignment horizontal="right" vertical="center"/>
    </xf>
    <xf numFmtId="41" fontId="10" fillId="7" borderId="50" xfId="0" applyNumberFormat="1" applyFont="1" applyFill="1" applyBorder="1" applyAlignment="1">
      <alignment horizontal="left" vertical="center"/>
    </xf>
    <xf numFmtId="41" fontId="10" fillId="7" borderId="51" xfId="0" applyNumberFormat="1" applyFont="1" applyFill="1" applyBorder="1" applyAlignment="1">
      <alignment horizontal="left" vertical="center"/>
    </xf>
    <xf numFmtId="41" fontId="10" fillId="7" borderId="51" xfId="12" applyNumberFormat="1" applyFont="1" applyFill="1" applyBorder="1" applyAlignment="1" applyProtection="1">
      <alignment horizontal="center" vertical="center" wrapText="1"/>
    </xf>
    <xf numFmtId="41" fontId="10" fillId="7" borderId="52" xfId="12" applyNumberFormat="1" applyFont="1" applyFill="1" applyBorder="1" applyAlignment="1" applyProtection="1">
      <alignment horizontal="center" vertical="center" wrapText="1"/>
    </xf>
    <xf numFmtId="9" fontId="10" fillId="7" borderId="53" xfId="11" applyFont="1" applyFill="1" applyBorder="1" applyAlignment="1" applyProtection="1">
      <alignment horizontal="right" vertical="center"/>
    </xf>
    <xf numFmtId="37" fontId="10" fillId="7" borderId="54" xfId="0" applyNumberFormat="1" applyFont="1" applyFill="1" applyBorder="1" applyAlignment="1">
      <alignment horizontal="right" vertical="center"/>
    </xf>
    <xf numFmtId="37" fontId="10" fillId="7" borderId="52" xfId="0" applyNumberFormat="1" applyFont="1" applyFill="1" applyBorder="1" applyAlignment="1">
      <alignment horizontal="right" vertical="center"/>
    </xf>
    <xf numFmtId="41" fontId="10" fillId="7" borderId="47" xfId="0" applyNumberFormat="1" applyFont="1" applyFill="1" applyBorder="1" applyAlignment="1">
      <alignment horizontal="right" vertical="center"/>
    </xf>
    <xf numFmtId="9" fontId="9" fillId="8" borderId="7" xfId="11" applyFont="1" applyFill="1" applyBorder="1" applyAlignment="1" applyProtection="1">
      <alignment horizontal="right" vertical="center"/>
    </xf>
    <xf numFmtId="41" fontId="9" fillId="8" borderId="8" xfId="0" applyNumberFormat="1" applyFont="1" applyFill="1" applyBorder="1" applyAlignment="1">
      <alignment vertical="center"/>
    </xf>
    <xf numFmtId="41" fontId="9" fillId="8" borderId="6" xfId="0" applyNumberFormat="1" applyFont="1" applyFill="1" applyBorder="1" applyAlignment="1">
      <alignment vertical="center"/>
    </xf>
    <xf numFmtId="41" fontId="9" fillId="8" borderId="11" xfId="0" applyNumberFormat="1" applyFont="1" applyFill="1" applyBorder="1" applyAlignment="1">
      <alignment vertical="center"/>
    </xf>
    <xf numFmtId="41" fontId="8" fillId="10" borderId="56" xfId="4" applyNumberFormat="1" applyFont="1" applyFill="1" applyBorder="1" applyAlignment="1" applyProtection="1">
      <alignment horizontal="right" vertical="center"/>
    </xf>
    <xf numFmtId="41" fontId="8" fillId="10" borderId="25" xfId="4" applyNumberFormat="1" applyFont="1" applyFill="1" applyBorder="1" applyAlignment="1" applyProtection="1">
      <alignment horizontal="right" vertical="center"/>
    </xf>
    <xf numFmtId="9" fontId="18" fillId="2" borderId="0" xfId="11" applyFont="1" applyFill="1" applyAlignment="1" applyProtection="1">
      <alignment vertical="center"/>
    </xf>
    <xf numFmtId="9" fontId="8" fillId="2" borderId="5" xfId="11" applyFont="1" applyFill="1" applyBorder="1" applyAlignment="1" applyProtection="1">
      <alignment horizontal="right" vertical="center"/>
    </xf>
    <xf numFmtId="41" fontId="8" fillId="2" borderId="5" xfId="0" applyNumberFormat="1" applyFont="1" applyFill="1" applyBorder="1" applyAlignment="1">
      <alignment vertical="center"/>
    </xf>
    <xf numFmtId="41" fontId="9" fillId="2" borderId="69" xfId="0" applyNumberFormat="1" applyFont="1" applyFill="1" applyBorder="1" applyAlignment="1">
      <alignment vertical="center"/>
    </xf>
    <xf numFmtId="41" fontId="8" fillId="2" borderId="19" xfId="0" applyNumberFormat="1" applyFont="1" applyFill="1" applyBorder="1" applyAlignment="1">
      <alignment vertical="top"/>
    </xf>
    <xf numFmtId="41" fontId="8" fillId="2" borderId="0" xfId="0" applyNumberFormat="1" applyFont="1" applyFill="1" applyAlignment="1">
      <alignment vertical="top"/>
    </xf>
    <xf numFmtId="41" fontId="8" fillId="2" borderId="15" xfId="0" applyNumberFormat="1" applyFont="1" applyFill="1" applyBorder="1" applyAlignment="1">
      <alignment vertical="top"/>
    </xf>
    <xf numFmtId="41" fontId="8" fillId="2" borderId="70" xfId="0" applyNumberFormat="1" applyFont="1" applyFill="1" applyBorder="1" applyAlignment="1">
      <alignment vertical="top"/>
    </xf>
    <xf numFmtId="41" fontId="8" fillId="2" borderId="71" xfId="0" applyNumberFormat="1" applyFont="1" applyFill="1" applyBorder="1" applyAlignment="1">
      <alignment vertical="top"/>
    </xf>
    <xf numFmtId="41" fontId="8" fillId="2" borderId="72" xfId="0" applyNumberFormat="1" applyFont="1" applyFill="1" applyBorder="1" applyAlignment="1">
      <alignment vertical="top"/>
    </xf>
    <xf numFmtId="41" fontId="21" fillId="2" borderId="68" xfId="0" applyNumberFormat="1" applyFont="1" applyFill="1" applyBorder="1" applyAlignment="1">
      <alignment vertical="center"/>
    </xf>
    <xf numFmtId="41" fontId="8" fillId="5" borderId="0" xfId="0" applyNumberFormat="1" applyFont="1" applyFill="1" applyAlignment="1">
      <alignment vertical="top"/>
    </xf>
    <xf numFmtId="41" fontId="8" fillId="5" borderId="15" xfId="0" applyNumberFormat="1" applyFont="1" applyFill="1" applyBorder="1" applyAlignment="1">
      <alignment vertical="top"/>
    </xf>
    <xf numFmtId="41" fontId="10" fillId="5" borderId="19" xfId="0" applyNumberFormat="1" applyFont="1" applyFill="1" applyBorder="1" applyAlignment="1">
      <alignment vertical="top"/>
    </xf>
    <xf numFmtId="165" fontId="8" fillId="5" borderId="58" xfId="11" applyNumberFormat="1" applyFont="1" applyFill="1" applyBorder="1" applyAlignment="1" applyProtection="1">
      <alignment horizontal="right" vertical="center"/>
    </xf>
    <xf numFmtId="165" fontId="8" fillId="5" borderId="27" xfId="11" applyNumberFormat="1" applyFont="1" applyFill="1" applyBorder="1" applyAlignment="1" applyProtection="1">
      <alignment horizontal="right" vertical="center"/>
    </xf>
    <xf numFmtId="41" fontId="8" fillId="2" borderId="73" xfId="0" applyNumberFormat="1" applyFont="1" applyFill="1" applyBorder="1" applyAlignment="1">
      <alignment vertical="center"/>
    </xf>
    <xf numFmtId="41" fontId="10" fillId="7" borderId="40" xfId="0" applyNumberFormat="1" applyFont="1" applyFill="1" applyBorder="1" applyAlignment="1">
      <alignment horizontal="right" vertical="center"/>
    </xf>
    <xf numFmtId="37" fontId="10" fillId="7" borderId="74" xfId="0" applyNumberFormat="1" applyFont="1" applyFill="1" applyBorder="1" applyAlignment="1">
      <alignment horizontal="right" vertical="center"/>
    </xf>
    <xf numFmtId="9" fontId="10" fillId="7" borderId="76" xfId="11" applyFont="1" applyFill="1" applyBorder="1" applyAlignment="1" applyProtection="1">
      <alignment horizontal="right" vertical="center"/>
    </xf>
    <xf numFmtId="37" fontId="10" fillId="7" borderId="77" xfId="0" applyNumberFormat="1" applyFont="1" applyFill="1" applyBorder="1" applyAlignment="1">
      <alignment horizontal="right" vertical="center"/>
    </xf>
    <xf numFmtId="9" fontId="9" fillId="4" borderId="13" xfId="11" applyFont="1" applyFill="1" applyBorder="1" applyAlignment="1" applyProtection="1">
      <alignment horizontal="right" vertical="center"/>
    </xf>
    <xf numFmtId="41" fontId="9" fillId="4" borderId="14" xfId="0" applyNumberFormat="1" applyFont="1" applyFill="1" applyBorder="1" applyAlignment="1">
      <alignment vertical="center"/>
    </xf>
    <xf numFmtId="41" fontId="9" fillId="4" borderId="12" xfId="0" applyNumberFormat="1" applyFont="1" applyFill="1" applyBorder="1" applyAlignment="1">
      <alignment vertical="center"/>
    </xf>
    <xf numFmtId="41" fontId="9" fillId="4" borderId="14" xfId="12" applyNumberFormat="1" applyFont="1" applyFill="1" applyBorder="1" applyAlignment="1" applyProtection="1">
      <alignment horizontal="left" vertical="center"/>
    </xf>
    <xf numFmtId="9" fontId="9" fillId="11" borderId="7" xfId="11" applyFont="1" applyFill="1" applyBorder="1" applyAlignment="1" applyProtection="1">
      <alignment horizontal="right" vertical="center"/>
    </xf>
    <xf numFmtId="41" fontId="8" fillId="10" borderId="62" xfId="0" applyNumberFormat="1" applyFont="1" applyFill="1" applyBorder="1" applyAlignment="1">
      <alignment vertical="center"/>
    </xf>
    <xf numFmtId="41" fontId="11" fillId="12" borderId="39" xfId="0" applyNumberFormat="1" applyFont="1" applyFill="1" applyBorder="1" applyAlignment="1">
      <alignment horizontal="left" vertical="center"/>
    </xf>
    <xf numFmtId="41" fontId="10" fillId="12" borderId="39" xfId="12" applyNumberFormat="1" applyFont="1" applyFill="1" applyBorder="1" applyAlignment="1" applyProtection="1">
      <alignment horizontal="center" vertical="center" wrapText="1"/>
    </xf>
    <xf numFmtId="41" fontId="10" fillId="12" borderId="40" xfId="12" applyNumberFormat="1" applyFont="1" applyFill="1" applyBorder="1" applyAlignment="1" applyProtection="1">
      <alignment horizontal="center" vertical="center" wrapText="1"/>
    </xf>
    <xf numFmtId="4" fontId="10" fillId="12" borderId="53" xfId="11" applyNumberFormat="1" applyFont="1" applyFill="1" applyBorder="1" applyAlignment="1" applyProtection="1">
      <alignment horizontal="right" vertical="center"/>
    </xf>
    <xf numFmtId="37" fontId="10" fillId="12" borderId="54" xfId="0" applyNumberFormat="1" applyFont="1" applyFill="1" applyBorder="1" applyAlignment="1">
      <alignment horizontal="right" vertical="center"/>
    </xf>
    <xf numFmtId="9" fontId="10" fillId="12" borderId="53" xfId="11" applyFont="1" applyFill="1" applyBorder="1" applyAlignment="1" applyProtection="1">
      <alignment horizontal="right" vertical="center"/>
    </xf>
    <xf numFmtId="37" fontId="10" fillId="12" borderId="52" xfId="0" applyNumberFormat="1" applyFont="1" applyFill="1" applyBorder="1" applyAlignment="1">
      <alignment horizontal="right" vertical="center"/>
    </xf>
    <xf numFmtId="41" fontId="10" fillId="12" borderId="47" xfId="0" applyNumberFormat="1" applyFont="1" applyFill="1" applyBorder="1" applyAlignment="1">
      <alignment horizontal="right" vertical="center"/>
    </xf>
    <xf numFmtId="9" fontId="9" fillId="13" borderId="7" xfId="11" applyFont="1" applyFill="1" applyBorder="1" applyAlignment="1" applyProtection="1">
      <alignment horizontal="right" vertical="center"/>
    </xf>
    <xf numFmtId="41" fontId="9" fillId="13" borderId="8" xfId="0" applyNumberFormat="1" applyFont="1" applyFill="1" applyBorder="1" applyAlignment="1">
      <alignment vertical="center"/>
    </xf>
    <xf numFmtId="41" fontId="9" fillId="13" borderId="11" xfId="0" applyNumberFormat="1" applyFont="1" applyFill="1" applyBorder="1" applyAlignment="1">
      <alignment vertical="center"/>
    </xf>
    <xf numFmtId="37" fontId="9" fillId="14" borderId="6" xfId="0" applyNumberFormat="1" applyFont="1" applyFill="1" applyBorder="1" applyAlignment="1">
      <alignment vertical="center"/>
    </xf>
    <xf numFmtId="41" fontId="9" fillId="14" borderId="6" xfId="0" applyNumberFormat="1" applyFont="1" applyFill="1" applyBorder="1" applyAlignment="1">
      <alignment vertical="center"/>
    </xf>
    <xf numFmtId="41" fontId="20" fillId="14" borderId="6" xfId="12" applyNumberFormat="1" applyFont="1" applyFill="1" applyBorder="1" applyAlignment="1" applyProtection="1">
      <alignment horizontal="right" vertical="center"/>
    </xf>
    <xf numFmtId="41" fontId="9" fillId="14" borderId="6" xfId="12" applyNumberFormat="1" applyFont="1" applyFill="1" applyBorder="1" applyAlignment="1" applyProtection="1">
      <alignment horizontal="right" vertical="center"/>
    </xf>
    <xf numFmtId="4" fontId="9" fillId="14" borderId="7" xfId="11" applyNumberFormat="1" applyFont="1" applyFill="1" applyBorder="1" applyAlignment="1" applyProtection="1">
      <alignment horizontal="right" vertical="center"/>
    </xf>
    <xf numFmtId="41" fontId="9" fillId="14" borderId="8" xfId="0" applyNumberFormat="1" applyFont="1" applyFill="1" applyBorder="1" applyAlignment="1">
      <alignment vertical="center"/>
    </xf>
    <xf numFmtId="9" fontId="9" fillId="14" borderId="7" xfId="11" applyFont="1" applyFill="1" applyBorder="1" applyAlignment="1" applyProtection="1">
      <alignment horizontal="right" vertical="center"/>
    </xf>
    <xf numFmtId="41" fontId="9" fillId="14" borderId="11" xfId="0" applyNumberFormat="1" applyFont="1" applyFill="1" applyBorder="1" applyAlignment="1">
      <alignment vertical="center"/>
    </xf>
    <xf numFmtId="0" fontId="13" fillId="14" borderId="20" xfId="0" applyFont="1" applyFill="1" applyBorder="1" applyAlignment="1">
      <alignment vertical="center"/>
    </xf>
    <xf numFmtId="41" fontId="13" fillId="14" borderId="20" xfId="12" applyNumberFormat="1" applyFont="1" applyFill="1" applyBorder="1" applyAlignment="1" applyProtection="1">
      <alignment horizontal="center" vertical="center" wrapText="1"/>
    </xf>
    <xf numFmtId="41" fontId="13" fillId="14" borderId="21" xfId="12" applyNumberFormat="1" applyFont="1" applyFill="1" applyBorder="1" applyAlignment="1" applyProtection="1">
      <alignment horizontal="center" vertical="center" wrapText="1"/>
    </xf>
    <xf numFmtId="4" fontId="13" fillId="14" borderId="22" xfId="11" applyNumberFormat="1" applyFont="1" applyFill="1" applyBorder="1" applyAlignment="1" applyProtection="1">
      <alignment horizontal="right" vertical="center"/>
    </xf>
    <xf numFmtId="37" fontId="8" fillId="14" borderId="21" xfId="0" applyNumberFormat="1" applyFont="1" applyFill="1" applyBorder="1" applyAlignment="1">
      <alignment vertical="center"/>
    </xf>
    <xf numFmtId="9" fontId="13" fillId="14" borderId="22" xfId="11" applyFont="1" applyFill="1" applyBorder="1" applyAlignment="1" applyProtection="1">
      <alignment horizontal="right" vertical="center"/>
    </xf>
    <xf numFmtId="37" fontId="8" fillId="14" borderId="20" xfId="0" applyNumberFormat="1" applyFont="1" applyFill="1" applyBorder="1" applyAlignment="1">
      <alignment vertical="center"/>
    </xf>
    <xf numFmtId="41" fontId="13" fillId="14" borderId="43" xfId="0" applyNumberFormat="1" applyFont="1" applyFill="1" applyBorder="1" applyAlignment="1">
      <alignment horizontal="right" vertical="center"/>
    </xf>
    <xf numFmtId="4" fontId="13" fillId="15" borderId="22" xfId="11" applyNumberFormat="1" applyFont="1" applyFill="1" applyBorder="1" applyAlignment="1" applyProtection="1">
      <alignment horizontal="right" vertical="center"/>
    </xf>
    <xf numFmtId="37" fontId="8" fillId="15" borderId="21" xfId="0" applyNumberFormat="1" applyFont="1" applyFill="1" applyBorder="1" applyAlignment="1">
      <alignment vertical="center"/>
    </xf>
    <xf numFmtId="9" fontId="13" fillId="15" borderId="22" xfId="11" applyFont="1" applyFill="1" applyBorder="1" applyAlignment="1" applyProtection="1">
      <alignment horizontal="right" vertical="center"/>
    </xf>
    <xf numFmtId="37" fontId="8" fillId="15" borderId="20" xfId="0" applyNumberFormat="1" applyFont="1" applyFill="1" applyBorder="1" applyAlignment="1">
      <alignment vertical="center"/>
    </xf>
    <xf numFmtId="41" fontId="13" fillId="15" borderId="43" xfId="0" applyNumberFormat="1" applyFont="1" applyFill="1" applyBorder="1" applyAlignment="1">
      <alignment horizontal="right" vertical="center"/>
    </xf>
    <xf numFmtId="9" fontId="9" fillId="15" borderId="7" xfId="11" applyFont="1" applyFill="1" applyBorder="1" applyAlignment="1" applyProtection="1">
      <alignment horizontal="right" vertical="center"/>
    </xf>
    <xf numFmtId="41" fontId="9" fillId="15" borderId="8" xfId="0" applyNumberFormat="1" applyFont="1" applyFill="1" applyBorder="1" applyAlignment="1">
      <alignment vertical="center"/>
    </xf>
    <xf numFmtId="41" fontId="9" fillId="15" borderId="11" xfId="0" applyNumberFormat="1" applyFont="1" applyFill="1" applyBorder="1" applyAlignment="1">
      <alignment vertical="center"/>
    </xf>
    <xf numFmtId="41" fontId="11" fillId="14" borderId="39" xfId="0" applyNumberFormat="1" applyFont="1" applyFill="1" applyBorder="1" applyAlignment="1">
      <alignment vertical="center"/>
    </xf>
    <xf numFmtId="10" fontId="9" fillId="5" borderId="13" xfId="11" applyNumberFormat="1" applyFont="1" applyFill="1" applyBorder="1" applyAlignment="1" applyProtection="1">
      <alignment horizontal="right" vertical="center"/>
    </xf>
    <xf numFmtId="41" fontId="10" fillId="10" borderId="19" xfId="0" applyNumberFormat="1" applyFont="1" applyFill="1" applyBorder="1" applyAlignment="1">
      <alignment vertical="top"/>
    </xf>
    <xf numFmtId="41" fontId="8" fillId="10" borderId="0" xfId="0" applyNumberFormat="1" applyFont="1" applyFill="1" applyAlignment="1">
      <alignment vertical="top"/>
    </xf>
    <xf numFmtId="41" fontId="8" fillId="10" borderId="15" xfId="0" applyNumberFormat="1" applyFont="1" applyFill="1" applyBorder="1" applyAlignment="1">
      <alignment vertical="top"/>
    </xf>
    <xf numFmtId="41" fontId="22" fillId="2" borderId="19" xfId="0" applyNumberFormat="1" applyFont="1" applyFill="1" applyBorder="1" applyAlignment="1">
      <alignment vertical="top"/>
    </xf>
    <xf numFmtId="41" fontId="23" fillId="2" borderId="0" xfId="0" applyNumberFormat="1" applyFont="1" applyFill="1" applyAlignment="1">
      <alignment horizontal="right" vertical="center"/>
    </xf>
    <xf numFmtId="9" fontId="23" fillId="2" borderId="0" xfId="11" applyFont="1" applyFill="1" applyAlignment="1" applyProtection="1">
      <alignment horizontal="left" vertical="center"/>
    </xf>
    <xf numFmtId="41" fontId="26" fillId="2" borderId="0" xfId="0" applyNumberFormat="1" applyFont="1" applyFill="1" applyAlignment="1">
      <alignment vertical="center"/>
    </xf>
    <xf numFmtId="41" fontId="26" fillId="2" borderId="0" xfId="0" applyNumberFormat="1" applyFont="1" applyFill="1" applyAlignment="1">
      <alignment horizontal="center" vertical="center"/>
    </xf>
    <xf numFmtId="41" fontId="27" fillId="2" borderId="0" xfId="0" applyNumberFormat="1" applyFont="1" applyFill="1" applyAlignment="1">
      <alignment vertical="center"/>
    </xf>
    <xf numFmtId="41" fontId="23" fillId="2" borderId="0" xfId="0" applyNumberFormat="1" applyFont="1" applyFill="1" applyAlignment="1">
      <alignment vertical="center"/>
    </xf>
    <xf numFmtId="41" fontId="23" fillId="2" borderId="0" xfId="12" applyNumberFormat="1" applyFont="1" applyFill="1" applyAlignment="1" applyProtection="1">
      <alignment horizontal="left" vertical="center"/>
    </xf>
    <xf numFmtId="41" fontId="23" fillId="2" borderId="0" xfId="12" applyNumberFormat="1" applyFont="1" applyFill="1" applyAlignment="1" applyProtection="1">
      <alignment horizontal="right" vertical="center"/>
    </xf>
    <xf numFmtId="9" fontId="23" fillId="2" borderId="0" xfId="11" applyFont="1" applyFill="1" applyAlignment="1" applyProtection="1">
      <alignment horizontal="right" vertical="center"/>
    </xf>
    <xf numFmtId="41" fontId="23" fillId="2" borderId="0" xfId="0" applyNumberFormat="1" applyFont="1" applyFill="1" applyAlignment="1">
      <alignment horizontal="center" vertical="center"/>
    </xf>
    <xf numFmtId="41" fontId="24" fillId="2" borderId="71" xfId="0" applyNumberFormat="1" applyFont="1" applyFill="1" applyBorder="1" applyAlignment="1">
      <alignment vertical="center"/>
    </xf>
    <xf numFmtId="41" fontId="23" fillId="2" borderId="71" xfId="0" applyNumberFormat="1" applyFont="1" applyFill="1" applyBorder="1" applyAlignment="1">
      <alignment vertical="center"/>
    </xf>
    <xf numFmtId="41" fontId="23" fillId="2" borderId="71" xfId="12" applyNumberFormat="1" applyFont="1" applyFill="1" applyBorder="1" applyAlignment="1" applyProtection="1">
      <alignment horizontal="right" vertical="center"/>
    </xf>
    <xf numFmtId="9" fontId="23" fillId="2" borderId="71" xfId="11" applyFont="1" applyFill="1" applyBorder="1" applyAlignment="1" applyProtection="1">
      <alignment horizontal="right" vertical="center"/>
    </xf>
    <xf numFmtId="41" fontId="23" fillId="2" borderId="71" xfId="0" applyNumberFormat="1" applyFont="1" applyFill="1" applyBorder="1" applyAlignment="1">
      <alignment horizontal="center" vertical="center"/>
    </xf>
    <xf numFmtId="41" fontId="23" fillId="2" borderId="0" xfId="12" applyNumberFormat="1" applyFont="1" applyFill="1" applyAlignment="1" applyProtection="1">
      <alignment horizontal="center" vertical="center"/>
    </xf>
    <xf numFmtId="41" fontId="9" fillId="2" borderId="0" xfId="0" applyNumberFormat="1" applyFont="1" applyFill="1" applyAlignment="1">
      <alignment horizontal="left" vertical="center"/>
    </xf>
    <xf numFmtId="166" fontId="27" fillId="2" borderId="67" xfId="0" applyNumberFormat="1" applyFont="1" applyFill="1" applyBorder="1" applyAlignment="1">
      <alignment horizontal="center" vertical="center"/>
    </xf>
    <xf numFmtId="41" fontId="24" fillId="2" borderId="71" xfId="12" applyNumberFormat="1" applyFont="1" applyFill="1" applyBorder="1" applyAlignment="1" applyProtection="1">
      <alignment horizontal="right" vertical="center"/>
    </xf>
    <xf numFmtId="9" fontId="24" fillId="2" borderId="71" xfId="11" applyFont="1" applyFill="1" applyBorder="1" applyAlignment="1" applyProtection="1">
      <alignment horizontal="right" vertical="center"/>
    </xf>
    <xf numFmtId="41" fontId="24" fillId="2" borderId="71" xfId="0" applyNumberFormat="1" applyFont="1" applyFill="1" applyBorder="1" applyAlignment="1">
      <alignment horizontal="center" vertical="center"/>
    </xf>
    <xf numFmtId="41" fontId="8" fillId="2" borderId="19" xfId="0" applyNumberFormat="1" applyFont="1" applyFill="1" applyBorder="1" applyAlignment="1">
      <alignment vertical="center"/>
    </xf>
    <xf numFmtId="41" fontId="8" fillId="2" borderId="70" xfId="0" applyNumberFormat="1" applyFont="1" applyFill="1" applyBorder="1" applyAlignment="1">
      <alignment vertical="center"/>
    </xf>
    <xf numFmtId="41" fontId="27" fillId="2" borderId="67" xfId="0" applyNumberFormat="1" applyFont="1" applyFill="1" applyBorder="1" applyAlignment="1">
      <alignment vertical="center"/>
    </xf>
    <xf numFmtId="41" fontId="8" fillId="5" borderId="19" xfId="0" applyNumberFormat="1" applyFont="1" applyFill="1" applyBorder="1" applyAlignment="1">
      <alignment vertical="center"/>
    </xf>
    <xf numFmtId="9" fontId="8" fillId="5" borderId="67" xfId="11" applyFont="1" applyFill="1" applyBorder="1" applyAlignment="1" applyProtection="1">
      <alignment horizontal="right" vertical="center"/>
    </xf>
    <xf numFmtId="0" fontId="27" fillId="2" borderId="67" xfId="0" applyFont="1" applyFill="1" applyBorder="1" applyAlignment="1">
      <alignment vertical="center"/>
    </xf>
    <xf numFmtId="41" fontId="27" fillId="5" borderId="67" xfId="0" applyNumberFormat="1" applyFont="1" applyFill="1" applyBorder="1" applyAlignment="1">
      <alignment vertical="center"/>
    </xf>
    <xf numFmtId="41" fontId="27" fillId="5" borderId="0" xfId="0" applyNumberFormat="1" applyFont="1" applyFill="1" applyAlignment="1">
      <alignment vertical="center"/>
    </xf>
    <xf numFmtId="41" fontId="27" fillId="5" borderId="0" xfId="12" applyNumberFormat="1" applyFont="1" applyFill="1" applyAlignment="1" applyProtection="1">
      <alignment horizontal="right" vertical="center"/>
    </xf>
    <xf numFmtId="41" fontId="8" fillId="5" borderId="0" xfId="0" applyNumberFormat="1" applyFont="1" applyFill="1" applyAlignment="1">
      <alignment vertical="center"/>
    </xf>
    <xf numFmtId="9" fontId="24" fillId="2" borderId="0" xfId="11" applyFont="1" applyFill="1" applyAlignment="1" applyProtection="1">
      <alignment horizontal="right" vertical="center"/>
    </xf>
    <xf numFmtId="41" fontId="8" fillId="2" borderId="84" xfId="0" applyNumberFormat="1" applyFont="1" applyFill="1" applyBorder="1" applyAlignment="1">
      <alignment vertical="center"/>
    </xf>
    <xf numFmtId="41" fontId="9" fillId="2" borderId="83" xfId="0" applyNumberFormat="1" applyFont="1" applyFill="1" applyBorder="1" applyAlignment="1">
      <alignment vertical="center"/>
    </xf>
    <xf numFmtId="1" fontId="10" fillId="8" borderId="63" xfId="11" applyNumberFormat="1" applyFont="1" applyFill="1" applyBorder="1" applyAlignment="1" applyProtection="1">
      <alignment horizontal="right" vertical="center"/>
    </xf>
    <xf numFmtId="37" fontId="10" fillId="8" borderId="64" xfId="0" applyNumberFormat="1" applyFont="1" applyFill="1" applyBorder="1" applyAlignment="1">
      <alignment vertical="center"/>
    </xf>
    <xf numFmtId="41" fontId="13" fillId="8" borderId="73" xfId="0" applyNumberFormat="1" applyFont="1" applyFill="1" applyBorder="1" applyAlignment="1">
      <alignment horizontal="right" vertical="center"/>
    </xf>
    <xf numFmtId="41" fontId="13" fillId="4" borderId="86" xfId="0" applyNumberFormat="1" applyFont="1" applyFill="1" applyBorder="1" applyAlignment="1">
      <alignment horizontal="center" vertical="center"/>
    </xf>
    <xf numFmtId="41" fontId="9" fillId="4" borderId="87" xfId="0" applyNumberFormat="1" applyFont="1" applyFill="1" applyBorder="1" applyAlignment="1">
      <alignment horizontal="center" vertical="center"/>
    </xf>
    <xf numFmtId="41" fontId="9" fillId="4" borderId="68" xfId="0" applyNumberFormat="1" applyFont="1" applyFill="1" applyBorder="1" applyAlignment="1">
      <alignment vertical="center"/>
    </xf>
    <xf numFmtId="41" fontId="9" fillId="4" borderId="19" xfId="0" applyNumberFormat="1" applyFont="1" applyFill="1" applyBorder="1" applyAlignment="1">
      <alignment vertical="center"/>
    </xf>
    <xf numFmtId="9" fontId="9" fillId="0" borderId="14" xfId="11" applyFont="1" applyFill="1" applyBorder="1" applyAlignment="1" applyProtection="1">
      <alignment horizontal="center" vertical="center"/>
    </xf>
    <xf numFmtId="9" fontId="9" fillId="5" borderId="14" xfId="11" applyFont="1" applyFill="1" applyBorder="1" applyAlignment="1" applyProtection="1">
      <alignment horizontal="center" vertical="center"/>
    </xf>
    <xf numFmtId="41" fontId="9" fillId="4" borderId="70" xfId="0" applyNumberFormat="1" applyFont="1" applyFill="1" applyBorder="1" applyAlignment="1">
      <alignment vertical="center"/>
    </xf>
    <xf numFmtId="41" fontId="8" fillId="2" borderId="71" xfId="0" applyNumberFormat="1" applyFont="1" applyFill="1" applyBorder="1" applyAlignment="1">
      <alignment vertical="center"/>
    </xf>
    <xf numFmtId="41" fontId="8" fillId="2" borderId="75" xfId="0" applyNumberFormat="1" applyFont="1" applyFill="1" applyBorder="1" applyAlignment="1">
      <alignment vertical="center"/>
    </xf>
    <xf numFmtId="41" fontId="27" fillId="5" borderId="0" xfId="12" applyNumberFormat="1" applyFont="1" applyFill="1" applyAlignment="1" applyProtection="1">
      <alignment horizontal="left" vertical="center"/>
    </xf>
    <xf numFmtId="41" fontId="27" fillId="5" borderId="0" xfId="11" applyNumberFormat="1" applyFont="1" applyFill="1" applyAlignment="1" applyProtection="1">
      <alignment horizontal="left" vertical="center"/>
    </xf>
    <xf numFmtId="9" fontId="8" fillId="2" borderId="75" xfId="11" applyFont="1" applyFill="1" applyBorder="1" applyAlignment="1" applyProtection="1">
      <alignment horizontal="right" vertical="center"/>
    </xf>
    <xf numFmtId="9" fontId="8" fillId="2" borderId="0" xfId="11" applyFont="1" applyFill="1" applyBorder="1" applyAlignment="1" applyProtection="1">
      <alignment horizontal="right" vertical="center"/>
    </xf>
    <xf numFmtId="9" fontId="8" fillId="5" borderId="0" xfId="11" applyFont="1" applyFill="1" applyBorder="1" applyAlignment="1" applyProtection="1">
      <alignment horizontal="right" vertical="center"/>
    </xf>
    <xf numFmtId="41" fontId="8" fillId="2" borderId="19" xfId="0" applyNumberFormat="1" applyFont="1" applyFill="1" applyBorder="1" applyAlignment="1">
      <alignment horizontal="left" vertical="center"/>
    </xf>
    <xf numFmtId="41" fontId="18" fillId="2" borderId="15" xfId="0" applyNumberFormat="1" applyFont="1" applyFill="1" applyBorder="1" applyAlignment="1">
      <alignment vertical="center"/>
    </xf>
    <xf numFmtId="41" fontId="9" fillId="2" borderId="15" xfId="0" applyNumberFormat="1" applyFont="1" applyFill="1" applyBorder="1" applyAlignment="1">
      <alignment vertical="center"/>
    </xf>
    <xf numFmtId="41" fontId="18" fillId="2" borderId="71" xfId="0" applyNumberFormat="1" applyFont="1" applyFill="1" applyBorder="1" applyAlignment="1">
      <alignment vertical="center"/>
    </xf>
    <xf numFmtId="41" fontId="18" fillId="2" borderId="72" xfId="0" applyNumberFormat="1" applyFont="1" applyFill="1" applyBorder="1" applyAlignment="1">
      <alignment vertical="center"/>
    </xf>
    <xf numFmtId="41" fontId="8" fillId="2" borderId="75" xfId="0" applyNumberFormat="1" applyFont="1" applyFill="1" applyBorder="1" applyAlignment="1">
      <alignment horizontal="center" vertical="center"/>
    </xf>
    <xf numFmtId="41" fontId="10" fillId="6" borderId="95" xfId="0" applyNumberFormat="1" applyFont="1" applyFill="1" applyBorder="1" applyAlignment="1">
      <alignment horizontal="left" vertical="center"/>
    </xf>
    <xf numFmtId="41" fontId="9" fillId="4" borderId="97" xfId="0" applyNumberFormat="1" applyFont="1" applyFill="1" applyBorder="1" applyAlignment="1">
      <alignment vertical="center"/>
    </xf>
    <xf numFmtId="9" fontId="23" fillId="11" borderId="7" xfId="11" applyFont="1" applyFill="1" applyBorder="1" applyAlignment="1" applyProtection="1">
      <alignment horizontal="right" vertical="center"/>
    </xf>
    <xf numFmtId="41" fontId="23" fillId="11" borderId="8" xfId="0" applyNumberFormat="1" applyFont="1" applyFill="1" applyBorder="1" applyAlignment="1">
      <alignment vertical="center"/>
    </xf>
    <xf numFmtId="41" fontId="23" fillId="11" borderId="6" xfId="0" applyNumberFormat="1" applyFont="1" applyFill="1" applyBorder="1" applyAlignment="1">
      <alignment vertical="center"/>
    </xf>
    <xf numFmtId="41" fontId="24" fillId="11" borderId="96" xfId="0" applyNumberFormat="1" applyFont="1" applyFill="1" applyBorder="1" applyAlignment="1">
      <alignment vertical="center"/>
    </xf>
    <xf numFmtId="41" fontId="27" fillId="2" borderId="0" xfId="12" applyNumberFormat="1" applyFont="1" applyFill="1" applyAlignment="1" applyProtection="1">
      <alignment horizontal="right" vertical="center"/>
    </xf>
    <xf numFmtId="9" fontId="27" fillId="2" borderId="0" xfId="11" applyFont="1" applyFill="1" applyAlignment="1" applyProtection="1">
      <alignment horizontal="right" vertical="center"/>
    </xf>
    <xf numFmtId="164" fontId="27" fillId="2" borderId="0" xfId="0" applyNumberFormat="1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/>
    </xf>
    <xf numFmtId="1" fontId="27" fillId="2" borderId="5" xfId="0" applyNumberFormat="1" applyFont="1" applyFill="1" applyBorder="1" applyAlignment="1">
      <alignment horizontal="left" vertical="center"/>
    </xf>
    <xf numFmtId="1" fontId="27" fillId="2" borderId="0" xfId="0" applyNumberFormat="1" applyFont="1" applyFill="1" applyAlignment="1">
      <alignment horizontal="left" vertical="center"/>
    </xf>
    <xf numFmtId="37" fontId="27" fillId="2" borderId="0" xfId="0" applyNumberFormat="1" applyFont="1" applyFill="1" applyAlignment="1">
      <alignment horizontal="left" vertical="center"/>
    </xf>
    <xf numFmtId="41" fontId="28" fillId="2" borderId="0" xfId="0" applyNumberFormat="1" applyFont="1" applyFill="1" applyAlignment="1">
      <alignment vertical="center"/>
    </xf>
    <xf numFmtId="41" fontId="27" fillId="2" borderId="0" xfId="0" applyNumberFormat="1" applyFont="1" applyFill="1" applyAlignment="1">
      <alignment horizontal="left" vertical="center"/>
    </xf>
    <xf numFmtId="41" fontId="10" fillId="16" borderId="19" xfId="0" applyNumberFormat="1" applyFont="1" applyFill="1" applyBorder="1" applyAlignment="1">
      <alignment vertical="top"/>
    </xf>
    <xf numFmtId="41" fontId="8" fillId="16" borderId="0" xfId="0" applyNumberFormat="1" applyFont="1" applyFill="1" applyAlignment="1">
      <alignment vertical="top"/>
    </xf>
    <xf numFmtId="164" fontId="9" fillId="16" borderId="90" xfId="0" applyNumberFormat="1" applyFont="1" applyFill="1" applyBorder="1" applyAlignment="1">
      <alignment horizontal="center" vertical="center"/>
    </xf>
    <xf numFmtId="164" fontId="9" fillId="16" borderId="14" xfId="0" applyNumberFormat="1" applyFont="1" applyFill="1" applyBorder="1" applyAlignment="1">
      <alignment horizontal="center" vertical="center"/>
    </xf>
    <xf numFmtId="41" fontId="10" fillId="9" borderId="95" xfId="0" applyNumberFormat="1" applyFont="1" applyFill="1" applyBorder="1" applyAlignment="1">
      <alignment horizontal="left" vertical="center"/>
    </xf>
    <xf numFmtId="41" fontId="8" fillId="16" borderId="24" xfId="0" applyNumberFormat="1" applyFont="1" applyFill="1" applyBorder="1" applyAlignment="1">
      <alignment vertical="center"/>
    </xf>
    <xf numFmtId="41" fontId="8" fillId="16" borderId="92" xfId="0" applyNumberFormat="1" applyFont="1" applyFill="1" applyBorder="1" applyAlignment="1">
      <alignment vertical="center"/>
    </xf>
    <xf numFmtId="41" fontId="8" fillId="16" borderId="94" xfId="0" applyNumberFormat="1" applyFont="1" applyFill="1" applyBorder="1" applyAlignment="1">
      <alignment vertical="center"/>
    </xf>
    <xf numFmtId="41" fontId="27" fillId="2" borderId="84" xfId="0" applyNumberFormat="1" applyFont="1" applyFill="1" applyBorder="1" applyAlignment="1">
      <alignment vertical="center"/>
    </xf>
    <xf numFmtId="3" fontId="8" fillId="10" borderId="29" xfId="3" applyNumberFormat="1" applyFont="1" applyFill="1" applyBorder="1" applyAlignment="1" applyProtection="1">
      <alignment vertical="center"/>
    </xf>
    <xf numFmtId="3" fontId="8" fillId="10" borderId="59" xfId="11" applyNumberFormat="1" applyFont="1" applyFill="1" applyBorder="1" applyAlignment="1" applyProtection="1">
      <alignment vertical="center"/>
    </xf>
    <xf numFmtId="3" fontId="8" fillId="10" borderId="37" xfId="11" applyNumberFormat="1" applyFont="1" applyFill="1" applyBorder="1" applyAlignment="1" applyProtection="1">
      <alignment vertical="center"/>
    </xf>
    <xf numFmtId="41" fontId="10" fillId="2" borderId="70" xfId="0" applyNumberFormat="1" applyFont="1" applyFill="1" applyBorder="1" applyAlignment="1">
      <alignment vertical="top"/>
    </xf>
    <xf numFmtId="41" fontId="24" fillId="0" borderId="71" xfId="0" applyNumberFormat="1" applyFont="1" applyBorder="1" applyAlignment="1">
      <alignment vertical="center"/>
    </xf>
    <xf numFmtId="41" fontId="0" fillId="2" borderId="0" xfId="0" applyNumberFormat="1" applyFill="1" applyAlignment="1">
      <alignment horizontal="left" vertical="center"/>
    </xf>
    <xf numFmtId="41" fontId="8" fillId="16" borderId="85" xfId="0" applyNumberFormat="1" applyFont="1" applyFill="1" applyBorder="1" applyAlignment="1">
      <alignment horizontal="left" vertical="center"/>
    </xf>
    <xf numFmtId="41" fontId="8" fillId="16" borderId="25" xfId="0" applyNumberFormat="1" applyFont="1" applyFill="1" applyBorder="1" applyAlignment="1">
      <alignment horizontal="left" vertical="center"/>
    </xf>
    <xf numFmtId="41" fontId="8" fillId="16" borderId="65" xfId="0" applyNumberFormat="1" applyFont="1" applyFill="1" applyBorder="1" applyAlignment="1">
      <alignment horizontal="left" vertical="center"/>
    </xf>
    <xf numFmtId="41" fontId="8" fillId="16" borderId="56" xfId="0" applyNumberFormat="1" applyFont="1" applyFill="1" applyBorder="1" applyAlignment="1">
      <alignment horizontal="left" vertical="center"/>
    </xf>
    <xf numFmtId="41" fontId="27" fillId="2" borderId="83" xfId="12" applyNumberFormat="1" applyFont="1" applyFill="1" applyBorder="1" applyAlignment="1" applyProtection="1">
      <alignment horizontal="left" vertical="center"/>
    </xf>
    <xf numFmtId="41" fontId="27" fillId="2" borderId="75" xfId="12" applyNumberFormat="1" applyFont="1" applyFill="1" applyBorder="1" applyAlignment="1" applyProtection="1">
      <alignment horizontal="right" vertical="center"/>
    </xf>
    <xf numFmtId="9" fontId="27" fillId="2" borderId="75" xfId="11" applyFont="1" applyFill="1" applyBorder="1" applyAlignment="1" applyProtection="1">
      <alignment horizontal="right" vertical="center"/>
    </xf>
    <xf numFmtId="41" fontId="31" fillId="2" borderId="19" xfId="0" applyNumberFormat="1" applyFont="1" applyFill="1" applyBorder="1" applyAlignment="1">
      <alignment vertical="top"/>
    </xf>
    <xf numFmtId="1" fontId="10" fillId="8" borderId="98" xfId="11" applyNumberFormat="1" applyFont="1" applyFill="1" applyBorder="1" applyAlignment="1" applyProtection="1">
      <alignment horizontal="right" vertical="center"/>
    </xf>
    <xf numFmtId="9" fontId="10" fillId="7" borderId="39" xfId="11" applyFont="1" applyFill="1" applyBorder="1" applyAlignment="1" applyProtection="1">
      <alignment horizontal="right" vertical="center"/>
    </xf>
    <xf numFmtId="9" fontId="9" fillId="8" borderId="6" xfId="11" applyFont="1" applyFill="1" applyBorder="1" applyAlignment="1" applyProtection="1">
      <alignment horizontal="right" vertical="center"/>
    </xf>
    <xf numFmtId="9" fontId="9" fillId="2" borderId="33" xfId="11" applyFont="1" applyFill="1" applyBorder="1" applyAlignment="1" applyProtection="1">
      <alignment horizontal="right" vertical="center"/>
    </xf>
    <xf numFmtId="4" fontId="13" fillId="2" borderId="33" xfId="11" applyNumberFormat="1" applyFont="1" applyFill="1" applyBorder="1" applyAlignment="1" applyProtection="1">
      <alignment horizontal="right" vertical="center"/>
    </xf>
    <xf numFmtId="4" fontId="13" fillId="14" borderId="20" xfId="11" applyNumberFormat="1" applyFont="1" applyFill="1" applyBorder="1" applyAlignment="1" applyProtection="1">
      <alignment horizontal="right" vertical="center"/>
    </xf>
    <xf numFmtId="4" fontId="9" fillId="14" borderId="6" xfId="11" applyNumberFormat="1" applyFont="1" applyFill="1" applyBorder="1" applyAlignment="1" applyProtection="1">
      <alignment horizontal="right" vertical="center"/>
    </xf>
    <xf numFmtId="4" fontId="13" fillId="15" borderId="20" xfId="11" applyNumberFormat="1" applyFont="1" applyFill="1" applyBorder="1" applyAlignment="1" applyProtection="1">
      <alignment horizontal="right" vertical="center"/>
    </xf>
    <xf numFmtId="9" fontId="9" fillId="15" borderId="6" xfId="11" applyFont="1" applyFill="1" applyBorder="1" applyAlignment="1" applyProtection="1">
      <alignment horizontal="right" vertical="center"/>
    </xf>
    <xf numFmtId="9" fontId="13" fillId="2" borderId="33" xfId="11" applyFont="1" applyFill="1" applyBorder="1" applyAlignment="1" applyProtection="1">
      <alignment horizontal="right" vertical="center"/>
    </xf>
    <xf numFmtId="4" fontId="10" fillId="12" borderId="39" xfId="11" applyNumberFormat="1" applyFont="1" applyFill="1" applyBorder="1" applyAlignment="1" applyProtection="1">
      <alignment horizontal="right" vertical="center"/>
    </xf>
    <xf numFmtId="167" fontId="8" fillId="2" borderId="60" xfId="3" applyNumberFormat="1" applyFont="1" applyFill="1" applyBorder="1" applyAlignment="1" applyProtection="1">
      <alignment horizontal="right" vertical="center"/>
    </xf>
    <xf numFmtId="9" fontId="8" fillId="2" borderId="30" xfId="11" applyFont="1" applyFill="1" applyBorder="1" applyAlignment="1" applyProtection="1">
      <alignment horizontal="right" vertical="center"/>
    </xf>
    <xf numFmtId="9" fontId="8" fillId="2" borderId="100" xfId="11" applyFont="1" applyFill="1" applyBorder="1" applyAlignment="1" applyProtection="1">
      <alignment horizontal="right" vertical="center"/>
    </xf>
    <xf numFmtId="9" fontId="8" fillId="2" borderId="101" xfId="11" applyFont="1" applyFill="1" applyBorder="1" applyAlignment="1" applyProtection="1">
      <alignment horizontal="right" vertical="center"/>
    </xf>
    <xf numFmtId="9" fontId="9" fillId="13" borderId="6" xfId="11" applyFont="1" applyFill="1" applyBorder="1" applyAlignment="1" applyProtection="1">
      <alignment horizontal="right" vertical="center"/>
    </xf>
    <xf numFmtId="9" fontId="8" fillId="2" borderId="9" xfId="11" applyFont="1" applyFill="1" applyBorder="1" applyAlignment="1" applyProtection="1">
      <alignment horizontal="right" vertical="center"/>
    </xf>
    <xf numFmtId="9" fontId="9" fillId="4" borderId="17" xfId="11" applyFont="1" applyFill="1" applyBorder="1" applyAlignment="1" applyProtection="1">
      <alignment horizontal="right" vertical="center"/>
    </xf>
    <xf numFmtId="9" fontId="9" fillId="2" borderId="17" xfId="11" applyFont="1" applyFill="1" applyBorder="1" applyAlignment="1" applyProtection="1">
      <alignment horizontal="right" vertical="center"/>
    </xf>
    <xf numFmtId="9" fontId="23" fillId="11" borderId="6" xfId="11" applyFont="1" applyFill="1" applyBorder="1" applyAlignment="1" applyProtection="1">
      <alignment horizontal="right" vertical="center"/>
    </xf>
    <xf numFmtId="41" fontId="8" fillId="5" borderId="25" xfId="4" applyNumberFormat="1" applyFont="1" applyFill="1" applyBorder="1" applyAlignment="1" applyProtection="1">
      <alignment horizontal="right" vertical="center"/>
    </xf>
    <xf numFmtId="165" fontId="8" fillId="0" borderId="30" xfId="11" applyNumberFormat="1" applyFont="1" applyFill="1" applyBorder="1" applyAlignment="1" applyProtection="1">
      <alignment horizontal="right" vertical="center"/>
    </xf>
    <xf numFmtId="9" fontId="13" fillId="14" borderId="20" xfId="11" applyFont="1" applyFill="1" applyBorder="1" applyAlignment="1" applyProtection="1">
      <alignment horizontal="right" vertical="center"/>
    </xf>
    <xf numFmtId="9" fontId="9" fillId="14" borderId="6" xfId="11" applyFont="1" applyFill="1" applyBorder="1" applyAlignment="1" applyProtection="1">
      <alignment horizontal="right" vertical="center"/>
    </xf>
    <xf numFmtId="9" fontId="13" fillId="15" borderId="20" xfId="11" applyFont="1" applyFill="1" applyBorder="1" applyAlignment="1" applyProtection="1">
      <alignment horizontal="right" vertical="center"/>
    </xf>
    <xf numFmtId="9" fontId="10" fillId="12" borderId="39" xfId="11" applyFont="1" applyFill="1" applyBorder="1" applyAlignment="1" applyProtection="1">
      <alignment horizontal="right" vertical="center"/>
    </xf>
    <xf numFmtId="9" fontId="9" fillId="11" borderId="6" xfId="11" applyFont="1" applyFill="1" applyBorder="1" applyAlignment="1" applyProtection="1">
      <alignment horizontal="right" vertical="center"/>
    </xf>
    <xf numFmtId="41" fontId="8" fillId="5" borderId="65" xfId="4" applyNumberFormat="1" applyFont="1" applyFill="1" applyBorder="1" applyAlignment="1" applyProtection="1">
      <alignment horizontal="right" vertical="center"/>
    </xf>
    <xf numFmtId="9" fontId="10" fillId="7" borderId="102" xfId="11" applyFont="1" applyFill="1" applyBorder="1" applyAlignment="1" applyProtection="1">
      <alignment horizontal="right" vertical="center"/>
    </xf>
    <xf numFmtId="0" fontId="27" fillId="0" borderId="67" xfId="0" applyFont="1" applyBorder="1" applyAlignment="1">
      <alignment vertical="center"/>
    </xf>
    <xf numFmtId="0" fontId="6" fillId="0" borderId="0" xfId="15"/>
    <xf numFmtId="0" fontId="6" fillId="0" borderId="0" xfId="15" applyAlignment="1">
      <alignment horizontal="right"/>
    </xf>
    <xf numFmtId="168" fontId="0" fillId="0" borderId="0" xfId="16" applyNumberFormat="1" applyFont="1"/>
    <xf numFmtId="168" fontId="0" fillId="4" borderId="0" xfId="16" applyNumberFormat="1" applyFont="1" applyFill="1"/>
    <xf numFmtId="168" fontId="0" fillId="12" borderId="0" xfId="16" applyNumberFormat="1" applyFont="1" applyFill="1"/>
    <xf numFmtId="0" fontId="6" fillId="18" borderId="0" xfId="15" applyFill="1"/>
    <xf numFmtId="168" fontId="0" fillId="18" borderId="0" xfId="16" applyNumberFormat="1" applyFont="1" applyFill="1"/>
    <xf numFmtId="168" fontId="0" fillId="19" borderId="0" xfId="16" applyNumberFormat="1" applyFont="1" applyFill="1"/>
    <xf numFmtId="168" fontId="0" fillId="20" borderId="0" xfId="16" applyNumberFormat="1" applyFont="1" applyFill="1"/>
    <xf numFmtId="168" fontId="0" fillId="13" borderId="0" xfId="16" applyNumberFormat="1" applyFont="1" applyFill="1"/>
    <xf numFmtId="0" fontId="6" fillId="5" borderId="0" xfId="15" applyFill="1"/>
    <xf numFmtId="44" fontId="0" fillId="5" borderId="0" xfId="16" applyFont="1" applyFill="1"/>
    <xf numFmtId="168" fontId="0" fillId="5" borderId="0" xfId="16" applyNumberFormat="1" applyFont="1" applyFill="1"/>
    <xf numFmtId="0" fontId="6" fillId="5" borderId="0" xfId="15" applyFill="1" applyAlignment="1">
      <alignment horizontal="right"/>
    </xf>
    <xf numFmtId="0" fontId="6" fillId="17" borderId="0" xfId="15" applyFill="1"/>
    <xf numFmtId="0" fontId="6" fillId="17" borderId="0" xfId="15" applyFill="1" applyAlignment="1">
      <alignment horizontal="right"/>
    </xf>
    <xf numFmtId="168" fontId="6" fillId="17" borderId="0" xfId="15" applyNumberFormat="1" applyFill="1"/>
    <xf numFmtId="0" fontId="32" fillId="0" borderId="0" xfId="15" applyFont="1"/>
    <xf numFmtId="0" fontId="6" fillId="15" borderId="0" xfId="15" applyFill="1"/>
    <xf numFmtId="168" fontId="0" fillId="15" borderId="0" xfId="16" applyNumberFormat="1" applyFont="1" applyFill="1"/>
    <xf numFmtId="0" fontId="6" fillId="6" borderId="0" xfId="15" applyFill="1"/>
    <xf numFmtId="168" fontId="0" fillId="6" borderId="0" xfId="16" applyNumberFormat="1" applyFont="1" applyFill="1"/>
    <xf numFmtId="168" fontId="0" fillId="21" borderId="0" xfId="16" applyNumberFormat="1" applyFont="1" applyFill="1"/>
    <xf numFmtId="0" fontId="6" fillId="21" borderId="0" xfId="15" applyFill="1"/>
    <xf numFmtId="0" fontId="6" fillId="13" borderId="0" xfId="15" applyFill="1"/>
    <xf numFmtId="0" fontId="6" fillId="12" borderId="0" xfId="15" applyFill="1"/>
    <xf numFmtId="0" fontId="6" fillId="22" borderId="0" xfId="15" applyFill="1"/>
    <xf numFmtId="0" fontId="33" fillId="0" borderId="0" xfId="15" applyFont="1"/>
    <xf numFmtId="168" fontId="0" fillId="22" borderId="0" xfId="16" applyNumberFormat="1" applyFont="1" applyFill="1"/>
    <xf numFmtId="168" fontId="34" fillId="0" borderId="0" xfId="16" applyNumberFormat="1" applyFont="1"/>
    <xf numFmtId="168" fontId="34" fillId="6" borderId="0" xfId="16" applyNumberFormat="1" applyFont="1" applyFill="1"/>
    <xf numFmtId="168" fontId="34" fillId="12" borderId="0" xfId="16" applyNumberFormat="1" applyFont="1" applyFill="1"/>
    <xf numFmtId="168" fontId="0" fillId="10" borderId="103" xfId="16" applyNumberFormat="1" applyFont="1" applyFill="1" applyBorder="1"/>
    <xf numFmtId="168" fontId="0" fillId="10" borderId="104" xfId="16" applyNumberFormat="1" applyFont="1" applyFill="1" applyBorder="1"/>
    <xf numFmtId="168" fontId="0" fillId="10" borderId="105" xfId="16" applyNumberFormat="1" applyFont="1" applyFill="1" applyBorder="1"/>
    <xf numFmtId="168" fontId="0" fillId="10" borderId="106" xfId="16" applyNumberFormat="1" applyFont="1" applyFill="1" applyBorder="1"/>
    <xf numFmtId="168" fontId="0" fillId="10" borderId="107" xfId="16" applyNumberFormat="1" applyFont="1" applyFill="1" applyBorder="1"/>
    <xf numFmtId="168" fontId="0" fillId="10" borderId="108" xfId="16" applyNumberFormat="1" applyFont="1" applyFill="1" applyBorder="1"/>
    <xf numFmtId="0" fontId="6" fillId="10" borderId="104" xfId="15" applyFill="1" applyBorder="1"/>
    <xf numFmtId="168" fontId="0" fillId="10" borderId="109" xfId="16" applyNumberFormat="1" applyFont="1" applyFill="1" applyBorder="1"/>
    <xf numFmtId="168" fontId="0" fillId="10" borderId="110" xfId="16" applyNumberFormat="1" applyFont="1" applyFill="1" applyBorder="1"/>
    <xf numFmtId="168" fontId="0" fillId="10" borderId="111" xfId="16" applyNumberFormat="1" applyFont="1" applyFill="1" applyBorder="1"/>
    <xf numFmtId="41" fontId="9" fillId="10" borderId="114" xfId="0" applyNumberFormat="1" applyFont="1" applyFill="1" applyBorder="1" applyAlignment="1">
      <alignment vertical="center"/>
    </xf>
    <xf numFmtId="41" fontId="23" fillId="9" borderId="112" xfId="0" applyNumberFormat="1" applyFont="1" applyFill="1" applyBorder="1" applyAlignment="1">
      <alignment vertical="center"/>
    </xf>
    <xf numFmtId="41" fontId="8" fillId="9" borderId="113" xfId="0" applyNumberFormat="1" applyFont="1" applyFill="1" applyBorder="1" applyAlignment="1">
      <alignment vertical="center"/>
    </xf>
    <xf numFmtId="41" fontId="10" fillId="9" borderId="113" xfId="12" applyNumberFormat="1" applyFont="1" applyFill="1" applyBorder="1" applyAlignment="1" applyProtection="1">
      <alignment horizontal="right" vertical="center"/>
    </xf>
    <xf numFmtId="9" fontId="8" fillId="9" borderId="113" xfId="11" applyFont="1" applyFill="1" applyBorder="1" applyAlignment="1" applyProtection="1">
      <alignment horizontal="right" vertical="center"/>
    </xf>
    <xf numFmtId="41" fontId="8" fillId="9" borderId="115" xfId="0" applyNumberFormat="1" applyFont="1" applyFill="1" applyBorder="1" applyAlignment="1">
      <alignment vertical="center"/>
    </xf>
    <xf numFmtId="41" fontId="9" fillId="9" borderId="113" xfId="0" applyNumberFormat="1" applyFont="1" applyFill="1" applyBorder="1" applyAlignment="1">
      <alignment vertical="center"/>
    </xf>
    <xf numFmtId="37" fontId="23" fillId="2" borderId="0" xfId="0" applyNumberFormat="1" applyFont="1" applyFill="1" applyAlignment="1">
      <alignment horizontal="left" vertical="center"/>
    </xf>
    <xf numFmtId="9" fontId="23" fillId="2" borderId="0" xfId="11" applyFont="1" applyFill="1" applyBorder="1" applyAlignment="1" applyProtection="1">
      <alignment horizontal="right" vertical="center"/>
    </xf>
    <xf numFmtId="9" fontId="9" fillId="2" borderId="0" xfId="11" applyFont="1" applyFill="1" applyBorder="1" applyAlignment="1" applyProtection="1">
      <alignment horizontal="right" vertical="center"/>
    </xf>
    <xf numFmtId="41" fontId="24" fillId="2" borderId="0" xfId="0" applyNumberFormat="1" applyFont="1" applyFill="1" applyAlignment="1">
      <alignment vertical="center"/>
    </xf>
    <xf numFmtId="165" fontId="8" fillId="0" borderId="99" xfId="11" applyNumberFormat="1" applyFont="1" applyFill="1" applyBorder="1" applyAlignment="1" applyProtection="1">
      <alignment horizontal="right" vertical="center"/>
    </xf>
    <xf numFmtId="41" fontId="25" fillId="2" borderId="0" xfId="0" applyNumberFormat="1" applyFont="1" applyFill="1" applyAlignment="1">
      <alignment vertical="center"/>
    </xf>
    <xf numFmtId="14" fontId="23" fillId="2" borderId="0" xfId="0" applyNumberFormat="1" applyFont="1" applyFill="1" applyAlignment="1">
      <alignment vertical="center"/>
    </xf>
    <xf numFmtId="14" fontId="23" fillId="2" borderId="67" xfId="0" applyNumberFormat="1" applyFont="1" applyFill="1" applyBorder="1" applyAlignment="1">
      <alignment horizontal="center" vertical="center"/>
    </xf>
    <xf numFmtId="14" fontId="23" fillId="2" borderId="0" xfId="0" applyNumberFormat="1" applyFont="1" applyFill="1" applyAlignment="1">
      <alignment horizontal="center" vertical="center"/>
    </xf>
    <xf numFmtId="41" fontId="27" fillId="2" borderId="0" xfId="12" applyNumberFormat="1" applyFont="1" applyFill="1" applyBorder="1" applyAlignment="1" applyProtection="1">
      <alignment horizontal="left" vertical="center"/>
    </xf>
    <xf numFmtId="41" fontId="27" fillId="2" borderId="0" xfId="12" applyNumberFormat="1" applyFont="1" applyFill="1" applyBorder="1" applyAlignment="1" applyProtection="1">
      <alignment horizontal="right" vertical="center"/>
    </xf>
    <xf numFmtId="9" fontId="27" fillId="2" borderId="0" xfId="11" applyFont="1" applyFill="1" applyBorder="1" applyAlignment="1" applyProtection="1">
      <alignment horizontal="right" vertical="center"/>
    </xf>
    <xf numFmtId="14" fontId="27" fillId="5" borderId="67" xfId="12" applyNumberFormat="1" applyFont="1" applyFill="1" applyBorder="1" applyAlignment="1" applyProtection="1">
      <alignment horizontal="center" vertical="center"/>
    </xf>
    <xf numFmtId="9" fontId="28" fillId="2" borderId="0" xfId="11" applyFont="1" applyFill="1" applyBorder="1" applyAlignment="1" applyProtection="1">
      <alignment vertical="center" wrapText="1"/>
    </xf>
    <xf numFmtId="164" fontId="27" fillId="2" borderId="0" xfId="0" quotePrefix="1" applyNumberFormat="1" applyFont="1" applyFill="1" applyAlignment="1">
      <alignment horizontal="left" vertical="center"/>
    </xf>
    <xf numFmtId="41" fontId="9" fillId="2" borderId="0" xfId="12" applyNumberFormat="1" applyFont="1" applyFill="1" applyAlignment="1" applyProtection="1">
      <alignment horizontal="right" vertical="center"/>
    </xf>
    <xf numFmtId="41" fontId="36" fillId="2" borderId="19" xfId="0" applyNumberFormat="1" applyFont="1" applyFill="1" applyBorder="1" applyAlignment="1">
      <alignment vertical="top"/>
    </xf>
    <xf numFmtId="0" fontId="5" fillId="0" borderId="0" xfId="15" applyFont="1"/>
    <xf numFmtId="0" fontId="6" fillId="10" borderId="110" xfId="15" applyFill="1" applyBorder="1"/>
    <xf numFmtId="41" fontId="9" fillId="4" borderId="5" xfId="0" applyNumberFormat="1" applyFont="1" applyFill="1" applyBorder="1" applyAlignment="1">
      <alignment vertical="center"/>
    </xf>
    <xf numFmtId="41" fontId="9" fillId="4" borderId="0" xfId="0" applyNumberFormat="1" applyFont="1" applyFill="1" applyAlignment="1">
      <alignment vertical="center"/>
    </xf>
    <xf numFmtId="41" fontId="9" fillId="4" borderId="71" xfId="0" applyNumberFormat="1" applyFont="1" applyFill="1" applyBorder="1" applyAlignment="1">
      <alignment vertical="center"/>
    </xf>
    <xf numFmtId="41" fontId="9" fillId="4" borderId="66" xfId="0" applyNumberFormat="1" applyFont="1" applyFill="1" applyBorder="1" applyAlignment="1">
      <alignment vertical="center"/>
    </xf>
    <xf numFmtId="0" fontId="6" fillId="2" borderId="0" xfId="15" applyFill="1"/>
    <xf numFmtId="0" fontId="6" fillId="2" borderId="0" xfId="15" applyFill="1" applyAlignment="1">
      <alignment horizontal="right" wrapText="1"/>
    </xf>
    <xf numFmtId="0" fontId="6" fillId="2" borderId="0" xfId="15" applyFill="1" applyAlignment="1">
      <alignment horizontal="center"/>
    </xf>
    <xf numFmtId="0" fontId="32" fillId="2" borderId="0" xfId="15" applyFont="1" applyFill="1"/>
    <xf numFmtId="0" fontId="5" fillId="2" borderId="0" xfId="15" applyFont="1" applyFill="1"/>
    <xf numFmtId="0" fontId="6" fillId="2" borderId="0" xfId="15" applyFill="1" applyAlignment="1">
      <alignment wrapText="1"/>
    </xf>
    <xf numFmtId="9" fontId="8" fillId="2" borderId="69" xfId="11" applyFont="1" applyFill="1" applyBorder="1" applyAlignment="1" applyProtection="1">
      <alignment horizontal="right" vertical="center"/>
    </xf>
    <xf numFmtId="0" fontId="9" fillId="5" borderId="14" xfId="0" applyFont="1" applyFill="1" applyBorder="1" applyAlignment="1">
      <alignment vertical="center"/>
    </xf>
    <xf numFmtId="14" fontId="9" fillId="2" borderId="14" xfId="11" applyNumberFormat="1" applyFont="1" applyFill="1" applyBorder="1" applyAlignment="1" applyProtection="1">
      <alignment horizontal="center" vertical="center"/>
    </xf>
    <xf numFmtId="14" fontId="9" fillId="10" borderId="14" xfId="11" applyNumberFormat="1" applyFont="1" applyFill="1" applyBorder="1" applyAlignment="1" applyProtection="1">
      <alignment horizontal="center" vertical="center"/>
    </xf>
    <xf numFmtId="14" fontId="9" fillId="10" borderId="91" xfId="11" applyNumberFormat="1" applyFont="1" applyFill="1" applyBorder="1" applyAlignment="1" applyProtection="1">
      <alignment horizontal="center" vertical="center"/>
    </xf>
    <xf numFmtId="168" fontId="0" fillId="2" borderId="0" xfId="16" applyNumberFormat="1" applyFont="1" applyFill="1"/>
    <xf numFmtId="0" fontId="6" fillId="18" borderId="72" xfId="15" applyFill="1" applyBorder="1"/>
    <xf numFmtId="168" fontId="0" fillId="18" borderId="87" xfId="16" applyNumberFormat="1" applyFont="1" applyFill="1" applyBorder="1"/>
    <xf numFmtId="168" fontId="0" fillId="18" borderId="70" xfId="16" applyNumberFormat="1" applyFont="1" applyFill="1" applyBorder="1"/>
    <xf numFmtId="0" fontId="5" fillId="2" borderId="103" xfId="15" applyFont="1" applyFill="1" applyBorder="1" applyAlignment="1">
      <alignment wrapText="1"/>
    </xf>
    <xf numFmtId="0" fontId="6" fillId="2" borderId="104" xfId="15" applyFill="1" applyBorder="1" applyAlignment="1">
      <alignment horizontal="right" wrapText="1"/>
    </xf>
    <xf numFmtId="0" fontId="6" fillId="2" borderId="104" xfId="15" applyFill="1" applyBorder="1"/>
    <xf numFmtId="0" fontId="6" fillId="2" borderId="104" xfId="15" applyFill="1" applyBorder="1" applyAlignment="1">
      <alignment wrapText="1"/>
    </xf>
    <xf numFmtId="0" fontId="5" fillId="2" borderId="104" xfId="15" applyFont="1" applyFill="1" applyBorder="1" applyAlignment="1">
      <alignment wrapText="1"/>
    </xf>
    <xf numFmtId="0" fontId="5" fillId="2" borderId="104" xfId="15" applyFont="1" applyFill="1" applyBorder="1"/>
    <xf numFmtId="0" fontId="6" fillId="4" borderId="104" xfId="15" applyFill="1" applyBorder="1"/>
    <xf numFmtId="0" fontId="6" fillId="2" borderId="19" xfId="15" applyFill="1" applyBorder="1"/>
    <xf numFmtId="0" fontId="6" fillId="2" borderId="13" xfId="15" applyFill="1" applyBorder="1"/>
    <xf numFmtId="0" fontId="6" fillId="2" borderId="116" xfId="15" applyFill="1" applyBorder="1"/>
    <xf numFmtId="168" fontId="0" fillId="19" borderId="70" xfId="16" applyNumberFormat="1" applyFont="1" applyFill="1" applyBorder="1"/>
    <xf numFmtId="0" fontId="6" fillId="2" borderId="110" xfId="15" applyFill="1" applyBorder="1"/>
    <xf numFmtId="0" fontId="5" fillId="2" borderId="110" xfId="15" applyFont="1" applyFill="1" applyBorder="1"/>
    <xf numFmtId="168" fontId="0" fillId="2" borderId="110" xfId="16" applyNumberFormat="1" applyFont="1" applyFill="1" applyBorder="1"/>
    <xf numFmtId="168" fontId="0" fillId="4" borderId="111" xfId="16" applyNumberFormat="1" applyFont="1" applyFill="1" applyBorder="1"/>
    <xf numFmtId="0" fontId="38" fillId="0" borderId="0" xfId="0" applyFont="1"/>
    <xf numFmtId="0" fontId="4" fillId="2" borderId="0" xfId="15" applyFont="1" applyFill="1"/>
    <xf numFmtId="41" fontId="8" fillId="5" borderId="35" xfId="0" applyNumberFormat="1" applyFont="1" applyFill="1" applyBorder="1" applyAlignment="1">
      <alignment vertical="center"/>
    </xf>
    <xf numFmtId="0" fontId="9" fillId="10" borderId="117" xfId="11" applyNumberFormat="1" applyFont="1" applyFill="1" applyBorder="1" applyAlignment="1" applyProtection="1">
      <alignment horizontal="center" vertical="center"/>
    </xf>
    <xf numFmtId="0" fontId="9" fillId="10" borderId="91" xfId="11" applyNumberFormat="1" applyFont="1" applyFill="1" applyBorder="1" applyAlignment="1" applyProtection="1">
      <alignment horizontal="center" vertical="center"/>
    </xf>
    <xf numFmtId="41" fontId="9" fillId="4" borderId="68" xfId="0" applyNumberFormat="1" applyFont="1" applyFill="1" applyBorder="1" applyAlignment="1">
      <alignment horizontal="right" vertical="center"/>
    </xf>
    <xf numFmtId="41" fontId="9" fillId="4" borderId="19" xfId="0" applyNumberFormat="1" applyFont="1" applyFill="1" applyBorder="1" applyAlignment="1">
      <alignment horizontal="right" vertical="center"/>
    </xf>
    <xf numFmtId="41" fontId="9" fillId="11" borderId="19" xfId="0" applyNumberFormat="1" applyFont="1" applyFill="1" applyBorder="1" applyAlignment="1">
      <alignment horizontal="right" vertical="center"/>
    </xf>
    <xf numFmtId="41" fontId="9" fillId="11" borderId="70" xfId="0" applyNumberFormat="1" applyFont="1" applyFill="1" applyBorder="1" applyAlignment="1">
      <alignment horizontal="right" vertical="center"/>
    </xf>
    <xf numFmtId="3" fontId="8" fillId="10" borderId="37" xfId="0" applyNumberFormat="1" applyFont="1" applyFill="1" applyBorder="1" applyAlignment="1">
      <alignment horizontal="right" vertical="center"/>
    </xf>
    <xf numFmtId="41" fontId="10" fillId="9" borderId="118" xfId="0" applyNumberFormat="1" applyFont="1" applyFill="1" applyBorder="1" applyAlignment="1">
      <alignment horizontal="right" vertical="center"/>
    </xf>
    <xf numFmtId="165" fontId="8" fillId="5" borderId="34" xfId="11" applyNumberFormat="1" applyFont="1" applyFill="1" applyBorder="1" applyAlignment="1" applyProtection="1">
      <alignment horizontal="right" vertical="center"/>
    </xf>
    <xf numFmtId="9" fontId="8" fillId="2" borderId="25" xfId="11" applyFont="1" applyFill="1" applyBorder="1" applyAlignment="1" applyProtection="1">
      <alignment horizontal="right" vertical="center"/>
    </xf>
    <xf numFmtId="10" fontId="9" fillId="4" borderId="17" xfId="11" applyNumberFormat="1" applyFont="1" applyFill="1" applyBorder="1" applyAlignment="1" applyProtection="1">
      <alignment horizontal="right" vertical="center"/>
    </xf>
    <xf numFmtId="9" fontId="8" fillId="2" borderId="63" xfId="11" applyFont="1" applyFill="1" applyBorder="1" applyAlignment="1" applyProtection="1">
      <alignment horizontal="right" vertical="center"/>
    </xf>
    <xf numFmtId="41" fontId="10" fillId="2" borderId="64" xfId="0" applyNumberFormat="1" applyFont="1" applyFill="1" applyBorder="1" applyAlignment="1">
      <alignment vertical="center"/>
    </xf>
    <xf numFmtId="9" fontId="8" fillId="2" borderId="98" xfId="11" applyFont="1" applyFill="1" applyBorder="1" applyAlignment="1" applyProtection="1">
      <alignment horizontal="right" vertical="center"/>
    </xf>
    <xf numFmtId="0" fontId="13" fillId="13" borderId="78" xfId="0" applyFont="1" applyFill="1" applyBorder="1" applyAlignment="1">
      <alignment vertical="center"/>
    </xf>
    <xf numFmtId="41" fontId="10" fillId="13" borderId="78" xfId="0" applyNumberFormat="1" applyFont="1" applyFill="1" applyBorder="1" applyAlignment="1">
      <alignment vertical="center"/>
    </xf>
    <xf numFmtId="41" fontId="9" fillId="13" borderId="78" xfId="12" applyNumberFormat="1" applyFont="1" applyFill="1" applyBorder="1" applyAlignment="1" applyProtection="1">
      <alignment horizontal="right" vertical="center"/>
    </xf>
    <xf numFmtId="41" fontId="9" fillId="13" borderId="79" xfId="12" applyNumberFormat="1" applyFont="1" applyFill="1" applyBorder="1" applyAlignment="1" applyProtection="1">
      <alignment horizontal="right" vertical="center"/>
    </xf>
    <xf numFmtId="9" fontId="9" fillId="13" borderId="80" xfId="11" applyFont="1" applyFill="1" applyBorder="1" applyAlignment="1" applyProtection="1">
      <alignment horizontal="right" vertical="center"/>
    </xf>
    <xf numFmtId="9" fontId="9" fillId="13" borderId="78" xfId="11" applyFont="1" applyFill="1" applyBorder="1" applyAlignment="1" applyProtection="1">
      <alignment horizontal="right" vertical="center"/>
    </xf>
    <xf numFmtId="41" fontId="9" fillId="13" borderId="79" xfId="0" applyNumberFormat="1" applyFont="1" applyFill="1" applyBorder="1" applyAlignment="1">
      <alignment vertical="center"/>
    </xf>
    <xf numFmtId="41" fontId="9" fillId="13" borderId="78" xfId="0" applyNumberFormat="1" applyFont="1" applyFill="1" applyBorder="1" applyAlignment="1">
      <alignment vertical="center"/>
    </xf>
    <xf numFmtId="9" fontId="8" fillId="2" borderId="122" xfId="11" applyFont="1" applyFill="1" applyBorder="1" applyAlignment="1" applyProtection="1">
      <alignment horizontal="right" vertical="center"/>
    </xf>
    <xf numFmtId="41" fontId="10" fillId="2" borderId="123" xfId="0" applyNumberFormat="1" applyFont="1" applyFill="1" applyBorder="1" applyAlignment="1">
      <alignment vertical="center"/>
    </xf>
    <xf numFmtId="41" fontId="8" fillId="2" borderId="10" xfId="0" applyNumberFormat="1" applyFont="1" applyFill="1" applyBorder="1" applyAlignment="1">
      <alignment vertical="center"/>
    </xf>
    <xf numFmtId="9" fontId="8" fillId="2" borderId="124" xfId="11" applyFont="1" applyFill="1" applyBorder="1" applyAlignment="1" applyProtection="1">
      <alignment horizontal="right" vertical="center"/>
    </xf>
    <xf numFmtId="9" fontId="8" fillId="2" borderId="125" xfId="11" applyFont="1" applyFill="1" applyBorder="1" applyAlignment="1" applyProtection="1">
      <alignment horizontal="right" vertical="center"/>
    </xf>
    <xf numFmtId="41" fontId="10" fillId="2" borderId="126" xfId="0" applyNumberFormat="1" applyFont="1" applyFill="1" applyBorder="1" applyAlignment="1">
      <alignment vertical="center"/>
    </xf>
    <xf numFmtId="41" fontId="10" fillId="2" borderId="121" xfId="0" applyNumberFormat="1" applyFont="1" applyFill="1" applyBorder="1" applyAlignment="1">
      <alignment vertical="center"/>
    </xf>
    <xf numFmtId="0" fontId="6" fillId="7" borderId="0" xfId="15" applyFill="1"/>
    <xf numFmtId="0" fontId="6" fillId="8" borderId="0" xfId="15" applyFill="1"/>
    <xf numFmtId="0" fontId="6" fillId="24" borderId="0" xfId="15" applyFill="1"/>
    <xf numFmtId="0" fontId="39" fillId="0" borderId="0" xfId="0" applyFont="1"/>
    <xf numFmtId="10" fontId="6" fillId="7" borderId="0" xfId="14" applyNumberFormat="1" applyFont="1" applyFill="1"/>
    <xf numFmtId="10" fontId="6" fillId="8" borderId="0" xfId="14" applyNumberFormat="1" applyFont="1" applyFill="1"/>
    <xf numFmtId="168" fontId="6" fillId="2" borderId="0" xfId="15" applyNumberFormat="1" applyFill="1"/>
    <xf numFmtId="41" fontId="40" fillId="2" borderId="70" xfId="0" applyNumberFormat="1" applyFont="1" applyFill="1" applyBorder="1" applyAlignment="1">
      <alignment vertical="top"/>
    </xf>
    <xf numFmtId="0" fontId="9" fillId="0" borderId="90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/>
    </xf>
    <xf numFmtId="9" fontId="9" fillId="0" borderId="14" xfId="14" applyFont="1" applyFill="1" applyBorder="1" applyAlignment="1" applyProtection="1">
      <alignment horizontal="center" vertical="center"/>
    </xf>
    <xf numFmtId="0" fontId="9" fillId="0" borderId="91" xfId="0" applyFont="1" applyBorder="1" applyAlignment="1">
      <alignment horizontal="center" vertical="center"/>
    </xf>
    <xf numFmtId="49" fontId="0" fillId="0" borderId="0" xfId="0" applyNumberFormat="1" applyAlignment="1">
      <alignment horizontal="center"/>
    </xf>
    <xf numFmtId="0" fontId="43" fillId="9" borderId="127" xfId="0" applyFont="1" applyFill="1" applyBorder="1"/>
    <xf numFmtId="0" fontId="38" fillId="9" borderId="128" xfId="0" applyFont="1" applyFill="1" applyBorder="1"/>
    <xf numFmtId="0" fontId="38" fillId="9" borderId="129" xfId="0" applyFont="1" applyFill="1" applyBorder="1"/>
    <xf numFmtId="0" fontId="38" fillId="2" borderId="0" xfId="0" applyFont="1" applyFill="1"/>
    <xf numFmtId="0" fontId="46" fillId="23" borderId="0" xfId="0" applyFont="1" applyFill="1"/>
    <xf numFmtId="0" fontId="48" fillId="2" borderId="71" xfId="0" applyFont="1" applyFill="1" applyBorder="1"/>
    <xf numFmtId="0" fontId="38" fillId="25" borderId="0" xfId="0" applyFont="1" applyFill="1" applyAlignment="1">
      <alignment horizontal="left" wrapText="1"/>
    </xf>
    <xf numFmtId="41" fontId="49" fillId="2" borderId="0" xfId="0" applyNumberFormat="1" applyFont="1" applyFill="1" applyAlignment="1">
      <alignment vertical="center"/>
    </xf>
    <xf numFmtId="41" fontId="10" fillId="2" borderId="71" xfId="0" applyNumberFormat="1" applyFont="1" applyFill="1" applyBorder="1" applyAlignment="1">
      <alignment vertical="top"/>
    </xf>
    <xf numFmtId="41" fontId="10" fillId="4" borderId="68" xfId="0" applyNumberFormat="1" applyFont="1" applyFill="1" applyBorder="1" applyAlignment="1">
      <alignment vertical="center"/>
    </xf>
    <xf numFmtId="41" fontId="10" fillId="4" borderId="5" xfId="0" applyNumberFormat="1" applyFont="1" applyFill="1" applyBorder="1" applyAlignment="1">
      <alignment vertical="center"/>
    </xf>
    <xf numFmtId="41" fontId="8" fillId="4" borderId="69" xfId="0" applyNumberFormat="1" applyFont="1" applyFill="1" applyBorder="1" applyAlignment="1">
      <alignment vertical="center"/>
    </xf>
    <xf numFmtId="41" fontId="10" fillId="4" borderId="70" xfId="0" applyNumberFormat="1" applyFont="1" applyFill="1" applyBorder="1" applyAlignment="1">
      <alignment vertical="top"/>
    </xf>
    <xf numFmtId="41" fontId="10" fillId="4" borderId="71" xfId="0" applyNumberFormat="1" applyFont="1" applyFill="1" applyBorder="1" applyAlignment="1">
      <alignment vertical="top"/>
    </xf>
    <xf numFmtId="41" fontId="8" fillId="4" borderId="72" xfId="0" applyNumberFormat="1" applyFont="1" applyFill="1" applyBorder="1" applyAlignment="1">
      <alignment vertical="top"/>
    </xf>
    <xf numFmtId="41" fontId="10" fillId="4" borderId="19" xfId="0" applyNumberFormat="1" applyFont="1" applyFill="1" applyBorder="1" applyAlignment="1">
      <alignment vertical="top"/>
    </xf>
    <xf numFmtId="41" fontId="10" fillId="4" borderId="0" xfId="0" applyNumberFormat="1" applyFont="1" applyFill="1" applyAlignment="1">
      <alignment vertical="top"/>
    </xf>
    <xf numFmtId="41" fontId="8" fillId="4" borderId="15" xfId="0" applyNumberFormat="1" applyFont="1" applyFill="1" applyBorder="1" applyAlignment="1">
      <alignment vertical="top"/>
    </xf>
    <xf numFmtId="41" fontId="11" fillId="4" borderId="68" xfId="0" applyNumberFormat="1" applyFont="1" applyFill="1" applyBorder="1" applyAlignment="1">
      <alignment vertical="top"/>
    </xf>
    <xf numFmtId="41" fontId="11" fillId="4" borderId="5" xfId="0" applyNumberFormat="1" applyFont="1" applyFill="1" applyBorder="1" applyAlignment="1">
      <alignment vertical="top"/>
    </xf>
    <xf numFmtId="41" fontId="9" fillId="4" borderId="69" xfId="0" applyNumberFormat="1" applyFont="1" applyFill="1" applyBorder="1" applyAlignment="1">
      <alignment vertical="top"/>
    </xf>
    <xf numFmtId="41" fontId="11" fillId="4" borderId="19" xfId="0" applyNumberFormat="1" applyFont="1" applyFill="1" applyBorder="1" applyAlignment="1">
      <alignment vertical="top"/>
    </xf>
    <xf numFmtId="41" fontId="11" fillId="4" borderId="0" xfId="0" applyNumberFormat="1" applyFont="1" applyFill="1" applyAlignment="1">
      <alignment vertical="top"/>
    </xf>
    <xf numFmtId="41" fontId="9" fillId="4" borderId="15" xfId="0" applyNumberFormat="1" applyFont="1" applyFill="1" applyBorder="1" applyAlignment="1">
      <alignment vertical="top"/>
    </xf>
    <xf numFmtId="41" fontId="11" fillId="4" borderId="70" xfId="0" applyNumberFormat="1" applyFont="1" applyFill="1" applyBorder="1" applyAlignment="1">
      <alignment vertical="top"/>
    </xf>
    <xf numFmtId="41" fontId="11" fillId="4" borderId="71" xfId="0" applyNumberFormat="1" applyFont="1" applyFill="1" applyBorder="1" applyAlignment="1">
      <alignment vertical="top"/>
    </xf>
    <xf numFmtId="41" fontId="9" fillId="4" borderId="72" xfId="0" applyNumberFormat="1" applyFont="1" applyFill="1" applyBorder="1" applyAlignment="1">
      <alignment vertical="top"/>
    </xf>
    <xf numFmtId="165" fontId="8" fillId="10" borderId="58" xfId="11" applyNumberFormat="1" applyFont="1" applyFill="1" applyBorder="1" applyAlignment="1" applyProtection="1">
      <alignment horizontal="right" vertical="center"/>
    </xf>
    <xf numFmtId="165" fontId="8" fillId="10" borderId="27" xfId="11" applyNumberFormat="1" applyFont="1" applyFill="1" applyBorder="1" applyAlignment="1" applyProtection="1">
      <alignment horizontal="right" vertical="center"/>
    </xf>
    <xf numFmtId="165" fontId="10" fillId="7" borderId="53" xfId="11" applyNumberFormat="1" applyFont="1" applyFill="1" applyBorder="1" applyAlignment="1" applyProtection="1">
      <alignment horizontal="right" vertical="center"/>
    </xf>
    <xf numFmtId="165" fontId="10" fillId="7" borderId="76" xfId="11" applyNumberFormat="1" applyFont="1" applyFill="1" applyBorder="1" applyAlignment="1" applyProtection="1">
      <alignment horizontal="right" vertical="center"/>
    </xf>
    <xf numFmtId="0" fontId="38" fillId="25" borderId="0" xfId="0" applyFont="1" applyFill="1" applyAlignment="1">
      <alignment horizontal="left"/>
    </xf>
    <xf numFmtId="0" fontId="23" fillId="25" borderId="0" xfId="0" applyFont="1" applyFill="1"/>
    <xf numFmtId="0" fontId="41" fillId="2" borderId="0" xfId="0" applyFont="1" applyFill="1"/>
    <xf numFmtId="0" fontId="23" fillId="2" borderId="0" xfId="0" applyFont="1" applyFill="1"/>
    <xf numFmtId="0" fontId="42" fillId="2" borderId="68" xfId="0" applyFont="1" applyFill="1" applyBorder="1"/>
    <xf numFmtId="0" fontId="38" fillId="2" borderId="5" xfId="0" applyFont="1" applyFill="1" applyBorder="1"/>
    <xf numFmtId="0" fontId="38" fillId="2" borderId="69" xfId="0" applyFont="1" applyFill="1" applyBorder="1"/>
    <xf numFmtId="0" fontId="38" fillId="10" borderId="19" xfId="0" applyFont="1" applyFill="1" applyBorder="1"/>
    <xf numFmtId="0" fontId="38" fillId="10" borderId="0" xfId="0" applyFont="1" applyFill="1"/>
    <xf numFmtId="0" fontId="38" fillId="10" borderId="15" xfId="0" applyFont="1" applyFill="1" applyBorder="1"/>
    <xf numFmtId="0" fontId="38" fillId="5" borderId="19" xfId="0" applyFont="1" applyFill="1" applyBorder="1"/>
    <xf numFmtId="0" fontId="38" fillId="5" borderId="0" xfId="0" applyFont="1" applyFill="1"/>
    <xf numFmtId="0" fontId="38" fillId="5" borderId="15" xfId="0" applyFont="1" applyFill="1" applyBorder="1"/>
    <xf numFmtId="0" fontId="38" fillId="16" borderId="19" xfId="0" applyFont="1" applyFill="1" applyBorder="1"/>
    <xf numFmtId="0" fontId="38" fillId="16" borderId="0" xfId="0" applyFont="1" applyFill="1"/>
    <xf numFmtId="0" fontId="38" fillId="16" borderId="15" xfId="0" applyFont="1" applyFill="1" applyBorder="1"/>
    <xf numFmtId="0" fontId="47" fillId="2" borderId="19" xfId="0" applyFont="1" applyFill="1" applyBorder="1"/>
    <xf numFmtId="0" fontId="47" fillId="2" borderId="0" xfId="0" applyFont="1" applyFill="1"/>
    <xf numFmtId="0" fontId="47" fillId="2" borderId="15" xfId="0" applyFont="1" applyFill="1" applyBorder="1"/>
    <xf numFmtId="0" fontId="48" fillId="2" borderId="70" xfId="0" applyFont="1" applyFill="1" applyBorder="1"/>
    <xf numFmtId="0" fontId="48" fillId="2" borderId="72" xfId="0" applyFont="1" applyFill="1" applyBorder="1"/>
    <xf numFmtId="0" fontId="52" fillId="23" borderId="0" xfId="0" applyFont="1" applyFill="1"/>
    <xf numFmtId="0" fontId="38" fillId="2" borderId="0" xfId="0" applyFont="1" applyFill="1" applyAlignment="1">
      <alignment horizontal="left" wrapText="1"/>
    </xf>
    <xf numFmtId="0" fontId="53" fillId="2" borderId="0" xfId="0" applyFont="1" applyFill="1"/>
    <xf numFmtId="41" fontId="8" fillId="5" borderId="113" xfId="11" applyNumberFormat="1" applyFont="1" applyFill="1" applyBorder="1" applyAlignment="1" applyProtection="1">
      <alignment horizontal="right" vertical="center"/>
    </xf>
    <xf numFmtId="3" fontId="8" fillId="2" borderId="28" xfId="3" applyNumberFormat="1" applyFont="1" applyFill="1" applyBorder="1" applyAlignment="1" applyProtection="1">
      <alignment vertical="center"/>
    </xf>
    <xf numFmtId="3" fontId="8" fillId="2" borderId="30" xfId="3" applyNumberFormat="1" applyFont="1" applyFill="1" applyBorder="1" applyAlignment="1" applyProtection="1">
      <alignment vertical="center"/>
    </xf>
    <xf numFmtId="3" fontId="8" fillId="2" borderId="38" xfId="3" applyNumberFormat="1" applyFont="1" applyFill="1" applyBorder="1" applyAlignment="1" applyProtection="1">
      <alignment horizontal="right" vertical="center"/>
    </xf>
    <xf numFmtId="3" fontId="8" fillId="2" borderId="36" xfId="3" applyNumberFormat="1" applyFont="1" applyFill="1" applyBorder="1" applyAlignment="1" applyProtection="1">
      <alignment horizontal="right" vertical="center"/>
    </xf>
    <xf numFmtId="4" fontId="8" fillId="2" borderId="81" xfId="11" applyNumberFormat="1" applyFont="1" applyFill="1" applyBorder="1" applyAlignment="1" applyProtection="1">
      <alignment vertical="center"/>
    </xf>
    <xf numFmtId="4" fontId="8" fillId="2" borderId="60" xfId="11" applyNumberFormat="1" applyFont="1" applyFill="1" applyBorder="1" applyAlignment="1" applyProtection="1">
      <alignment vertical="center"/>
    </xf>
    <xf numFmtId="4" fontId="8" fillId="2" borderId="28" xfId="3" applyNumberFormat="1" applyFont="1" applyFill="1" applyBorder="1" applyAlignment="1" applyProtection="1">
      <alignment vertical="center"/>
    </xf>
    <xf numFmtId="4" fontId="8" fillId="2" borderId="30" xfId="3" applyNumberFormat="1" applyFont="1" applyFill="1" applyBorder="1" applyAlignment="1" applyProtection="1">
      <alignment vertical="center"/>
    </xf>
    <xf numFmtId="4" fontId="8" fillId="2" borderId="38" xfId="11" applyNumberFormat="1" applyFont="1" applyFill="1" applyBorder="1" applyAlignment="1" applyProtection="1">
      <alignment vertical="center"/>
    </xf>
    <xf numFmtId="4" fontId="8" fillId="2" borderId="36" xfId="11" applyNumberFormat="1" applyFont="1" applyFill="1" applyBorder="1" applyAlignment="1" applyProtection="1">
      <alignment vertical="center"/>
    </xf>
    <xf numFmtId="3" fontId="8" fillId="2" borderId="81" xfId="11" applyNumberFormat="1" applyFont="1" applyFill="1" applyBorder="1" applyAlignment="1" applyProtection="1">
      <alignment vertical="center"/>
    </xf>
    <xf numFmtId="3" fontId="8" fillId="2" borderId="60" xfId="11" applyNumberFormat="1" applyFont="1" applyFill="1" applyBorder="1" applyAlignment="1" applyProtection="1">
      <alignment vertical="center"/>
    </xf>
    <xf numFmtId="3" fontId="8" fillId="2" borderId="38" xfId="11" applyNumberFormat="1" applyFont="1" applyFill="1" applyBorder="1" applyAlignment="1" applyProtection="1">
      <alignment vertical="center"/>
    </xf>
    <xf numFmtId="3" fontId="8" fillId="2" borderId="36" xfId="11" applyNumberFormat="1" applyFont="1" applyFill="1" applyBorder="1" applyAlignment="1" applyProtection="1">
      <alignment vertical="center"/>
    </xf>
    <xf numFmtId="41" fontId="55" fillId="2" borderId="0" xfId="0" applyNumberFormat="1" applyFont="1" applyFill="1" applyAlignment="1">
      <alignment vertical="center"/>
    </xf>
    <xf numFmtId="41" fontId="9" fillId="13" borderId="130" xfId="0" applyNumberFormat="1" applyFont="1" applyFill="1" applyBorder="1" applyAlignment="1">
      <alignment vertical="center"/>
    </xf>
    <xf numFmtId="49" fontId="37" fillId="0" borderId="0" xfId="0" applyNumberFormat="1" applyFont="1" applyAlignment="1">
      <alignment horizontal="left"/>
    </xf>
    <xf numFmtId="49" fontId="56" fillId="0" borderId="0" xfId="0" applyNumberFormat="1" applyFont="1" applyAlignment="1">
      <alignment horizontal="center"/>
    </xf>
    <xf numFmtId="0" fontId="56" fillId="0" borderId="0" xfId="0" applyFont="1" applyAlignment="1">
      <alignment horizontal="center"/>
    </xf>
    <xf numFmtId="49" fontId="54" fillId="0" borderId="0" xfId="0" applyNumberFormat="1" applyFont="1" applyAlignment="1">
      <alignment horizontal="center"/>
    </xf>
    <xf numFmtId="14" fontId="0" fillId="0" borderId="0" xfId="0" applyNumberFormat="1"/>
    <xf numFmtId="0" fontId="57" fillId="8" borderId="131" xfId="0" applyFont="1" applyFill="1" applyBorder="1"/>
    <xf numFmtId="0" fontId="25" fillId="8" borderId="132" xfId="0" applyFont="1" applyFill="1" applyBorder="1"/>
    <xf numFmtId="0" fontId="25" fillId="8" borderId="133" xfId="0" applyFont="1" applyFill="1" applyBorder="1"/>
    <xf numFmtId="0" fontId="41" fillId="17" borderId="0" xfId="0" applyFont="1" applyFill="1"/>
    <xf numFmtId="0" fontId="38" fillId="17" borderId="0" xfId="0" applyFont="1" applyFill="1"/>
    <xf numFmtId="0" fontId="23" fillId="17" borderId="0" xfId="0" applyFont="1" applyFill="1"/>
    <xf numFmtId="0" fontId="38" fillId="2" borderId="19" xfId="0" applyFont="1" applyFill="1" applyBorder="1"/>
    <xf numFmtId="0" fontId="38" fillId="2" borderId="15" xfId="0" applyFont="1" applyFill="1" applyBorder="1"/>
    <xf numFmtId="0" fontId="38" fillId="2" borderId="70" xfId="0" applyFont="1" applyFill="1" applyBorder="1"/>
    <xf numFmtId="0" fontId="38" fillId="2" borderId="71" xfId="0" applyFont="1" applyFill="1" applyBorder="1"/>
    <xf numFmtId="0" fontId="38" fillId="2" borderId="72" xfId="0" applyFont="1" applyFill="1" applyBorder="1"/>
    <xf numFmtId="41" fontId="58" fillId="2" borderId="19" xfId="0" applyNumberFormat="1" applyFont="1" applyFill="1" applyBorder="1" applyAlignment="1">
      <alignment vertical="top"/>
    </xf>
    <xf numFmtId="165" fontId="8" fillId="10" borderId="34" xfId="11" applyNumberFormat="1" applyFont="1" applyFill="1" applyBorder="1" applyAlignment="1" applyProtection="1">
      <alignment horizontal="right" vertical="center"/>
    </xf>
    <xf numFmtId="0" fontId="25" fillId="2" borderId="0" xfId="0" applyFont="1" applyFill="1" applyAlignment="1">
      <alignment horizontal="left" wrapText="1"/>
    </xf>
    <xf numFmtId="0" fontId="25" fillId="2" borderId="15" xfId="0" applyFont="1" applyFill="1" applyBorder="1" applyAlignment="1">
      <alignment horizontal="left" wrapText="1"/>
    </xf>
    <xf numFmtId="41" fontId="23" fillId="26" borderId="112" xfId="0" applyNumberFormat="1" applyFont="1" applyFill="1" applyBorder="1" applyAlignment="1">
      <alignment vertical="center"/>
    </xf>
    <xf numFmtId="41" fontId="8" fillId="26" borderId="113" xfId="0" applyNumberFormat="1" applyFont="1" applyFill="1" applyBorder="1" applyAlignment="1">
      <alignment vertical="center"/>
    </xf>
    <xf numFmtId="41" fontId="10" fillId="26" borderId="113" xfId="12" applyNumberFormat="1" applyFont="1" applyFill="1" applyBorder="1" applyAlignment="1" applyProtection="1">
      <alignment horizontal="right" vertical="center"/>
    </xf>
    <xf numFmtId="9" fontId="8" fillId="26" borderId="113" xfId="11" applyFont="1" applyFill="1" applyBorder="1" applyAlignment="1" applyProtection="1">
      <alignment horizontal="right" vertical="center"/>
    </xf>
    <xf numFmtId="41" fontId="9" fillId="26" borderId="113" xfId="0" applyNumberFormat="1" applyFont="1" applyFill="1" applyBorder="1" applyAlignment="1">
      <alignment vertical="center"/>
    </xf>
    <xf numFmtId="41" fontId="8" fillId="26" borderId="113" xfId="11" applyNumberFormat="1" applyFont="1" applyFill="1" applyBorder="1" applyAlignment="1" applyProtection="1">
      <alignment horizontal="right" vertical="center"/>
    </xf>
    <xf numFmtId="41" fontId="8" fillId="26" borderId="115" xfId="0" applyNumberFormat="1" applyFont="1" applyFill="1" applyBorder="1" applyAlignment="1">
      <alignment vertical="center"/>
    </xf>
    <xf numFmtId="0" fontId="9" fillId="10" borderId="14" xfId="0" applyFont="1" applyFill="1" applyBorder="1" applyAlignment="1">
      <alignment horizontal="center" vertical="center"/>
    </xf>
    <xf numFmtId="41" fontId="8" fillId="5" borderId="15" xfId="0" applyNumberFormat="1" applyFont="1" applyFill="1" applyBorder="1" applyAlignment="1">
      <alignment vertical="center"/>
    </xf>
    <xf numFmtId="41" fontId="9" fillId="0" borderId="0" xfId="0" applyNumberFormat="1" applyFont="1" applyAlignment="1">
      <alignment vertical="center"/>
    </xf>
    <xf numFmtId="41" fontId="62" fillId="2" borderId="134" xfId="0" applyNumberFormat="1" applyFont="1" applyFill="1" applyBorder="1" applyAlignment="1">
      <alignment horizontal="left" vertical="center"/>
    </xf>
    <xf numFmtId="41" fontId="63" fillId="2" borderId="135" xfId="0" applyNumberFormat="1" applyFont="1" applyFill="1" applyBorder="1" applyAlignment="1">
      <alignment horizontal="left" vertical="center"/>
    </xf>
    <xf numFmtId="41" fontId="61" fillId="2" borderId="136" xfId="0" applyNumberFormat="1" applyFont="1" applyFill="1" applyBorder="1" applyAlignment="1">
      <alignment horizontal="left" vertical="center" wrapText="1"/>
    </xf>
    <xf numFmtId="41" fontId="18" fillId="2" borderId="71" xfId="0" applyNumberFormat="1" applyFont="1" applyFill="1" applyBorder="1" applyAlignment="1">
      <alignment horizontal="center" vertical="center"/>
    </xf>
    <xf numFmtId="169" fontId="8" fillId="10" borderId="56" xfId="4" applyNumberFormat="1" applyFont="1" applyFill="1" applyBorder="1" applyAlignment="1" applyProtection="1">
      <alignment horizontal="right" vertical="center"/>
    </xf>
    <xf numFmtId="9" fontId="8" fillId="5" borderId="15" xfId="11" applyFont="1" applyFill="1" applyBorder="1" applyAlignment="1" applyProtection="1">
      <alignment horizontal="right" vertical="center"/>
    </xf>
    <xf numFmtId="41" fontId="8" fillId="2" borderId="99" xfId="0" applyNumberFormat="1" applyFont="1" applyFill="1" applyBorder="1" applyAlignment="1">
      <alignment vertical="center"/>
    </xf>
    <xf numFmtId="41" fontId="8" fillId="2" borderId="99" xfId="12" applyNumberFormat="1" applyFont="1" applyFill="1" applyBorder="1" applyAlignment="1" applyProtection="1">
      <alignment horizontal="right" vertical="center"/>
    </xf>
    <xf numFmtId="41" fontId="8" fillId="2" borderId="23" xfId="12" applyNumberFormat="1" applyFont="1" applyFill="1" applyBorder="1" applyAlignment="1" applyProtection="1">
      <alignment horizontal="right" vertical="center"/>
    </xf>
    <xf numFmtId="41" fontId="8" fillId="12" borderId="55" xfId="0" applyNumberFormat="1" applyFont="1" applyFill="1" applyBorder="1" applyAlignment="1">
      <alignment horizontal="left" vertical="center"/>
    </xf>
    <xf numFmtId="41" fontId="8" fillId="12" borderId="24" xfId="0" applyNumberFormat="1" applyFont="1" applyFill="1" applyBorder="1" applyAlignment="1">
      <alignment horizontal="left" vertical="center"/>
    </xf>
    <xf numFmtId="41" fontId="8" fillId="6" borderId="55" xfId="0" applyNumberFormat="1" applyFont="1" applyFill="1" applyBorder="1" applyAlignment="1">
      <alignment horizontal="left" vertical="center"/>
    </xf>
    <xf numFmtId="41" fontId="8" fillId="6" borderId="24" xfId="0" applyNumberFormat="1" applyFont="1" applyFill="1" applyBorder="1" applyAlignment="1">
      <alignment horizontal="left" vertical="center"/>
    </xf>
    <xf numFmtId="41" fontId="8" fillId="18" borderId="55" xfId="0" applyNumberFormat="1" applyFont="1" applyFill="1" applyBorder="1" applyAlignment="1">
      <alignment horizontal="left" vertical="center"/>
    </xf>
    <xf numFmtId="41" fontId="8" fillId="18" borderId="24" xfId="0" applyNumberFormat="1" applyFont="1" applyFill="1" applyBorder="1" applyAlignment="1">
      <alignment horizontal="left" vertical="center"/>
    </xf>
    <xf numFmtId="41" fontId="8" fillId="18" borderId="99" xfId="0" applyNumberFormat="1" applyFont="1" applyFill="1" applyBorder="1" applyAlignment="1">
      <alignment vertical="center"/>
    </xf>
    <xf numFmtId="41" fontId="8" fillId="22" borderId="55" xfId="0" applyNumberFormat="1" applyFont="1" applyFill="1" applyBorder="1" applyAlignment="1">
      <alignment horizontal="left" vertical="center"/>
    </xf>
    <xf numFmtId="41" fontId="8" fillId="22" borderId="24" xfId="0" applyNumberFormat="1" applyFont="1" applyFill="1" applyBorder="1" applyAlignment="1">
      <alignment horizontal="left" vertical="center"/>
    </xf>
    <xf numFmtId="41" fontId="8" fillId="22" borderId="99" xfId="0" applyNumberFormat="1" applyFont="1" applyFill="1" applyBorder="1" applyAlignment="1">
      <alignment vertical="center"/>
    </xf>
    <xf numFmtId="41" fontId="9" fillId="8" borderId="141" xfId="0" applyNumberFormat="1" applyFont="1" applyFill="1" applyBorder="1" applyAlignment="1">
      <alignment vertical="center"/>
    </xf>
    <xf numFmtId="9" fontId="9" fillId="8" borderId="142" xfId="11" applyFont="1" applyFill="1" applyBorder="1" applyAlignment="1" applyProtection="1">
      <alignment horizontal="right" vertical="center"/>
    </xf>
    <xf numFmtId="9" fontId="9" fillId="8" borderId="93" xfId="11" applyFont="1" applyFill="1" applyBorder="1" applyAlignment="1" applyProtection="1">
      <alignment horizontal="right" vertical="center"/>
    </xf>
    <xf numFmtId="41" fontId="9" fillId="8" borderId="93" xfId="0" applyNumberFormat="1" applyFont="1" applyFill="1" applyBorder="1" applyAlignment="1">
      <alignment vertical="center"/>
    </xf>
    <xf numFmtId="41" fontId="9" fillId="8" borderId="143" xfId="0" applyNumberFormat="1" applyFont="1" applyFill="1" applyBorder="1" applyAlignment="1">
      <alignment vertical="center"/>
    </xf>
    <xf numFmtId="41" fontId="8" fillId="12" borderId="35" xfId="0" applyNumberFormat="1" applyFont="1" applyFill="1" applyBorder="1" applyAlignment="1">
      <alignment vertical="center"/>
    </xf>
    <xf numFmtId="41" fontId="8" fillId="6" borderId="35" xfId="0" applyNumberFormat="1" applyFont="1" applyFill="1" applyBorder="1" applyAlignment="1">
      <alignment vertical="center"/>
    </xf>
    <xf numFmtId="41" fontId="8" fillId="18" borderId="35" xfId="0" applyNumberFormat="1" applyFont="1" applyFill="1" applyBorder="1" applyAlignment="1">
      <alignment vertical="center"/>
    </xf>
    <xf numFmtId="41" fontId="8" fillId="22" borderId="35" xfId="0" applyNumberFormat="1" applyFont="1" applyFill="1" applyBorder="1" applyAlignment="1">
      <alignment vertical="center"/>
    </xf>
    <xf numFmtId="41" fontId="8" fillId="12" borderId="0" xfId="0" applyNumberFormat="1" applyFont="1" applyFill="1" applyAlignment="1">
      <alignment vertical="center"/>
    </xf>
    <xf numFmtId="41" fontId="8" fillId="6" borderId="0" xfId="0" applyNumberFormat="1" applyFont="1" applyFill="1" applyAlignment="1">
      <alignment vertical="center"/>
    </xf>
    <xf numFmtId="0" fontId="65" fillId="2" borderId="0" xfId="0" applyFont="1" applyFill="1"/>
    <xf numFmtId="0" fontId="65" fillId="2" borderId="15" xfId="0" applyFont="1" applyFill="1" applyBorder="1"/>
    <xf numFmtId="9" fontId="10" fillId="7" borderId="147" xfId="11" applyFont="1" applyFill="1" applyBorder="1" applyAlignment="1" applyProtection="1">
      <alignment horizontal="right" vertical="center"/>
    </xf>
    <xf numFmtId="9" fontId="10" fillId="7" borderId="144" xfId="11" applyFont="1" applyFill="1" applyBorder="1" applyAlignment="1" applyProtection="1">
      <alignment horizontal="right" vertical="center"/>
    </xf>
    <xf numFmtId="0" fontId="2" fillId="0" borderId="0" xfId="15" applyFont="1"/>
    <xf numFmtId="14" fontId="9" fillId="0" borderId="14" xfId="0" applyNumberFormat="1" applyFont="1" applyBorder="1" applyAlignment="1">
      <alignment horizontal="center" vertical="center"/>
    </xf>
    <xf numFmtId="0" fontId="64" fillId="2" borderId="93" xfId="20" applyFont="1" applyFill="1" applyBorder="1" applyAlignment="1">
      <alignment vertical="center"/>
    </xf>
    <xf numFmtId="0" fontId="64" fillId="2" borderId="0" xfId="20" applyFont="1" applyFill="1" applyAlignment="1">
      <alignment vertical="center"/>
    </xf>
    <xf numFmtId="0" fontId="69" fillId="2" borderId="0" xfId="20" applyFont="1" applyFill="1" applyAlignment="1">
      <alignment vertical="center"/>
    </xf>
    <xf numFmtId="0" fontId="69" fillId="2" borderId="0" xfId="20" applyFont="1" applyFill="1" applyAlignment="1">
      <alignment horizontal="left" vertical="center"/>
    </xf>
    <xf numFmtId="0" fontId="70" fillId="2" borderId="0" xfId="21" applyFont="1" applyFill="1" applyAlignment="1">
      <alignment vertical="center"/>
    </xf>
    <xf numFmtId="0" fontId="71" fillId="2" borderId="0" xfId="20" applyFont="1" applyFill="1" applyAlignment="1">
      <alignment vertical="center"/>
    </xf>
    <xf numFmtId="0" fontId="69" fillId="2" borderId="0" xfId="21" applyFont="1" applyFill="1" applyAlignment="1">
      <alignment vertical="center"/>
    </xf>
    <xf numFmtId="0" fontId="69" fillId="2" borderId="0" xfId="20" applyFont="1" applyFill="1" applyAlignment="1">
      <alignment horizontal="center" vertical="center"/>
    </xf>
    <xf numFmtId="0" fontId="64" fillId="27" borderId="96" xfId="20" applyFont="1" applyFill="1" applyBorder="1" applyAlignment="1">
      <alignment horizontal="center" vertical="center" wrapText="1"/>
    </xf>
    <xf numFmtId="0" fontId="64" fillId="28" borderId="96" xfId="20" applyFont="1" applyFill="1" applyBorder="1" applyAlignment="1">
      <alignment horizontal="center" vertical="center" wrapText="1"/>
    </xf>
    <xf numFmtId="0" fontId="64" fillId="29" borderId="115" xfId="20" applyFont="1" applyFill="1" applyBorder="1" applyAlignment="1">
      <alignment horizontal="center" vertical="center" wrapText="1"/>
    </xf>
    <xf numFmtId="0" fontId="69" fillId="2" borderId="137" xfId="20" applyFont="1" applyFill="1" applyBorder="1" applyAlignment="1">
      <alignment horizontal="left" vertical="center"/>
    </xf>
    <xf numFmtId="0" fontId="69" fillId="27" borderId="87" xfId="20" applyFont="1" applyFill="1" applyBorder="1" applyAlignment="1">
      <alignment horizontal="center" vertical="center"/>
    </xf>
    <xf numFmtId="0" fontId="73" fillId="2" borderId="0" xfId="20" applyFont="1" applyFill="1" applyAlignment="1">
      <alignment vertical="center"/>
    </xf>
    <xf numFmtId="0" fontId="69" fillId="28" borderId="67" xfId="20" quotePrefix="1" applyFont="1" applyFill="1" applyBorder="1" applyAlignment="1">
      <alignment horizontal="center" vertical="center"/>
    </xf>
    <xf numFmtId="0" fontId="69" fillId="2" borderId="137" xfId="20" quotePrefix="1" applyFont="1" applyFill="1" applyBorder="1" applyAlignment="1">
      <alignment horizontal="left" vertical="center"/>
    </xf>
    <xf numFmtId="0" fontId="76" fillId="2" borderId="0" xfId="20" applyFont="1" applyFill="1" applyAlignment="1">
      <alignment vertical="center"/>
    </xf>
    <xf numFmtId="0" fontId="69" fillId="28" borderId="67" xfId="20" applyFont="1" applyFill="1" applyBorder="1" applyAlignment="1">
      <alignment horizontal="center" vertical="center"/>
    </xf>
    <xf numFmtId="0" fontId="69" fillId="2" borderId="0" xfId="22" applyFont="1" applyFill="1" applyAlignment="1">
      <alignment vertical="center"/>
    </xf>
    <xf numFmtId="0" fontId="69" fillId="28" borderId="86" xfId="20" quotePrefix="1" applyFont="1" applyFill="1" applyBorder="1" applyAlignment="1">
      <alignment horizontal="center" vertical="center"/>
    </xf>
    <xf numFmtId="0" fontId="64" fillId="32" borderId="96" xfId="20" applyFont="1" applyFill="1" applyBorder="1" applyAlignment="1">
      <alignment horizontal="center" vertical="center" wrapText="1"/>
    </xf>
    <xf numFmtId="0" fontId="69" fillId="28" borderId="86" xfId="20" applyFont="1" applyFill="1" applyBorder="1" applyAlignment="1">
      <alignment horizontal="center" vertical="center"/>
    </xf>
    <xf numFmtId="0" fontId="69" fillId="28" borderId="11" xfId="20" applyFont="1" applyFill="1" applyBorder="1" applyAlignment="1">
      <alignment horizontal="center" vertical="center"/>
    </xf>
    <xf numFmtId="0" fontId="64" fillId="27" borderId="148" xfId="20" applyFont="1" applyFill="1" applyBorder="1" applyAlignment="1">
      <alignment horizontal="center" vertical="center" wrapText="1"/>
    </xf>
    <xf numFmtId="0" fontId="64" fillId="28" borderId="148" xfId="20" applyFont="1" applyFill="1" applyBorder="1" applyAlignment="1">
      <alignment horizontal="center" vertical="center" wrapText="1"/>
    </xf>
    <xf numFmtId="0" fontId="64" fillId="29" borderId="150" xfId="20" applyFont="1" applyFill="1" applyBorder="1" applyAlignment="1">
      <alignment horizontal="center" vertical="center" wrapText="1"/>
    </xf>
    <xf numFmtId="0" fontId="69" fillId="2" borderId="137" xfId="20" applyFont="1" applyFill="1" applyBorder="1" applyAlignment="1">
      <alignment vertical="center"/>
    </xf>
    <xf numFmtId="0" fontId="69" fillId="2" borderId="139" xfId="20" applyFont="1" applyFill="1" applyBorder="1" applyAlignment="1">
      <alignment vertical="center"/>
    </xf>
    <xf numFmtId="0" fontId="68" fillId="2" borderId="0" xfId="20" applyFont="1" applyFill="1" applyAlignment="1">
      <alignment horizontal="left" vertical="center" wrapText="1"/>
    </xf>
    <xf numFmtId="0" fontId="69" fillId="2" borderId="149" xfId="20" applyFont="1" applyFill="1" applyBorder="1" applyAlignment="1">
      <alignment horizontal="left" vertical="center" wrapText="1"/>
    </xf>
    <xf numFmtId="0" fontId="69" fillId="0" borderId="0" xfId="20" applyFont="1"/>
    <xf numFmtId="0" fontId="69" fillId="27" borderId="67" xfId="20" applyFont="1" applyFill="1" applyBorder="1" applyAlignment="1">
      <alignment horizontal="center" vertical="center"/>
    </xf>
    <xf numFmtId="0" fontId="72" fillId="0" borderId="151" xfId="18" applyFont="1" applyFill="1" applyBorder="1" applyAlignment="1">
      <alignment horizontal="center" vertical="center"/>
    </xf>
    <xf numFmtId="0" fontId="72" fillId="0" borderId="140" xfId="18" applyFont="1" applyFill="1" applyBorder="1" applyAlignment="1">
      <alignment horizontal="center" vertical="center"/>
    </xf>
    <xf numFmtId="0" fontId="72" fillId="0" borderId="67" xfId="18" applyFont="1" applyFill="1" applyBorder="1" applyAlignment="1">
      <alignment horizontal="center" vertical="center"/>
    </xf>
    <xf numFmtId="0" fontId="72" fillId="0" borderId="86" xfId="18" applyFont="1" applyFill="1" applyBorder="1" applyAlignment="1">
      <alignment horizontal="center" vertical="center"/>
    </xf>
    <xf numFmtId="0" fontId="75" fillId="0" borderId="67" xfId="19" applyFont="1" applyFill="1" applyBorder="1" applyAlignment="1">
      <alignment horizontal="center" vertical="center"/>
    </xf>
    <xf numFmtId="0" fontId="75" fillId="0" borderId="11" xfId="19" applyFont="1" applyFill="1" applyBorder="1" applyAlignment="1">
      <alignment horizontal="center" vertical="center"/>
    </xf>
    <xf numFmtId="0" fontId="69" fillId="27" borderId="10" xfId="20" applyFont="1" applyFill="1" applyBorder="1" applyAlignment="1">
      <alignment horizontal="center" vertical="center"/>
    </xf>
    <xf numFmtId="0" fontId="64" fillId="29" borderId="96" xfId="20" applyFont="1" applyFill="1" applyBorder="1" applyAlignment="1">
      <alignment horizontal="center" vertical="center" wrapText="1"/>
    </xf>
    <xf numFmtId="0" fontId="69" fillId="27" borderId="86" xfId="20" applyFont="1" applyFill="1" applyBorder="1" applyAlignment="1">
      <alignment horizontal="center" vertical="center"/>
    </xf>
    <xf numFmtId="0" fontId="69" fillId="2" borderId="155" xfId="20" applyFont="1" applyFill="1" applyBorder="1" applyAlignment="1">
      <alignment horizontal="left" vertical="center" wrapText="1"/>
    </xf>
    <xf numFmtId="0" fontId="69" fillId="2" borderId="138" xfId="20" applyFont="1" applyFill="1" applyBorder="1" applyAlignment="1">
      <alignment horizontal="left" vertical="center" wrapText="1"/>
    </xf>
    <xf numFmtId="0" fontId="69" fillId="2" borderId="140" xfId="20" applyFont="1" applyFill="1" applyBorder="1" applyAlignment="1">
      <alignment horizontal="left" vertical="center" wrapText="1"/>
    </xf>
    <xf numFmtId="0" fontId="69" fillId="2" borderId="153" xfId="20" applyFont="1" applyFill="1" applyBorder="1" applyAlignment="1">
      <alignment horizontal="left" vertical="center" wrapText="1"/>
    </xf>
    <xf numFmtId="0" fontId="69" fillId="2" borderId="152" xfId="20" applyFont="1" applyFill="1" applyBorder="1" applyAlignment="1">
      <alignment horizontal="left" vertical="center" wrapText="1"/>
    </xf>
    <xf numFmtId="0" fontId="69" fillId="2" borderId="154" xfId="20" applyFont="1" applyFill="1" applyBorder="1" applyAlignment="1">
      <alignment horizontal="left" vertical="center" wrapText="1"/>
    </xf>
    <xf numFmtId="0" fontId="72" fillId="0" borderId="156" xfId="18" applyFont="1" applyFill="1" applyBorder="1" applyAlignment="1">
      <alignment horizontal="center" vertical="center"/>
    </xf>
    <xf numFmtId="0" fontId="72" fillId="0" borderId="157" xfId="18" applyFont="1" applyFill="1" applyBorder="1" applyAlignment="1">
      <alignment horizontal="center" vertical="center"/>
    </xf>
    <xf numFmtId="0" fontId="69" fillId="28" borderId="148" xfId="20" applyFont="1" applyFill="1" applyBorder="1" applyAlignment="1">
      <alignment horizontal="center" vertical="center" wrapText="1"/>
    </xf>
    <xf numFmtId="0" fontId="69" fillId="28" borderId="67" xfId="20" applyFont="1" applyFill="1" applyBorder="1" applyAlignment="1">
      <alignment horizontal="center" vertical="center" wrapText="1"/>
    </xf>
    <xf numFmtId="0" fontId="64" fillId="27" borderId="96" xfId="20" applyFont="1" applyFill="1" applyBorder="1" applyAlignment="1">
      <alignment horizontal="center" vertical="center"/>
    </xf>
    <xf numFmtId="0" fontId="64" fillId="28" borderId="96" xfId="20" quotePrefix="1" applyFont="1" applyFill="1" applyBorder="1" applyAlignment="1">
      <alignment horizontal="center" vertical="center"/>
    </xf>
    <xf numFmtId="0" fontId="72" fillId="0" borderId="158" xfId="18" applyFont="1" applyFill="1" applyBorder="1" applyAlignment="1">
      <alignment horizontal="center" vertical="center"/>
    </xf>
    <xf numFmtId="0" fontId="72" fillId="0" borderId="67" xfId="18" quotePrefix="1" applyFont="1" applyFill="1" applyBorder="1" applyAlignment="1">
      <alignment horizontal="center" vertical="center"/>
    </xf>
    <xf numFmtId="0" fontId="75" fillId="0" borderId="67" xfId="19" quotePrefix="1" applyFont="1" applyFill="1" applyBorder="1" applyAlignment="1">
      <alignment horizontal="center" vertical="center"/>
    </xf>
    <xf numFmtId="0" fontId="75" fillId="0" borderId="11" xfId="19" quotePrefix="1" applyFont="1" applyFill="1" applyBorder="1" applyAlignment="1">
      <alignment horizontal="center" vertical="center"/>
    </xf>
    <xf numFmtId="0" fontId="72" fillId="0" borderId="158" xfId="18" quotePrefix="1" applyFont="1" applyFill="1" applyBorder="1" applyAlignment="1">
      <alignment horizontal="center" vertical="center"/>
    </xf>
    <xf numFmtId="0" fontId="72" fillId="0" borderId="11" xfId="18" quotePrefix="1" applyFont="1" applyFill="1" applyBorder="1" applyAlignment="1">
      <alignment horizontal="center" vertical="center"/>
    </xf>
    <xf numFmtId="0" fontId="72" fillId="0" borderId="11" xfId="18" applyFont="1" applyFill="1" applyBorder="1" applyAlignment="1">
      <alignment horizontal="center" vertical="center"/>
    </xf>
    <xf numFmtId="0" fontId="69" fillId="27" borderId="158" xfId="20" applyFont="1" applyFill="1" applyBorder="1" applyAlignment="1">
      <alignment horizontal="center" vertical="center"/>
    </xf>
    <xf numFmtId="0" fontId="69" fillId="2" borderId="159" xfId="20" applyFont="1" applyFill="1" applyBorder="1" applyAlignment="1">
      <alignment horizontal="left" vertical="center" wrapText="1"/>
    </xf>
    <xf numFmtId="0" fontId="69" fillId="2" borderId="157" xfId="20" applyFont="1" applyFill="1" applyBorder="1" applyAlignment="1">
      <alignment horizontal="left" vertical="center" wrapText="1"/>
    </xf>
    <xf numFmtId="0" fontId="69" fillId="28" borderId="152" xfId="20" applyFont="1" applyFill="1" applyBorder="1" applyAlignment="1">
      <alignment horizontal="center" vertical="center" wrapText="1"/>
    </xf>
    <xf numFmtId="0" fontId="69" fillId="2" borderId="2" xfId="20" applyFont="1" applyFill="1" applyBorder="1" applyAlignment="1">
      <alignment horizontal="left" vertical="center"/>
    </xf>
    <xf numFmtId="0" fontId="69" fillId="2" borderId="15" xfId="20" applyFont="1" applyFill="1" applyBorder="1" applyAlignment="1">
      <alignment horizontal="left" vertical="center"/>
    </xf>
    <xf numFmtId="0" fontId="69" fillId="2" borderId="141" xfId="20" applyFont="1" applyFill="1" applyBorder="1" applyAlignment="1">
      <alignment horizontal="left" vertical="center"/>
    </xf>
    <xf numFmtId="0" fontId="72" fillId="0" borderId="161" xfId="18" quotePrefix="1" applyFont="1" applyFill="1" applyBorder="1" applyAlignment="1">
      <alignment horizontal="center" vertical="center"/>
    </xf>
    <xf numFmtId="0" fontId="69" fillId="28" borderId="158" xfId="20" applyFont="1" applyFill="1" applyBorder="1" applyAlignment="1">
      <alignment horizontal="center" vertical="center" wrapText="1"/>
    </xf>
    <xf numFmtId="0" fontId="72" fillId="0" borderId="84" xfId="18" quotePrefix="1" applyFont="1" applyFill="1" applyBorder="1" applyAlignment="1">
      <alignment horizontal="center" vertical="center"/>
    </xf>
    <xf numFmtId="0" fontId="70" fillId="2" borderId="0" xfId="20" applyFont="1" applyFill="1" applyAlignment="1">
      <alignment vertical="center" wrapText="1"/>
    </xf>
    <xf numFmtId="0" fontId="64" fillId="2" borderId="0" xfId="20" applyFont="1" applyFill="1" applyAlignment="1">
      <alignment vertical="center" wrapText="1"/>
    </xf>
    <xf numFmtId="0" fontId="69" fillId="2" borderId="0" xfId="20" applyFont="1" applyFill="1" applyAlignment="1">
      <alignment vertical="center" wrapText="1"/>
    </xf>
    <xf numFmtId="0" fontId="69" fillId="2" borderId="152" xfId="20" applyFont="1" applyFill="1" applyBorder="1" applyAlignment="1">
      <alignment vertical="center" wrapText="1"/>
    </xf>
    <xf numFmtId="0" fontId="69" fillId="2" borderId="157" xfId="20" applyFont="1" applyFill="1" applyBorder="1" applyAlignment="1">
      <alignment vertical="center" wrapText="1"/>
    </xf>
    <xf numFmtId="0" fontId="69" fillId="2" borderId="159" xfId="20" applyFont="1" applyFill="1" applyBorder="1" applyAlignment="1">
      <alignment vertical="center" wrapText="1"/>
    </xf>
    <xf numFmtId="0" fontId="69" fillId="2" borderId="160" xfId="20" applyFont="1" applyFill="1" applyBorder="1" applyAlignment="1">
      <alignment vertical="center" wrapText="1"/>
    </xf>
    <xf numFmtId="0" fontId="69" fillId="2" borderId="155" xfId="20" applyFont="1" applyFill="1" applyBorder="1" applyAlignment="1">
      <alignment vertical="center" wrapText="1"/>
    </xf>
    <xf numFmtId="0" fontId="69" fillId="2" borderId="140" xfId="20" applyFont="1" applyFill="1" applyBorder="1" applyAlignment="1">
      <alignment vertical="center" wrapText="1"/>
    </xf>
    <xf numFmtId="0" fontId="69" fillId="2" borderId="19" xfId="20" applyFont="1" applyFill="1" applyBorder="1" applyAlignment="1">
      <alignment vertical="center" wrapText="1"/>
    </xf>
    <xf numFmtId="0" fontId="64" fillId="32" borderId="148" xfId="20" applyFont="1" applyFill="1" applyBorder="1" applyAlignment="1">
      <alignment horizontal="center" vertical="center" wrapText="1"/>
    </xf>
    <xf numFmtId="0" fontId="64" fillId="32" borderId="162" xfId="20" applyFont="1" applyFill="1" applyBorder="1" applyAlignment="1">
      <alignment horizontal="center" vertical="center" wrapText="1"/>
    </xf>
    <xf numFmtId="0" fontId="69" fillId="2" borderId="67" xfId="20" applyFont="1" applyFill="1" applyBorder="1" applyAlignment="1">
      <alignment vertical="center" wrapText="1"/>
    </xf>
    <xf numFmtId="0" fontId="69" fillId="23" borderId="87" xfId="20" applyFont="1" applyFill="1" applyBorder="1" applyAlignment="1">
      <alignment horizontal="center" vertical="center"/>
    </xf>
    <xf numFmtId="0" fontId="69" fillId="23" borderId="67" xfId="20" applyFont="1" applyFill="1" applyBorder="1" applyAlignment="1">
      <alignment horizontal="center" vertical="center"/>
    </xf>
    <xf numFmtId="0" fontId="69" fillId="23" borderId="67" xfId="20" quotePrefix="1" applyFont="1" applyFill="1" applyBorder="1" applyAlignment="1">
      <alignment horizontal="center" vertical="center"/>
    </xf>
    <xf numFmtId="169" fontId="69" fillId="0" borderId="159" xfId="20" applyNumberFormat="1" applyFont="1" applyBorder="1" applyAlignment="1">
      <alignment wrapText="1"/>
    </xf>
    <xf numFmtId="0" fontId="69" fillId="23" borderId="10" xfId="20" applyFont="1" applyFill="1" applyBorder="1" applyAlignment="1">
      <alignment horizontal="center" vertical="center"/>
    </xf>
    <xf numFmtId="0" fontId="69" fillId="23" borderId="161" xfId="20" applyFont="1" applyFill="1" applyBorder="1" applyAlignment="1">
      <alignment horizontal="center" vertical="center"/>
    </xf>
    <xf numFmtId="0" fontId="69" fillId="23" borderId="71" xfId="20" applyFont="1" applyFill="1" applyBorder="1" applyAlignment="1">
      <alignment horizontal="center" vertical="center"/>
    </xf>
    <xf numFmtId="0" fontId="69" fillId="23" borderId="75" xfId="20" applyFont="1" applyFill="1" applyBorder="1" applyAlignment="1">
      <alignment horizontal="center" vertical="center"/>
    </xf>
    <xf numFmtId="0" fontId="69" fillId="23" borderId="8" xfId="20" applyFont="1" applyFill="1" applyBorder="1" applyAlignment="1">
      <alignment horizontal="center" vertical="center"/>
    </xf>
    <xf numFmtId="0" fontId="69" fillId="23" borderId="143" xfId="20" applyFont="1" applyFill="1" applyBorder="1" applyAlignment="1">
      <alignment horizontal="center" vertical="center"/>
    </xf>
    <xf numFmtId="0" fontId="64" fillId="32" borderId="163" xfId="20" applyFont="1" applyFill="1" applyBorder="1" applyAlignment="1">
      <alignment horizontal="center" vertical="center" wrapText="1"/>
    </xf>
    <xf numFmtId="0" fontId="64" fillId="32" borderId="112" xfId="20" applyFont="1" applyFill="1" applyBorder="1" applyAlignment="1">
      <alignment horizontal="left" vertical="center"/>
    </xf>
    <xf numFmtId="0" fontId="64" fillId="32" borderId="115" xfId="20" applyFont="1" applyFill="1" applyBorder="1" applyAlignment="1">
      <alignment horizontal="left" vertical="center"/>
    </xf>
    <xf numFmtId="0" fontId="64" fillId="32" borderId="112" xfId="20" applyFont="1" applyFill="1" applyBorder="1" applyAlignment="1">
      <alignment horizontal="left" vertical="center" wrapText="1"/>
    </xf>
    <xf numFmtId="0" fontId="64" fillId="32" borderId="113" xfId="20" applyFont="1" applyFill="1" applyBorder="1" applyAlignment="1">
      <alignment horizontal="left" vertical="center" wrapText="1"/>
    </xf>
    <xf numFmtId="0" fontId="64" fillId="2" borderId="0" xfId="20" applyFont="1" applyFill="1" applyAlignment="1">
      <alignment horizontal="center" vertical="center"/>
    </xf>
    <xf numFmtId="41" fontId="8" fillId="10" borderId="26" xfId="0" applyNumberFormat="1" applyFont="1" applyFill="1" applyBorder="1" applyAlignment="1">
      <alignment horizontal="center" vertical="center"/>
    </xf>
    <xf numFmtId="41" fontId="8" fillId="10" borderId="30" xfId="0" applyNumberFormat="1" applyFont="1" applyFill="1" applyBorder="1" applyAlignment="1">
      <alignment horizontal="center" vertical="center"/>
    </xf>
    <xf numFmtId="41" fontId="8" fillId="10" borderId="29" xfId="0" applyNumberFormat="1" applyFont="1" applyFill="1" applyBorder="1" applyAlignment="1">
      <alignment horizontal="center" vertical="center"/>
    </xf>
    <xf numFmtId="37" fontId="9" fillId="4" borderId="17" xfId="0" applyNumberFormat="1" applyFont="1" applyFill="1" applyBorder="1" applyAlignment="1">
      <alignment horizontal="left" vertical="center"/>
    </xf>
    <xf numFmtId="37" fontId="9" fillId="4" borderId="14" xfId="0" applyNumberFormat="1" applyFont="1" applyFill="1" applyBorder="1" applyAlignment="1">
      <alignment horizontal="left" vertical="center"/>
    </xf>
    <xf numFmtId="37" fontId="23" fillId="11" borderId="6" xfId="0" applyNumberFormat="1" applyFont="1" applyFill="1" applyBorder="1" applyAlignment="1">
      <alignment horizontal="left" vertical="center"/>
    </xf>
    <xf numFmtId="37" fontId="23" fillId="11" borderId="8" xfId="0" applyNumberFormat="1" applyFont="1" applyFill="1" applyBorder="1" applyAlignment="1">
      <alignment horizontal="left" vertical="center"/>
    </xf>
    <xf numFmtId="37" fontId="9" fillId="4" borderId="18" xfId="0" applyNumberFormat="1" applyFont="1" applyFill="1" applyBorder="1" applyAlignment="1">
      <alignment horizontal="left" vertical="center"/>
    </xf>
    <xf numFmtId="37" fontId="9" fillId="2" borderId="17" xfId="0" applyNumberFormat="1" applyFont="1" applyFill="1" applyBorder="1" applyAlignment="1">
      <alignment horizontal="left" vertical="center"/>
    </xf>
    <xf numFmtId="37" fontId="9" fillId="2" borderId="14" xfId="0" applyNumberFormat="1" applyFont="1" applyFill="1" applyBorder="1" applyAlignment="1">
      <alignment horizontal="left" vertical="center"/>
    </xf>
    <xf numFmtId="41" fontId="8" fillId="2" borderId="9" xfId="0" applyNumberFormat="1" applyFont="1" applyFill="1" applyBorder="1" applyAlignment="1">
      <alignment horizontal="center" vertical="center"/>
    </xf>
    <xf numFmtId="41" fontId="8" fillId="2" borderId="4" xfId="0" applyNumberFormat="1" applyFont="1" applyFill="1" applyBorder="1" applyAlignment="1">
      <alignment horizontal="center" vertical="center"/>
    </xf>
    <xf numFmtId="37" fontId="9" fillId="13" borderId="6" xfId="0" applyNumberFormat="1" applyFont="1" applyFill="1" applyBorder="1" applyAlignment="1">
      <alignment horizontal="left" vertical="center"/>
    </xf>
    <xf numFmtId="37" fontId="9" fillId="13" borderId="8" xfId="0" applyNumberFormat="1" applyFont="1" applyFill="1" applyBorder="1" applyAlignment="1">
      <alignment horizontal="left" vertical="center"/>
    </xf>
    <xf numFmtId="0" fontId="9" fillId="10" borderId="17" xfId="0" applyFont="1" applyFill="1" applyBorder="1" applyAlignment="1">
      <alignment horizontal="left" vertical="center"/>
    </xf>
    <xf numFmtId="14" fontId="9" fillId="10" borderId="17" xfId="0" applyNumberFormat="1" applyFont="1" applyFill="1" applyBorder="1" applyAlignment="1">
      <alignment horizontal="left" vertical="center"/>
    </xf>
    <xf numFmtId="14" fontId="9" fillId="10" borderId="18" xfId="0" applyNumberFormat="1" applyFont="1" applyFill="1" applyBorder="1" applyAlignment="1">
      <alignment horizontal="left" vertical="center"/>
    </xf>
    <xf numFmtId="37" fontId="13" fillId="8" borderId="20" xfId="0" applyNumberFormat="1" applyFont="1" applyFill="1" applyBorder="1" applyAlignment="1">
      <alignment horizontal="left" vertical="center"/>
    </xf>
    <xf numFmtId="37" fontId="13" fillId="8" borderId="21" xfId="0" applyNumberFormat="1" applyFont="1" applyFill="1" applyBorder="1" applyAlignment="1">
      <alignment horizontal="left" vertical="center"/>
    </xf>
    <xf numFmtId="41" fontId="8" fillId="2" borderId="0" xfId="0" applyNumberFormat="1" applyFont="1" applyFill="1" applyAlignment="1">
      <alignment horizontal="left" vertical="center"/>
    </xf>
    <xf numFmtId="41" fontId="8" fillId="2" borderId="15" xfId="0" applyNumberFormat="1" applyFont="1" applyFill="1" applyBorder="1" applyAlignment="1">
      <alignment horizontal="left" vertical="center"/>
    </xf>
    <xf numFmtId="37" fontId="9" fillId="8" borderId="6" xfId="0" applyNumberFormat="1" applyFont="1" applyFill="1" applyBorder="1" applyAlignment="1">
      <alignment horizontal="left" vertical="center"/>
    </xf>
    <xf numFmtId="37" fontId="9" fillId="8" borderId="8" xfId="0" applyNumberFormat="1" applyFont="1" applyFill="1" applyBorder="1" applyAlignment="1">
      <alignment horizontal="left" vertical="center"/>
    </xf>
    <xf numFmtId="37" fontId="13" fillId="7" borderId="145" xfId="0" applyNumberFormat="1" applyFont="1" applyFill="1" applyBorder="1" applyAlignment="1">
      <alignment horizontal="left" vertical="center"/>
    </xf>
    <xf numFmtId="37" fontId="13" fillId="7" borderId="146" xfId="0" applyNumberFormat="1" applyFont="1" applyFill="1" applyBorder="1" applyAlignment="1">
      <alignment horizontal="left" vertical="center"/>
    </xf>
    <xf numFmtId="41" fontId="9" fillId="2" borderId="33" xfId="0" applyNumberFormat="1" applyFont="1" applyFill="1" applyBorder="1" applyAlignment="1">
      <alignment horizontal="left" vertical="center"/>
    </xf>
    <xf numFmtId="41" fontId="9" fillId="2" borderId="32" xfId="0" applyNumberFormat="1" applyFont="1" applyFill="1" applyBorder="1" applyAlignment="1">
      <alignment horizontal="left" vertical="center"/>
    </xf>
    <xf numFmtId="41" fontId="8" fillId="10" borderId="36" xfId="0" applyNumberFormat="1" applyFont="1" applyFill="1" applyBorder="1" applyAlignment="1">
      <alignment horizontal="left" vertical="center"/>
    </xf>
    <xf numFmtId="41" fontId="8" fillId="10" borderId="37" xfId="0" applyNumberFormat="1" applyFont="1" applyFill="1" applyBorder="1" applyAlignment="1">
      <alignment horizontal="left" vertical="center"/>
    </xf>
    <xf numFmtId="37" fontId="9" fillId="15" borderId="93" xfId="0" applyNumberFormat="1" applyFont="1" applyFill="1" applyBorder="1" applyAlignment="1">
      <alignment horizontal="left" vertical="center"/>
    </xf>
    <xf numFmtId="37" fontId="9" fillId="15" borderId="6" xfId="0" applyNumberFormat="1" applyFont="1" applyFill="1" applyBorder="1" applyAlignment="1">
      <alignment horizontal="left" vertical="center"/>
    </xf>
    <xf numFmtId="37" fontId="9" fillId="15" borderId="8" xfId="0" applyNumberFormat="1" applyFont="1" applyFill="1" applyBorder="1" applyAlignment="1">
      <alignment horizontal="left" vertical="center"/>
    </xf>
    <xf numFmtId="41" fontId="13" fillId="4" borderId="68" xfId="0" applyNumberFormat="1" applyFont="1" applyFill="1" applyBorder="1" applyAlignment="1">
      <alignment horizontal="center" vertical="center"/>
    </xf>
    <xf numFmtId="41" fontId="13" fillId="4" borderId="5" xfId="0" applyNumberFormat="1" applyFont="1" applyFill="1" applyBorder="1" applyAlignment="1">
      <alignment horizontal="center" vertical="center"/>
    </xf>
    <xf numFmtId="41" fontId="13" fillId="4" borderId="69" xfId="0" applyNumberFormat="1" applyFont="1" applyFill="1" applyBorder="1" applyAlignment="1">
      <alignment horizontal="center" vertical="center"/>
    </xf>
    <xf numFmtId="164" fontId="9" fillId="4" borderId="19" xfId="0" applyNumberFormat="1" applyFont="1" applyFill="1" applyBorder="1" applyAlignment="1">
      <alignment horizontal="center" vertical="center"/>
    </xf>
    <xf numFmtId="164" fontId="9" fillId="4" borderId="0" xfId="0" applyNumberFormat="1" applyFont="1" applyFill="1" applyAlignment="1">
      <alignment horizontal="center" vertical="center"/>
    </xf>
    <xf numFmtId="164" fontId="9" fillId="4" borderId="15" xfId="0" applyNumberFormat="1" applyFont="1" applyFill="1" applyBorder="1" applyAlignment="1">
      <alignment horizontal="center" vertical="center"/>
    </xf>
    <xf numFmtId="164" fontId="9" fillId="4" borderId="70" xfId="0" applyNumberFormat="1" applyFont="1" applyFill="1" applyBorder="1" applyAlignment="1">
      <alignment horizontal="center" vertical="center"/>
    </xf>
    <xf numFmtId="164" fontId="9" fillId="4" borderId="71" xfId="0" applyNumberFormat="1" applyFont="1" applyFill="1" applyBorder="1" applyAlignment="1">
      <alignment horizontal="center" vertical="center"/>
    </xf>
    <xf numFmtId="164" fontId="9" fillId="4" borderId="72" xfId="0" applyNumberFormat="1" applyFont="1" applyFill="1" applyBorder="1" applyAlignment="1">
      <alignment horizontal="center" vertical="center"/>
    </xf>
    <xf numFmtId="41" fontId="13" fillId="2" borderId="33" xfId="0" applyNumberFormat="1" applyFont="1" applyFill="1" applyBorder="1" applyAlignment="1">
      <alignment horizontal="left" vertical="center"/>
    </xf>
    <xf numFmtId="41" fontId="13" fillId="2" borderId="32" xfId="0" applyNumberFormat="1" applyFont="1" applyFill="1" applyBorder="1" applyAlignment="1">
      <alignment horizontal="left" vertical="center"/>
    </xf>
    <xf numFmtId="41" fontId="50" fillId="2" borderId="0" xfId="0" applyNumberFormat="1" applyFont="1" applyFill="1" applyAlignment="1">
      <alignment horizontal="center" vertical="center" wrapText="1"/>
    </xf>
    <xf numFmtId="41" fontId="50" fillId="2" borderId="15" xfId="0" applyNumberFormat="1" applyFont="1" applyFill="1" applyBorder="1" applyAlignment="1">
      <alignment horizontal="center" vertical="center" wrapText="1"/>
    </xf>
    <xf numFmtId="0" fontId="13" fillId="15" borderId="20" xfId="0" applyFont="1" applyFill="1" applyBorder="1" applyAlignment="1">
      <alignment horizontal="left" vertical="center"/>
    </xf>
    <xf numFmtId="0" fontId="13" fillId="15" borderId="21" xfId="0" applyFont="1" applyFill="1" applyBorder="1" applyAlignment="1">
      <alignment horizontal="left" vertical="center"/>
    </xf>
    <xf numFmtId="41" fontId="10" fillId="9" borderId="77" xfId="0" applyNumberFormat="1" applyFont="1" applyFill="1" applyBorder="1" applyAlignment="1">
      <alignment horizontal="left" vertical="center"/>
    </xf>
    <xf numFmtId="41" fontId="10" fillId="9" borderId="78" xfId="0" applyNumberFormat="1" applyFont="1" applyFill="1" applyBorder="1" applyAlignment="1">
      <alignment horizontal="left" vertical="center"/>
    </xf>
    <xf numFmtId="41" fontId="10" fillId="9" borderId="79" xfId="0" applyNumberFormat="1" applyFont="1" applyFill="1" applyBorder="1" applyAlignment="1">
      <alignment horizontal="left" vertical="center"/>
    </xf>
    <xf numFmtId="41" fontId="8" fillId="10" borderId="26" xfId="0" applyNumberFormat="1" applyFont="1" applyFill="1" applyBorder="1" applyAlignment="1">
      <alignment horizontal="left" vertical="center"/>
    </xf>
    <xf numFmtId="41" fontId="8" fillId="10" borderId="30" xfId="0" applyNumberFormat="1" applyFont="1" applyFill="1" applyBorder="1" applyAlignment="1">
      <alignment horizontal="left" vertical="center"/>
    </xf>
    <xf numFmtId="41" fontId="8" fillId="10" borderId="29" xfId="0" applyNumberFormat="1" applyFont="1" applyFill="1" applyBorder="1" applyAlignment="1">
      <alignment horizontal="left" vertical="center"/>
    </xf>
    <xf numFmtId="41" fontId="10" fillId="6" borderId="77" xfId="0" applyNumberFormat="1" applyFont="1" applyFill="1" applyBorder="1" applyAlignment="1">
      <alignment horizontal="left" vertical="center"/>
    </xf>
    <xf numFmtId="41" fontId="10" fillId="6" borderId="78" xfId="0" applyNumberFormat="1" applyFont="1" applyFill="1" applyBorder="1" applyAlignment="1">
      <alignment horizontal="left" vertical="center"/>
    </xf>
    <xf numFmtId="41" fontId="10" fillId="6" borderId="79" xfId="0" applyNumberFormat="1" applyFont="1" applyFill="1" applyBorder="1" applyAlignment="1">
      <alignment horizontal="left" vertical="center"/>
    </xf>
    <xf numFmtId="41" fontId="18" fillId="2" borderId="0" xfId="0" applyNumberFormat="1" applyFont="1" applyFill="1" applyAlignment="1">
      <alignment horizontal="center" vertical="center"/>
    </xf>
    <xf numFmtId="4" fontId="10" fillId="6" borderId="80" xfId="11" applyNumberFormat="1" applyFont="1" applyFill="1" applyBorder="1" applyAlignment="1" applyProtection="1">
      <alignment horizontal="right" vertical="center"/>
    </xf>
    <xf numFmtId="4" fontId="10" fillId="6" borderId="78" xfId="11" applyNumberFormat="1" applyFont="1" applyFill="1" applyBorder="1" applyAlignment="1" applyProtection="1">
      <alignment horizontal="right" vertical="center"/>
    </xf>
    <xf numFmtId="4" fontId="10" fillId="6" borderId="79" xfId="11" applyNumberFormat="1" applyFont="1" applyFill="1" applyBorder="1" applyAlignment="1" applyProtection="1">
      <alignment horizontal="right" vertical="center"/>
    </xf>
    <xf numFmtId="4" fontId="10" fillId="9" borderId="80" xfId="11" applyNumberFormat="1" applyFont="1" applyFill="1" applyBorder="1" applyAlignment="1" applyProtection="1">
      <alignment horizontal="right" vertical="center"/>
    </xf>
    <xf numFmtId="4" fontId="10" fillId="9" borderId="78" xfId="11" applyNumberFormat="1" applyFont="1" applyFill="1" applyBorder="1" applyAlignment="1" applyProtection="1">
      <alignment horizontal="right" vertical="center"/>
    </xf>
    <xf numFmtId="4" fontId="10" fillId="9" borderId="79" xfId="11" applyNumberFormat="1" applyFont="1" applyFill="1" applyBorder="1" applyAlignment="1" applyProtection="1">
      <alignment horizontal="right" vertical="center"/>
    </xf>
    <xf numFmtId="41" fontId="11" fillId="12" borderId="78" xfId="0" applyNumberFormat="1" applyFont="1" applyFill="1" applyBorder="1" applyAlignment="1">
      <alignment horizontal="left" vertical="center"/>
    </xf>
    <xf numFmtId="41" fontId="11" fillId="12" borderId="79" xfId="0" applyNumberFormat="1" applyFont="1" applyFill="1" applyBorder="1" applyAlignment="1">
      <alignment horizontal="left" vertical="center"/>
    </xf>
    <xf numFmtId="41" fontId="10" fillId="5" borderId="119" xfId="0" applyNumberFormat="1" applyFont="1" applyFill="1" applyBorder="1" applyAlignment="1">
      <alignment horizontal="left" vertical="center"/>
    </xf>
    <xf numFmtId="41" fontId="10" fillId="5" borderId="120" xfId="0" applyNumberFormat="1" applyFont="1" applyFill="1" applyBorder="1" applyAlignment="1">
      <alignment horizontal="left" vertical="center"/>
    </xf>
    <xf numFmtId="9" fontId="11" fillId="11" borderId="68" xfId="11" applyFont="1" applyFill="1" applyBorder="1" applyAlignment="1" applyProtection="1">
      <alignment horizontal="center" vertical="center"/>
    </xf>
    <xf numFmtId="9" fontId="11" fillId="11" borderId="5" xfId="11" applyFont="1" applyFill="1" applyBorder="1" applyAlignment="1" applyProtection="1">
      <alignment horizontal="center" vertical="center"/>
    </xf>
    <xf numFmtId="169" fontId="25" fillId="4" borderId="19" xfId="0" applyNumberFormat="1" applyFont="1" applyFill="1" applyBorder="1" applyAlignment="1">
      <alignment horizontal="center" vertical="center"/>
    </xf>
    <xf numFmtId="169" fontId="25" fillId="4" borderId="0" xfId="0" applyNumberFormat="1" applyFont="1" applyFill="1" applyAlignment="1">
      <alignment horizontal="center" vertical="center"/>
    </xf>
    <xf numFmtId="169" fontId="25" fillId="4" borderId="70" xfId="0" applyNumberFormat="1" applyFont="1" applyFill="1" applyBorder="1" applyAlignment="1">
      <alignment horizontal="center" vertical="center"/>
    </xf>
    <xf numFmtId="169" fontId="25" fillId="4" borderId="71" xfId="0" applyNumberFormat="1" applyFont="1" applyFill="1" applyBorder="1" applyAlignment="1">
      <alignment horizontal="center" vertical="center"/>
    </xf>
    <xf numFmtId="41" fontId="9" fillId="4" borderId="66" xfId="0" applyNumberFormat="1" applyFont="1" applyFill="1" applyBorder="1" applyAlignment="1">
      <alignment horizontal="right" vertical="center"/>
    </xf>
    <xf numFmtId="41" fontId="9" fillId="4" borderId="0" xfId="0" applyNumberFormat="1" applyFont="1" applyFill="1" applyAlignment="1">
      <alignment horizontal="right" vertical="center"/>
    </xf>
    <xf numFmtId="41" fontId="8" fillId="10" borderId="57" xfId="0" applyNumberFormat="1" applyFont="1" applyFill="1" applyBorder="1" applyAlignment="1">
      <alignment horizontal="left" vertical="center"/>
    </xf>
    <xf numFmtId="41" fontId="8" fillId="10" borderId="60" xfId="0" applyNumberFormat="1" applyFont="1" applyFill="1" applyBorder="1" applyAlignment="1">
      <alignment horizontal="left" vertical="center"/>
    </xf>
    <xf numFmtId="41" fontId="8" fillId="10" borderId="59" xfId="0" applyNumberFormat="1" applyFont="1" applyFill="1" applyBorder="1" applyAlignment="1">
      <alignment horizontal="left" vertical="center"/>
    </xf>
    <xf numFmtId="0" fontId="9" fillId="10" borderId="88" xfId="0" applyFont="1" applyFill="1" applyBorder="1" applyAlignment="1">
      <alignment horizontal="left" vertical="center" wrapText="1"/>
    </xf>
    <xf numFmtId="0" fontId="9" fillId="10" borderId="89" xfId="0" applyFont="1" applyFill="1" applyBorder="1" applyAlignment="1">
      <alignment horizontal="left" vertical="center" wrapText="1"/>
    </xf>
    <xf numFmtId="41" fontId="9" fillId="4" borderId="71" xfId="0" applyNumberFormat="1" applyFont="1" applyFill="1" applyBorder="1" applyAlignment="1">
      <alignment horizontal="right" vertical="center"/>
    </xf>
    <xf numFmtId="41" fontId="8" fillId="10" borderId="82" xfId="0" applyNumberFormat="1" applyFont="1" applyFill="1" applyBorder="1" applyAlignment="1">
      <alignment horizontal="left" vertical="center"/>
    </xf>
    <xf numFmtId="0" fontId="38" fillId="2" borderId="0" xfId="0" applyFont="1" applyFill="1" applyAlignment="1">
      <alignment horizontal="left" wrapText="1"/>
    </xf>
    <xf numFmtId="0" fontId="51" fillId="25" borderId="0" xfId="0" applyFont="1" applyFill="1" applyAlignment="1">
      <alignment horizontal="left" wrapText="1"/>
    </xf>
    <xf numFmtId="0" fontId="25" fillId="2" borderId="0" xfId="0" applyFont="1" applyFill="1" applyAlignment="1">
      <alignment horizontal="left" wrapText="1"/>
    </xf>
    <xf numFmtId="0" fontId="38" fillId="2" borderId="15" xfId="0" applyFont="1" applyFill="1" applyBorder="1" applyAlignment="1">
      <alignment horizontal="left" wrapText="1"/>
    </xf>
    <xf numFmtId="0" fontId="65" fillId="2" borderId="0" xfId="0" applyFont="1" applyFill="1" applyAlignment="1">
      <alignment horizontal="left" wrapText="1"/>
    </xf>
    <xf numFmtId="0" fontId="65" fillId="2" borderId="15" xfId="0" applyFont="1" applyFill="1" applyBorder="1" applyAlignment="1">
      <alignment horizontal="left" wrapText="1"/>
    </xf>
    <xf numFmtId="0" fontId="9" fillId="0" borderId="16" xfId="0" applyFont="1" applyBorder="1" applyAlignment="1">
      <alignment horizontal="left" vertical="center"/>
    </xf>
    <xf numFmtId="41" fontId="27" fillId="2" borderId="83" xfId="0" applyNumberFormat="1" applyFont="1" applyFill="1" applyBorder="1" applyAlignment="1">
      <alignment horizontal="center" vertical="center"/>
    </xf>
    <xf numFmtId="41" fontId="27" fillId="2" borderId="75" xfId="0" applyNumberFormat="1" applyFont="1" applyFill="1" applyBorder="1" applyAlignment="1">
      <alignment horizontal="center" vertical="center"/>
    </xf>
    <xf numFmtId="41" fontId="27" fillId="2" borderId="84" xfId="0" applyNumberFormat="1" applyFont="1" applyFill="1" applyBorder="1" applyAlignment="1">
      <alignment horizontal="center" vertical="center"/>
    </xf>
    <xf numFmtId="41" fontId="27" fillId="2" borderId="83" xfId="0" applyNumberFormat="1" applyFont="1" applyFill="1" applyBorder="1" applyAlignment="1">
      <alignment horizontal="left" vertical="center"/>
    </xf>
    <xf numFmtId="41" fontId="27" fillId="2" borderId="75" xfId="0" applyNumberFormat="1" applyFont="1" applyFill="1" applyBorder="1" applyAlignment="1">
      <alignment horizontal="left" vertical="center"/>
    </xf>
    <xf numFmtId="41" fontId="27" fillId="2" borderId="84" xfId="0" applyNumberFormat="1" applyFont="1" applyFill="1" applyBorder="1" applyAlignment="1">
      <alignment horizontal="left" vertical="center"/>
    </xf>
    <xf numFmtId="9" fontId="18" fillId="2" borderId="0" xfId="11" applyFont="1" applyFill="1" applyAlignment="1" applyProtection="1">
      <alignment horizontal="center" vertical="center"/>
    </xf>
    <xf numFmtId="168" fontId="27" fillId="2" borderId="83" xfId="11" applyNumberFormat="1" applyFont="1" applyFill="1" applyBorder="1" applyAlignment="1" applyProtection="1">
      <alignment horizontal="center" vertical="center"/>
    </xf>
    <xf numFmtId="168" fontId="27" fillId="2" borderId="84" xfId="11" applyNumberFormat="1" applyFont="1" applyFill="1" applyBorder="1" applyAlignment="1" applyProtection="1">
      <alignment horizontal="center" vertical="center"/>
    </xf>
    <xf numFmtId="41" fontId="27" fillId="5" borderId="83" xfId="0" applyNumberFormat="1" applyFont="1" applyFill="1" applyBorder="1" applyAlignment="1">
      <alignment horizontal="left" vertical="center"/>
    </xf>
    <xf numFmtId="41" fontId="27" fillId="5" borderId="84" xfId="0" applyNumberFormat="1" applyFont="1" applyFill="1" applyBorder="1" applyAlignment="1">
      <alignment horizontal="left" vertical="center"/>
    </xf>
    <xf numFmtId="0" fontId="23" fillId="2" borderId="83" xfId="0" quotePrefix="1" applyFont="1" applyFill="1" applyBorder="1" applyAlignment="1">
      <alignment horizontal="left" vertical="center"/>
    </xf>
    <xf numFmtId="0" fontId="23" fillId="2" borderId="84" xfId="0" applyFont="1" applyFill="1" applyBorder="1" applyAlignment="1">
      <alignment horizontal="left" vertical="center"/>
    </xf>
    <xf numFmtId="9" fontId="23" fillId="2" borderId="0" xfId="11" applyFont="1" applyFill="1" applyAlignment="1" applyProtection="1">
      <alignment horizontal="center" vertical="center"/>
    </xf>
    <xf numFmtId="41" fontId="23" fillId="2" borderId="83" xfId="0" applyNumberFormat="1" applyFont="1" applyFill="1" applyBorder="1" applyAlignment="1">
      <alignment horizontal="left" vertical="center"/>
    </xf>
    <xf numFmtId="41" fontId="23" fillId="2" borderId="75" xfId="0" applyNumberFormat="1" applyFont="1" applyFill="1" applyBorder="1" applyAlignment="1">
      <alignment horizontal="left" vertical="center"/>
    </xf>
    <xf numFmtId="41" fontId="23" fillId="2" borderId="84" xfId="0" applyNumberFormat="1" applyFont="1" applyFill="1" applyBorder="1" applyAlignment="1">
      <alignment horizontal="left" vertical="center"/>
    </xf>
    <xf numFmtId="14" fontId="23" fillId="2" borderId="83" xfId="0" applyNumberFormat="1" applyFont="1" applyFill="1" applyBorder="1" applyAlignment="1">
      <alignment horizontal="center" vertical="center"/>
    </xf>
    <xf numFmtId="14" fontId="23" fillId="2" borderId="84" xfId="0" applyNumberFormat="1" applyFont="1" applyFill="1" applyBorder="1" applyAlignment="1">
      <alignment horizontal="center" vertical="center"/>
    </xf>
    <xf numFmtId="41" fontId="25" fillId="2" borderId="0" xfId="0" applyNumberFormat="1" applyFont="1" applyFill="1" applyAlignment="1">
      <alignment horizontal="center" vertical="center"/>
    </xf>
    <xf numFmtId="14" fontId="9" fillId="0" borderId="16" xfId="0" applyNumberFormat="1" applyFont="1" applyBorder="1" applyAlignment="1">
      <alignment horizontal="left" vertical="center"/>
    </xf>
    <xf numFmtId="14" fontId="9" fillId="0" borderId="0" xfId="0" applyNumberFormat="1" applyFont="1" applyAlignment="1">
      <alignment horizontal="left" vertical="center"/>
    </xf>
    <xf numFmtId="0" fontId="9" fillId="0" borderId="71" xfId="0" applyFont="1" applyBorder="1" applyAlignment="1">
      <alignment horizontal="left" vertical="center"/>
    </xf>
    <xf numFmtId="41" fontId="23" fillId="2" borderId="83" xfId="0" applyNumberFormat="1" applyFont="1" applyFill="1" applyBorder="1" applyAlignment="1">
      <alignment horizontal="center" vertical="center"/>
    </xf>
    <xf numFmtId="41" fontId="23" fillId="2" borderId="75" xfId="0" applyNumberFormat="1" applyFont="1" applyFill="1" applyBorder="1" applyAlignment="1">
      <alignment horizontal="center" vertical="center"/>
    </xf>
    <xf numFmtId="41" fontId="23" fillId="2" borderId="84" xfId="0" applyNumberFormat="1" applyFont="1" applyFill="1" applyBorder="1" applyAlignment="1">
      <alignment horizontal="center" vertical="center"/>
    </xf>
    <xf numFmtId="41" fontId="27" fillId="5" borderId="83" xfId="0" applyNumberFormat="1" applyFont="1" applyFill="1" applyBorder="1" applyAlignment="1">
      <alignment horizontal="center" vertical="center"/>
    </xf>
    <xf numFmtId="41" fontId="27" fillId="5" borderId="75" xfId="0" applyNumberFormat="1" applyFont="1" applyFill="1" applyBorder="1" applyAlignment="1">
      <alignment horizontal="center" vertical="center"/>
    </xf>
    <xf numFmtId="41" fontId="27" fillId="5" borderId="84" xfId="0" applyNumberFormat="1" applyFont="1" applyFill="1" applyBorder="1" applyAlignment="1">
      <alignment horizontal="center" vertical="center"/>
    </xf>
    <xf numFmtId="41" fontId="24" fillId="2" borderId="83" xfId="0" applyNumberFormat="1" applyFont="1" applyFill="1" applyBorder="1" applyAlignment="1">
      <alignment horizontal="center" vertical="center"/>
    </xf>
    <xf numFmtId="41" fontId="24" fillId="2" borderId="75" xfId="0" applyNumberFormat="1" applyFont="1" applyFill="1" applyBorder="1" applyAlignment="1">
      <alignment horizontal="center" vertical="center"/>
    </xf>
    <xf numFmtId="41" fontId="24" fillId="2" borderId="84" xfId="0" applyNumberFormat="1" applyFont="1" applyFill="1" applyBorder="1" applyAlignment="1">
      <alignment horizontal="center" vertical="center"/>
    </xf>
    <xf numFmtId="41" fontId="24" fillId="5" borderId="83" xfId="0" applyNumberFormat="1" applyFont="1" applyFill="1" applyBorder="1" applyAlignment="1">
      <alignment horizontal="center" vertical="center"/>
    </xf>
    <xf numFmtId="41" fontId="24" fillId="5" borderId="75" xfId="0" applyNumberFormat="1" applyFont="1" applyFill="1" applyBorder="1" applyAlignment="1">
      <alignment horizontal="center" vertical="center"/>
    </xf>
    <xf numFmtId="41" fontId="24" fillId="5" borderId="84" xfId="0" applyNumberFormat="1" applyFont="1" applyFill="1" applyBorder="1" applyAlignment="1">
      <alignment horizontal="center" vertical="center"/>
    </xf>
    <xf numFmtId="0" fontId="9" fillId="2" borderId="88" xfId="0" applyFont="1" applyFill="1" applyBorder="1" applyAlignment="1">
      <alignment horizontal="left" vertical="center" wrapText="1"/>
    </xf>
    <xf numFmtId="0" fontId="9" fillId="2" borderId="89" xfId="0" applyFont="1" applyFill="1" applyBorder="1" applyAlignment="1">
      <alignment horizontal="left" vertical="center" wrapText="1"/>
    </xf>
    <xf numFmtId="41" fontId="23" fillId="2" borderId="71" xfId="0" applyNumberFormat="1" applyFont="1" applyFill="1" applyBorder="1" applyAlignment="1">
      <alignment horizontal="center" vertical="center"/>
    </xf>
    <xf numFmtId="9" fontId="23" fillId="2" borderId="71" xfId="11" applyFont="1" applyFill="1" applyBorder="1" applyAlignment="1" applyProtection="1">
      <alignment horizontal="center" vertical="center"/>
    </xf>
    <xf numFmtId="10" fontId="27" fillId="2" borderId="83" xfId="14" applyNumberFormat="1" applyFont="1" applyFill="1" applyBorder="1" applyAlignment="1" applyProtection="1">
      <alignment horizontal="right" vertical="center"/>
    </xf>
    <xf numFmtId="10" fontId="27" fillId="2" borderId="75" xfId="14" applyNumberFormat="1" applyFont="1" applyFill="1" applyBorder="1" applyAlignment="1" applyProtection="1">
      <alignment horizontal="right" vertical="center"/>
    </xf>
    <xf numFmtId="10" fontId="27" fillId="2" borderId="84" xfId="14" applyNumberFormat="1" applyFont="1" applyFill="1" applyBorder="1" applyAlignment="1" applyProtection="1">
      <alignment horizontal="right" vertical="center"/>
    </xf>
    <xf numFmtId="41" fontId="23" fillId="2" borderId="0" xfId="0" applyNumberFormat="1" applyFont="1" applyFill="1" applyAlignment="1">
      <alignment horizontal="center" vertical="center"/>
    </xf>
    <xf numFmtId="41" fontId="27" fillId="5" borderId="75" xfId="0" applyNumberFormat="1" applyFont="1" applyFill="1" applyBorder="1" applyAlignment="1">
      <alignment horizontal="left" vertical="center"/>
    </xf>
    <xf numFmtId="9" fontId="18" fillId="2" borderId="19" xfId="11" applyFont="1" applyFill="1" applyBorder="1" applyAlignment="1" applyProtection="1">
      <alignment horizontal="center" vertical="center"/>
    </xf>
    <xf numFmtId="41" fontId="27" fillId="2" borderId="83" xfId="0" applyNumberFormat="1" applyFont="1" applyFill="1" applyBorder="1" applyAlignment="1">
      <alignment horizontal="right" vertical="center"/>
    </xf>
    <xf numFmtId="41" fontId="27" fillId="2" borderId="75" xfId="0" applyNumberFormat="1" applyFont="1" applyFill="1" applyBorder="1" applyAlignment="1">
      <alignment horizontal="right" vertical="center"/>
    </xf>
    <xf numFmtId="41" fontId="27" fillId="2" borderId="84" xfId="0" applyNumberFormat="1" applyFont="1" applyFill="1" applyBorder="1" applyAlignment="1">
      <alignment horizontal="right" vertical="center"/>
    </xf>
    <xf numFmtId="41" fontId="23" fillId="2" borderId="5" xfId="0" applyNumberFormat="1" applyFont="1" applyFill="1" applyBorder="1" applyAlignment="1">
      <alignment horizontal="center" vertical="center"/>
    </xf>
    <xf numFmtId="9" fontId="28" fillId="2" borderId="0" xfId="11" applyFont="1" applyFill="1" applyBorder="1" applyAlignment="1" applyProtection="1">
      <alignment horizontal="left" vertical="center" wrapText="1"/>
    </xf>
    <xf numFmtId="0" fontId="9" fillId="10" borderId="18" xfId="0" applyFont="1" applyFill="1" applyBorder="1" applyAlignment="1">
      <alignment horizontal="left" vertical="center"/>
    </xf>
    <xf numFmtId="0" fontId="9" fillId="2" borderId="16" xfId="0" applyFont="1" applyFill="1" applyBorder="1" applyAlignment="1">
      <alignment horizontal="left" vertical="center"/>
    </xf>
  </cellXfs>
  <cellStyles count="23">
    <cellStyle name="Bad" xfId="19" builtinId="27"/>
    <cellStyle name="Comma 2" xfId="1" xr:uid="{00000000-0005-0000-0000-000001000000}"/>
    <cellStyle name="Comma 2 2" xfId="2" xr:uid="{00000000-0005-0000-0000-000002000000}"/>
    <cellStyle name="Comma 3" xfId="3" xr:uid="{00000000-0005-0000-0000-000003000000}"/>
    <cellStyle name="Comma 4" xfId="4" xr:uid="{00000000-0005-0000-0000-000004000000}"/>
    <cellStyle name="Currency 2" xfId="5" xr:uid="{00000000-0005-0000-0000-000005000000}"/>
    <cellStyle name="Currency 3" xfId="6" xr:uid="{00000000-0005-0000-0000-000006000000}"/>
    <cellStyle name="Currency 4" xfId="16" xr:uid="{00000000-0005-0000-0000-000007000000}"/>
    <cellStyle name="Good" xfId="18" builtinId="26"/>
    <cellStyle name="Normal" xfId="0" builtinId="0"/>
    <cellStyle name="Normal 2" xfId="7" xr:uid="{00000000-0005-0000-0000-00000A000000}"/>
    <cellStyle name="Normal 2 2" xfId="22" xr:uid="{00000000-0005-0000-0000-00000B000000}"/>
    <cellStyle name="Normal 3" xfId="8" xr:uid="{00000000-0005-0000-0000-00000C000000}"/>
    <cellStyle name="Normal 4" xfId="9" xr:uid="{00000000-0005-0000-0000-00000D000000}"/>
    <cellStyle name="Normal 5" xfId="15" xr:uid="{00000000-0005-0000-0000-00000E000000}"/>
    <cellStyle name="Normal 6" xfId="17" xr:uid="{00000000-0005-0000-0000-00000F000000}"/>
    <cellStyle name="Normal 6 2" xfId="21" xr:uid="{00000000-0005-0000-0000-000010000000}"/>
    <cellStyle name="Normal 7" xfId="20" xr:uid="{00000000-0005-0000-0000-000011000000}"/>
    <cellStyle name="Percent" xfId="14" builtinId="5"/>
    <cellStyle name="Percent 2" xfId="10" xr:uid="{00000000-0005-0000-0000-000013000000}"/>
    <cellStyle name="Percent 3" xfId="11" xr:uid="{00000000-0005-0000-0000-000014000000}"/>
    <cellStyle name="Percent 4" xfId="12" xr:uid="{00000000-0005-0000-0000-000015000000}"/>
    <cellStyle name="Percent 5" xfId="13" xr:uid="{00000000-0005-0000-0000-000016000000}"/>
  </cellStyles>
  <dxfs count="26"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rgb="FFFF0000"/>
      </font>
    </dxf>
    <dxf>
      <font>
        <strike/>
        <color rgb="FFFF0000"/>
      </font>
    </dxf>
    <dxf>
      <font>
        <strike/>
        <color rgb="FFFF0000"/>
      </font>
    </dxf>
    <dxf>
      <font>
        <strike/>
        <color rgb="FFFF0000"/>
      </font>
    </dxf>
    <dxf>
      <font>
        <strike/>
        <color rgb="FFFF0000"/>
      </font>
    </dxf>
    <dxf>
      <font>
        <color theme="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371475</xdr:colOff>
      <xdr:row>121</xdr:row>
      <xdr:rowOff>57152</xdr:rowOff>
    </xdr:from>
    <xdr:to>
      <xdr:col>34</xdr:col>
      <xdr:colOff>115957</xdr:colOff>
      <xdr:row>185</xdr:row>
      <xdr:rowOff>95251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13416584" y="13433565"/>
          <a:ext cx="1931090" cy="9049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en-US" sz="700" b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Unhide rows 89-162 to</a:t>
          </a:r>
          <a:r>
            <a:rPr lang="en-US" sz="700" b="0" baseline="0">
              <a:solidFill>
                <a:srgbClr val="0000FF"/>
              </a:solidFill>
              <a:latin typeface="Arial" pitchFamily="34" charset="0"/>
              <a:cs typeface="Arial" pitchFamily="34" charset="0"/>
            </a:rPr>
            <a:t> enter up to 10 subs</a:t>
          </a:r>
          <a:endParaRPr lang="en-US" sz="700" b="0">
            <a:solidFill>
              <a:srgbClr val="0000FF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977348</xdr:colOff>
      <xdr:row>14</xdr:row>
      <xdr:rowOff>99390</xdr:rowOff>
    </xdr:from>
    <xdr:to>
      <xdr:col>1</xdr:col>
      <xdr:colOff>1242391</xdr:colOff>
      <xdr:row>16</xdr:row>
      <xdr:rowOff>41413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151283" y="1929847"/>
          <a:ext cx="265043" cy="223631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X</a:t>
          </a:r>
        </a:p>
      </xdr:txBody>
    </xdr:sp>
    <xdr:clientData/>
  </xdr:twoCellAnchor>
  <xdr:twoCellAnchor>
    <xdr:from>
      <xdr:col>2</xdr:col>
      <xdr:colOff>960783</xdr:colOff>
      <xdr:row>14</xdr:row>
      <xdr:rowOff>124239</xdr:rowOff>
    </xdr:from>
    <xdr:to>
      <xdr:col>2</xdr:col>
      <xdr:colOff>1225827</xdr:colOff>
      <xdr:row>16</xdr:row>
      <xdr:rowOff>24848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2451653" y="1954696"/>
          <a:ext cx="265044" cy="182217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977348</xdr:colOff>
      <xdr:row>14</xdr:row>
      <xdr:rowOff>99390</xdr:rowOff>
    </xdr:from>
    <xdr:to>
      <xdr:col>1</xdr:col>
      <xdr:colOff>1242391</xdr:colOff>
      <xdr:row>16</xdr:row>
      <xdr:rowOff>41413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205948" y="1956765"/>
          <a:ext cx="265043" cy="227773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X</a:t>
          </a:r>
        </a:p>
      </xdr:txBody>
    </xdr:sp>
    <xdr:clientData/>
  </xdr:twoCellAnchor>
  <xdr:twoCellAnchor>
    <xdr:from>
      <xdr:col>2</xdr:col>
      <xdr:colOff>960783</xdr:colOff>
      <xdr:row>14</xdr:row>
      <xdr:rowOff>124239</xdr:rowOff>
    </xdr:from>
    <xdr:to>
      <xdr:col>2</xdr:col>
      <xdr:colOff>1225827</xdr:colOff>
      <xdr:row>16</xdr:row>
      <xdr:rowOff>24848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503833" y="1981614"/>
          <a:ext cx="265044" cy="186359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977348</xdr:colOff>
      <xdr:row>14</xdr:row>
      <xdr:rowOff>99390</xdr:rowOff>
    </xdr:from>
    <xdr:to>
      <xdr:col>1</xdr:col>
      <xdr:colOff>1242391</xdr:colOff>
      <xdr:row>16</xdr:row>
      <xdr:rowOff>41413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205948" y="1956765"/>
          <a:ext cx="265043" cy="227773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X</a:t>
          </a:r>
        </a:p>
      </xdr:txBody>
    </xdr:sp>
    <xdr:clientData/>
  </xdr:twoCellAnchor>
  <xdr:twoCellAnchor>
    <xdr:from>
      <xdr:col>2</xdr:col>
      <xdr:colOff>960783</xdr:colOff>
      <xdr:row>14</xdr:row>
      <xdr:rowOff>124239</xdr:rowOff>
    </xdr:from>
    <xdr:to>
      <xdr:col>2</xdr:col>
      <xdr:colOff>1225827</xdr:colOff>
      <xdr:row>16</xdr:row>
      <xdr:rowOff>24848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2503833" y="1981614"/>
          <a:ext cx="265044" cy="186359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977348</xdr:colOff>
      <xdr:row>14</xdr:row>
      <xdr:rowOff>99390</xdr:rowOff>
    </xdr:from>
    <xdr:to>
      <xdr:col>1</xdr:col>
      <xdr:colOff>1242391</xdr:colOff>
      <xdr:row>16</xdr:row>
      <xdr:rowOff>41413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1205948" y="1956765"/>
          <a:ext cx="265043" cy="227773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X</a:t>
          </a:r>
        </a:p>
      </xdr:txBody>
    </xdr:sp>
    <xdr:clientData/>
  </xdr:twoCellAnchor>
  <xdr:twoCellAnchor>
    <xdr:from>
      <xdr:col>2</xdr:col>
      <xdr:colOff>960783</xdr:colOff>
      <xdr:row>14</xdr:row>
      <xdr:rowOff>124239</xdr:rowOff>
    </xdr:from>
    <xdr:to>
      <xdr:col>2</xdr:col>
      <xdr:colOff>1225827</xdr:colOff>
      <xdr:row>16</xdr:row>
      <xdr:rowOff>24848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2503833" y="1981614"/>
          <a:ext cx="265044" cy="186359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977348</xdr:colOff>
      <xdr:row>14</xdr:row>
      <xdr:rowOff>99390</xdr:rowOff>
    </xdr:from>
    <xdr:to>
      <xdr:col>1</xdr:col>
      <xdr:colOff>1242391</xdr:colOff>
      <xdr:row>16</xdr:row>
      <xdr:rowOff>41413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1205948" y="1956765"/>
          <a:ext cx="265043" cy="227773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X</a:t>
          </a:r>
        </a:p>
      </xdr:txBody>
    </xdr:sp>
    <xdr:clientData/>
  </xdr:twoCellAnchor>
  <xdr:twoCellAnchor>
    <xdr:from>
      <xdr:col>2</xdr:col>
      <xdr:colOff>960783</xdr:colOff>
      <xdr:row>14</xdr:row>
      <xdr:rowOff>124239</xdr:rowOff>
    </xdr:from>
    <xdr:to>
      <xdr:col>2</xdr:col>
      <xdr:colOff>1225827</xdr:colOff>
      <xdr:row>16</xdr:row>
      <xdr:rowOff>24848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2503833" y="1981614"/>
          <a:ext cx="265044" cy="186359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977348</xdr:colOff>
      <xdr:row>14</xdr:row>
      <xdr:rowOff>99390</xdr:rowOff>
    </xdr:from>
    <xdr:to>
      <xdr:col>1</xdr:col>
      <xdr:colOff>1242391</xdr:colOff>
      <xdr:row>16</xdr:row>
      <xdr:rowOff>41413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1205948" y="1956765"/>
          <a:ext cx="265043" cy="227773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X</a:t>
          </a:r>
        </a:p>
      </xdr:txBody>
    </xdr:sp>
    <xdr:clientData/>
  </xdr:twoCellAnchor>
  <xdr:twoCellAnchor>
    <xdr:from>
      <xdr:col>2</xdr:col>
      <xdr:colOff>960783</xdr:colOff>
      <xdr:row>14</xdr:row>
      <xdr:rowOff>124239</xdr:rowOff>
    </xdr:from>
    <xdr:to>
      <xdr:col>2</xdr:col>
      <xdr:colOff>1225827</xdr:colOff>
      <xdr:row>16</xdr:row>
      <xdr:rowOff>24848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2503833" y="1981614"/>
          <a:ext cx="265044" cy="186359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977348</xdr:colOff>
      <xdr:row>14</xdr:row>
      <xdr:rowOff>99390</xdr:rowOff>
    </xdr:from>
    <xdr:to>
      <xdr:col>1</xdr:col>
      <xdr:colOff>1242391</xdr:colOff>
      <xdr:row>16</xdr:row>
      <xdr:rowOff>41413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205948" y="1956765"/>
          <a:ext cx="265043" cy="227773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X</a:t>
          </a:r>
        </a:p>
      </xdr:txBody>
    </xdr:sp>
    <xdr:clientData/>
  </xdr:twoCellAnchor>
  <xdr:twoCellAnchor>
    <xdr:from>
      <xdr:col>2</xdr:col>
      <xdr:colOff>960783</xdr:colOff>
      <xdr:row>14</xdr:row>
      <xdr:rowOff>124239</xdr:rowOff>
    </xdr:from>
    <xdr:to>
      <xdr:col>2</xdr:col>
      <xdr:colOff>1225827</xdr:colOff>
      <xdr:row>16</xdr:row>
      <xdr:rowOff>24848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2503833" y="1981614"/>
          <a:ext cx="265044" cy="186359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</xdr:row>
      <xdr:rowOff>57150</xdr:rowOff>
    </xdr:from>
    <xdr:to>
      <xdr:col>13</xdr:col>
      <xdr:colOff>46643</xdr:colOff>
      <xdr:row>39</xdr:row>
      <xdr:rowOff>132571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219075"/>
          <a:ext cx="7857143" cy="622857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</xdr:row>
      <xdr:rowOff>0</xdr:rowOff>
    </xdr:from>
    <xdr:to>
      <xdr:col>25</xdr:col>
      <xdr:colOff>465828</xdr:colOff>
      <xdr:row>47</xdr:row>
      <xdr:rowOff>84844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647700"/>
          <a:ext cx="7171428" cy="704761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26</xdr:col>
      <xdr:colOff>132419</xdr:colOff>
      <xdr:row>84</xdr:row>
      <xdr:rowOff>27863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34400" y="7934325"/>
          <a:ext cx="7447619" cy="56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200"/>
  <sheetViews>
    <sheetView topLeftCell="A49" zoomScale="90" zoomScaleNormal="90" zoomScaleSheetLayoutView="30" zoomScalePageLayoutView="85" workbookViewId="0">
      <selection activeCell="I38" sqref="I38"/>
    </sheetView>
  </sheetViews>
  <sheetFormatPr defaultColWidth="8.81640625" defaultRowHeight="15.5" x14ac:dyDescent="0.25"/>
  <cols>
    <col min="1" max="1" width="6.54296875" style="575" customWidth="1"/>
    <col min="2" max="2" width="63.81640625" style="575" customWidth="1"/>
    <col min="3" max="3" width="11" style="579" customWidth="1"/>
    <col min="4" max="4" width="12.26953125" style="579" customWidth="1"/>
    <col min="5" max="5" width="10.81640625" style="579" customWidth="1"/>
    <col min="6" max="6" width="100.81640625" style="651" customWidth="1"/>
    <col min="7" max="16384" width="8.81640625" style="574"/>
  </cols>
  <sheetData>
    <row r="1" spans="1:9" ht="29.25" customHeight="1" x14ac:dyDescent="0.25">
      <c r="A1" s="670" t="s">
        <v>367</v>
      </c>
      <c r="B1" s="670"/>
      <c r="C1" s="670"/>
      <c r="D1" s="670"/>
      <c r="E1" s="670"/>
      <c r="F1" s="670"/>
    </row>
    <row r="2" spans="1:9" x14ac:dyDescent="0.25">
      <c r="B2" s="576" t="s">
        <v>372</v>
      </c>
      <c r="C2" s="577"/>
      <c r="D2" s="577"/>
      <c r="E2" s="577"/>
      <c r="F2" s="642" t="s">
        <v>360</v>
      </c>
    </row>
    <row r="3" spans="1:9" x14ac:dyDescent="0.25">
      <c r="B3" s="578" t="s">
        <v>369</v>
      </c>
      <c r="F3" s="643"/>
    </row>
    <row r="4" spans="1:9" x14ac:dyDescent="0.25">
      <c r="B4" s="578" t="s">
        <v>370</v>
      </c>
      <c r="F4" s="644"/>
    </row>
    <row r="5" spans="1:9" x14ac:dyDescent="0.25">
      <c r="B5" s="578" t="s">
        <v>371</v>
      </c>
      <c r="F5" s="643"/>
    </row>
    <row r="6" spans="1:9" x14ac:dyDescent="0.25">
      <c r="B6" s="578"/>
      <c r="F6" s="644"/>
    </row>
    <row r="7" spans="1:9" x14ac:dyDescent="0.25">
      <c r="B7" s="576" t="s">
        <v>373</v>
      </c>
      <c r="F7" s="644"/>
    </row>
    <row r="8" spans="1:9" x14ac:dyDescent="0.25">
      <c r="B8" s="578" t="s">
        <v>368</v>
      </c>
      <c r="F8" s="644"/>
    </row>
    <row r="9" spans="1:9" ht="16" thickBot="1" x14ac:dyDescent="0.3">
      <c r="F9" s="644"/>
    </row>
    <row r="10" spans="1:9" ht="34.5" customHeight="1" thickBot="1" x14ac:dyDescent="0.3">
      <c r="A10" s="666" t="s">
        <v>361</v>
      </c>
      <c r="B10" s="667"/>
      <c r="C10" s="580" t="s">
        <v>375</v>
      </c>
      <c r="D10" s="581" t="s">
        <v>345</v>
      </c>
      <c r="E10" s="582" t="s">
        <v>343</v>
      </c>
      <c r="F10" s="592" t="s">
        <v>344</v>
      </c>
    </row>
    <row r="11" spans="1:9" x14ac:dyDescent="0.25">
      <c r="A11" s="583" t="s">
        <v>377</v>
      </c>
      <c r="C11" s="584" t="s">
        <v>375</v>
      </c>
      <c r="D11" s="655"/>
      <c r="E11" s="625"/>
      <c r="F11" s="645" t="s">
        <v>382</v>
      </c>
      <c r="H11" s="585"/>
      <c r="I11" s="585"/>
    </row>
    <row r="12" spans="1:9" ht="31" x14ac:dyDescent="0.25">
      <c r="A12" s="583" t="s">
        <v>400</v>
      </c>
      <c r="C12" s="655"/>
      <c r="D12" s="586" t="s">
        <v>345</v>
      </c>
      <c r="E12" s="608"/>
      <c r="F12" s="646" t="s">
        <v>482</v>
      </c>
      <c r="H12" s="585"/>
      <c r="I12" s="585"/>
    </row>
    <row r="13" spans="1:9" ht="16" thickBot="1" x14ac:dyDescent="0.3">
      <c r="A13" s="583" t="s">
        <v>415</v>
      </c>
      <c r="C13" s="655"/>
      <c r="D13" s="586" t="s">
        <v>345</v>
      </c>
      <c r="E13" s="609"/>
      <c r="F13" s="647" t="s">
        <v>417</v>
      </c>
      <c r="H13" s="585"/>
      <c r="I13" s="585"/>
    </row>
    <row r="14" spans="1:9" ht="16" thickBot="1" x14ac:dyDescent="0.3">
      <c r="A14" s="666" t="s">
        <v>362</v>
      </c>
      <c r="B14" s="667"/>
      <c r="C14" s="580" t="s">
        <v>375</v>
      </c>
      <c r="D14" s="581" t="s">
        <v>345</v>
      </c>
      <c r="E14" s="582" t="s">
        <v>343</v>
      </c>
      <c r="F14" s="665" t="s">
        <v>344</v>
      </c>
      <c r="H14" s="585"/>
      <c r="I14" s="585"/>
    </row>
    <row r="15" spans="1:9" x14ac:dyDescent="0.25">
      <c r="A15" s="583" t="s">
        <v>384</v>
      </c>
      <c r="C15" s="584" t="s">
        <v>375</v>
      </c>
      <c r="D15" s="656"/>
      <c r="E15" s="625"/>
      <c r="F15" s="654" t="s">
        <v>472</v>
      </c>
      <c r="H15" s="585"/>
      <c r="I15" s="585"/>
    </row>
    <row r="16" spans="1:9" ht="31" x14ac:dyDescent="0.25">
      <c r="A16" s="583" t="s">
        <v>401</v>
      </c>
      <c r="C16" s="584" t="s">
        <v>375</v>
      </c>
      <c r="D16" s="656"/>
      <c r="E16" s="606"/>
      <c r="F16" s="654" t="s">
        <v>416</v>
      </c>
      <c r="H16" s="585"/>
      <c r="I16" s="585"/>
    </row>
    <row r="17" spans="1:9" ht="31.5" thickBot="1" x14ac:dyDescent="0.3">
      <c r="A17" s="583" t="s">
        <v>411</v>
      </c>
      <c r="C17" s="584" t="s">
        <v>375</v>
      </c>
      <c r="D17" s="656"/>
      <c r="E17" s="631"/>
      <c r="F17" s="654" t="s">
        <v>416</v>
      </c>
      <c r="H17" s="585"/>
      <c r="I17" s="585"/>
    </row>
    <row r="18" spans="1:9" ht="16" thickBot="1" x14ac:dyDescent="0.3">
      <c r="A18" s="666" t="s">
        <v>363</v>
      </c>
      <c r="B18" s="667"/>
      <c r="C18" s="580" t="s">
        <v>375</v>
      </c>
      <c r="D18" s="581" t="s">
        <v>345</v>
      </c>
      <c r="E18" s="582" t="s">
        <v>343</v>
      </c>
      <c r="F18" s="653" t="s">
        <v>344</v>
      </c>
      <c r="H18" s="585"/>
      <c r="I18" s="585"/>
    </row>
    <row r="19" spans="1:9" x14ac:dyDescent="0.25">
      <c r="A19" s="583" t="s">
        <v>383</v>
      </c>
      <c r="C19" s="655"/>
      <c r="D19" s="586" t="s">
        <v>345</v>
      </c>
      <c r="E19" s="625"/>
      <c r="F19" s="654" t="s">
        <v>382</v>
      </c>
      <c r="H19" s="585"/>
      <c r="I19" s="585"/>
    </row>
    <row r="20" spans="1:9" x14ac:dyDescent="0.25">
      <c r="A20" s="587" t="s">
        <v>406</v>
      </c>
      <c r="C20" s="655"/>
      <c r="D20" s="586" t="s">
        <v>345</v>
      </c>
      <c r="E20" s="606"/>
      <c r="F20" s="654" t="s">
        <v>403</v>
      </c>
      <c r="H20" s="585"/>
      <c r="I20" s="585"/>
    </row>
    <row r="21" spans="1:9" x14ac:dyDescent="0.25">
      <c r="A21" s="587" t="s">
        <v>407</v>
      </c>
      <c r="B21" s="574"/>
      <c r="C21" s="657"/>
      <c r="D21" s="586" t="s">
        <v>345</v>
      </c>
      <c r="E21" s="626"/>
      <c r="F21" s="654" t="s">
        <v>404</v>
      </c>
    </row>
    <row r="22" spans="1:9" x14ac:dyDescent="0.25">
      <c r="A22" s="587" t="s">
        <v>408</v>
      </c>
      <c r="B22" s="574"/>
      <c r="C22" s="657"/>
      <c r="D22" s="586" t="s">
        <v>345</v>
      </c>
      <c r="E22" s="626"/>
      <c r="F22" s="654" t="s">
        <v>405</v>
      </c>
    </row>
    <row r="23" spans="1:9" ht="31" x14ac:dyDescent="0.25">
      <c r="A23" s="587" t="s">
        <v>409</v>
      </c>
      <c r="B23" s="574"/>
      <c r="C23" s="657"/>
      <c r="D23" s="586" t="s">
        <v>345</v>
      </c>
      <c r="E23" s="627"/>
      <c r="F23" s="654" t="s">
        <v>477</v>
      </c>
    </row>
    <row r="24" spans="1:9" ht="16" thickBot="1" x14ac:dyDescent="0.3">
      <c r="A24" s="587" t="s">
        <v>410</v>
      </c>
      <c r="B24" s="574"/>
      <c r="C24" s="657"/>
      <c r="D24" s="586" t="s">
        <v>345</v>
      </c>
      <c r="E24" s="628"/>
      <c r="F24" s="654" t="s">
        <v>402</v>
      </c>
      <c r="H24" s="588"/>
    </row>
    <row r="25" spans="1:9" ht="16" thickBot="1" x14ac:dyDescent="0.3">
      <c r="A25" s="666" t="s">
        <v>364</v>
      </c>
      <c r="B25" s="667"/>
      <c r="C25" s="580" t="s">
        <v>375</v>
      </c>
      <c r="D25" s="581" t="s">
        <v>345</v>
      </c>
      <c r="E25" s="582" t="s">
        <v>343</v>
      </c>
      <c r="F25" s="652" t="s">
        <v>344</v>
      </c>
      <c r="H25" s="588"/>
    </row>
    <row r="26" spans="1:9" x14ac:dyDescent="0.25">
      <c r="A26" s="587" t="s">
        <v>381</v>
      </c>
      <c r="B26" s="574"/>
      <c r="C26" s="584" t="s">
        <v>375</v>
      </c>
      <c r="D26" s="657"/>
      <c r="E26" s="629"/>
      <c r="F26" s="645" t="s">
        <v>474</v>
      </c>
      <c r="H26" s="588"/>
    </row>
    <row r="27" spans="1:9" ht="16" thickBot="1" x14ac:dyDescent="0.3">
      <c r="A27" s="587" t="s">
        <v>378</v>
      </c>
      <c r="B27" s="574"/>
      <c r="C27" s="584" t="s">
        <v>375</v>
      </c>
      <c r="D27" s="657"/>
      <c r="E27" s="630"/>
      <c r="F27" s="647" t="s">
        <v>473</v>
      </c>
      <c r="H27" s="588"/>
    </row>
    <row r="28" spans="1:9" ht="16" thickBot="1" x14ac:dyDescent="0.3">
      <c r="A28" s="666" t="s">
        <v>365</v>
      </c>
      <c r="B28" s="667"/>
      <c r="C28" s="580" t="s">
        <v>375</v>
      </c>
      <c r="D28" s="581" t="s">
        <v>345</v>
      </c>
      <c r="E28" s="582" t="s">
        <v>343</v>
      </c>
      <c r="F28" s="592" t="s">
        <v>344</v>
      </c>
      <c r="H28" s="588"/>
    </row>
    <row r="29" spans="1:9" x14ac:dyDescent="0.25">
      <c r="A29" s="587" t="s">
        <v>380</v>
      </c>
      <c r="B29" s="574"/>
      <c r="C29" s="632" t="s">
        <v>375</v>
      </c>
      <c r="D29" s="640" t="s">
        <v>345</v>
      </c>
      <c r="E29" s="639"/>
      <c r="F29" s="645" t="s">
        <v>475</v>
      </c>
      <c r="H29" s="588"/>
    </row>
    <row r="30" spans="1:9" x14ac:dyDescent="0.25">
      <c r="A30" s="587" t="s">
        <v>458</v>
      </c>
      <c r="C30" s="603" t="s">
        <v>375</v>
      </c>
      <c r="D30" s="622" t="s">
        <v>345</v>
      </c>
      <c r="E30" s="641"/>
      <c r="F30" s="648" t="s">
        <v>412</v>
      </c>
      <c r="H30" s="588"/>
    </row>
    <row r="31" spans="1:9" x14ac:dyDescent="0.25">
      <c r="A31" s="583" t="s">
        <v>470</v>
      </c>
      <c r="C31" s="603" t="s">
        <v>375</v>
      </c>
      <c r="D31" s="622" t="s">
        <v>345</v>
      </c>
      <c r="E31" s="641"/>
      <c r="F31" s="648" t="s">
        <v>469</v>
      </c>
      <c r="H31" s="588"/>
    </row>
    <row r="32" spans="1:9" ht="31.5" thickBot="1" x14ac:dyDescent="0.4">
      <c r="A32" s="583" t="s">
        <v>471</v>
      </c>
      <c r="C32" s="584" t="s">
        <v>375</v>
      </c>
      <c r="D32" s="594" t="s">
        <v>345</v>
      </c>
      <c r="E32" s="631"/>
      <c r="F32" s="658" t="s">
        <v>413</v>
      </c>
      <c r="H32" s="588"/>
      <c r="I32" s="590"/>
    </row>
    <row r="33" spans="1:6" ht="16" thickBot="1" x14ac:dyDescent="0.3">
      <c r="A33" s="666" t="s">
        <v>476</v>
      </c>
      <c r="B33" s="667"/>
      <c r="C33" s="580" t="s">
        <v>375</v>
      </c>
      <c r="D33" s="581" t="s">
        <v>345</v>
      </c>
      <c r="E33" s="582" t="s">
        <v>343</v>
      </c>
      <c r="F33" s="592" t="s">
        <v>344</v>
      </c>
    </row>
    <row r="34" spans="1:6" x14ac:dyDescent="0.25">
      <c r="A34" s="583" t="s">
        <v>466</v>
      </c>
      <c r="C34" s="584" t="s">
        <v>375</v>
      </c>
      <c r="D34" s="589" t="s">
        <v>345</v>
      </c>
      <c r="E34" s="625"/>
      <c r="F34" s="634" t="s">
        <v>382</v>
      </c>
    </row>
    <row r="35" spans="1:6" ht="16" thickBot="1" x14ac:dyDescent="0.3">
      <c r="A35" s="583" t="s">
        <v>418</v>
      </c>
      <c r="C35" s="610" t="s">
        <v>375</v>
      </c>
      <c r="D35" s="591" t="s">
        <v>345</v>
      </c>
      <c r="E35" s="630"/>
      <c r="F35" s="633" t="s">
        <v>414</v>
      </c>
    </row>
    <row r="36" spans="1:6" ht="16" thickBot="1" x14ac:dyDescent="0.3">
      <c r="A36" s="666" t="s">
        <v>468</v>
      </c>
      <c r="B36" s="667"/>
      <c r="C36" s="623" t="s">
        <v>375</v>
      </c>
      <c r="D36" s="624" t="s">
        <v>345</v>
      </c>
      <c r="E36" s="582" t="s">
        <v>343</v>
      </c>
      <c r="F36" s="592" t="s">
        <v>344</v>
      </c>
    </row>
    <row r="37" spans="1:6" x14ac:dyDescent="0.25">
      <c r="A37" s="583" t="s">
        <v>467</v>
      </c>
      <c r="C37" s="603" t="s">
        <v>375</v>
      </c>
      <c r="D37" s="586" t="s">
        <v>376</v>
      </c>
      <c r="E37" s="625"/>
      <c r="F37" s="614" t="s">
        <v>480</v>
      </c>
    </row>
    <row r="38" spans="1:6" ht="47" thickBot="1" x14ac:dyDescent="0.3">
      <c r="A38" s="583" t="s">
        <v>418</v>
      </c>
      <c r="C38" s="612" t="s">
        <v>375</v>
      </c>
      <c r="D38" s="591" t="s">
        <v>376</v>
      </c>
      <c r="E38" s="630"/>
      <c r="F38" s="615" t="s">
        <v>485</v>
      </c>
    </row>
    <row r="39" spans="1:6" ht="16" thickBot="1" x14ac:dyDescent="0.3">
      <c r="A39" s="666" t="s">
        <v>366</v>
      </c>
      <c r="B39" s="667"/>
      <c r="C39" s="580" t="s">
        <v>375</v>
      </c>
      <c r="D39" s="581" t="s">
        <v>345</v>
      </c>
      <c r="E39" s="611" t="s">
        <v>343</v>
      </c>
      <c r="F39" s="592" t="s">
        <v>344</v>
      </c>
    </row>
    <row r="40" spans="1:6" x14ac:dyDescent="0.25">
      <c r="A40" s="583" t="s">
        <v>427</v>
      </c>
      <c r="C40" s="655"/>
      <c r="D40" s="589" t="s">
        <v>345</v>
      </c>
      <c r="E40" s="606"/>
      <c r="F40" s="601" t="s">
        <v>428</v>
      </c>
    </row>
    <row r="41" spans="1:6" x14ac:dyDescent="0.25">
      <c r="A41" s="583" t="s">
        <v>426</v>
      </c>
      <c r="C41" s="655"/>
      <c r="D41" s="589" t="s">
        <v>345</v>
      </c>
      <c r="E41" s="606"/>
      <c r="F41" s="613" t="s">
        <v>419</v>
      </c>
    </row>
    <row r="42" spans="1:6" ht="31" x14ac:dyDescent="0.25">
      <c r="A42" s="583" t="s">
        <v>425</v>
      </c>
      <c r="C42" s="655"/>
      <c r="D42" s="589" t="s">
        <v>345</v>
      </c>
      <c r="E42" s="606"/>
      <c r="F42" s="613" t="s">
        <v>420</v>
      </c>
    </row>
    <row r="43" spans="1:6" x14ac:dyDescent="0.25">
      <c r="A43" s="583" t="s">
        <v>424</v>
      </c>
      <c r="C43" s="655"/>
      <c r="D43" s="589" t="s">
        <v>345</v>
      </c>
      <c r="E43" s="606"/>
      <c r="F43" s="613" t="s">
        <v>421</v>
      </c>
    </row>
    <row r="44" spans="1:6" ht="31" x14ac:dyDescent="0.25">
      <c r="A44" s="583" t="s">
        <v>461</v>
      </c>
      <c r="C44" s="655"/>
      <c r="D44" s="589" t="s">
        <v>345</v>
      </c>
      <c r="E44" s="606"/>
      <c r="F44" s="613" t="s">
        <v>483</v>
      </c>
    </row>
    <row r="45" spans="1:6" x14ac:dyDescent="0.25">
      <c r="A45" s="583" t="s">
        <v>462</v>
      </c>
      <c r="C45" s="655"/>
      <c r="D45" s="589" t="s">
        <v>345</v>
      </c>
      <c r="E45" s="606"/>
      <c r="F45" s="613" t="s">
        <v>422</v>
      </c>
    </row>
    <row r="46" spans="1:6" x14ac:dyDescent="0.25">
      <c r="A46" s="583" t="s">
        <v>459</v>
      </c>
      <c r="C46" s="655"/>
      <c r="D46" s="589" t="s">
        <v>345</v>
      </c>
      <c r="E46" s="606"/>
      <c r="F46" s="614" t="s">
        <v>478</v>
      </c>
    </row>
    <row r="47" spans="1:6" x14ac:dyDescent="0.25">
      <c r="A47" s="583" t="s">
        <v>460</v>
      </c>
      <c r="C47" s="655"/>
      <c r="D47" s="589" t="s">
        <v>345</v>
      </c>
      <c r="E47" s="606"/>
      <c r="F47" s="613" t="s">
        <v>423</v>
      </c>
    </row>
    <row r="48" spans="1:6" ht="46.5" x14ac:dyDescent="0.25">
      <c r="A48" s="583" t="s">
        <v>463</v>
      </c>
      <c r="C48" s="655"/>
      <c r="D48" s="589" t="s">
        <v>345</v>
      </c>
      <c r="E48" s="606"/>
      <c r="F48" s="613" t="s">
        <v>479</v>
      </c>
    </row>
    <row r="49" spans="1:6" ht="46.5" x14ac:dyDescent="0.25">
      <c r="A49" s="583" t="s">
        <v>464</v>
      </c>
      <c r="C49" s="655"/>
      <c r="D49" s="589" t="s">
        <v>345</v>
      </c>
      <c r="E49" s="606"/>
      <c r="F49" s="613" t="s">
        <v>481</v>
      </c>
    </row>
    <row r="50" spans="1:6" ht="31" x14ac:dyDescent="0.25">
      <c r="A50" s="583" t="s">
        <v>465</v>
      </c>
      <c r="C50" s="655"/>
      <c r="D50" s="589" t="s">
        <v>345</v>
      </c>
      <c r="E50" s="606"/>
      <c r="F50" s="614" t="s">
        <v>484</v>
      </c>
    </row>
    <row r="51" spans="1:6" ht="31.5" thickBot="1" x14ac:dyDescent="0.3">
      <c r="A51" s="583" t="s">
        <v>385</v>
      </c>
      <c r="C51" s="659"/>
      <c r="D51" s="593" t="s">
        <v>345</v>
      </c>
      <c r="E51" s="607"/>
      <c r="F51" s="615" t="s">
        <v>429</v>
      </c>
    </row>
    <row r="52" spans="1:6" ht="16" thickBot="1" x14ac:dyDescent="0.3">
      <c r="A52" s="668" t="s">
        <v>387</v>
      </c>
      <c r="B52" s="669"/>
      <c r="C52" s="580" t="s">
        <v>375</v>
      </c>
      <c r="D52" s="581" t="s">
        <v>345</v>
      </c>
      <c r="E52" s="582" t="s">
        <v>343</v>
      </c>
      <c r="F52" s="592" t="s">
        <v>344</v>
      </c>
    </row>
    <row r="53" spans="1:6" x14ac:dyDescent="0.25">
      <c r="A53" s="583" t="s">
        <v>386</v>
      </c>
      <c r="B53" s="636"/>
      <c r="C53" s="660"/>
      <c r="D53" s="635" t="s">
        <v>345</v>
      </c>
      <c r="E53" s="604"/>
      <c r="F53" s="617" t="s">
        <v>382</v>
      </c>
    </row>
    <row r="54" spans="1:6" ht="31" x14ac:dyDescent="0.25">
      <c r="A54" s="583" t="s">
        <v>388</v>
      </c>
      <c r="B54" s="637"/>
      <c r="C54" s="661"/>
      <c r="D54" s="622" t="s">
        <v>345</v>
      </c>
      <c r="E54" s="619"/>
      <c r="F54" s="618" t="s">
        <v>389</v>
      </c>
    </row>
    <row r="55" spans="1:6" x14ac:dyDescent="0.25">
      <c r="A55" s="583" t="s">
        <v>398</v>
      </c>
      <c r="B55" s="637"/>
      <c r="C55" s="661"/>
      <c r="D55" s="622" t="s">
        <v>345</v>
      </c>
      <c r="E55" s="619"/>
      <c r="F55" s="616" t="s">
        <v>399</v>
      </c>
    </row>
    <row r="56" spans="1:6" x14ac:dyDescent="0.25">
      <c r="A56" s="583" t="s">
        <v>390</v>
      </c>
      <c r="B56" s="637"/>
      <c r="C56" s="662"/>
      <c r="D56" s="622" t="s">
        <v>345</v>
      </c>
      <c r="E56" s="620"/>
      <c r="F56" s="616" t="s">
        <v>399</v>
      </c>
    </row>
    <row r="57" spans="1:6" x14ac:dyDescent="0.25">
      <c r="A57" s="583" t="s">
        <v>391</v>
      </c>
      <c r="B57" s="637"/>
      <c r="C57" s="662"/>
      <c r="D57" s="622" t="s">
        <v>345</v>
      </c>
      <c r="E57" s="620"/>
      <c r="F57" s="616" t="s">
        <v>399</v>
      </c>
    </row>
    <row r="58" spans="1:6" x14ac:dyDescent="0.25">
      <c r="A58" s="583" t="s">
        <v>392</v>
      </c>
      <c r="B58" s="637"/>
      <c r="C58" s="662"/>
      <c r="D58" s="622" t="s">
        <v>345</v>
      </c>
      <c r="E58" s="620"/>
      <c r="F58" s="616" t="s">
        <v>399</v>
      </c>
    </row>
    <row r="59" spans="1:6" x14ac:dyDescent="0.25">
      <c r="A59" s="583" t="s">
        <v>431</v>
      </c>
      <c r="B59" s="637"/>
      <c r="C59" s="662"/>
      <c r="D59" s="622" t="s">
        <v>345</v>
      </c>
      <c r="E59" s="620"/>
      <c r="F59" s="616" t="s">
        <v>430</v>
      </c>
    </row>
    <row r="60" spans="1:6" x14ac:dyDescent="0.25">
      <c r="A60" s="583" t="s">
        <v>432</v>
      </c>
      <c r="B60" s="637"/>
      <c r="C60" s="662"/>
      <c r="D60" s="622" t="s">
        <v>345</v>
      </c>
      <c r="E60" s="620"/>
      <c r="F60" s="616" t="s">
        <v>405</v>
      </c>
    </row>
    <row r="61" spans="1:6" x14ac:dyDescent="0.25">
      <c r="A61" s="583" t="s">
        <v>433</v>
      </c>
      <c r="B61" s="637"/>
      <c r="C61" s="662"/>
      <c r="D61" s="622" t="s">
        <v>345</v>
      </c>
      <c r="E61" s="620"/>
      <c r="F61" s="616" t="s">
        <v>439</v>
      </c>
    </row>
    <row r="62" spans="1:6" x14ac:dyDescent="0.25">
      <c r="A62" s="583" t="s">
        <v>393</v>
      </c>
      <c r="B62" s="637"/>
      <c r="C62" s="662"/>
      <c r="D62" s="622" t="s">
        <v>345</v>
      </c>
      <c r="E62" s="620"/>
      <c r="F62" s="616" t="s">
        <v>382</v>
      </c>
    </row>
    <row r="63" spans="1:6" x14ac:dyDescent="0.25">
      <c r="A63" s="583" t="s">
        <v>394</v>
      </c>
      <c r="B63" s="637"/>
      <c r="C63" s="662"/>
      <c r="D63" s="622" t="s">
        <v>345</v>
      </c>
      <c r="E63" s="620"/>
      <c r="F63" s="616" t="s">
        <v>437</v>
      </c>
    </row>
    <row r="64" spans="1:6" x14ac:dyDescent="0.25">
      <c r="A64" s="583" t="s">
        <v>395</v>
      </c>
      <c r="B64" s="637"/>
      <c r="C64" s="662"/>
      <c r="D64" s="622" t="s">
        <v>345</v>
      </c>
      <c r="E64" s="620"/>
      <c r="F64" s="616" t="s">
        <v>382</v>
      </c>
    </row>
    <row r="65" spans="1:6" x14ac:dyDescent="0.25">
      <c r="A65" s="583" t="s">
        <v>396</v>
      </c>
      <c r="B65" s="637"/>
      <c r="C65" s="662"/>
      <c r="D65" s="622" t="s">
        <v>345</v>
      </c>
      <c r="E65" s="620"/>
      <c r="F65" s="616" t="s">
        <v>438</v>
      </c>
    </row>
    <row r="66" spans="1:6" x14ac:dyDescent="0.25">
      <c r="A66" s="583" t="s">
        <v>434</v>
      </c>
      <c r="B66" s="637"/>
      <c r="C66" s="662"/>
      <c r="D66" s="622" t="s">
        <v>345</v>
      </c>
      <c r="E66" s="620"/>
      <c r="F66" s="616" t="s">
        <v>405</v>
      </c>
    </row>
    <row r="67" spans="1:6" x14ac:dyDescent="0.35">
      <c r="A67" s="602" t="s">
        <v>435</v>
      </c>
      <c r="B67" s="637"/>
      <c r="C67" s="662"/>
      <c r="D67" s="622" t="s">
        <v>345</v>
      </c>
      <c r="E67" s="620"/>
      <c r="F67" s="616" t="s">
        <v>437</v>
      </c>
    </row>
    <row r="68" spans="1:6" x14ac:dyDescent="0.25">
      <c r="A68" s="583" t="s">
        <v>436</v>
      </c>
      <c r="B68" s="637"/>
      <c r="C68" s="662"/>
      <c r="D68" s="622" t="s">
        <v>345</v>
      </c>
      <c r="E68" s="620"/>
      <c r="F68" s="616" t="s">
        <v>405</v>
      </c>
    </row>
    <row r="69" spans="1:6" x14ac:dyDescent="0.25">
      <c r="A69" s="583" t="s">
        <v>449</v>
      </c>
      <c r="B69" s="637"/>
      <c r="C69" s="662"/>
      <c r="D69" s="622" t="s">
        <v>345</v>
      </c>
      <c r="E69" s="620"/>
      <c r="F69" s="616" t="s">
        <v>440</v>
      </c>
    </row>
    <row r="70" spans="1:6" x14ac:dyDescent="0.25">
      <c r="A70" s="583" t="s">
        <v>451</v>
      </c>
      <c r="B70" s="637"/>
      <c r="C70" s="662"/>
      <c r="D70" s="622" t="s">
        <v>345</v>
      </c>
      <c r="E70" s="620"/>
      <c r="F70" s="616" t="s">
        <v>440</v>
      </c>
    </row>
    <row r="71" spans="1:6" x14ac:dyDescent="0.25">
      <c r="A71" s="583" t="s">
        <v>450</v>
      </c>
      <c r="B71" s="637"/>
      <c r="C71" s="662"/>
      <c r="D71" s="622" t="s">
        <v>345</v>
      </c>
      <c r="E71" s="620"/>
      <c r="F71" s="616" t="s">
        <v>440</v>
      </c>
    </row>
    <row r="72" spans="1:6" x14ac:dyDescent="0.25">
      <c r="A72" s="583" t="s">
        <v>448</v>
      </c>
      <c r="B72" s="637"/>
      <c r="C72" s="662"/>
      <c r="D72" s="622" t="s">
        <v>345</v>
      </c>
      <c r="E72" s="620"/>
      <c r="F72" s="616" t="s">
        <v>440</v>
      </c>
    </row>
    <row r="73" spans="1:6" x14ac:dyDescent="0.25">
      <c r="A73" s="583" t="s">
        <v>441</v>
      </c>
      <c r="B73" s="637"/>
      <c r="C73" s="662"/>
      <c r="D73" s="622" t="s">
        <v>345</v>
      </c>
      <c r="E73" s="620"/>
      <c r="F73" s="616" t="s">
        <v>440</v>
      </c>
    </row>
    <row r="74" spans="1:6" x14ac:dyDescent="0.25">
      <c r="A74" s="583" t="s">
        <v>442</v>
      </c>
      <c r="B74" s="637"/>
      <c r="C74" s="662"/>
      <c r="D74" s="622" t="s">
        <v>345</v>
      </c>
      <c r="E74" s="620"/>
      <c r="F74" s="616" t="s">
        <v>440</v>
      </c>
    </row>
    <row r="75" spans="1:6" x14ac:dyDescent="0.25">
      <c r="A75" s="583" t="s">
        <v>443</v>
      </c>
      <c r="B75" s="637"/>
      <c r="C75" s="662"/>
      <c r="D75" s="622" t="s">
        <v>345</v>
      </c>
      <c r="E75" s="620"/>
      <c r="F75" s="616" t="s">
        <v>440</v>
      </c>
    </row>
    <row r="76" spans="1:6" x14ac:dyDescent="0.25">
      <c r="A76" s="583" t="s">
        <v>444</v>
      </c>
      <c r="B76" s="637"/>
      <c r="C76" s="662"/>
      <c r="D76" s="622" t="s">
        <v>345</v>
      </c>
      <c r="E76" s="620"/>
      <c r="F76" s="616" t="s">
        <v>437</v>
      </c>
    </row>
    <row r="77" spans="1:6" x14ac:dyDescent="0.25">
      <c r="A77" s="583" t="s">
        <v>446</v>
      </c>
      <c r="B77" s="637"/>
      <c r="C77" s="662"/>
      <c r="D77" s="622" t="s">
        <v>345</v>
      </c>
      <c r="E77" s="620"/>
      <c r="F77" s="616" t="s">
        <v>440</v>
      </c>
    </row>
    <row r="78" spans="1:6" x14ac:dyDescent="0.25">
      <c r="A78" s="583" t="s">
        <v>397</v>
      </c>
      <c r="B78" s="637"/>
      <c r="C78" s="662"/>
      <c r="D78" s="622" t="s">
        <v>345</v>
      </c>
      <c r="E78" s="620"/>
      <c r="F78" s="616" t="s">
        <v>445</v>
      </c>
    </row>
    <row r="79" spans="1:6" ht="16" thickBot="1" x14ac:dyDescent="0.3">
      <c r="A79" s="583" t="s">
        <v>447</v>
      </c>
      <c r="B79" s="638"/>
      <c r="C79" s="663"/>
      <c r="D79" s="621" t="s">
        <v>345</v>
      </c>
      <c r="E79" s="605"/>
      <c r="F79" s="616" t="s">
        <v>437</v>
      </c>
    </row>
    <row r="80" spans="1:6" ht="16" thickBot="1" x14ac:dyDescent="0.3">
      <c r="A80" s="666" t="s">
        <v>374</v>
      </c>
      <c r="B80" s="667"/>
      <c r="C80" s="595" t="s">
        <v>375</v>
      </c>
      <c r="D80" s="596" t="s">
        <v>345</v>
      </c>
      <c r="E80" s="597" t="s">
        <v>343</v>
      </c>
      <c r="F80" s="592" t="s">
        <v>344</v>
      </c>
    </row>
    <row r="81" spans="1:6" x14ac:dyDescent="0.25">
      <c r="A81" s="598" t="s">
        <v>453</v>
      </c>
      <c r="B81" s="574"/>
      <c r="C81" s="655"/>
      <c r="D81" s="589" t="s">
        <v>345</v>
      </c>
      <c r="E81" s="608"/>
      <c r="F81" s="649" t="s">
        <v>452</v>
      </c>
    </row>
    <row r="82" spans="1:6" x14ac:dyDescent="0.25">
      <c r="A82" s="598" t="s">
        <v>454</v>
      </c>
      <c r="B82" s="574"/>
      <c r="C82" s="655"/>
      <c r="D82" s="589" t="s">
        <v>345</v>
      </c>
      <c r="E82" s="608"/>
      <c r="F82" s="649" t="s">
        <v>452</v>
      </c>
    </row>
    <row r="83" spans="1:6" x14ac:dyDescent="0.25">
      <c r="A83" s="598" t="s">
        <v>456</v>
      </c>
      <c r="B83" s="574"/>
      <c r="C83" s="655"/>
      <c r="D83" s="589" t="s">
        <v>457</v>
      </c>
      <c r="E83" s="608"/>
      <c r="F83" s="649" t="s">
        <v>399</v>
      </c>
    </row>
    <row r="84" spans="1:6" x14ac:dyDescent="0.25">
      <c r="A84" s="598" t="s">
        <v>379</v>
      </c>
      <c r="B84" s="574"/>
      <c r="C84" s="655"/>
      <c r="D84" s="589" t="s">
        <v>345</v>
      </c>
      <c r="E84" s="608"/>
      <c r="F84" s="649" t="s">
        <v>399</v>
      </c>
    </row>
    <row r="85" spans="1:6" s="573" customFormat="1" ht="16" thickBot="1" x14ac:dyDescent="0.3">
      <c r="A85" s="599" t="s">
        <v>455</v>
      </c>
      <c r="B85" s="572"/>
      <c r="C85" s="664"/>
      <c r="D85" s="594" t="s">
        <v>345</v>
      </c>
      <c r="E85" s="609"/>
      <c r="F85" s="650" t="s">
        <v>399</v>
      </c>
    </row>
    <row r="86" spans="1:6" s="600" customFormat="1" x14ac:dyDescent="0.25">
      <c r="A86" s="573"/>
      <c r="B86" s="573"/>
      <c r="C86" s="573"/>
      <c r="D86" s="573"/>
      <c r="E86" s="573"/>
      <c r="F86" s="643"/>
    </row>
    <row r="87" spans="1:6" x14ac:dyDescent="0.25">
      <c r="A87" s="600"/>
      <c r="B87" s="600"/>
      <c r="C87" s="600"/>
      <c r="D87" s="600"/>
      <c r="E87" s="600"/>
      <c r="F87" s="600"/>
    </row>
    <row r="88" spans="1:6" x14ac:dyDescent="0.25">
      <c r="A88" s="574"/>
      <c r="B88" s="574"/>
      <c r="C88" s="574"/>
      <c r="D88" s="574"/>
      <c r="E88" s="574"/>
      <c r="F88" s="644"/>
    </row>
    <row r="89" spans="1:6" x14ac:dyDescent="0.25">
      <c r="A89" s="574"/>
      <c r="B89" s="574"/>
      <c r="C89" s="574"/>
      <c r="D89" s="574"/>
      <c r="E89" s="574"/>
      <c r="F89" s="644"/>
    </row>
    <row r="90" spans="1:6" x14ac:dyDescent="0.25">
      <c r="A90" s="574"/>
      <c r="B90" s="574"/>
      <c r="C90" s="574"/>
      <c r="D90" s="574"/>
      <c r="E90" s="574"/>
      <c r="F90" s="644"/>
    </row>
    <row r="91" spans="1:6" x14ac:dyDescent="0.25">
      <c r="A91" s="574"/>
      <c r="B91" s="574"/>
      <c r="C91" s="574"/>
      <c r="D91" s="574"/>
      <c r="E91" s="574"/>
      <c r="F91" s="644"/>
    </row>
    <row r="92" spans="1:6" x14ac:dyDescent="0.25">
      <c r="A92" s="574"/>
      <c r="B92" s="574"/>
      <c r="C92" s="574"/>
      <c r="D92" s="574"/>
      <c r="E92" s="574"/>
      <c r="F92" s="644"/>
    </row>
    <row r="93" spans="1:6" x14ac:dyDescent="0.25">
      <c r="A93" s="574"/>
      <c r="B93" s="574"/>
      <c r="C93" s="574"/>
      <c r="D93" s="574"/>
      <c r="E93" s="574"/>
      <c r="F93" s="644"/>
    </row>
    <row r="94" spans="1:6" x14ac:dyDescent="0.25">
      <c r="A94" s="574"/>
      <c r="B94" s="574"/>
      <c r="C94" s="574"/>
      <c r="D94" s="574"/>
      <c r="E94" s="574"/>
      <c r="F94" s="644"/>
    </row>
    <row r="95" spans="1:6" x14ac:dyDescent="0.25">
      <c r="A95" s="574"/>
      <c r="B95" s="574"/>
      <c r="C95" s="574"/>
      <c r="D95" s="574"/>
      <c r="E95" s="574"/>
      <c r="F95" s="644"/>
    </row>
    <row r="96" spans="1:6" x14ac:dyDescent="0.25">
      <c r="A96" s="574"/>
      <c r="B96" s="574"/>
      <c r="C96" s="574"/>
      <c r="D96" s="574"/>
      <c r="E96" s="574"/>
      <c r="F96" s="644"/>
    </row>
    <row r="97" spans="1:6" x14ac:dyDescent="0.25">
      <c r="A97" s="574"/>
      <c r="B97" s="574"/>
      <c r="C97" s="574"/>
      <c r="D97" s="574"/>
      <c r="E97" s="574"/>
      <c r="F97" s="644"/>
    </row>
    <row r="98" spans="1:6" x14ac:dyDescent="0.25">
      <c r="A98" s="574"/>
      <c r="B98" s="574"/>
      <c r="C98" s="574"/>
      <c r="D98" s="574"/>
      <c r="E98" s="574"/>
      <c r="F98" s="644"/>
    </row>
    <row r="99" spans="1:6" x14ac:dyDescent="0.25">
      <c r="A99" s="574"/>
      <c r="B99" s="574"/>
      <c r="C99" s="574"/>
      <c r="D99" s="574"/>
      <c r="E99" s="574"/>
      <c r="F99" s="644"/>
    </row>
    <row r="100" spans="1:6" x14ac:dyDescent="0.25">
      <c r="A100" s="574"/>
      <c r="B100" s="574"/>
      <c r="C100" s="574"/>
      <c r="D100" s="574"/>
      <c r="E100" s="574"/>
      <c r="F100" s="644"/>
    </row>
    <row r="101" spans="1:6" x14ac:dyDescent="0.25">
      <c r="A101" s="574"/>
      <c r="B101" s="574"/>
      <c r="C101" s="574"/>
      <c r="D101" s="574"/>
      <c r="E101" s="574"/>
      <c r="F101" s="644"/>
    </row>
    <row r="102" spans="1:6" x14ac:dyDescent="0.25">
      <c r="A102" s="574"/>
      <c r="B102" s="574"/>
      <c r="C102" s="574"/>
      <c r="D102" s="574"/>
      <c r="E102" s="574"/>
      <c r="F102" s="644"/>
    </row>
    <row r="103" spans="1:6" x14ac:dyDescent="0.25">
      <c r="A103" s="574"/>
      <c r="B103" s="574"/>
      <c r="C103" s="574"/>
      <c r="D103" s="574"/>
      <c r="E103" s="574"/>
      <c r="F103" s="644"/>
    </row>
    <row r="104" spans="1:6" x14ac:dyDescent="0.25">
      <c r="A104" s="574"/>
      <c r="B104" s="574"/>
      <c r="C104" s="574"/>
      <c r="D104" s="574"/>
      <c r="E104" s="574"/>
      <c r="F104" s="644"/>
    </row>
    <row r="105" spans="1:6" x14ac:dyDescent="0.25">
      <c r="A105" s="574"/>
      <c r="B105" s="574"/>
      <c r="C105" s="574"/>
      <c r="D105" s="574"/>
      <c r="E105" s="574"/>
      <c r="F105" s="644"/>
    </row>
    <row r="106" spans="1:6" x14ac:dyDescent="0.25">
      <c r="A106" s="574"/>
      <c r="B106" s="574"/>
      <c r="C106" s="574"/>
      <c r="D106" s="574"/>
      <c r="E106" s="574"/>
      <c r="F106" s="644"/>
    </row>
    <row r="107" spans="1:6" x14ac:dyDescent="0.25">
      <c r="A107" s="574"/>
      <c r="B107" s="574"/>
      <c r="C107" s="574"/>
      <c r="D107" s="574"/>
      <c r="E107" s="574"/>
      <c r="F107" s="644"/>
    </row>
    <row r="108" spans="1:6" x14ac:dyDescent="0.25">
      <c r="A108" s="574"/>
      <c r="B108" s="574"/>
      <c r="C108" s="574"/>
      <c r="D108" s="574"/>
      <c r="E108" s="574"/>
      <c r="F108" s="644"/>
    </row>
    <row r="109" spans="1:6" x14ac:dyDescent="0.25">
      <c r="A109" s="574"/>
      <c r="B109" s="574"/>
      <c r="C109" s="574"/>
      <c r="D109" s="574"/>
      <c r="E109" s="574"/>
      <c r="F109" s="644"/>
    </row>
    <row r="110" spans="1:6" x14ac:dyDescent="0.25">
      <c r="A110" s="574"/>
      <c r="B110" s="574"/>
      <c r="C110" s="574"/>
      <c r="D110" s="574"/>
      <c r="E110" s="574"/>
      <c r="F110" s="644"/>
    </row>
    <row r="111" spans="1:6" x14ac:dyDescent="0.25">
      <c r="A111" s="574"/>
      <c r="B111" s="574"/>
      <c r="C111" s="574"/>
      <c r="D111" s="574"/>
      <c r="E111" s="574"/>
      <c r="F111" s="644"/>
    </row>
    <row r="112" spans="1:6" x14ac:dyDescent="0.25">
      <c r="A112" s="574"/>
      <c r="B112" s="574"/>
      <c r="C112" s="574"/>
      <c r="D112" s="574"/>
      <c r="E112" s="574"/>
      <c r="F112" s="644"/>
    </row>
    <row r="113" spans="1:6" x14ac:dyDescent="0.25">
      <c r="A113" s="574"/>
      <c r="B113" s="574"/>
      <c r="C113" s="574"/>
      <c r="D113" s="574"/>
      <c r="E113" s="574"/>
      <c r="F113" s="644"/>
    </row>
    <row r="114" spans="1:6" x14ac:dyDescent="0.25">
      <c r="A114" s="574"/>
      <c r="B114" s="574"/>
      <c r="C114" s="574"/>
      <c r="D114" s="574"/>
      <c r="E114" s="574"/>
      <c r="F114" s="644"/>
    </row>
    <row r="115" spans="1:6" x14ac:dyDescent="0.25">
      <c r="A115" s="574"/>
      <c r="B115" s="574"/>
      <c r="C115" s="574"/>
      <c r="D115" s="574"/>
      <c r="E115" s="574"/>
      <c r="F115" s="644"/>
    </row>
    <row r="116" spans="1:6" x14ac:dyDescent="0.25">
      <c r="A116" s="574"/>
      <c r="B116" s="574"/>
      <c r="C116" s="574"/>
      <c r="D116" s="574"/>
      <c r="E116" s="574"/>
      <c r="F116" s="644"/>
    </row>
    <row r="117" spans="1:6" x14ac:dyDescent="0.25">
      <c r="A117" s="574"/>
      <c r="B117" s="574"/>
      <c r="C117" s="574"/>
      <c r="D117" s="574"/>
      <c r="E117" s="574"/>
      <c r="F117" s="644"/>
    </row>
    <row r="118" spans="1:6" x14ac:dyDescent="0.25">
      <c r="A118" s="574"/>
      <c r="B118" s="574"/>
      <c r="C118" s="574"/>
      <c r="D118" s="574"/>
      <c r="E118" s="574"/>
      <c r="F118" s="644"/>
    </row>
    <row r="119" spans="1:6" x14ac:dyDescent="0.25">
      <c r="A119" s="574"/>
      <c r="B119" s="574"/>
      <c r="C119" s="574"/>
      <c r="D119" s="574"/>
      <c r="E119" s="574"/>
      <c r="F119" s="644"/>
    </row>
    <row r="120" spans="1:6" x14ac:dyDescent="0.25">
      <c r="A120" s="574"/>
      <c r="B120" s="574"/>
      <c r="C120" s="574"/>
      <c r="D120" s="574"/>
      <c r="E120" s="574"/>
      <c r="F120" s="644"/>
    </row>
    <row r="121" spans="1:6" x14ac:dyDescent="0.25">
      <c r="A121" s="574"/>
      <c r="B121" s="574"/>
      <c r="C121" s="574"/>
      <c r="D121" s="574"/>
      <c r="E121" s="574"/>
      <c r="F121" s="644"/>
    </row>
    <row r="122" spans="1:6" x14ac:dyDescent="0.25">
      <c r="A122" s="574"/>
      <c r="B122" s="574"/>
      <c r="C122" s="574"/>
      <c r="D122" s="574"/>
      <c r="E122" s="574"/>
      <c r="F122" s="644"/>
    </row>
    <row r="123" spans="1:6" x14ac:dyDescent="0.25">
      <c r="A123" s="574"/>
      <c r="B123" s="574"/>
      <c r="C123" s="574"/>
      <c r="D123" s="574"/>
      <c r="E123" s="574"/>
      <c r="F123" s="644"/>
    </row>
    <row r="124" spans="1:6" x14ac:dyDescent="0.25">
      <c r="A124" s="574"/>
      <c r="B124" s="574"/>
      <c r="C124" s="574"/>
      <c r="D124" s="574"/>
      <c r="E124" s="574"/>
      <c r="F124" s="644"/>
    </row>
    <row r="125" spans="1:6" x14ac:dyDescent="0.25">
      <c r="A125" s="574"/>
      <c r="B125" s="574"/>
      <c r="C125" s="574"/>
      <c r="D125" s="574"/>
      <c r="E125" s="574"/>
      <c r="F125" s="644"/>
    </row>
    <row r="126" spans="1:6" x14ac:dyDescent="0.25">
      <c r="A126" s="574"/>
      <c r="B126" s="574"/>
      <c r="C126" s="574"/>
      <c r="D126" s="574"/>
      <c r="E126" s="574"/>
      <c r="F126" s="644"/>
    </row>
    <row r="127" spans="1:6" x14ac:dyDescent="0.25">
      <c r="A127" s="574"/>
      <c r="B127" s="574"/>
      <c r="C127" s="574"/>
      <c r="D127" s="574"/>
      <c r="E127" s="574"/>
      <c r="F127" s="644"/>
    </row>
    <row r="128" spans="1:6" x14ac:dyDescent="0.25">
      <c r="A128" s="574"/>
      <c r="B128" s="574"/>
      <c r="C128" s="574"/>
      <c r="D128" s="574"/>
      <c r="E128" s="574"/>
      <c r="F128" s="644"/>
    </row>
    <row r="129" spans="1:6" x14ac:dyDescent="0.25">
      <c r="A129" s="574"/>
      <c r="B129" s="574"/>
      <c r="C129" s="574"/>
      <c r="D129" s="574"/>
      <c r="E129" s="574"/>
      <c r="F129" s="644"/>
    </row>
    <row r="130" spans="1:6" x14ac:dyDescent="0.25">
      <c r="A130" s="574"/>
      <c r="B130" s="574"/>
      <c r="C130" s="574"/>
      <c r="D130" s="574"/>
      <c r="E130" s="574"/>
      <c r="F130" s="644"/>
    </row>
    <row r="131" spans="1:6" x14ac:dyDescent="0.25">
      <c r="A131" s="574"/>
      <c r="B131" s="574"/>
      <c r="C131" s="574"/>
      <c r="D131" s="574"/>
      <c r="E131" s="574"/>
      <c r="F131" s="644"/>
    </row>
    <row r="132" spans="1:6" x14ac:dyDescent="0.25">
      <c r="A132" s="574"/>
      <c r="B132" s="574"/>
      <c r="C132" s="574"/>
      <c r="D132" s="574"/>
      <c r="E132" s="574"/>
      <c r="F132" s="644"/>
    </row>
    <row r="133" spans="1:6" x14ac:dyDescent="0.25">
      <c r="A133" s="574"/>
      <c r="B133" s="574"/>
      <c r="C133" s="574"/>
      <c r="D133" s="574"/>
      <c r="E133" s="574"/>
      <c r="F133" s="644"/>
    </row>
    <row r="134" spans="1:6" x14ac:dyDescent="0.25">
      <c r="A134" s="574"/>
      <c r="B134" s="574"/>
      <c r="C134" s="574"/>
      <c r="D134" s="574"/>
      <c r="E134" s="574"/>
      <c r="F134" s="644"/>
    </row>
    <row r="135" spans="1:6" x14ac:dyDescent="0.25">
      <c r="A135" s="574"/>
      <c r="B135" s="574"/>
      <c r="C135" s="574"/>
      <c r="D135" s="574"/>
      <c r="E135" s="574"/>
      <c r="F135" s="644"/>
    </row>
    <row r="136" spans="1:6" x14ac:dyDescent="0.25">
      <c r="A136" s="574"/>
      <c r="B136" s="574"/>
      <c r="C136" s="574"/>
      <c r="D136" s="574"/>
      <c r="E136" s="574"/>
      <c r="F136" s="644"/>
    </row>
    <row r="137" spans="1:6" x14ac:dyDescent="0.25">
      <c r="A137" s="574"/>
      <c r="B137" s="574"/>
      <c r="C137" s="574"/>
      <c r="D137" s="574"/>
      <c r="E137" s="574"/>
      <c r="F137" s="644"/>
    </row>
    <row r="138" spans="1:6" x14ac:dyDescent="0.25">
      <c r="A138" s="574"/>
      <c r="B138" s="574"/>
      <c r="C138" s="574"/>
      <c r="D138" s="574"/>
      <c r="E138" s="574"/>
      <c r="F138" s="644"/>
    </row>
    <row r="139" spans="1:6" x14ac:dyDescent="0.25">
      <c r="A139" s="574"/>
      <c r="B139" s="574"/>
      <c r="C139" s="574"/>
      <c r="D139" s="574"/>
      <c r="E139" s="574"/>
      <c r="F139" s="644"/>
    </row>
    <row r="140" spans="1:6" x14ac:dyDescent="0.25">
      <c r="A140" s="574"/>
      <c r="B140" s="574"/>
      <c r="C140" s="574"/>
      <c r="D140" s="574"/>
      <c r="E140" s="574"/>
      <c r="F140" s="644"/>
    </row>
    <row r="141" spans="1:6" x14ac:dyDescent="0.25">
      <c r="A141" s="574"/>
      <c r="B141" s="574"/>
      <c r="C141" s="574"/>
      <c r="D141" s="574"/>
      <c r="E141" s="574"/>
      <c r="F141" s="644"/>
    </row>
    <row r="142" spans="1:6" x14ac:dyDescent="0.25">
      <c r="A142" s="574"/>
      <c r="B142" s="574"/>
      <c r="C142" s="574"/>
      <c r="D142" s="574"/>
      <c r="E142" s="574"/>
      <c r="F142" s="644"/>
    </row>
    <row r="143" spans="1:6" x14ac:dyDescent="0.25">
      <c r="A143" s="574"/>
      <c r="B143" s="574"/>
      <c r="C143" s="574"/>
      <c r="D143" s="574"/>
      <c r="E143" s="574"/>
      <c r="F143" s="644"/>
    </row>
    <row r="144" spans="1:6" x14ac:dyDescent="0.25">
      <c r="A144" s="574"/>
      <c r="B144" s="574"/>
      <c r="C144" s="574"/>
      <c r="D144" s="574"/>
      <c r="E144" s="574"/>
      <c r="F144" s="644"/>
    </row>
    <row r="145" spans="1:6" x14ac:dyDescent="0.25">
      <c r="A145" s="574"/>
      <c r="B145" s="574"/>
      <c r="C145" s="574"/>
      <c r="D145" s="574"/>
      <c r="E145" s="574"/>
      <c r="F145" s="644"/>
    </row>
    <row r="146" spans="1:6" x14ac:dyDescent="0.25">
      <c r="A146" s="574"/>
      <c r="B146" s="574"/>
      <c r="C146" s="574"/>
      <c r="D146" s="574"/>
      <c r="E146" s="574"/>
      <c r="F146" s="644"/>
    </row>
    <row r="147" spans="1:6" x14ac:dyDescent="0.25">
      <c r="A147" s="574"/>
      <c r="B147" s="574"/>
      <c r="C147" s="574"/>
      <c r="D147" s="574"/>
      <c r="E147" s="574"/>
      <c r="F147" s="644"/>
    </row>
    <row r="148" spans="1:6" x14ac:dyDescent="0.25">
      <c r="A148" s="574"/>
      <c r="B148" s="574"/>
      <c r="C148" s="574"/>
      <c r="D148" s="574"/>
      <c r="E148" s="574"/>
      <c r="F148" s="644"/>
    </row>
    <row r="149" spans="1:6" x14ac:dyDescent="0.25">
      <c r="A149" s="574"/>
      <c r="B149" s="574"/>
      <c r="C149" s="574"/>
      <c r="D149" s="574"/>
      <c r="E149" s="574"/>
      <c r="F149" s="644"/>
    </row>
    <row r="150" spans="1:6" x14ac:dyDescent="0.25">
      <c r="A150" s="574"/>
      <c r="B150" s="574"/>
      <c r="C150" s="574"/>
      <c r="D150" s="574"/>
      <c r="E150" s="574"/>
      <c r="F150" s="644"/>
    </row>
    <row r="151" spans="1:6" x14ac:dyDescent="0.25">
      <c r="A151" s="574"/>
      <c r="B151" s="574"/>
      <c r="C151" s="574"/>
      <c r="D151" s="574"/>
      <c r="E151" s="574"/>
      <c r="F151" s="644"/>
    </row>
    <row r="152" spans="1:6" x14ac:dyDescent="0.25">
      <c r="A152" s="574"/>
      <c r="B152" s="574"/>
      <c r="C152" s="574"/>
      <c r="D152" s="574"/>
      <c r="E152" s="574"/>
      <c r="F152" s="644"/>
    </row>
    <row r="153" spans="1:6" x14ac:dyDescent="0.25">
      <c r="A153" s="574"/>
      <c r="B153" s="574"/>
      <c r="C153" s="574"/>
      <c r="D153" s="574"/>
      <c r="E153" s="574"/>
      <c r="F153" s="644"/>
    </row>
    <row r="154" spans="1:6" x14ac:dyDescent="0.25">
      <c r="A154" s="574"/>
      <c r="B154" s="574"/>
      <c r="C154" s="574"/>
      <c r="D154" s="574"/>
      <c r="E154" s="574"/>
      <c r="F154" s="644"/>
    </row>
    <row r="155" spans="1:6" x14ac:dyDescent="0.25">
      <c r="A155" s="574"/>
      <c r="B155" s="574"/>
      <c r="C155" s="574"/>
      <c r="D155" s="574"/>
      <c r="E155" s="574"/>
      <c r="F155" s="644"/>
    </row>
    <row r="156" spans="1:6" x14ac:dyDescent="0.25">
      <c r="A156" s="574"/>
      <c r="B156" s="574"/>
      <c r="C156" s="574"/>
      <c r="D156" s="574"/>
      <c r="E156" s="574"/>
      <c r="F156" s="644"/>
    </row>
    <row r="157" spans="1:6" x14ac:dyDescent="0.25">
      <c r="A157" s="574"/>
      <c r="B157" s="574"/>
      <c r="C157" s="574"/>
      <c r="D157" s="574"/>
      <c r="E157" s="574"/>
      <c r="F157" s="644"/>
    </row>
    <row r="158" spans="1:6" x14ac:dyDescent="0.25">
      <c r="A158" s="574"/>
      <c r="B158" s="574"/>
      <c r="C158" s="574"/>
      <c r="D158" s="574"/>
      <c r="E158" s="574"/>
      <c r="F158" s="644"/>
    </row>
    <row r="159" spans="1:6" x14ac:dyDescent="0.25">
      <c r="A159" s="574"/>
      <c r="B159" s="574"/>
      <c r="C159" s="574"/>
      <c r="D159" s="574"/>
      <c r="E159" s="574"/>
      <c r="F159" s="644"/>
    </row>
    <row r="160" spans="1:6" x14ac:dyDescent="0.25">
      <c r="A160" s="574"/>
      <c r="B160" s="574"/>
      <c r="C160" s="574"/>
      <c r="D160" s="574"/>
      <c r="E160" s="574"/>
      <c r="F160" s="644"/>
    </row>
    <row r="161" spans="1:6" x14ac:dyDescent="0.25">
      <c r="A161" s="574"/>
      <c r="B161" s="574"/>
      <c r="C161" s="574"/>
      <c r="D161" s="574"/>
      <c r="E161" s="574"/>
      <c r="F161" s="644"/>
    </row>
    <row r="162" spans="1:6" x14ac:dyDescent="0.25">
      <c r="A162" s="574"/>
      <c r="B162" s="574"/>
      <c r="C162" s="574"/>
      <c r="D162" s="574"/>
      <c r="E162" s="574"/>
      <c r="F162" s="644"/>
    </row>
    <row r="163" spans="1:6" x14ac:dyDescent="0.25">
      <c r="A163" s="574"/>
      <c r="B163" s="574"/>
      <c r="C163" s="574"/>
      <c r="D163" s="574"/>
      <c r="E163" s="574"/>
      <c r="F163" s="644"/>
    </row>
    <row r="164" spans="1:6" x14ac:dyDescent="0.25">
      <c r="A164" s="574"/>
      <c r="B164" s="574"/>
      <c r="C164" s="574"/>
      <c r="D164" s="574"/>
      <c r="E164" s="574"/>
      <c r="F164" s="644"/>
    </row>
    <row r="165" spans="1:6" x14ac:dyDescent="0.25">
      <c r="A165" s="574"/>
      <c r="B165" s="574"/>
      <c r="C165" s="574"/>
      <c r="D165" s="574"/>
      <c r="E165" s="574"/>
      <c r="F165" s="644"/>
    </row>
    <row r="166" spans="1:6" x14ac:dyDescent="0.25">
      <c r="A166" s="574"/>
      <c r="B166" s="574"/>
      <c r="C166" s="574"/>
      <c r="D166" s="574"/>
      <c r="E166" s="574"/>
      <c r="F166" s="644"/>
    </row>
    <row r="167" spans="1:6" x14ac:dyDescent="0.25">
      <c r="A167" s="574"/>
      <c r="B167" s="574"/>
      <c r="C167" s="574"/>
      <c r="D167" s="574"/>
      <c r="E167" s="574"/>
      <c r="F167" s="644"/>
    </row>
    <row r="168" spans="1:6" x14ac:dyDescent="0.25">
      <c r="A168" s="574"/>
      <c r="B168" s="574"/>
      <c r="C168" s="574"/>
      <c r="D168" s="574"/>
      <c r="E168" s="574"/>
      <c r="F168" s="644"/>
    </row>
    <row r="169" spans="1:6" x14ac:dyDescent="0.25">
      <c r="A169" s="574"/>
      <c r="B169" s="574"/>
      <c r="C169" s="574"/>
      <c r="D169" s="574"/>
      <c r="E169" s="574"/>
      <c r="F169" s="644"/>
    </row>
    <row r="170" spans="1:6" x14ac:dyDescent="0.25">
      <c r="A170" s="574"/>
      <c r="B170" s="574"/>
      <c r="C170" s="574"/>
      <c r="D170" s="574"/>
      <c r="E170" s="574"/>
      <c r="F170" s="644"/>
    </row>
    <row r="171" spans="1:6" x14ac:dyDescent="0.25">
      <c r="A171" s="574"/>
      <c r="B171" s="574"/>
      <c r="C171" s="574"/>
      <c r="D171" s="574"/>
      <c r="E171" s="574"/>
      <c r="F171" s="644"/>
    </row>
    <row r="172" spans="1:6" x14ac:dyDescent="0.25">
      <c r="A172" s="574"/>
      <c r="B172" s="574"/>
      <c r="C172" s="574"/>
      <c r="D172" s="574"/>
      <c r="E172" s="574"/>
      <c r="F172" s="644"/>
    </row>
    <row r="173" spans="1:6" x14ac:dyDescent="0.25">
      <c r="A173" s="574"/>
      <c r="B173" s="574"/>
      <c r="C173" s="574"/>
      <c r="D173" s="574"/>
      <c r="E173" s="574"/>
      <c r="F173" s="644"/>
    </row>
    <row r="174" spans="1:6" x14ac:dyDescent="0.25">
      <c r="A174" s="574"/>
      <c r="B174" s="574"/>
      <c r="C174" s="574"/>
      <c r="D174" s="574"/>
      <c r="E174" s="574"/>
      <c r="F174" s="644"/>
    </row>
    <row r="175" spans="1:6" x14ac:dyDescent="0.25">
      <c r="A175" s="574"/>
      <c r="B175" s="574"/>
      <c r="C175" s="574"/>
      <c r="D175" s="574"/>
      <c r="E175" s="574"/>
      <c r="F175" s="644"/>
    </row>
    <row r="176" spans="1:6" x14ac:dyDescent="0.25">
      <c r="A176" s="574"/>
      <c r="B176" s="574"/>
      <c r="C176" s="574"/>
      <c r="D176" s="574"/>
      <c r="E176" s="574"/>
      <c r="F176" s="644"/>
    </row>
    <row r="177" spans="1:6" x14ac:dyDescent="0.25">
      <c r="A177" s="574"/>
      <c r="B177" s="574"/>
      <c r="C177" s="574"/>
      <c r="D177" s="574"/>
      <c r="E177" s="574"/>
      <c r="F177" s="644"/>
    </row>
    <row r="178" spans="1:6" x14ac:dyDescent="0.25">
      <c r="A178" s="574"/>
      <c r="B178" s="574"/>
      <c r="C178" s="574"/>
      <c r="D178" s="574"/>
      <c r="E178" s="574"/>
      <c r="F178" s="644"/>
    </row>
    <row r="179" spans="1:6" x14ac:dyDescent="0.25">
      <c r="A179" s="574"/>
      <c r="B179" s="574"/>
      <c r="C179" s="574"/>
      <c r="D179" s="574"/>
      <c r="E179" s="574"/>
      <c r="F179" s="644"/>
    </row>
    <row r="180" spans="1:6" x14ac:dyDescent="0.25">
      <c r="A180" s="574"/>
      <c r="B180" s="574"/>
      <c r="C180" s="574"/>
      <c r="D180" s="574"/>
      <c r="E180" s="574"/>
      <c r="F180" s="644"/>
    </row>
    <row r="181" spans="1:6" x14ac:dyDescent="0.25">
      <c r="A181" s="574"/>
      <c r="B181" s="574"/>
      <c r="C181" s="574"/>
      <c r="D181" s="574"/>
      <c r="E181" s="574"/>
      <c r="F181" s="644"/>
    </row>
    <row r="182" spans="1:6" x14ac:dyDescent="0.25">
      <c r="A182" s="574"/>
      <c r="B182" s="574"/>
      <c r="C182" s="574"/>
      <c r="D182" s="574"/>
      <c r="E182" s="574"/>
      <c r="F182" s="644"/>
    </row>
    <row r="183" spans="1:6" x14ac:dyDescent="0.25">
      <c r="A183" s="574"/>
      <c r="B183" s="574"/>
      <c r="C183" s="574"/>
      <c r="D183" s="574"/>
      <c r="E183" s="574"/>
      <c r="F183" s="644"/>
    </row>
    <row r="184" spans="1:6" x14ac:dyDescent="0.25">
      <c r="A184" s="574"/>
      <c r="B184" s="574"/>
      <c r="C184" s="574"/>
      <c r="D184" s="574"/>
      <c r="E184" s="574"/>
      <c r="F184" s="644"/>
    </row>
    <row r="185" spans="1:6" x14ac:dyDescent="0.25">
      <c r="A185" s="574"/>
      <c r="B185" s="574"/>
      <c r="C185" s="574"/>
      <c r="D185" s="574"/>
      <c r="E185" s="574"/>
      <c r="F185" s="644"/>
    </row>
    <row r="186" spans="1:6" x14ac:dyDescent="0.25">
      <c r="A186" s="574"/>
      <c r="B186" s="574"/>
      <c r="C186" s="574"/>
      <c r="D186" s="574"/>
      <c r="E186" s="574"/>
      <c r="F186" s="644"/>
    </row>
    <row r="187" spans="1:6" x14ac:dyDescent="0.25">
      <c r="A187" s="574"/>
      <c r="B187" s="574"/>
      <c r="C187" s="574"/>
      <c r="D187" s="574"/>
      <c r="E187" s="574"/>
      <c r="F187" s="644"/>
    </row>
    <row r="188" spans="1:6" x14ac:dyDescent="0.25">
      <c r="A188" s="574"/>
      <c r="B188" s="574"/>
      <c r="C188" s="574"/>
      <c r="D188" s="574"/>
      <c r="E188" s="574"/>
      <c r="F188" s="644"/>
    </row>
    <row r="189" spans="1:6" x14ac:dyDescent="0.25">
      <c r="A189" s="574"/>
      <c r="B189" s="574"/>
      <c r="C189" s="574"/>
      <c r="D189" s="574"/>
      <c r="E189" s="574"/>
      <c r="F189" s="644"/>
    </row>
    <row r="190" spans="1:6" x14ac:dyDescent="0.25">
      <c r="A190" s="574"/>
      <c r="B190" s="574"/>
      <c r="C190" s="574"/>
      <c r="D190" s="574"/>
      <c r="E190" s="574"/>
      <c r="F190" s="644"/>
    </row>
    <row r="191" spans="1:6" x14ac:dyDescent="0.25">
      <c r="A191" s="574"/>
      <c r="B191" s="574"/>
      <c r="C191" s="574"/>
      <c r="D191" s="574"/>
      <c r="E191" s="574"/>
      <c r="F191" s="644"/>
    </row>
    <row r="192" spans="1:6" x14ac:dyDescent="0.25">
      <c r="A192" s="574"/>
      <c r="B192" s="574"/>
      <c r="C192" s="574"/>
      <c r="D192" s="574"/>
      <c r="E192" s="574"/>
      <c r="F192" s="644"/>
    </row>
    <row r="193" spans="1:6" x14ac:dyDescent="0.25">
      <c r="A193" s="574"/>
      <c r="B193" s="574"/>
      <c r="C193" s="574"/>
      <c r="D193" s="574"/>
      <c r="E193" s="574"/>
      <c r="F193" s="644"/>
    </row>
    <row r="194" spans="1:6" x14ac:dyDescent="0.25">
      <c r="A194" s="574"/>
      <c r="B194" s="574"/>
      <c r="C194" s="574"/>
      <c r="D194" s="574"/>
      <c r="E194" s="574"/>
      <c r="F194" s="644"/>
    </row>
    <row r="195" spans="1:6" x14ac:dyDescent="0.25">
      <c r="A195" s="574"/>
      <c r="B195" s="574"/>
      <c r="C195" s="574"/>
      <c r="D195" s="574"/>
      <c r="E195" s="574"/>
      <c r="F195" s="644"/>
    </row>
    <row r="196" spans="1:6" x14ac:dyDescent="0.25">
      <c r="A196" s="574"/>
      <c r="B196" s="574"/>
      <c r="C196" s="574"/>
      <c r="D196" s="574"/>
      <c r="E196" s="574"/>
      <c r="F196" s="644"/>
    </row>
    <row r="197" spans="1:6" x14ac:dyDescent="0.25">
      <c r="A197" s="574"/>
      <c r="B197" s="574"/>
      <c r="C197" s="574"/>
      <c r="D197" s="574"/>
      <c r="E197" s="574"/>
      <c r="F197" s="644"/>
    </row>
    <row r="198" spans="1:6" x14ac:dyDescent="0.25">
      <c r="A198" s="574"/>
      <c r="B198" s="574"/>
      <c r="C198" s="574"/>
      <c r="D198" s="574"/>
      <c r="E198" s="574"/>
      <c r="F198" s="644"/>
    </row>
    <row r="199" spans="1:6" x14ac:dyDescent="0.25">
      <c r="A199" s="574"/>
      <c r="B199" s="574"/>
      <c r="C199" s="574"/>
      <c r="D199" s="574"/>
      <c r="E199" s="574"/>
      <c r="F199" s="644"/>
    </row>
    <row r="200" spans="1:6" x14ac:dyDescent="0.25">
      <c r="A200" s="574"/>
      <c r="B200" s="574"/>
      <c r="C200" s="574"/>
      <c r="D200" s="574"/>
      <c r="E200" s="574"/>
      <c r="F200" s="644"/>
    </row>
  </sheetData>
  <mergeCells count="11">
    <mergeCell ref="A28:B28"/>
    <mergeCell ref="A1:F1"/>
    <mergeCell ref="A10:B10"/>
    <mergeCell ref="A14:B14"/>
    <mergeCell ref="A18:B18"/>
    <mergeCell ref="A25:B25"/>
    <mergeCell ref="A33:B33"/>
    <mergeCell ref="A36:B36"/>
    <mergeCell ref="A39:B39"/>
    <mergeCell ref="A52:B52"/>
    <mergeCell ref="A80:B80"/>
  </mergeCells>
  <printOptions horizontalCentered="1" verticalCentered="1"/>
  <pageMargins left="0.25" right="0.25" top="0.75" bottom="0.75" header="0.3" footer="0.3"/>
  <pageSetup scale="3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  <pageSetUpPr fitToPage="1"/>
  </sheetPr>
  <dimension ref="A2:AI759"/>
  <sheetViews>
    <sheetView topLeftCell="A89" zoomScale="115" zoomScaleNormal="115" zoomScaleSheetLayoutView="100" workbookViewId="0">
      <selection activeCell="E104" sqref="E104:E105"/>
    </sheetView>
  </sheetViews>
  <sheetFormatPr defaultColWidth="9.1796875" defaultRowHeight="10" x14ac:dyDescent="0.25"/>
  <cols>
    <col min="1" max="1" width="3.453125" style="1" customWidth="1"/>
    <col min="2" max="3" width="19.7265625" style="1" customWidth="1"/>
    <col min="4" max="4" width="10.7265625" style="2" customWidth="1"/>
    <col min="5" max="5" width="7.81640625" style="2" customWidth="1"/>
    <col min="6" max="6" width="6.54296875" style="3" customWidth="1"/>
    <col min="7" max="7" width="10.7265625" style="1" customWidth="1"/>
    <col min="8" max="8" width="6.54296875" style="3" customWidth="1"/>
    <col min="9" max="9" width="10.7265625" style="1" customWidth="1"/>
    <col min="10" max="10" width="5.7265625" style="3" customWidth="1"/>
    <col min="11" max="11" width="10.7265625" style="1" customWidth="1"/>
    <col min="12" max="12" width="5.7265625" style="3" customWidth="1"/>
    <col min="13" max="13" width="10.7265625" style="1" customWidth="1"/>
    <col min="14" max="14" width="5.7265625" style="3" customWidth="1"/>
    <col min="15" max="15" width="10.7265625" style="1" customWidth="1"/>
    <col min="16" max="16" width="5.7265625" style="3" customWidth="1"/>
    <col min="17" max="17" width="10.7265625" style="1" customWidth="1"/>
    <col min="18" max="18" width="5.7265625" style="3" customWidth="1"/>
    <col min="19" max="19" width="10.7265625" style="1" customWidth="1"/>
    <col min="20" max="20" width="13.453125" style="1" bestFit="1" customWidth="1"/>
    <col min="21" max="21" width="5" style="1" bestFit="1" customWidth="1"/>
    <col min="22" max="22" width="7.453125" style="4" customWidth="1"/>
    <col min="23" max="23" width="5.7265625" style="4" customWidth="1"/>
    <col min="24" max="24" width="3.7265625" style="4" customWidth="1"/>
    <col min="25" max="25" width="5.7265625" style="4" customWidth="1"/>
    <col min="26" max="26" width="3.7265625" style="4" customWidth="1"/>
    <col min="27" max="27" width="5.7265625" style="4" customWidth="1"/>
    <col min="28" max="28" width="3.7265625" style="1" customWidth="1"/>
    <col min="29" max="29" width="5.7265625" style="1" customWidth="1"/>
    <col min="30" max="30" width="3.7265625" style="1" customWidth="1"/>
    <col min="31" max="31" width="5.7265625" style="1" customWidth="1"/>
    <col min="32" max="32" width="3.7265625" style="1" customWidth="1"/>
    <col min="33" max="33" width="5.7265625" style="1" customWidth="1"/>
    <col min="34" max="34" width="3.7265625" style="1" customWidth="1"/>
    <col min="35" max="35" width="5.7265625" style="1" customWidth="1"/>
    <col min="36" max="42" width="3.7265625" style="1" customWidth="1"/>
    <col min="43" max="16384" width="9.1796875" style="1"/>
  </cols>
  <sheetData>
    <row r="2" spans="2:27" ht="11.25" customHeight="1" x14ac:dyDescent="0.25">
      <c r="B2" s="394" t="s">
        <v>0</v>
      </c>
      <c r="C2" s="795">
        <f>+'BVARI BUDGET'!C2</f>
        <v>0</v>
      </c>
      <c r="D2" s="795"/>
      <c r="E2" s="795"/>
      <c r="F2" s="795"/>
      <c r="G2" s="796"/>
    </row>
    <row r="3" spans="2:27" ht="11.25" customHeight="1" x14ac:dyDescent="0.25">
      <c r="B3" s="395" t="s">
        <v>47</v>
      </c>
      <c r="C3" s="759">
        <f>+'BVARI BUDGET'!C3</f>
        <v>0</v>
      </c>
      <c r="D3" s="759"/>
      <c r="E3" s="745" t="s">
        <v>58</v>
      </c>
      <c r="F3" s="745"/>
      <c r="G3" s="429">
        <f>+'BVARI BUDGET'!H3</f>
        <v>0</v>
      </c>
      <c r="H3" s="6"/>
      <c r="I3" s="104" t="s">
        <v>59</v>
      </c>
      <c r="J3" s="95"/>
      <c r="K3" s="96"/>
      <c r="L3" s="95"/>
      <c r="M3" s="96"/>
      <c r="N3" s="95"/>
      <c r="O3" s="97"/>
      <c r="V3" s="1"/>
      <c r="W3" s="1"/>
      <c r="X3" s="1"/>
      <c r="Y3" s="1"/>
      <c r="Z3" s="1"/>
      <c r="AA3" s="1"/>
    </row>
    <row r="4" spans="2:27" ht="11.25" customHeight="1" x14ac:dyDescent="0.25">
      <c r="B4" s="395" t="s">
        <v>1</v>
      </c>
      <c r="C4" s="759">
        <f>+'BVARI BUDGET'!C4</f>
        <v>0</v>
      </c>
      <c r="D4" s="759"/>
      <c r="E4" s="745" t="s">
        <v>43</v>
      </c>
      <c r="F4" s="745"/>
      <c r="G4" s="571">
        <f>+'BVARI BUDGET'!H4</f>
        <v>44743</v>
      </c>
      <c r="H4" s="6"/>
      <c r="I4" s="158" t="s">
        <v>60</v>
      </c>
      <c r="J4" s="159"/>
      <c r="K4" s="159"/>
      <c r="L4" s="159"/>
      <c r="M4" s="159"/>
      <c r="N4" s="159"/>
      <c r="O4" s="160"/>
      <c r="V4" s="1"/>
      <c r="W4" s="1"/>
      <c r="X4" s="1"/>
      <c r="Y4" s="1"/>
      <c r="Z4" s="1"/>
      <c r="AA4" s="1"/>
    </row>
    <row r="5" spans="2:27" ht="11.25" customHeight="1" x14ac:dyDescent="0.25">
      <c r="B5" s="395" t="s">
        <v>9</v>
      </c>
      <c r="C5" s="759">
        <f>+'BVARI BUDGET'!C5</f>
        <v>0</v>
      </c>
      <c r="D5" s="759"/>
      <c r="E5" s="745" t="s">
        <v>44</v>
      </c>
      <c r="F5" s="745"/>
      <c r="G5" s="571">
        <f>+'BVARI BUDGET'!H5</f>
        <v>47299</v>
      </c>
      <c r="H5" s="6"/>
      <c r="I5" s="107" t="s">
        <v>61</v>
      </c>
      <c r="J5" s="105"/>
      <c r="K5" s="105"/>
      <c r="L5" s="105"/>
      <c r="M5" s="105"/>
      <c r="N5" s="105"/>
      <c r="O5" s="106"/>
      <c r="V5" s="1"/>
      <c r="W5" s="1"/>
      <c r="X5" s="1"/>
      <c r="Y5" s="1"/>
      <c r="Z5" s="1"/>
      <c r="AA5" s="1"/>
    </row>
    <row r="6" spans="2:27" ht="11.25" customHeight="1" x14ac:dyDescent="0.25">
      <c r="B6" s="395" t="s">
        <v>10</v>
      </c>
      <c r="C6" s="759">
        <f>+'BVARI BUDGET'!C6</f>
        <v>0</v>
      </c>
      <c r="D6" s="759"/>
      <c r="E6" s="745" t="s">
        <v>45</v>
      </c>
      <c r="F6" s="745"/>
      <c r="G6" s="430" t="str">
        <f>+'BVARI BUDGET'!H6</f>
        <v>7 Yrs</v>
      </c>
      <c r="H6" s="6"/>
      <c r="I6" s="161" t="s">
        <v>63</v>
      </c>
      <c r="J6" s="99"/>
      <c r="K6" s="99"/>
      <c r="L6" s="99"/>
      <c r="M6" s="99"/>
      <c r="N6" s="99"/>
      <c r="O6" s="100"/>
      <c r="V6" s="1"/>
      <c r="W6" s="1"/>
      <c r="X6" s="1"/>
      <c r="Y6" s="1"/>
      <c r="Z6" s="1"/>
      <c r="AA6" s="1"/>
    </row>
    <row r="7" spans="2:27" ht="11.25" customHeight="1" x14ac:dyDescent="0.25">
      <c r="B7" s="396" t="s">
        <v>356</v>
      </c>
      <c r="C7" s="780">
        <f>+'BVARI BUDGET'!C7</f>
        <v>0</v>
      </c>
      <c r="D7" s="780"/>
      <c r="E7" s="745" t="s">
        <v>46</v>
      </c>
      <c r="F7" s="745"/>
      <c r="G7" s="431">
        <f>+'BVARI BUDGET'!H7</f>
        <v>0.03</v>
      </c>
      <c r="H7" s="6"/>
      <c r="I7" s="256" t="s">
        <v>143</v>
      </c>
      <c r="J7" s="99"/>
      <c r="K7" s="99"/>
      <c r="L7" s="99"/>
      <c r="M7" s="99"/>
      <c r="N7" s="99"/>
      <c r="O7" s="100"/>
      <c r="V7" s="1"/>
      <c r="W7" s="1"/>
      <c r="X7" s="1"/>
      <c r="Y7" s="1"/>
      <c r="Z7" s="1"/>
      <c r="AA7" s="1"/>
    </row>
    <row r="8" spans="2:27" ht="11.25" customHeight="1" x14ac:dyDescent="0.25">
      <c r="B8" s="396" t="s">
        <v>250</v>
      </c>
      <c r="C8" s="781">
        <f>+'BVARI BUDGET'!C8</f>
        <v>0</v>
      </c>
      <c r="D8" s="781"/>
      <c r="E8" s="745"/>
      <c r="F8" s="745"/>
      <c r="G8" s="430"/>
      <c r="H8" s="6"/>
      <c r="I8" s="98"/>
      <c r="J8" s="99"/>
      <c r="K8" s="99"/>
      <c r="L8" s="99"/>
      <c r="M8" s="99"/>
      <c r="N8" s="99"/>
      <c r="O8" s="100"/>
      <c r="Q8" s="5"/>
      <c r="S8" s="5"/>
      <c r="V8" s="1"/>
      <c r="W8" s="1"/>
      <c r="X8" s="1"/>
      <c r="Y8" s="1"/>
      <c r="Z8" s="1"/>
      <c r="AA8" s="1"/>
    </row>
    <row r="9" spans="2:27" ht="11.25" customHeight="1" x14ac:dyDescent="0.25">
      <c r="B9" s="397"/>
      <c r="C9" s="782"/>
      <c r="D9" s="782"/>
      <c r="E9" s="751"/>
      <c r="F9" s="751"/>
      <c r="G9" s="432"/>
      <c r="H9" s="94"/>
      <c r="I9" s="101"/>
      <c r="J9" s="102"/>
      <c r="K9" s="102"/>
      <c r="L9" s="102"/>
      <c r="M9" s="102"/>
      <c r="N9" s="102"/>
      <c r="O9" s="103"/>
      <c r="P9" s="766"/>
      <c r="Q9" s="766"/>
      <c r="R9" s="766"/>
      <c r="S9" s="766"/>
      <c r="V9" s="1"/>
      <c r="W9" s="1"/>
      <c r="X9" s="1"/>
      <c r="Y9" s="1"/>
      <c r="Z9" s="1"/>
      <c r="AA9" s="1"/>
    </row>
    <row r="10" spans="2:27" s="10" customFormat="1" ht="11.25" customHeight="1" x14ac:dyDescent="0.25">
      <c r="D10" s="51"/>
      <c r="E10" s="51"/>
      <c r="F10" s="52"/>
      <c r="H10" s="727"/>
      <c r="I10" s="727"/>
      <c r="J10" s="727"/>
      <c r="K10" s="727"/>
      <c r="L10" s="727"/>
      <c r="M10" s="727"/>
      <c r="N10" s="727"/>
      <c r="O10" s="727"/>
      <c r="P10" s="727"/>
      <c r="Q10" s="727"/>
      <c r="R10" s="727"/>
      <c r="S10" s="727"/>
      <c r="T10" s="9" t="str">
        <f>IF($B$498=5,"","↓")</f>
        <v>↓</v>
      </c>
      <c r="U10" s="1"/>
      <c r="V10" s="9"/>
      <c r="W10" s="9"/>
      <c r="X10" s="9"/>
      <c r="Y10" s="9"/>
      <c r="Z10" s="9"/>
      <c r="AA10" s="9"/>
    </row>
    <row r="11" spans="2:27" s="10" customFormat="1" ht="11.25" customHeight="1" x14ac:dyDescent="0.25">
      <c r="D11" s="51"/>
      <c r="E11" s="51"/>
      <c r="F11" s="52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1"/>
      <c r="V11" s="9"/>
      <c r="W11" s="9"/>
      <c r="X11" s="9"/>
      <c r="Y11" s="9"/>
      <c r="Z11" s="9"/>
      <c r="AA11" s="9"/>
    </row>
    <row r="12" spans="2:27" s="10" customFormat="1" ht="11.25" customHeight="1" x14ac:dyDescent="0.25">
      <c r="B12" s="779" t="s">
        <v>199</v>
      </c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341"/>
      <c r="S12" s="341"/>
      <c r="T12" s="341"/>
      <c r="U12" s="1"/>
      <c r="V12" s="9"/>
      <c r="W12" s="9"/>
      <c r="X12" s="9"/>
      <c r="Y12" s="9"/>
      <c r="Z12" s="9"/>
      <c r="AA12" s="9"/>
    </row>
    <row r="13" spans="2:27" s="10" customFormat="1" ht="11.25" customHeight="1" x14ac:dyDescent="0.25">
      <c r="D13" s="51"/>
      <c r="E13" s="51"/>
      <c r="F13" s="52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1"/>
      <c r="V13" s="9"/>
      <c r="W13" s="9"/>
      <c r="X13" s="9"/>
      <c r="Y13" s="9"/>
      <c r="Z13" s="9"/>
      <c r="AA13" s="9"/>
    </row>
    <row r="14" spans="2:27" s="10" customFormat="1" ht="11.25" customHeight="1" x14ac:dyDescent="0.25">
      <c r="B14" s="162" t="s">
        <v>358</v>
      </c>
      <c r="C14" s="771" t="s">
        <v>359</v>
      </c>
      <c r="D14" s="772"/>
      <c r="E14" s="51"/>
      <c r="F14" s="773" t="s">
        <v>65</v>
      </c>
      <c r="G14" s="773"/>
      <c r="H14" s="773"/>
      <c r="I14" s="773"/>
      <c r="J14" s="774" t="s">
        <v>357</v>
      </c>
      <c r="K14" s="775"/>
      <c r="L14" s="775"/>
      <c r="M14" s="775"/>
      <c r="N14" s="775"/>
      <c r="O14" s="775"/>
      <c r="P14" s="775"/>
      <c r="Q14" s="776"/>
      <c r="R14" s="9"/>
      <c r="S14" s="9"/>
      <c r="T14" s="9"/>
      <c r="U14" s="1"/>
      <c r="V14" s="9"/>
      <c r="W14" s="9"/>
      <c r="X14" s="9"/>
      <c r="Y14" s="9"/>
      <c r="Z14" s="9"/>
      <c r="AA14" s="9"/>
    </row>
    <row r="15" spans="2:27" s="10" customFormat="1" ht="11.25" customHeight="1" x14ac:dyDescent="0.25">
      <c r="D15" s="51"/>
      <c r="E15" s="51"/>
      <c r="F15" s="52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1"/>
      <c r="V15" s="9"/>
      <c r="W15" s="9"/>
      <c r="X15" s="9"/>
      <c r="Y15" s="9"/>
      <c r="Z15" s="9"/>
      <c r="AA15" s="9"/>
    </row>
    <row r="16" spans="2:27" s="164" customFormat="1" ht="11.25" customHeight="1" x14ac:dyDescent="0.25">
      <c r="B16" s="167" t="s">
        <v>66</v>
      </c>
      <c r="C16" s="167" t="s">
        <v>57</v>
      </c>
      <c r="D16" s="168" t="s">
        <v>67</v>
      </c>
      <c r="E16" s="169"/>
      <c r="F16" s="170"/>
      <c r="G16" s="167"/>
      <c r="H16" s="171"/>
      <c r="I16" s="171" t="s">
        <v>68</v>
      </c>
      <c r="J16" s="171"/>
      <c r="K16" s="162" t="s">
        <v>43</v>
      </c>
      <c r="L16" s="777">
        <f>+'BVARI BUDGET'!X13</f>
        <v>46935</v>
      </c>
      <c r="M16" s="778"/>
      <c r="N16" s="167"/>
      <c r="O16" s="162" t="s">
        <v>69</v>
      </c>
      <c r="P16" s="777">
        <f>+'BVARI BUDGET'!X14</f>
        <v>47299</v>
      </c>
      <c r="Q16" s="778"/>
      <c r="R16" s="171"/>
      <c r="S16" s="171"/>
      <c r="T16" s="171"/>
      <c r="U16" s="166"/>
      <c r="V16" s="165"/>
      <c r="W16" s="165"/>
      <c r="X16" s="165"/>
      <c r="Y16" s="165"/>
      <c r="Z16" s="165"/>
      <c r="AA16" s="165"/>
    </row>
    <row r="17" spans="1:27" s="164" customFormat="1" ht="11.25" customHeight="1" x14ac:dyDescent="0.25">
      <c r="B17" s="167"/>
      <c r="C17" s="167"/>
      <c r="D17" s="169"/>
      <c r="E17" s="169"/>
      <c r="F17" s="170"/>
      <c r="G17" s="167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66"/>
      <c r="V17" s="165"/>
      <c r="W17" s="165"/>
      <c r="X17" s="165"/>
      <c r="Y17" s="165"/>
      <c r="Z17" s="165"/>
      <c r="AA17" s="165"/>
    </row>
    <row r="18" spans="1:27" s="164" customFormat="1" ht="11.25" customHeight="1" x14ac:dyDescent="0.25">
      <c r="B18" s="172" t="s">
        <v>70</v>
      </c>
      <c r="C18" s="173"/>
      <c r="D18" s="174"/>
      <c r="E18" s="174"/>
      <c r="F18" s="175"/>
      <c r="G18" s="173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1"/>
      <c r="S18" s="171"/>
      <c r="T18" s="171"/>
      <c r="U18" s="166"/>
      <c r="V18" s="165"/>
      <c r="W18" s="165"/>
      <c r="X18" s="165"/>
      <c r="Y18" s="165"/>
      <c r="Z18" s="165"/>
      <c r="AA18" s="165"/>
    </row>
    <row r="19" spans="1:27" s="164" customFormat="1" ht="11.25" customHeight="1" x14ac:dyDescent="0.25">
      <c r="B19" s="167"/>
      <c r="C19" s="167"/>
      <c r="D19" s="169"/>
      <c r="E19" s="169"/>
      <c r="F19" s="170"/>
      <c r="G19" s="167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66"/>
      <c r="V19" s="165"/>
      <c r="W19" s="165"/>
      <c r="X19" s="165"/>
      <c r="Y19" s="165"/>
      <c r="Z19" s="165"/>
      <c r="AA19" s="165"/>
    </row>
    <row r="20" spans="1:27" s="164" customFormat="1" ht="11.25" customHeight="1" x14ac:dyDescent="0.25">
      <c r="A20" s="178"/>
      <c r="B20" s="167" t="s">
        <v>76</v>
      </c>
      <c r="C20" s="167"/>
      <c r="D20" s="177" t="s">
        <v>77</v>
      </c>
      <c r="E20" s="169"/>
      <c r="F20" s="163" t="s">
        <v>71</v>
      </c>
      <c r="G20" s="167"/>
      <c r="H20" s="171" t="s">
        <v>72</v>
      </c>
      <c r="I20" s="171"/>
      <c r="J20" s="171" t="s">
        <v>73</v>
      </c>
      <c r="K20" s="171"/>
      <c r="L20" s="171"/>
      <c r="M20" s="171" t="s">
        <v>74</v>
      </c>
      <c r="N20" s="171"/>
      <c r="O20" s="171"/>
      <c r="P20" s="171" t="s">
        <v>75</v>
      </c>
      <c r="Q20" s="171"/>
      <c r="R20" s="171"/>
      <c r="S20" s="171"/>
      <c r="T20" s="171"/>
      <c r="U20" s="166"/>
      <c r="V20" s="165"/>
      <c r="W20" s="165"/>
      <c r="X20" s="165"/>
      <c r="Y20" s="165"/>
      <c r="Z20" s="165"/>
      <c r="AA20" s="165"/>
    </row>
    <row r="21" spans="1:27" s="164" customFormat="1" ht="11.25" customHeight="1" x14ac:dyDescent="0.25">
      <c r="A21" s="178">
        <v>1</v>
      </c>
      <c r="B21" s="769">
        <f>+'BVARI BUDGET'!B17</f>
        <v>0</v>
      </c>
      <c r="C21" s="770"/>
      <c r="D21" s="769" t="str">
        <f>+'BVARI BUDGET'!C17</f>
        <v>PD/PI</v>
      </c>
      <c r="E21" s="770"/>
      <c r="F21" s="767">
        <f>+'BVARI BUDGET'!Y17</f>
        <v>0</v>
      </c>
      <c r="G21" s="768"/>
      <c r="H21" s="179">
        <f>12*'BVARI BUDGET'!X17</f>
        <v>12</v>
      </c>
      <c r="I21" s="760">
        <f>+'BVARI BUDGET'!Z17</f>
        <v>0</v>
      </c>
      <c r="J21" s="761"/>
      <c r="K21" s="762"/>
      <c r="L21" s="760">
        <f>'BVARI BUDGET'!Z50</f>
        <v>0</v>
      </c>
      <c r="M21" s="761"/>
      <c r="N21" s="762"/>
      <c r="O21" s="760">
        <f>+I21+L21</f>
        <v>0</v>
      </c>
      <c r="P21" s="761"/>
      <c r="Q21" s="762"/>
      <c r="R21" s="171"/>
      <c r="S21" s="171"/>
      <c r="T21" s="171"/>
      <c r="U21" s="166"/>
      <c r="V21" s="165"/>
      <c r="W21" s="165"/>
      <c r="X21" s="165"/>
      <c r="Y21" s="165"/>
      <c r="Z21" s="165"/>
      <c r="AA21" s="165"/>
    </row>
    <row r="22" spans="1:27" s="164" customFormat="1" ht="11.25" customHeight="1" x14ac:dyDescent="0.25">
      <c r="A22" s="178">
        <v>2</v>
      </c>
      <c r="B22" s="769">
        <f>+'BVARI BUDGET'!B18</f>
        <v>0</v>
      </c>
      <c r="C22" s="770"/>
      <c r="D22" s="769">
        <f>+'BVARI BUDGET'!C18</f>
        <v>0</v>
      </c>
      <c r="E22" s="770"/>
      <c r="F22" s="767">
        <f>+'BVARI BUDGET'!Y18</f>
        <v>0</v>
      </c>
      <c r="G22" s="768"/>
      <c r="H22" s="179">
        <f>12*'BVARI BUDGET'!X18</f>
        <v>0</v>
      </c>
      <c r="I22" s="760">
        <f>+'BVARI BUDGET'!Z18</f>
        <v>0</v>
      </c>
      <c r="J22" s="761"/>
      <c r="K22" s="762"/>
      <c r="L22" s="760">
        <f>'BVARI BUDGET'!Z51</f>
        <v>0</v>
      </c>
      <c r="M22" s="761"/>
      <c r="N22" s="762"/>
      <c r="O22" s="760">
        <f t="shared" ref="O22:O30" si="0">+I22+L22</f>
        <v>0</v>
      </c>
      <c r="P22" s="761"/>
      <c r="Q22" s="762"/>
      <c r="R22" s="171"/>
      <c r="S22" s="171"/>
      <c r="T22" s="171"/>
      <c r="U22" s="166"/>
      <c r="V22" s="165"/>
      <c r="W22" s="165"/>
      <c r="X22" s="165"/>
      <c r="Y22" s="165"/>
      <c r="Z22" s="165"/>
      <c r="AA22" s="165"/>
    </row>
    <row r="23" spans="1:27" s="164" customFormat="1" ht="11.25" customHeight="1" x14ac:dyDescent="0.25">
      <c r="A23" s="178">
        <v>3</v>
      </c>
      <c r="B23" s="769">
        <f>+'BVARI BUDGET'!B19</f>
        <v>0</v>
      </c>
      <c r="C23" s="770"/>
      <c r="D23" s="769">
        <f>+'BVARI BUDGET'!C19</f>
        <v>0</v>
      </c>
      <c r="E23" s="770"/>
      <c r="F23" s="767">
        <f>+'BVARI BUDGET'!Y19</f>
        <v>0</v>
      </c>
      <c r="G23" s="768"/>
      <c r="H23" s="179">
        <f>12*'BVARI BUDGET'!X19</f>
        <v>0</v>
      </c>
      <c r="I23" s="760">
        <f>+'BVARI BUDGET'!Z19</f>
        <v>0</v>
      </c>
      <c r="J23" s="761"/>
      <c r="K23" s="762"/>
      <c r="L23" s="760">
        <f>'BVARI BUDGET'!Z52</f>
        <v>0</v>
      </c>
      <c r="M23" s="761"/>
      <c r="N23" s="762"/>
      <c r="O23" s="760">
        <f t="shared" si="0"/>
        <v>0</v>
      </c>
      <c r="P23" s="761"/>
      <c r="Q23" s="762"/>
      <c r="R23" s="171"/>
      <c r="S23" s="171"/>
      <c r="T23" s="171"/>
      <c r="U23" s="166"/>
      <c r="V23" s="165"/>
      <c r="W23" s="165"/>
      <c r="X23" s="165"/>
      <c r="Y23" s="165"/>
      <c r="Z23" s="165"/>
      <c r="AA23" s="165"/>
    </row>
    <row r="24" spans="1:27" s="164" customFormat="1" ht="11.25" customHeight="1" x14ac:dyDescent="0.25">
      <c r="A24" s="178">
        <v>4</v>
      </c>
      <c r="B24" s="769">
        <f>+'BVARI BUDGET'!B20</f>
        <v>0</v>
      </c>
      <c r="C24" s="770"/>
      <c r="D24" s="769">
        <f>+'BVARI BUDGET'!C20</f>
        <v>0</v>
      </c>
      <c r="E24" s="770"/>
      <c r="F24" s="767">
        <f>+'BVARI BUDGET'!Y20</f>
        <v>0</v>
      </c>
      <c r="G24" s="768"/>
      <c r="H24" s="179">
        <f>12*'BVARI BUDGET'!X20</f>
        <v>0</v>
      </c>
      <c r="I24" s="760">
        <f>+'BVARI BUDGET'!Z20</f>
        <v>0</v>
      </c>
      <c r="J24" s="761"/>
      <c r="K24" s="762"/>
      <c r="L24" s="760">
        <f>'BVARI BUDGET'!Z53</f>
        <v>0</v>
      </c>
      <c r="M24" s="761"/>
      <c r="N24" s="762"/>
      <c r="O24" s="760">
        <f t="shared" si="0"/>
        <v>0</v>
      </c>
      <c r="P24" s="761"/>
      <c r="Q24" s="762"/>
      <c r="R24" s="171"/>
      <c r="S24" s="171"/>
      <c r="T24" s="171"/>
      <c r="U24" s="166"/>
      <c r="V24" s="165"/>
      <c r="W24" s="165"/>
      <c r="X24" s="165"/>
      <c r="Y24" s="165"/>
      <c r="Z24" s="165"/>
      <c r="AA24" s="165"/>
    </row>
    <row r="25" spans="1:27" s="164" customFormat="1" ht="11.25" customHeight="1" x14ac:dyDescent="0.25">
      <c r="A25" s="178">
        <v>5</v>
      </c>
      <c r="B25" s="769">
        <f>+'BVARI BUDGET'!B21</f>
        <v>0</v>
      </c>
      <c r="C25" s="770"/>
      <c r="D25" s="769">
        <f>+'BVARI BUDGET'!C21</f>
        <v>0</v>
      </c>
      <c r="E25" s="770"/>
      <c r="F25" s="767">
        <f>+'BVARI BUDGET'!Y21</f>
        <v>0</v>
      </c>
      <c r="G25" s="768"/>
      <c r="H25" s="179">
        <f>12*'BVARI BUDGET'!X21</f>
        <v>0</v>
      </c>
      <c r="I25" s="760">
        <f>+'BVARI BUDGET'!Z21</f>
        <v>0</v>
      </c>
      <c r="J25" s="761"/>
      <c r="K25" s="762"/>
      <c r="L25" s="760">
        <f>'BVARI BUDGET'!Z54</f>
        <v>0</v>
      </c>
      <c r="M25" s="761"/>
      <c r="N25" s="762"/>
      <c r="O25" s="760">
        <f t="shared" si="0"/>
        <v>0</v>
      </c>
      <c r="P25" s="761"/>
      <c r="Q25" s="762"/>
      <c r="R25" s="171"/>
      <c r="S25" s="171"/>
      <c r="T25" s="171"/>
      <c r="U25" s="166"/>
      <c r="V25" s="165"/>
      <c r="W25" s="165"/>
      <c r="X25" s="165"/>
      <c r="Y25" s="165"/>
      <c r="Z25" s="165"/>
      <c r="AA25" s="165"/>
    </row>
    <row r="26" spans="1:27" s="164" customFormat="1" ht="11.25" customHeight="1" x14ac:dyDescent="0.25">
      <c r="A26" s="178">
        <v>6</v>
      </c>
      <c r="B26" s="769">
        <f>+'BVARI BUDGET'!B22</f>
        <v>0</v>
      </c>
      <c r="C26" s="770"/>
      <c r="D26" s="769">
        <f>+'BVARI BUDGET'!C22</f>
        <v>0</v>
      </c>
      <c r="E26" s="770"/>
      <c r="F26" s="767">
        <f>+'BVARI BUDGET'!Y22</f>
        <v>0</v>
      </c>
      <c r="G26" s="768"/>
      <c r="H26" s="179">
        <f>12*'BVARI BUDGET'!X22</f>
        <v>0</v>
      </c>
      <c r="I26" s="760">
        <f>+'BVARI BUDGET'!Z22</f>
        <v>0</v>
      </c>
      <c r="J26" s="761"/>
      <c r="K26" s="762"/>
      <c r="L26" s="760">
        <f>'BVARI BUDGET'!Z55</f>
        <v>0</v>
      </c>
      <c r="M26" s="761"/>
      <c r="N26" s="762"/>
      <c r="O26" s="760">
        <f t="shared" si="0"/>
        <v>0</v>
      </c>
      <c r="P26" s="761"/>
      <c r="Q26" s="762"/>
      <c r="R26" s="171"/>
      <c r="S26" s="171"/>
      <c r="T26" s="171"/>
      <c r="U26" s="166"/>
      <c r="V26" s="165"/>
      <c r="W26" s="165"/>
      <c r="X26" s="165"/>
      <c r="Y26" s="165"/>
      <c r="Z26" s="165"/>
      <c r="AA26" s="165"/>
    </row>
    <row r="27" spans="1:27" s="164" customFormat="1" ht="11.25" customHeight="1" x14ac:dyDescent="0.25">
      <c r="A27" s="178">
        <v>7</v>
      </c>
      <c r="B27" s="769">
        <f>+'BVARI BUDGET'!B23</f>
        <v>0</v>
      </c>
      <c r="C27" s="770"/>
      <c r="D27" s="769">
        <f>+'BVARI BUDGET'!C23</f>
        <v>0</v>
      </c>
      <c r="E27" s="770"/>
      <c r="F27" s="767">
        <f>+'BVARI BUDGET'!Y23</f>
        <v>0</v>
      </c>
      <c r="G27" s="768"/>
      <c r="H27" s="179">
        <f>12*'BVARI BUDGET'!X23</f>
        <v>0</v>
      </c>
      <c r="I27" s="760">
        <f>+'BVARI BUDGET'!Z23</f>
        <v>0</v>
      </c>
      <c r="J27" s="761"/>
      <c r="K27" s="762"/>
      <c r="L27" s="760">
        <f>'BVARI BUDGET'!Z56</f>
        <v>0</v>
      </c>
      <c r="M27" s="761"/>
      <c r="N27" s="762"/>
      <c r="O27" s="760">
        <f t="shared" si="0"/>
        <v>0</v>
      </c>
      <c r="P27" s="761"/>
      <c r="Q27" s="762"/>
      <c r="R27" s="171"/>
      <c r="S27" s="171"/>
      <c r="T27" s="171"/>
      <c r="U27" s="166"/>
      <c r="V27" s="165"/>
      <c r="W27" s="165"/>
      <c r="X27" s="165"/>
      <c r="Y27" s="165"/>
      <c r="Z27" s="165"/>
      <c r="AA27" s="165"/>
    </row>
    <row r="28" spans="1:27" s="164" customFormat="1" ht="11.25" customHeight="1" x14ac:dyDescent="0.25">
      <c r="A28" s="178">
        <v>8</v>
      </c>
      <c r="B28" s="769">
        <f>+'BVARI BUDGET'!B24</f>
        <v>0</v>
      </c>
      <c r="C28" s="770"/>
      <c r="D28" s="769">
        <f>+'BVARI BUDGET'!C24</f>
        <v>0</v>
      </c>
      <c r="E28" s="770"/>
      <c r="F28" s="767">
        <f>+'BVARI BUDGET'!Y24</f>
        <v>0</v>
      </c>
      <c r="G28" s="768"/>
      <c r="H28" s="179">
        <f>12*'BVARI BUDGET'!X24</f>
        <v>0</v>
      </c>
      <c r="I28" s="760">
        <f>+'BVARI BUDGET'!Z24</f>
        <v>0</v>
      </c>
      <c r="J28" s="761"/>
      <c r="K28" s="762"/>
      <c r="L28" s="760">
        <f>'BVARI BUDGET'!Z57</f>
        <v>0</v>
      </c>
      <c r="M28" s="761"/>
      <c r="N28" s="762"/>
      <c r="O28" s="760">
        <f t="shared" si="0"/>
        <v>0</v>
      </c>
      <c r="P28" s="761"/>
      <c r="Q28" s="762"/>
      <c r="R28" s="171"/>
      <c r="S28" s="171"/>
      <c r="T28" s="171"/>
      <c r="U28" s="166"/>
      <c r="V28" s="165"/>
      <c r="W28" s="165"/>
      <c r="X28" s="165"/>
      <c r="Y28" s="165"/>
      <c r="Z28" s="165"/>
      <c r="AA28" s="165"/>
    </row>
    <row r="29" spans="1:27" s="164" customFormat="1" ht="11.25" customHeight="1" x14ac:dyDescent="0.25">
      <c r="A29" s="178">
        <v>9</v>
      </c>
      <c r="B29" s="769">
        <f>+'BVARI BUDGET'!B25</f>
        <v>0</v>
      </c>
      <c r="C29" s="770"/>
      <c r="D29" s="769">
        <f>+'BVARI BUDGET'!C25</f>
        <v>0</v>
      </c>
      <c r="E29" s="770"/>
      <c r="F29" s="767">
        <f>+'BVARI BUDGET'!Y25</f>
        <v>0</v>
      </c>
      <c r="G29" s="768"/>
      <c r="H29" s="179">
        <f>12*'BVARI BUDGET'!X25</f>
        <v>0</v>
      </c>
      <c r="I29" s="760">
        <f>+'BVARI BUDGET'!Z25</f>
        <v>0</v>
      </c>
      <c r="J29" s="761"/>
      <c r="K29" s="762"/>
      <c r="L29" s="760">
        <f>'BVARI BUDGET'!Z58</f>
        <v>0</v>
      </c>
      <c r="M29" s="761"/>
      <c r="N29" s="762"/>
      <c r="O29" s="760">
        <f t="shared" si="0"/>
        <v>0</v>
      </c>
      <c r="P29" s="761"/>
      <c r="Q29" s="762"/>
      <c r="R29" s="171"/>
      <c r="S29" s="171"/>
      <c r="T29" s="171"/>
      <c r="U29" s="166"/>
      <c r="V29" s="165"/>
      <c r="W29" s="165"/>
      <c r="X29" s="165"/>
      <c r="Y29" s="165"/>
      <c r="Z29" s="165"/>
      <c r="AA29" s="165"/>
    </row>
    <row r="30" spans="1:27" s="164" customFormat="1" ht="11.25" customHeight="1" x14ac:dyDescent="0.25">
      <c r="A30" s="178">
        <v>10</v>
      </c>
      <c r="B30" s="769">
        <f>+'BVARI BUDGET'!B26</f>
        <v>0</v>
      </c>
      <c r="C30" s="770"/>
      <c r="D30" s="769">
        <f>+'BVARI BUDGET'!C26</f>
        <v>0</v>
      </c>
      <c r="E30" s="770"/>
      <c r="F30" s="767">
        <f>+'BVARI BUDGET'!Y26</f>
        <v>0</v>
      </c>
      <c r="G30" s="768"/>
      <c r="H30" s="179">
        <f>12*'BVARI BUDGET'!X26</f>
        <v>0</v>
      </c>
      <c r="I30" s="760">
        <f>+'BVARI BUDGET'!Z26</f>
        <v>0</v>
      </c>
      <c r="J30" s="761"/>
      <c r="K30" s="762"/>
      <c r="L30" s="760">
        <f>'BVARI BUDGET'!Z59</f>
        <v>0</v>
      </c>
      <c r="M30" s="761"/>
      <c r="N30" s="762"/>
      <c r="O30" s="760">
        <f t="shared" si="0"/>
        <v>0</v>
      </c>
      <c r="P30" s="761"/>
      <c r="Q30" s="762"/>
      <c r="R30" s="171"/>
      <c r="S30" s="171"/>
      <c r="T30" s="171"/>
      <c r="U30" s="166"/>
      <c r="V30" s="165"/>
      <c r="W30" s="165"/>
      <c r="X30" s="165"/>
      <c r="Y30" s="165"/>
      <c r="Z30" s="165"/>
      <c r="AA30" s="165"/>
    </row>
    <row r="31" spans="1:27" s="164" customFormat="1" ht="11.25" customHeight="1" x14ac:dyDescent="0.25">
      <c r="B31" s="167"/>
      <c r="C31" s="167"/>
      <c r="D31" s="169"/>
      <c r="E31" s="169"/>
      <c r="F31" s="170"/>
      <c r="G31" s="167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66"/>
      <c r="V31" s="165"/>
      <c r="W31" s="165"/>
      <c r="X31" s="165"/>
      <c r="Y31" s="165"/>
      <c r="Z31" s="165"/>
      <c r="AA31" s="165"/>
    </row>
    <row r="32" spans="1:27" s="164" customFormat="1" ht="11.25" customHeight="1" x14ac:dyDescent="0.25">
      <c r="B32" s="167"/>
      <c r="C32" s="167"/>
      <c r="D32" s="169"/>
      <c r="E32" s="169"/>
      <c r="F32" s="170"/>
      <c r="G32" s="167"/>
      <c r="H32" s="171"/>
      <c r="I32" s="171"/>
      <c r="J32" s="171"/>
      <c r="K32" s="171"/>
      <c r="L32" s="171"/>
      <c r="M32" s="171"/>
      <c r="N32" s="162" t="s">
        <v>78</v>
      </c>
      <c r="O32" s="783">
        <f>SUM(O21:Q31)</f>
        <v>0</v>
      </c>
      <c r="P32" s="784"/>
      <c r="Q32" s="785"/>
      <c r="R32" s="171"/>
      <c r="S32" s="171"/>
      <c r="T32" s="171"/>
      <c r="U32" s="166"/>
      <c r="V32" s="165"/>
      <c r="W32" s="165"/>
      <c r="X32" s="165"/>
      <c r="Y32" s="165"/>
      <c r="Z32" s="165"/>
      <c r="AA32" s="165"/>
    </row>
    <row r="33" spans="2:27" s="164" customFormat="1" ht="11.25" customHeight="1" x14ac:dyDescent="0.25">
      <c r="B33" s="167"/>
      <c r="C33" s="167"/>
      <c r="D33" s="169"/>
      <c r="E33" s="169"/>
      <c r="F33" s="170"/>
      <c r="G33" s="167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66"/>
      <c r="V33" s="165"/>
      <c r="W33" s="165"/>
      <c r="X33" s="165"/>
      <c r="Y33" s="165"/>
      <c r="Z33" s="165"/>
      <c r="AA33" s="165"/>
    </row>
    <row r="34" spans="2:27" s="164" customFormat="1" ht="11.25" customHeight="1" x14ac:dyDescent="0.25">
      <c r="B34" s="172" t="s">
        <v>79</v>
      </c>
      <c r="C34" s="172"/>
      <c r="D34" s="180"/>
      <c r="E34" s="180"/>
      <c r="F34" s="181"/>
      <c r="G34" s="172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71"/>
      <c r="S34" s="171"/>
      <c r="T34" s="171"/>
      <c r="U34" s="166"/>
      <c r="V34" s="165"/>
      <c r="W34" s="165"/>
      <c r="X34" s="165"/>
      <c r="Y34" s="165"/>
      <c r="Z34" s="165"/>
      <c r="AA34" s="165"/>
    </row>
    <row r="35" spans="2:27" s="164" customFormat="1" ht="11.25" customHeight="1" x14ac:dyDescent="0.25">
      <c r="B35" s="167"/>
      <c r="C35" s="167"/>
      <c r="D35" s="169"/>
      <c r="E35" s="169"/>
      <c r="F35" s="170"/>
      <c r="G35" s="167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66"/>
      <c r="V35" s="165"/>
      <c r="W35" s="165"/>
      <c r="X35" s="165"/>
      <c r="Y35" s="165"/>
      <c r="Z35" s="165"/>
      <c r="AA35" s="165"/>
    </row>
    <row r="36" spans="2:27" s="164" customFormat="1" ht="11.25" customHeight="1" x14ac:dyDescent="0.25">
      <c r="B36" s="162" t="s">
        <v>83</v>
      </c>
      <c r="C36" s="171" t="s">
        <v>77</v>
      </c>
      <c r="D36" s="169"/>
      <c r="E36" s="169"/>
      <c r="F36" s="170"/>
      <c r="G36" s="167"/>
      <c r="H36" s="171" t="s">
        <v>72</v>
      </c>
      <c r="I36" s="171"/>
      <c r="J36" s="171" t="s">
        <v>73</v>
      </c>
      <c r="K36" s="171"/>
      <c r="L36" s="171"/>
      <c r="M36" s="171" t="s">
        <v>74</v>
      </c>
      <c r="N36" s="171"/>
      <c r="O36" s="171"/>
      <c r="P36" s="171" t="s">
        <v>75</v>
      </c>
      <c r="Q36" s="171"/>
      <c r="R36" s="171"/>
      <c r="S36" s="171"/>
      <c r="T36" s="171"/>
      <c r="U36" s="166"/>
      <c r="V36" s="165"/>
      <c r="W36" s="165"/>
      <c r="X36" s="165"/>
      <c r="Y36" s="165"/>
      <c r="Z36" s="165"/>
      <c r="AA36" s="165"/>
    </row>
    <row r="37" spans="2:27" s="164" customFormat="1" ht="11.25" customHeight="1" x14ac:dyDescent="0.25">
      <c r="B37" s="286">
        <f>COUNTA('BVARI BUDGET'!C39:C43)</f>
        <v>0</v>
      </c>
      <c r="C37" s="166" t="s">
        <v>81</v>
      </c>
      <c r="D37" s="169"/>
      <c r="E37" s="169"/>
      <c r="F37" s="170"/>
      <c r="G37" s="167"/>
      <c r="H37" s="179">
        <f>12*(SUM('BVARI BUDGET'!X39:X43))</f>
        <v>0</v>
      </c>
      <c r="I37" s="760">
        <f>SUM('BVARI BUDGET'!Z39:Z43)</f>
        <v>0</v>
      </c>
      <c r="J37" s="761"/>
      <c r="K37" s="762"/>
      <c r="L37" s="760">
        <f>SUM('BVARI BUDGET'!Z70:Z74)</f>
        <v>0</v>
      </c>
      <c r="M37" s="761"/>
      <c r="N37" s="762"/>
      <c r="O37" s="760">
        <f>+I37+L37</f>
        <v>0</v>
      </c>
      <c r="P37" s="761"/>
      <c r="Q37" s="762"/>
      <c r="R37" s="171"/>
      <c r="S37" s="171"/>
      <c r="T37" s="171"/>
      <c r="U37" s="166"/>
      <c r="V37" s="165"/>
      <c r="W37" s="165"/>
      <c r="X37" s="165"/>
      <c r="Y37" s="165"/>
      <c r="Z37" s="165"/>
      <c r="AA37" s="165"/>
    </row>
    <row r="38" spans="2:27" ht="11.5" x14ac:dyDescent="0.25">
      <c r="B38" s="286">
        <f>COUNTA('BVARI BUDGET'!C45:C46)</f>
        <v>0</v>
      </c>
      <c r="C38" s="166" t="s">
        <v>4</v>
      </c>
      <c r="H38" s="179">
        <f>12*SUM('BVARI BUDGET'!X45:X46)</f>
        <v>0</v>
      </c>
      <c r="I38" s="760">
        <f>SUM('BVARI BUDGET'!Z45:Z46)</f>
        <v>0</v>
      </c>
      <c r="J38" s="761"/>
      <c r="K38" s="762"/>
      <c r="L38" s="760">
        <f>SUM('BVARI BUDGET'!Z75:Z76)</f>
        <v>0</v>
      </c>
      <c r="M38" s="761"/>
      <c r="N38" s="762"/>
      <c r="O38" s="760">
        <f>+I38+L38</f>
        <v>0</v>
      </c>
      <c r="P38" s="761"/>
      <c r="Q38" s="762"/>
    </row>
    <row r="39" spans="2:27" ht="11.5" x14ac:dyDescent="0.25">
      <c r="B39" s="189"/>
      <c r="C39" s="166" t="s">
        <v>87</v>
      </c>
      <c r="H39" s="187"/>
      <c r="I39" s="786"/>
      <c r="J39" s="787"/>
      <c r="K39" s="788"/>
      <c r="L39" s="786"/>
      <c r="M39" s="787"/>
      <c r="N39" s="788"/>
      <c r="O39" s="760">
        <f>+I39+L39</f>
        <v>0</v>
      </c>
      <c r="P39" s="761"/>
      <c r="Q39" s="762"/>
    </row>
    <row r="40" spans="2:27" ht="11.5" x14ac:dyDescent="0.25">
      <c r="B40" s="189"/>
      <c r="C40" s="166" t="s">
        <v>82</v>
      </c>
      <c r="H40" s="187"/>
      <c r="I40" s="786"/>
      <c r="J40" s="787"/>
      <c r="K40" s="788"/>
      <c r="L40" s="786"/>
      <c r="M40" s="787"/>
      <c r="N40" s="788"/>
      <c r="O40" s="760">
        <f>+I40+L40</f>
        <v>0</v>
      </c>
      <c r="P40" s="761"/>
      <c r="Q40" s="762"/>
    </row>
    <row r="41" spans="2:27" ht="11.5" x14ac:dyDescent="0.25">
      <c r="B41" s="286">
        <f>COUNTA('BVARI BUDGET'!C28:C37)</f>
        <v>0</v>
      </c>
      <c r="C41" s="190" t="str">
        <f>+'BVARI BUDGET'!AA5</f>
        <v>Director</v>
      </c>
      <c r="D41" s="208" t="str">
        <f>+'BVARI BUDGET'!AA6</f>
        <v>Deputy Director</v>
      </c>
      <c r="E41" s="191"/>
      <c r="F41" s="209" t="str">
        <f>+'BVARI BUDGET'!AA7</f>
        <v>Administrative Manager</v>
      </c>
      <c r="G41" s="192"/>
      <c r="H41" s="179">
        <f>12*SUM('BVARI BUDGET'!X28:X37)</f>
        <v>12</v>
      </c>
      <c r="I41" s="760">
        <f>SUM('BVARI BUDGET'!Z28:Z37)</f>
        <v>0</v>
      </c>
      <c r="J41" s="761"/>
      <c r="K41" s="762"/>
      <c r="L41" s="760">
        <f>SUM('BVARI BUDGET'!Z60:Z69)</f>
        <v>0</v>
      </c>
      <c r="M41" s="761"/>
      <c r="N41" s="762"/>
      <c r="O41" s="760">
        <f>+I41+L41</f>
        <v>0</v>
      </c>
      <c r="P41" s="761"/>
      <c r="Q41" s="762"/>
    </row>
    <row r="43" spans="2:27" ht="11.5" x14ac:dyDescent="0.25">
      <c r="B43" s="185">
        <f>SUM(B37:B42)</f>
        <v>0</v>
      </c>
      <c r="C43" s="167" t="s">
        <v>93</v>
      </c>
      <c r="N43" s="162" t="s">
        <v>94</v>
      </c>
      <c r="O43" s="783">
        <f>SUM(O37:Q42)</f>
        <v>0</v>
      </c>
      <c r="P43" s="784"/>
      <c r="Q43" s="785"/>
    </row>
    <row r="45" spans="2:27" ht="13" x14ac:dyDescent="0.25">
      <c r="N45" s="193" t="s">
        <v>95</v>
      </c>
      <c r="O45" s="789">
        <f>+O43+O32</f>
        <v>0</v>
      </c>
      <c r="P45" s="790"/>
      <c r="Q45" s="791"/>
    </row>
    <row r="48" spans="2:27" ht="13" x14ac:dyDescent="0.25">
      <c r="B48" s="247" t="s">
        <v>105</v>
      </c>
      <c r="C48" s="172"/>
      <c r="D48" s="180"/>
      <c r="E48" s="180"/>
      <c r="F48" s="181"/>
      <c r="G48" s="172"/>
      <c r="H48" s="182"/>
      <c r="I48" s="182"/>
      <c r="J48" s="182"/>
      <c r="K48" s="182"/>
      <c r="L48" s="182"/>
      <c r="M48" s="182"/>
      <c r="N48" s="182"/>
      <c r="O48" s="182"/>
      <c r="P48" s="182"/>
      <c r="Q48" s="182"/>
    </row>
    <row r="50" spans="1:35" ht="11.5" x14ac:dyDescent="0.25">
      <c r="B50" s="167" t="s">
        <v>106</v>
      </c>
      <c r="C50" s="166"/>
      <c r="D50" s="225"/>
      <c r="E50" s="225"/>
      <c r="F50" s="226"/>
      <c r="G50" s="166"/>
      <c r="H50" s="226"/>
      <c r="I50" s="166"/>
      <c r="J50" s="226"/>
      <c r="K50" s="166"/>
      <c r="L50" s="226"/>
      <c r="M50" s="166"/>
      <c r="N50" s="226"/>
      <c r="O50" s="171"/>
      <c r="P50" s="171" t="s">
        <v>75</v>
      </c>
      <c r="Q50" s="171"/>
      <c r="R50" s="226"/>
    </row>
    <row r="51" spans="1:35" ht="13.5" customHeight="1" x14ac:dyDescent="0.25">
      <c r="A51" s="5">
        <v>1</v>
      </c>
      <c r="B51" s="769"/>
      <c r="C51" s="803"/>
      <c r="D51" s="803"/>
      <c r="E51" s="803"/>
      <c r="F51" s="803"/>
      <c r="G51" s="803"/>
      <c r="H51" s="803"/>
      <c r="I51" s="803"/>
      <c r="J51" s="803"/>
      <c r="K51" s="803"/>
      <c r="L51" s="803"/>
      <c r="M51" s="770"/>
      <c r="N51" s="226"/>
      <c r="O51" s="760" t="str">
        <f>IFERROR(SUMPRODUCT(--('BVARI BUDGET'!$B81='BVARI BUDGET'!$AG$3),'BVARI BUDGET'!$Z81),"")</f>
        <v/>
      </c>
      <c r="P51" s="761"/>
      <c r="Q51" s="762"/>
      <c r="R51" s="226"/>
    </row>
    <row r="52" spans="1:35" ht="11.5" x14ac:dyDescent="0.25">
      <c r="A52" s="5">
        <v>2</v>
      </c>
      <c r="B52" s="769"/>
      <c r="C52" s="803"/>
      <c r="D52" s="803"/>
      <c r="E52" s="803"/>
      <c r="F52" s="803"/>
      <c r="G52" s="803"/>
      <c r="H52" s="803"/>
      <c r="I52" s="803"/>
      <c r="J52" s="803"/>
      <c r="K52" s="803"/>
      <c r="L52" s="803"/>
      <c r="M52" s="770"/>
      <c r="N52" s="226"/>
      <c r="O52" s="760" t="str">
        <f>IFERROR(SUMPRODUCT(--('BVARI BUDGET'!$B82='BVARI BUDGET'!$AG$3),'BVARI BUDGET'!$Z82),"")</f>
        <v/>
      </c>
      <c r="P52" s="761"/>
      <c r="Q52" s="762"/>
      <c r="R52" s="226"/>
    </row>
    <row r="53" spans="1:35" ht="11.5" x14ac:dyDescent="0.25">
      <c r="A53" s="5">
        <v>3</v>
      </c>
      <c r="B53" s="769"/>
      <c r="C53" s="803"/>
      <c r="D53" s="803"/>
      <c r="E53" s="803"/>
      <c r="F53" s="803"/>
      <c r="G53" s="803"/>
      <c r="H53" s="803"/>
      <c r="I53" s="803"/>
      <c r="J53" s="803"/>
      <c r="K53" s="803"/>
      <c r="L53" s="803"/>
      <c r="M53" s="770"/>
      <c r="N53" s="226"/>
      <c r="O53" s="760" t="str">
        <f>IFERROR(SUMPRODUCT(--('BVARI BUDGET'!$B83='BVARI BUDGET'!$AG$3),'BVARI BUDGET'!$Z83),"")</f>
        <v/>
      </c>
      <c r="P53" s="761"/>
      <c r="Q53" s="762"/>
      <c r="R53" s="226"/>
    </row>
    <row r="54" spans="1:35" ht="11.5" x14ac:dyDescent="0.25">
      <c r="A54" s="5">
        <v>4</v>
      </c>
      <c r="B54" s="769"/>
      <c r="C54" s="803"/>
      <c r="D54" s="803"/>
      <c r="E54" s="803"/>
      <c r="F54" s="803"/>
      <c r="G54" s="803"/>
      <c r="H54" s="803"/>
      <c r="I54" s="803"/>
      <c r="J54" s="803"/>
      <c r="K54" s="803"/>
      <c r="L54" s="803"/>
      <c r="M54" s="770"/>
      <c r="N54" s="226"/>
      <c r="O54" s="760" t="str">
        <f>IFERROR(SUMPRODUCT(--('BVARI BUDGET'!$B84='BVARI BUDGET'!$AG$3),'BVARI BUDGET'!$Z84),"")</f>
        <v/>
      </c>
      <c r="P54" s="761"/>
      <c r="Q54" s="762"/>
      <c r="R54" s="226"/>
    </row>
    <row r="55" spans="1:35" ht="11.5" x14ac:dyDescent="0.25">
      <c r="A55" s="5">
        <v>5</v>
      </c>
      <c r="B55" s="769"/>
      <c r="C55" s="803"/>
      <c r="D55" s="803"/>
      <c r="E55" s="803"/>
      <c r="F55" s="803"/>
      <c r="G55" s="803"/>
      <c r="H55" s="803"/>
      <c r="I55" s="803"/>
      <c r="J55" s="803"/>
      <c r="K55" s="803"/>
      <c r="L55" s="803"/>
      <c r="M55" s="770"/>
      <c r="N55" s="226"/>
      <c r="O55" s="760" t="str">
        <f>IFERROR(SUMPRODUCT(--('BVARI BUDGET'!$B85='BVARI BUDGET'!$AG$3),'BVARI BUDGET'!$Z85),"")</f>
        <v/>
      </c>
      <c r="P55" s="761"/>
      <c r="Q55" s="762"/>
      <c r="R55" s="226"/>
    </row>
    <row r="56" spans="1:35" ht="11.5" x14ac:dyDescent="0.25">
      <c r="A56" s="5">
        <v>6</v>
      </c>
      <c r="B56" s="769"/>
      <c r="C56" s="803"/>
      <c r="D56" s="803"/>
      <c r="E56" s="803"/>
      <c r="F56" s="803"/>
      <c r="G56" s="803"/>
      <c r="H56" s="803"/>
      <c r="I56" s="803"/>
      <c r="J56" s="803"/>
      <c r="K56" s="803"/>
      <c r="L56" s="803"/>
      <c r="M56" s="770"/>
      <c r="N56" s="226"/>
      <c r="O56" s="760" t="str">
        <f>IFERROR(SUMPRODUCT(--('BVARI BUDGET'!$B86='BVARI BUDGET'!$AG$3),'BVARI BUDGET'!$Z86),"")</f>
        <v/>
      </c>
      <c r="P56" s="761"/>
      <c r="Q56" s="762"/>
      <c r="R56" s="226"/>
    </row>
    <row r="57" spans="1:35" ht="11.5" x14ac:dyDescent="0.25">
      <c r="B57" s="166"/>
      <c r="C57" s="166"/>
      <c r="D57" s="225"/>
      <c r="E57" s="225"/>
      <c r="F57" s="226"/>
      <c r="G57" s="166"/>
      <c r="H57" s="226"/>
      <c r="I57" s="166"/>
      <c r="J57" s="226"/>
      <c r="K57" s="166"/>
      <c r="L57" s="226"/>
      <c r="M57" s="166"/>
      <c r="N57" s="226"/>
      <c r="O57" s="166"/>
      <c r="P57" s="226"/>
      <c r="Q57" s="166"/>
      <c r="R57" s="226"/>
    </row>
    <row r="58" spans="1:35" ht="13" x14ac:dyDescent="0.25">
      <c r="B58" s="166"/>
      <c r="C58" s="166"/>
      <c r="D58" s="225"/>
      <c r="E58" s="225"/>
      <c r="F58" s="226"/>
      <c r="G58" s="166"/>
      <c r="H58" s="226"/>
      <c r="I58" s="166"/>
      <c r="J58" s="226"/>
      <c r="K58" s="166"/>
      <c r="L58" s="226"/>
      <c r="M58" s="166"/>
      <c r="N58" s="193" t="s">
        <v>107</v>
      </c>
      <c r="O58" s="789">
        <f>SUM(O51:Q57)</f>
        <v>0</v>
      </c>
      <c r="P58" s="790"/>
      <c r="Q58" s="791"/>
      <c r="R58" s="226"/>
    </row>
    <row r="59" spans="1:35" ht="11.5" x14ac:dyDescent="0.25">
      <c r="B59" s="166"/>
      <c r="C59" s="166"/>
      <c r="D59" s="225"/>
      <c r="E59" s="225"/>
      <c r="F59" s="226"/>
      <c r="G59" s="166"/>
      <c r="H59" s="226"/>
      <c r="I59" s="166"/>
      <c r="J59" s="226"/>
      <c r="K59" s="166"/>
      <c r="L59" s="226"/>
      <c r="M59" s="166"/>
      <c r="N59" s="226"/>
      <c r="O59" s="166"/>
      <c r="P59" s="226"/>
      <c r="Q59" s="166"/>
      <c r="R59" s="226"/>
    </row>
    <row r="60" spans="1:35" ht="13" x14ac:dyDescent="0.25">
      <c r="B60" s="172" t="s">
        <v>108</v>
      </c>
      <c r="C60" s="172"/>
      <c r="D60" s="180"/>
      <c r="E60" s="180"/>
      <c r="F60" s="181"/>
      <c r="G60" s="172"/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226"/>
    </row>
    <row r="61" spans="1:35" ht="11.5" x14ac:dyDescent="0.25">
      <c r="R61" s="226"/>
    </row>
    <row r="62" spans="1:35" ht="11.5" x14ac:dyDescent="0.25">
      <c r="C62" s="166"/>
      <c r="D62" s="225"/>
      <c r="E62" s="225"/>
      <c r="F62" s="226"/>
      <c r="G62" s="166"/>
      <c r="H62" s="226"/>
      <c r="I62" s="166"/>
      <c r="J62" s="226"/>
      <c r="K62" s="166"/>
      <c r="L62" s="226"/>
      <c r="M62" s="166"/>
      <c r="N62" s="226"/>
      <c r="O62" s="171"/>
      <c r="P62" s="171" t="s">
        <v>75</v>
      </c>
      <c r="Q62" s="171"/>
      <c r="R62" s="226"/>
    </row>
    <row r="63" spans="1:35" ht="11.5" x14ac:dyDescent="0.25">
      <c r="B63" s="1">
        <v>1</v>
      </c>
      <c r="C63" s="166" t="s">
        <v>128</v>
      </c>
      <c r="D63" s="167"/>
      <c r="E63" s="167"/>
      <c r="F63" s="167"/>
      <c r="G63" s="167"/>
      <c r="H63" s="167"/>
      <c r="I63" s="167"/>
      <c r="J63" s="167"/>
      <c r="K63" s="167"/>
      <c r="L63" s="167"/>
      <c r="M63" s="167"/>
      <c r="N63" s="226"/>
      <c r="O63" s="760">
        <f>SUMPRODUCT(--('BVARI BUDGET'!$B$91:$B$112='BVARI BUDGET'!AG10),'BVARI BUDGET'!$Z$91:$Z$112)</f>
        <v>0</v>
      </c>
      <c r="P63" s="761"/>
      <c r="Q63" s="762"/>
      <c r="R63" s="226"/>
    </row>
    <row r="64" spans="1:35" s="2" customFormat="1" ht="13" x14ac:dyDescent="0.25">
      <c r="B64" s="1">
        <v>2</v>
      </c>
      <c r="C64" s="166" t="s">
        <v>129</v>
      </c>
      <c r="D64" s="225"/>
      <c r="E64" s="225"/>
      <c r="F64" s="226"/>
      <c r="G64" s="166"/>
      <c r="H64" s="226"/>
      <c r="I64" s="166"/>
      <c r="J64" s="226"/>
      <c r="K64" s="166"/>
      <c r="L64" s="226"/>
      <c r="M64" s="166"/>
      <c r="N64" s="193"/>
      <c r="O64" s="760">
        <f>SUMPRODUCT(--('BVARI BUDGET'!$B$91:$B$112='BVARI BUDGET'!AG11),'BVARI BUDGET'!$Z$91:$Z$112)</f>
        <v>0</v>
      </c>
      <c r="P64" s="761"/>
      <c r="Q64" s="762"/>
      <c r="R64" s="226"/>
      <c r="S64" s="1"/>
      <c r="T64" s="1"/>
      <c r="U64" s="1"/>
      <c r="V64" s="4"/>
      <c r="W64" s="4"/>
      <c r="X64" s="4"/>
      <c r="Y64" s="4"/>
      <c r="Z64" s="4"/>
      <c r="AA64" s="4"/>
      <c r="AB64" s="1"/>
      <c r="AC64" s="1"/>
      <c r="AD64" s="1"/>
      <c r="AE64" s="1"/>
      <c r="AF64" s="1"/>
      <c r="AG64" s="1"/>
      <c r="AH64" s="1"/>
      <c r="AI64" s="1"/>
    </row>
    <row r="65" spans="1:35" s="2" customFormat="1" ht="11.5" x14ac:dyDescent="0.25">
      <c r="A65" s="1"/>
      <c r="B65" s="166"/>
      <c r="C65" s="166"/>
      <c r="D65" s="225"/>
      <c r="E65" s="225"/>
      <c r="F65" s="226"/>
      <c r="G65" s="166"/>
      <c r="H65" s="226"/>
      <c r="I65" s="166"/>
      <c r="J65" s="226"/>
      <c r="K65" s="166"/>
      <c r="L65" s="226"/>
      <c r="M65" s="166"/>
      <c r="N65" s="226"/>
      <c r="O65" s="166"/>
      <c r="P65" s="226"/>
      <c r="Q65" s="166"/>
      <c r="R65" s="226"/>
      <c r="S65" s="1"/>
      <c r="T65" s="1"/>
      <c r="U65" s="1"/>
      <c r="V65" s="4"/>
      <c r="W65" s="4"/>
      <c r="X65" s="4"/>
      <c r="Y65" s="4"/>
      <c r="Z65" s="4"/>
      <c r="AA65" s="4"/>
      <c r="AB65" s="1"/>
      <c r="AC65" s="1"/>
      <c r="AD65" s="1"/>
      <c r="AE65" s="1"/>
      <c r="AF65" s="1"/>
      <c r="AG65" s="1"/>
      <c r="AH65" s="1"/>
      <c r="AI65" s="1"/>
    </row>
    <row r="66" spans="1:35" s="2" customFormat="1" ht="13" x14ac:dyDescent="0.25">
      <c r="A66" s="1"/>
      <c r="B66" s="227"/>
      <c r="C66" s="227"/>
      <c r="D66" s="225"/>
      <c r="E66" s="225"/>
      <c r="F66" s="226"/>
      <c r="G66" s="166"/>
      <c r="H66" s="226"/>
      <c r="I66" s="166"/>
      <c r="J66" s="226"/>
      <c r="K66" s="166"/>
      <c r="L66" s="226"/>
      <c r="M66" s="166"/>
      <c r="N66" s="193" t="s">
        <v>109</v>
      </c>
      <c r="O66" s="783">
        <f>SUM(O63:Q64)</f>
        <v>0</v>
      </c>
      <c r="P66" s="784"/>
      <c r="Q66" s="785"/>
      <c r="R66" s="226"/>
      <c r="S66" s="1"/>
      <c r="T66" s="1"/>
      <c r="U66" s="1"/>
      <c r="V66" s="4"/>
      <c r="W66" s="4"/>
      <c r="X66" s="4"/>
      <c r="Y66" s="4"/>
      <c r="Z66" s="4"/>
      <c r="AA66" s="4"/>
      <c r="AB66" s="1"/>
      <c r="AC66" s="1"/>
      <c r="AD66" s="1"/>
      <c r="AE66" s="1"/>
      <c r="AF66" s="1"/>
      <c r="AG66" s="1"/>
      <c r="AH66" s="1"/>
      <c r="AI66" s="1"/>
    </row>
    <row r="67" spans="1:35" s="2" customFormat="1" ht="11.5" x14ac:dyDescent="0.25">
      <c r="A67" s="1"/>
      <c r="B67" s="227"/>
      <c r="C67" s="227"/>
      <c r="D67" s="225"/>
      <c r="E67" s="225"/>
      <c r="F67" s="226"/>
      <c r="G67" s="166"/>
      <c r="H67" s="226"/>
      <c r="I67" s="166"/>
      <c r="J67" s="226"/>
      <c r="K67" s="166"/>
      <c r="L67" s="226"/>
      <c r="M67" s="166"/>
      <c r="N67" s="226"/>
      <c r="O67" s="166"/>
      <c r="P67" s="226"/>
      <c r="Q67" s="166"/>
      <c r="R67" s="226"/>
      <c r="S67" s="1"/>
      <c r="T67" s="1"/>
      <c r="U67" s="1"/>
      <c r="V67" s="4"/>
      <c r="W67" s="4"/>
      <c r="X67" s="4"/>
      <c r="Y67" s="4"/>
      <c r="Z67" s="4"/>
      <c r="AA67" s="4"/>
      <c r="AB67" s="1"/>
      <c r="AC67" s="1"/>
      <c r="AD67" s="1"/>
      <c r="AE67" s="1"/>
      <c r="AF67" s="1"/>
      <c r="AG67" s="1"/>
      <c r="AH67" s="1"/>
      <c r="AI67" s="1"/>
    </row>
    <row r="68" spans="1:35" s="2" customFormat="1" ht="13" x14ac:dyDescent="0.25">
      <c r="A68" s="1"/>
      <c r="B68" s="172" t="s">
        <v>112</v>
      </c>
      <c r="C68" s="172"/>
      <c r="D68" s="180"/>
      <c r="E68" s="180"/>
      <c r="F68" s="181"/>
      <c r="G68" s="172"/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226"/>
      <c r="S68" s="1"/>
      <c r="T68" s="1"/>
      <c r="U68" s="1"/>
      <c r="V68" s="4"/>
      <c r="W68" s="4"/>
      <c r="X68" s="4"/>
      <c r="Y68" s="4"/>
      <c r="Z68" s="4"/>
      <c r="AA68" s="4"/>
      <c r="AB68" s="1"/>
      <c r="AC68" s="1"/>
      <c r="AD68" s="1"/>
      <c r="AE68" s="1"/>
      <c r="AF68" s="1"/>
      <c r="AG68" s="1"/>
      <c r="AH68" s="1"/>
      <c r="AI68" s="1"/>
    </row>
    <row r="69" spans="1:35" s="2" customFormat="1" ht="11.5" x14ac:dyDescent="0.25">
      <c r="A69" s="1"/>
      <c r="B69" s="1"/>
      <c r="C69" s="1"/>
      <c r="F69" s="3"/>
      <c r="G69" s="1"/>
      <c r="H69" s="3"/>
      <c r="I69" s="1"/>
      <c r="J69" s="3"/>
      <c r="K69" s="1"/>
      <c r="L69" s="3"/>
      <c r="M69" s="1"/>
      <c r="N69" s="3"/>
      <c r="O69" s="1"/>
      <c r="P69" s="3"/>
      <c r="Q69" s="1"/>
      <c r="R69" s="226"/>
      <c r="S69" s="1"/>
      <c r="T69" s="1"/>
      <c r="U69" s="1"/>
      <c r="V69" s="4"/>
      <c r="W69" s="4"/>
      <c r="X69" s="4"/>
      <c r="Y69" s="4"/>
      <c r="Z69" s="4"/>
      <c r="AA69" s="4"/>
      <c r="AB69" s="1"/>
      <c r="AC69" s="1"/>
      <c r="AD69" s="1"/>
      <c r="AE69" s="1"/>
      <c r="AF69" s="1"/>
      <c r="AG69" s="1"/>
      <c r="AH69" s="1"/>
      <c r="AI69" s="1"/>
    </row>
    <row r="70" spans="1:35" s="2" customFormat="1" ht="11.5" x14ac:dyDescent="0.25">
      <c r="A70" s="1"/>
      <c r="B70" s="1"/>
      <c r="C70" s="232" t="s">
        <v>110</v>
      </c>
      <c r="D70" s="225"/>
      <c r="E70" s="225"/>
      <c r="F70" s="226"/>
      <c r="G70" s="166"/>
      <c r="H70" s="226"/>
      <c r="I70" s="166"/>
      <c r="J70" s="226"/>
      <c r="K70" s="166"/>
      <c r="L70" s="226"/>
      <c r="M70" s="166"/>
      <c r="N70" s="226"/>
      <c r="O70" s="171"/>
      <c r="Q70" s="171"/>
      <c r="R70" s="226"/>
      <c r="S70" s="1"/>
      <c r="T70" s="1"/>
      <c r="U70" s="1"/>
      <c r="V70" s="4"/>
      <c r="W70" s="4"/>
      <c r="X70" s="4"/>
      <c r="Y70" s="4"/>
      <c r="Z70" s="4"/>
      <c r="AA70" s="4"/>
      <c r="AB70" s="1"/>
      <c r="AC70" s="1"/>
      <c r="AD70" s="1"/>
      <c r="AE70" s="1"/>
      <c r="AF70" s="1"/>
      <c r="AG70" s="1"/>
      <c r="AH70" s="1"/>
      <c r="AI70" s="1"/>
    </row>
    <row r="71" spans="1:35" s="2" customFormat="1" ht="11.5" x14ac:dyDescent="0.25">
      <c r="A71" s="1"/>
      <c r="B71" s="1"/>
      <c r="C71" s="232"/>
      <c r="D71" s="225"/>
      <c r="E71" s="225"/>
      <c r="F71" s="226"/>
      <c r="G71" s="166"/>
      <c r="H71" s="226"/>
      <c r="I71" s="166"/>
      <c r="J71" s="226"/>
      <c r="K71" s="166"/>
      <c r="L71" s="226"/>
      <c r="M71" s="166"/>
      <c r="N71" s="226"/>
      <c r="O71" s="171"/>
      <c r="P71" s="171" t="s">
        <v>75</v>
      </c>
      <c r="Q71" s="171"/>
      <c r="R71" s="226"/>
      <c r="S71" s="1"/>
      <c r="T71" s="1"/>
      <c r="U71" s="1"/>
      <c r="V71" s="4"/>
      <c r="W71" s="4"/>
      <c r="X71" s="4"/>
      <c r="Y71" s="4"/>
      <c r="Z71" s="4"/>
      <c r="AA71" s="4"/>
      <c r="AB71" s="1"/>
      <c r="AC71" s="1"/>
      <c r="AD71" s="1"/>
      <c r="AE71" s="1"/>
      <c r="AF71" s="1"/>
      <c r="AG71" s="1"/>
      <c r="AH71" s="1"/>
      <c r="AI71" s="1"/>
    </row>
    <row r="72" spans="1:35" s="2" customFormat="1" ht="11.5" x14ac:dyDescent="0.25">
      <c r="A72" s="1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226"/>
      <c r="O72" s="786"/>
      <c r="P72" s="787"/>
      <c r="Q72" s="788"/>
      <c r="R72" s="226"/>
      <c r="S72" s="1"/>
      <c r="T72" s="1"/>
      <c r="U72" s="1"/>
      <c r="V72" s="4"/>
      <c r="W72" s="4"/>
      <c r="X72" s="4"/>
      <c r="Y72" s="4"/>
      <c r="Z72" s="4"/>
      <c r="AA72" s="4"/>
      <c r="AB72" s="1"/>
      <c r="AC72" s="1"/>
      <c r="AD72" s="1"/>
      <c r="AE72" s="1"/>
      <c r="AF72" s="1"/>
      <c r="AG72" s="1"/>
      <c r="AH72" s="1"/>
      <c r="AI72" s="1"/>
    </row>
    <row r="73" spans="1:35" s="2" customFormat="1" ht="11.5" x14ac:dyDescent="0.25">
      <c r="A73" s="1"/>
      <c r="B73" s="166"/>
      <c r="C73" s="166"/>
      <c r="D73" s="225"/>
      <c r="E73" s="225"/>
      <c r="F73" s="226"/>
      <c r="G73" s="166"/>
      <c r="H73" s="226"/>
      <c r="I73" s="166"/>
      <c r="J73" s="226"/>
      <c r="K73" s="166"/>
      <c r="L73" s="226"/>
      <c r="M73" s="166"/>
      <c r="N73" s="226"/>
      <c r="O73" s="166"/>
      <c r="P73" s="226"/>
      <c r="Q73" s="166"/>
      <c r="R73" s="226"/>
      <c r="S73" s="1"/>
      <c r="T73" s="1"/>
      <c r="U73" s="1"/>
      <c r="V73" s="4"/>
      <c r="W73" s="4"/>
      <c r="X73" s="4"/>
      <c r="Y73" s="4"/>
      <c r="Z73" s="4"/>
      <c r="AA73" s="4"/>
      <c r="AB73" s="1"/>
      <c r="AC73" s="1"/>
      <c r="AD73" s="1"/>
      <c r="AE73" s="1"/>
      <c r="AF73" s="1"/>
      <c r="AG73" s="1"/>
      <c r="AH73" s="1"/>
      <c r="AI73" s="1"/>
    </row>
    <row r="74" spans="1:35" s="2" customFormat="1" ht="13" x14ac:dyDescent="0.25">
      <c r="A74" s="1"/>
      <c r="B74" s="227"/>
      <c r="C74" s="227"/>
      <c r="D74" s="225"/>
      <c r="E74" s="225"/>
      <c r="F74" s="226"/>
      <c r="G74" s="166"/>
      <c r="H74" s="226"/>
      <c r="I74" s="166"/>
      <c r="J74" s="226"/>
      <c r="K74" s="166"/>
      <c r="L74" s="226"/>
      <c r="M74" s="166"/>
      <c r="N74" s="193" t="s">
        <v>111</v>
      </c>
      <c r="O74" s="783">
        <f>SUM(O72:Q72)</f>
        <v>0</v>
      </c>
      <c r="P74" s="784"/>
      <c r="Q74" s="785"/>
      <c r="R74" s="226"/>
      <c r="S74" s="1"/>
      <c r="T74" s="1"/>
      <c r="U74" s="1"/>
      <c r="V74" s="4"/>
      <c r="W74" s="4"/>
      <c r="X74" s="4"/>
      <c r="Y74" s="4"/>
      <c r="Z74" s="4"/>
      <c r="AA74" s="4"/>
      <c r="AB74" s="1"/>
      <c r="AC74" s="1"/>
      <c r="AD74" s="1"/>
      <c r="AE74" s="1"/>
      <c r="AF74" s="1"/>
      <c r="AG74" s="1"/>
      <c r="AH74" s="1"/>
      <c r="AI74" s="1"/>
    </row>
    <row r="75" spans="1:35" s="2" customFormat="1" ht="11.5" x14ac:dyDescent="0.25">
      <c r="A75" s="1"/>
      <c r="B75" s="227"/>
      <c r="C75" s="227"/>
      <c r="D75" s="225"/>
      <c r="E75" s="225"/>
      <c r="F75" s="226"/>
      <c r="G75" s="166"/>
      <c r="H75" s="226"/>
      <c r="I75" s="166"/>
      <c r="J75" s="226"/>
      <c r="K75" s="166"/>
      <c r="L75" s="226"/>
      <c r="M75" s="166"/>
      <c r="N75" s="226"/>
      <c r="O75" s="166"/>
      <c r="P75" s="226"/>
      <c r="Q75" s="166"/>
      <c r="R75" s="226"/>
      <c r="S75" s="1"/>
      <c r="T75" s="1"/>
      <c r="U75" s="1"/>
      <c r="V75" s="4"/>
      <c r="W75" s="4"/>
      <c r="X75" s="4"/>
      <c r="Y75" s="4"/>
      <c r="Z75" s="4"/>
      <c r="AA75" s="4"/>
      <c r="AB75" s="1"/>
      <c r="AC75" s="1"/>
      <c r="AD75" s="1"/>
      <c r="AE75" s="1"/>
      <c r="AF75" s="1"/>
      <c r="AG75" s="1"/>
      <c r="AH75" s="1"/>
      <c r="AI75" s="1"/>
    </row>
    <row r="76" spans="1:35" ht="13" x14ac:dyDescent="0.25">
      <c r="B76" s="172" t="s">
        <v>113</v>
      </c>
      <c r="C76" s="172"/>
      <c r="D76" s="180"/>
      <c r="E76" s="180"/>
      <c r="F76" s="181"/>
      <c r="G76" s="172"/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226"/>
    </row>
    <row r="77" spans="1:35" ht="11.5" x14ac:dyDescent="0.25">
      <c r="R77" s="226"/>
    </row>
    <row r="78" spans="1:35" ht="11.5" x14ac:dyDescent="0.25">
      <c r="C78" s="166"/>
      <c r="D78" s="225"/>
      <c r="E78" s="225"/>
      <c r="F78" s="226"/>
      <c r="G78" s="166"/>
      <c r="H78" s="226"/>
      <c r="I78" s="166"/>
      <c r="J78" s="226"/>
      <c r="K78" s="166"/>
      <c r="L78" s="226"/>
      <c r="M78" s="166"/>
      <c r="N78" s="226"/>
      <c r="O78" s="171"/>
      <c r="P78" s="171" t="s">
        <v>75</v>
      </c>
      <c r="Q78" s="171"/>
      <c r="R78" s="226"/>
    </row>
    <row r="79" spans="1:35" ht="11.5" x14ac:dyDescent="0.25">
      <c r="B79" s="1">
        <v>1</v>
      </c>
      <c r="C79" s="233" t="s">
        <v>120</v>
      </c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226"/>
      <c r="O79" s="760">
        <f>SUMPRODUCT(--('BVARI BUDGET'!$B$91:$B$112='BVARI BUDGET'!AG7),'BVARI BUDGET'!$Z$91:$Z$112)</f>
        <v>0</v>
      </c>
      <c r="P79" s="761"/>
      <c r="Q79" s="762"/>
      <c r="R79" s="226"/>
    </row>
    <row r="80" spans="1:35" s="2" customFormat="1" ht="13" x14ac:dyDescent="0.25">
      <c r="B80" s="1">
        <v>2</v>
      </c>
      <c r="C80" s="233" t="s">
        <v>121</v>
      </c>
      <c r="D80" s="225"/>
      <c r="E80" s="225"/>
      <c r="F80" s="226"/>
      <c r="G80" s="166"/>
      <c r="H80" s="226"/>
      <c r="I80" s="166"/>
      <c r="J80" s="226"/>
      <c r="K80" s="166"/>
      <c r="L80" s="226"/>
      <c r="M80" s="166"/>
      <c r="N80" s="193"/>
      <c r="O80" s="760">
        <f>SUMPRODUCT(--('BVARI BUDGET'!$B$91:$B$112='BVARI BUDGET'!AG8),'BVARI BUDGET'!$Z$91:$Z$112)</f>
        <v>0</v>
      </c>
      <c r="P80" s="761"/>
      <c r="Q80" s="762"/>
      <c r="R80" s="226"/>
      <c r="S80" s="1"/>
      <c r="T80" s="1"/>
      <c r="U80" s="1"/>
      <c r="V80" s="4"/>
      <c r="W80" s="4"/>
      <c r="X80" s="4"/>
      <c r="Y80" s="4"/>
      <c r="Z80" s="4"/>
      <c r="AA80" s="4"/>
      <c r="AB80" s="1"/>
      <c r="AC80" s="1"/>
      <c r="AD80" s="1"/>
      <c r="AE80" s="1"/>
      <c r="AF80" s="1"/>
      <c r="AG80" s="1"/>
      <c r="AH80" s="1"/>
      <c r="AI80" s="1"/>
    </row>
    <row r="81" spans="1:35" s="2" customFormat="1" ht="11.5" x14ac:dyDescent="0.25">
      <c r="B81" s="1">
        <v>3</v>
      </c>
      <c r="C81" s="233" t="s">
        <v>122</v>
      </c>
      <c r="D81" s="225"/>
      <c r="E81" s="225"/>
      <c r="F81" s="226"/>
      <c r="G81" s="166"/>
      <c r="H81" s="226"/>
      <c r="I81" s="166"/>
      <c r="J81" s="226"/>
      <c r="K81" s="166"/>
      <c r="L81" s="226"/>
      <c r="M81" s="166"/>
      <c r="N81" s="226"/>
      <c r="O81" s="760">
        <f>SUMPRODUCT(--('BVARI BUDGET'!$B$91:$B$112='BVARI BUDGET'!AG9),'BVARI BUDGET'!$Z$91:$Z$112)</f>
        <v>0</v>
      </c>
      <c r="P81" s="761"/>
      <c r="Q81" s="762"/>
      <c r="R81" s="226"/>
      <c r="S81" s="1"/>
      <c r="T81" s="1"/>
      <c r="U81" s="1"/>
      <c r="V81" s="4"/>
      <c r="W81" s="4"/>
      <c r="X81" s="4"/>
      <c r="Y81" s="4"/>
      <c r="Z81" s="4"/>
      <c r="AA81" s="4"/>
      <c r="AB81" s="1"/>
      <c r="AC81" s="1"/>
      <c r="AD81" s="1"/>
      <c r="AE81" s="1"/>
      <c r="AF81" s="1"/>
      <c r="AG81" s="1"/>
      <c r="AH81" s="1"/>
      <c r="AI81" s="1"/>
    </row>
    <row r="82" spans="1:35" s="2" customFormat="1" ht="11.5" x14ac:dyDescent="0.25">
      <c r="B82" s="1">
        <v>4</v>
      </c>
      <c r="C82" s="227" t="s">
        <v>123</v>
      </c>
      <c r="D82" s="225"/>
      <c r="E82" s="225"/>
      <c r="F82" s="226"/>
      <c r="G82" s="166"/>
      <c r="H82" s="226"/>
      <c r="I82" s="166"/>
      <c r="J82" s="226"/>
      <c r="K82" s="166"/>
      <c r="L82" s="226"/>
      <c r="M82" s="166"/>
      <c r="O82" s="760">
        <f>SUMPRODUCT(--('BVARI BUDGET'!$B$91:$B$112='BVARI BUDGET'!AG12),'BVARI BUDGET'!$Z$91:$Z$112)</f>
        <v>0</v>
      </c>
      <c r="P82" s="761"/>
      <c r="Q82" s="762"/>
      <c r="R82" s="226"/>
      <c r="S82" s="1"/>
      <c r="T82" s="1"/>
      <c r="U82" s="1"/>
      <c r="V82" s="4"/>
      <c r="W82" s="4"/>
      <c r="X82" s="4"/>
      <c r="Y82" s="4"/>
      <c r="Z82" s="4"/>
      <c r="AA82" s="4"/>
      <c r="AB82" s="1"/>
      <c r="AC82" s="1"/>
      <c r="AD82" s="1"/>
      <c r="AE82" s="1"/>
      <c r="AF82" s="1"/>
      <c r="AG82" s="1"/>
      <c r="AH82" s="1"/>
      <c r="AI82" s="1"/>
    </row>
    <row r="83" spans="1:35" s="2" customFormat="1" ht="11.5" x14ac:dyDescent="0.25">
      <c r="B83" s="1">
        <v>5</v>
      </c>
      <c r="C83" s="227" t="s">
        <v>124</v>
      </c>
      <c r="D83" s="225"/>
      <c r="E83" s="225"/>
      <c r="F83" s="226"/>
      <c r="G83" s="166"/>
      <c r="H83" s="226"/>
      <c r="I83" s="166"/>
      <c r="J83" s="226"/>
      <c r="K83" s="166"/>
      <c r="L83" s="226"/>
      <c r="M83" s="166"/>
      <c r="N83" s="226"/>
      <c r="O83" s="760">
        <f>+'BVARI BUDGET'!Z187</f>
        <v>0</v>
      </c>
      <c r="P83" s="761"/>
      <c r="Q83" s="762"/>
      <c r="R83" s="226"/>
      <c r="S83" s="1"/>
      <c r="T83" s="1"/>
      <c r="U83" s="1"/>
      <c r="V83" s="4"/>
      <c r="W83" s="4"/>
      <c r="X83" s="4"/>
      <c r="Y83" s="4"/>
      <c r="Z83" s="4"/>
      <c r="AA83" s="4"/>
      <c r="AB83" s="1"/>
      <c r="AC83" s="1"/>
      <c r="AD83" s="1"/>
      <c r="AE83" s="1"/>
      <c r="AF83" s="1"/>
      <c r="AG83" s="1"/>
      <c r="AH83" s="1"/>
      <c r="AI83" s="1"/>
    </row>
    <row r="84" spans="1:35" s="2" customFormat="1" ht="11.5" x14ac:dyDescent="0.25">
      <c r="B84" s="1">
        <v>6</v>
      </c>
      <c r="C84" s="227" t="s">
        <v>125</v>
      </c>
      <c r="D84" s="225"/>
      <c r="E84" s="225"/>
      <c r="F84" s="226"/>
      <c r="G84" s="166"/>
      <c r="H84" s="226"/>
      <c r="I84" s="166"/>
      <c r="J84" s="226"/>
      <c r="K84" s="166"/>
      <c r="L84" s="226"/>
      <c r="M84" s="166"/>
      <c r="N84" s="226"/>
      <c r="O84" s="760">
        <f>SUMPRODUCT(--('BVARI BUDGET'!$B$91:$B$112='BVARI BUDGET'!AG13),'BVARI BUDGET'!$Z$91:$Z$112)</f>
        <v>0</v>
      </c>
      <c r="P84" s="761"/>
      <c r="Q84" s="762"/>
      <c r="R84" s="226"/>
      <c r="S84" s="1"/>
      <c r="T84" s="1"/>
      <c r="U84" s="1"/>
      <c r="V84" s="4"/>
      <c r="W84" s="4"/>
      <c r="X84" s="4"/>
      <c r="Y84" s="4"/>
      <c r="Z84" s="4"/>
      <c r="AA84" s="4"/>
      <c r="AB84" s="1"/>
      <c r="AC84" s="1"/>
      <c r="AD84" s="1"/>
      <c r="AE84" s="1"/>
      <c r="AF84" s="1"/>
      <c r="AG84" s="1"/>
      <c r="AH84" s="1"/>
      <c r="AI84" s="1"/>
    </row>
    <row r="85" spans="1:35" s="2" customFormat="1" ht="11.5" x14ac:dyDescent="0.25">
      <c r="B85" s="1">
        <v>7</v>
      </c>
      <c r="C85" s="227" t="s">
        <v>126</v>
      </c>
      <c r="D85" s="225"/>
      <c r="E85" s="225"/>
      <c r="F85" s="226"/>
      <c r="G85" s="166"/>
      <c r="H85" s="226"/>
      <c r="I85" s="166"/>
      <c r="J85" s="226"/>
      <c r="K85" s="166"/>
      <c r="L85" s="226"/>
      <c r="M85" s="166"/>
      <c r="N85" s="226"/>
      <c r="O85" s="760">
        <f>SUMPRODUCT(--('BVARI BUDGET'!$B$91:$B$112='BVARI BUDGET'!AG14),'BVARI BUDGET'!$Z$91:$Z$112)</f>
        <v>0</v>
      </c>
      <c r="P85" s="761"/>
      <c r="Q85" s="762"/>
      <c r="R85" s="226"/>
      <c r="S85" s="1"/>
      <c r="T85" s="1"/>
      <c r="U85" s="1"/>
      <c r="V85" s="4"/>
      <c r="W85" s="4"/>
      <c r="X85" s="4"/>
      <c r="Y85" s="4"/>
      <c r="Z85" s="4"/>
      <c r="AA85" s="4"/>
      <c r="AB85" s="1"/>
      <c r="AC85" s="1"/>
      <c r="AD85" s="1"/>
      <c r="AE85" s="1"/>
      <c r="AF85" s="1"/>
      <c r="AG85" s="1"/>
      <c r="AH85" s="1"/>
      <c r="AI85" s="1"/>
    </row>
    <row r="86" spans="1:35" s="2" customFormat="1" ht="11.5" x14ac:dyDescent="0.25">
      <c r="B86" s="1">
        <v>8</v>
      </c>
      <c r="C86" s="350" t="str">
        <f>+'BVARI BUDGET'!AG4</f>
        <v>Contractual Services</v>
      </c>
      <c r="D86" s="225"/>
      <c r="E86" s="225"/>
      <c r="F86" s="226"/>
      <c r="G86" s="166"/>
      <c r="H86" s="226"/>
      <c r="I86" s="166"/>
      <c r="J86" s="226"/>
      <c r="K86" s="166"/>
      <c r="L86" s="226"/>
      <c r="M86" s="166"/>
      <c r="N86" s="226"/>
      <c r="O86" s="760">
        <f>SUMPRODUCT(--('BVARI BUDGET'!$B$91:$B$112='BVARI BUDGET'!AG4),'BVARI BUDGET'!$Z$91:$Z$112)+SUMPRODUCT(--('BVARI BUDGET'!$B$81:$B$86='BVARI BUDGET'!AG4),'BVARI BUDGET'!$Z$81:$Z$86)</f>
        <v>0</v>
      </c>
      <c r="P86" s="761"/>
      <c r="Q86" s="762"/>
      <c r="R86" s="226"/>
      <c r="S86" s="1"/>
      <c r="T86" s="1"/>
      <c r="U86" s="1"/>
      <c r="V86" s="4"/>
      <c r="W86" s="4"/>
      <c r="X86" s="4"/>
      <c r="Y86" s="4"/>
      <c r="Z86" s="4"/>
      <c r="AA86" s="4"/>
      <c r="AB86" s="1"/>
      <c r="AC86" s="1"/>
      <c r="AD86" s="1"/>
      <c r="AE86" s="1"/>
      <c r="AF86" s="1"/>
      <c r="AG86" s="1"/>
      <c r="AH86" s="1"/>
      <c r="AI86" s="1"/>
    </row>
    <row r="87" spans="1:35" s="2" customFormat="1" ht="11.5" x14ac:dyDescent="0.25">
      <c r="B87" s="1">
        <v>9</v>
      </c>
      <c r="C87" s="350">
        <f>+'BVARI BUDGET'!AG5</f>
        <v>0</v>
      </c>
      <c r="D87" s="225"/>
      <c r="E87" s="225"/>
      <c r="F87" s="226"/>
      <c r="G87" s="166"/>
      <c r="H87" s="226"/>
      <c r="I87" s="166"/>
      <c r="J87" s="226"/>
      <c r="K87" s="166"/>
      <c r="L87" s="226"/>
      <c r="M87" s="166"/>
      <c r="N87" s="226"/>
      <c r="O87" s="760">
        <f>SUMPRODUCT(--('BVARI BUDGET'!$B$91:$B$112='BVARI BUDGET'!AG5),'BVARI BUDGET'!$Z$91:$Z$112)+SUMPRODUCT(--('BVARI BUDGET'!$B$81:$B$86='BVARI BUDGET'!AG5),'BVARI BUDGET'!$Z$81:$Z$86)</f>
        <v>0</v>
      </c>
      <c r="P87" s="761"/>
      <c r="Q87" s="762"/>
      <c r="R87" s="226"/>
      <c r="S87" s="1"/>
      <c r="T87" s="1"/>
      <c r="U87" s="1"/>
      <c r="V87" s="4"/>
      <c r="W87" s="4"/>
      <c r="X87" s="4"/>
      <c r="Y87" s="4"/>
      <c r="Z87" s="4"/>
      <c r="AA87" s="4"/>
      <c r="AB87" s="1"/>
      <c r="AC87" s="1"/>
      <c r="AD87" s="1"/>
      <c r="AE87" s="1"/>
      <c r="AF87" s="1"/>
      <c r="AG87" s="1"/>
      <c r="AH87" s="1"/>
      <c r="AI87" s="1"/>
    </row>
    <row r="88" spans="1:35" s="2" customFormat="1" ht="11.5" x14ac:dyDescent="0.25">
      <c r="B88" s="1">
        <v>10</v>
      </c>
      <c r="C88" s="350">
        <f>+'BVARI BUDGET'!AG6</f>
        <v>0</v>
      </c>
      <c r="D88" s="225"/>
      <c r="E88" s="225"/>
      <c r="F88" s="226"/>
      <c r="G88" s="166"/>
      <c r="H88" s="226"/>
      <c r="I88" s="166"/>
      <c r="J88" s="226"/>
      <c r="K88" s="166"/>
      <c r="L88" s="226"/>
      <c r="M88" s="166"/>
      <c r="N88" s="226"/>
      <c r="O88" s="760">
        <f>SUMPRODUCT(--('BVARI BUDGET'!$B$91:$B$112='BVARI BUDGET'!AG6),'BVARI BUDGET'!$Z$91:$Z$112)+SUMPRODUCT(--('BVARI BUDGET'!$B$81:$B$86='BVARI BUDGET'!AG6),'BVARI BUDGET'!$Z$81:$Z$86)</f>
        <v>0</v>
      </c>
      <c r="P88" s="761"/>
      <c r="Q88" s="762"/>
      <c r="R88" s="226"/>
      <c r="S88" s="1"/>
      <c r="T88" s="1"/>
      <c r="U88" s="1"/>
      <c r="V88" s="4"/>
      <c r="W88" s="4"/>
      <c r="X88" s="4"/>
      <c r="Y88" s="4"/>
      <c r="Z88" s="4"/>
      <c r="AA88" s="4"/>
      <c r="AB88" s="1"/>
      <c r="AC88" s="1"/>
      <c r="AD88" s="1"/>
      <c r="AE88" s="1"/>
      <c r="AF88" s="1"/>
      <c r="AG88" s="1"/>
      <c r="AH88" s="1"/>
      <c r="AI88" s="1"/>
    </row>
    <row r="89" spans="1:35" s="2" customFormat="1" ht="11.5" x14ac:dyDescent="0.25">
      <c r="A89" s="1"/>
      <c r="B89" s="227"/>
      <c r="C89" s="227"/>
      <c r="D89" s="225"/>
      <c r="E89" s="225"/>
      <c r="F89" s="226"/>
      <c r="G89" s="166"/>
      <c r="H89" s="226"/>
      <c r="I89" s="166"/>
      <c r="J89" s="226"/>
      <c r="K89" s="166"/>
      <c r="L89" s="226"/>
      <c r="M89" s="166"/>
      <c r="O89" s="166"/>
      <c r="P89" s="226"/>
      <c r="Q89" s="166"/>
      <c r="R89" s="226"/>
      <c r="S89" s="1"/>
      <c r="T89" s="1"/>
      <c r="U89" s="1"/>
      <c r="V89" s="4"/>
      <c r="W89" s="4"/>
      <c r="X89" s="4"/>
      <c r="Y89" s="4"/>
      <c r="Z89" s="4"/>
      <c r="AA89" s="4"/>
      <c r="AB89" s="1"/>
      <c r="AC89" s="1"/>
      <c r="AD89" s="1"/>
      <c r="AE89" s="1"/>
      <c r="AF89" s="1"/>
      <c r="AG89" s="1"/>
      <c r="AH89" s="1"/>
      <c r="AI89" s="1"/>
    </row>
    <row r="90" spans="1:35" s="2" customFormat="1" ht="13" x14ac:dyDescent="0.25">
      <c r="A90" s="1"/>
      <c r="B90" s="227"/>
      <c r="C90" s="227"/>
      <c r="D90" s="225"/>
      <c r="E90" s="225"/>
      <c r="F90" s="226"/>
      <c r="G90" s="166"/>
      <c r="H90" s="226"/>
      <c r="I90" s="166"/>
      <c r="J90" s="226"/>
      <c r="K90" s="166"/>
      <c r="L90" s="226"/>
      <c r="M90" s="166"/>
      <c r="N90" s="193" t="s">
        <v>146</v>
      </c>
      <c r="O90" s="783">
        <f>SUM(O79:Q88)</f>
        <v>0</v>
      </c>
      <c r="P90" s="784"/>
      <c r="Q90" s="785"/>
      <c r="R90" s="226"/>
      <c r="S90" s="1"/>
      <c r="T90" s="1"/>
      <c r="U90" s="1"/>
      <c r="V90" s="4"/>
      <c r="W90" s="4"/>
      <c r="X90" s="4"/>
      <c r="Y90" s="4"/>
      <c r="Z90" s="4"/>
      <c r="AA90" s="4"/>
      <c r="AB90" s="1"/>
      <c r="AC90" s="1"/>
      <c r="AD90" s="1"/>
      <c r="AE90" s="1"/>
      <c r="AF90" s="1"/>
      <c r="AG90" s="1"/>
      <c r="AH90" s="1"/>
      <c r="AI90" s="1"/>
    </row>
    <row r="91" spans="1:35" s="2" customFormat="1" ht="11.5" x14ac:dyDescent="0.25">
      <c r="A91" s="1"/>
      <c r="B91" s="227"/>
      <c r="C91" s="227"/>
      <c r="D91" s="225"/>
      <c r="E91" s="225"/>
      <c r="F91" s="226"/>
      <c r="G91" s="166"/>
      <c r="H91" s="226"/>
      <c r="I91" s="166"/>
      <c r="J91" s="226"/>
      <c r="K91" s="166"/>
      <c r="L91" s="226"/>
      <c r="M91" s="166"/>
      <c r="N91" s="226"/>
      <c r="O91" s="166"/>
      <c r="P91" s="226"/>
      <c r="Q91" s="166"/>
      <c r="R91" s="226"/>
      <c r="S91" s="1"/>
      <c r="T91" s="1"/>
      <c r="U91" s="1"/>
      <c r="V91" s="4"/>
      <c r="W91" s="4"/>
      <c r="X91" s="4"/>
      <c r="Y91" s="4"/>
      <c r="Z91" s="4"/>
      <c r="AA91" s="4"/>
      <c r="AB91" s="1"/>
      <c r="AC91" s="1"/>
      <c r="AD91" s="1"/>
      <c r="AE91" s="1"/>
      <c r="AF91" s="1"/>
      <c r="AG91" s="1"/>
      <c r="AH91" s="1"/>
      <c r="AI91" s="1"/>
    </row>
    <row r="92" spans="1:35" s="2" customFormat="1" ht="13" x14ac:dyDescent="0.25">
      <c r="A92" s="1"/>
      <c r="B92" s="172" t="s">
        <v>127</v>
      </c>
      <c r="C92" s="172"/>
      <c r="D92" s="180"/>
      <c r="E92" s="180"/>
      <c r="F92" s="181"/>
      <c r="G92" s="172"/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226"/>
      <c r="S92" s="1"/>
      <c r="T92" s="1"/>
      <c r="U92" s="1"/>
      <c r="V92" s="4"/>
      <c r="W92" s="4"/>
      <c r="X92" s="4"/>
      <c r="Y92" s="4"/>
      <c r="Z92" s="4"/>
      <c r="AA92" s="4"/>
      <c r="AB92" s="1"/>
      <c r="AC92" s="1"/>
      <c r="AD92" s="1"/>
      <c r="AE92" s="1"/>
      <c r="AF92" s="1"/>
      <c r="AG92" s="1"/>
      <c r="AH92" s="1"/>
      <c r="AI92" s="1"/>
    </row>
    <row r="93" spans="1:35" s="2" customFormat="1" ht="11.5" x14ac:dyDescent="0.25">
      <c r="A93" s="1"/>
      <c r="B93" s="1"/>
      <c r="C93" s="1"/>
      <c r="F93" s="3"/>
      <c r="G93" s="1"/>
      <c r="H93" s="3"/>
      <c r="I93" s="1"/>
      <c r="J93" s="3"/>
      <c r="K93" s="1"/>
      <c r="L93" s="3"/>
      <c r="M93" s="1"/>
      <c r="N93" s="3"/>
      <c r="O93" s="1"/>
      <c r="P93" s="3"/>
      <c r="Q93" s="1"/>
      <c r="R93" s="226"/>
      <c r="S93" s="1"/>
      <c r="T93" s="1"/>
      <c r="U93" s="1"/>
      <c r="V93" s="4"/>
      <c r="W93" s="4"/>
      <c r="X93" s="4"/>
      <c r="Y93" s="4"/>
      <c r="Z93" s="4"/>
      <c r="AA93" s="4"/>
      <c r="AB93" s="1"/>
      <c r="AC93" s="1"/>
      <c r="AD93" s="1"/>
      <c r="AE93" s="1"/>
      <c r="AF93" s="1"/>
      <c r="AG93" s="1"/>
      <c r="AH93" s="1"/>
      <c r="AI93" s="1"/>
    </row>
    <row r="94" spans="1:35" s="2" customFormat="1" ht="13" x14ac:dyDescent="0.25">
      <c r="A94" s="1"/>
      <c r="C94" s="248" t="s">
        <v>130</v>
      </c>
      <c r="D94" s="225"/>
      <c r="E94" s="225"/>
      <c r="F94" s="226"/>
      <c r="G94" s="166"/>
      <c r="H94" s="226"/>
      <c r="I94" s="166"/>
      <c r="J94" s="226"/>
      <c r="K94" s="166"/>
      <c r="L94" s="226"/>
      <c r="M94" s="166"/>
      <c r="N94" s="226"/>
      <c r="O94" s="789">
        <f>+O45+O58+O66+O74+O90</f>
        <v>0</v>
      </c>
      <c r="P94" s="790"/>
      <c r="Q94" s="791"/>
      <c r="R94" s="226"/>
      <c r="S94" s="1"/>
      <c r="T94" s="1"/>
      <c r="U94" s="1"/>
      <c r="V94" s="4"/>
      <c r="W94" s="4"/>
      <c r="X94" s="4"/>
      <c r="Y94" s="4"/>
      <c r="Z94" s="4"/>
      <c r="AA94" s="4"/>
      <c r="AB94" s="1"/>
      <c r="AC94" s="1"/>
      <c r="AD94" s="1"/>
      <c r="AE94" s="1"/>
      <c r="AF94" s="1"/>
      <c r="AG94" s="1"/>
      <c r="AH94" s="1"/>
      <c r="AI94" s="1"/>
    </row>
    <row r="95" spans="1:35" s="2" customFormat="1" ht="11.5" x14ac:dyDescent="0.25">
      <c r="A95" s="1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226"/>
      <c r="R95" s="226"/>
      <c r="S95" s="1"/>
      <c r="T95" s="1"/>
      <c r="U95" s="1"/>
      <c r="V95" s="4"/>
      <c r="W95" s="4"/>
      <c r="X95" s="4"/>
      <c r="Y95" s="4"/>
      <c r="Z95" s="4"/>
      <c r="AA95" s="4"/>
      <c r="AB95" s="1"/>
      <c r="AC95" s="1"/>
      <c r="AD95" s="1"/>
      <c r="AE95" s="1"/>
      <c r="AF95" s="1"/>
      <c r="AG95" s="1"/>
      <c r="AH95" s="1"/>
      <c r="AI95" s="1"/>
    </row>
    <row r="96" spans="1:35" s="164" customFormat="1" ht="11.25" customHeight="1" x14ac:dyDescent="0.25">
      <c r="B96" s="172" t="s">
        <v>131</v>
      </c>
      <c r="C96" s="173"/>
      <c r="D96" s="174"/>
      <c r="E96" s="174"/>
      <c r="F96" s="175"/>
      <c r="G96" s="173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1"/>
      <c r="S96" s="171"/>
      <c r="T96" s="171"/>
      <c r="U96" s="166"/>
      <c r="V96" s="165"/>
      <c r="W96" s="165"/>
      <c r="X96" s="165"/>
      <c r="Y96" s="165"/>
      <c r="Z96" s="165"/>
      <c r="AA96" s="165"/>
    </row>
    <row r="97" spans="1:35" s="164" customFormat="1" ht="11.25" customHeight="1" x14ac:dyDescent="0.25">
      <c r="B97" s="167"/>
      <c r="C97" s="167"/>
      <c r="D97" s="169"/>
      <c r="E97" s="169"/>
      <c r="F97" s="170"/>
      <c r="G97" s="167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66"/>
      <c r="V97" s="165"/>
      <c r="W97" s="165"/>
      <c r="X97" s="165"/>
      <c r="Y97" s="165"/>
      <c r="Z97" s="165"/>
      <c r="AA97" s="165"/>
    </row>
    <row r="98" spans="1:35" s="164" customFormat="1" ht="11.25" customHeight="1" x14ac:dyDescent="0.25">
      <c r="A98" s="178"/>
      <c r="B98" s="802" t="s">
        <v>134</v>
      </c>
      <c r="C98" s="802"/>
      <c r="D98" s="802"/>
      <c r="E98" s="798" t="s">
        <v>133</v>
      </c>
      <c r="F98" s="798"/>
      <c r="G98" s="798"/>
      <c r="H98" s="798"/>
      <c r="I98" s="797" t="s">
        <v>132</v>
      </c>
      <c r="J98" s="797"/>
      <c r="K98" s="797"/>
      <c r="L98" s="797"/>
      <c r="M98" s="797"/>
      <c r="N98" s="797"/>
      <c r="O98" s="171"/>
      <c r="P98" s="171" t="s">
        <v>75</v>
      </c>
      <c r="Q98" s="171"/>
      <c r="R98" s="171"/>
      <c r="S98" s="171"/>
      <c r="T98" s="171"/>
      <c r="U98" s="166"/>
      <c r="V98" s="165"/>
      <c r="W98" s="165"/>
      <c r="X98" s="165"/>
      <c r="Y98" s="165"/>
      <c r="Z98" s="165"/>
      <c r="AA98" s="165"/>
    </row>
    <row r="99" spans="1:35" s="164" customFormat="1" ht="11.25" customHeight="1" x14ac:dyDescent="0.25">
      <c r="A99" s="178"/>
      <c r="B99" s="763" t="s">
        <v>135</v>
      </c>
      <c r="C99" s="764"/>
      <c r="D99" s="765"/>
      <c r="E99" s="799">
        <f>+'BVARI BUDGET'!X193</f>
        <v>0.309</v>
      </c>
      <c r="F99" s="800"/>
      <c r="G99" s="800"/>
      <c r="H99" s="801"/>
      <c r="I99" s="760">
        <f>+'BVARI BUDGET'!Z192</f>
        <v>0</v>
      </c>
      <c r="J99" s="761"/>
      <c r="K99" s="761"/>
      <c r="L99" s="761"/>
      <c r="M99" s="761"/>
      <c r="N99" s="762"/>
      <c r="O99" s="760">
        <f>+I99*E99</f>
        <v>0</v>
      </c>
      <c r="P99" s="761"/>
      <c r="Q99" s="762"/>
      <c r="R99" s="171"/>
      <c r="S99" s="171"/>
      <c r="T99" s="171"/>
      <c r="U99" s="166"/>
      <c r="V99" s="165"/>
      <c r="W99" s="165"/>
      <c r="X99" s="165"/>
      <c r="Y99" s="165"/>
      <c r="Z99" s="165"/>
      <c r="AA99" s="165"/>
    </row>
    <row r="100" spans="1:35" s="2" customFormat="1" ht="11.5" x14ac:dyDescent="0.25">
      <c r="A100" s="1"/>
      <c r="B100" s="227"/>
      <c r="C100" s="227"/>
      <c r="D100" s="225"/>
      <c r="E100" s="225"/>
      <c r="F100" s="226"/>
      <c r="G100" s="166"/>
      <c r="H100" s="226"/>
      <c r="I100" s="166"/>
      <c r="J100" s="226"/>
      <c r="K100" s="166"/>
      <c r="L100" s="226"/>
      <c r="M100" s="166"/>
      <c r="N100" s="226"/>
      <c r="O100" s="166"/>
      <c r="P100" s="226"/>
      <c r="Q100" s="166"/>
      <c r="R100" s="226"/>
      <c r="S100" s="1"/>
      <c r="T100" s="1"/>
      <c r="U100" s="1"/>
      <c r="V100" s="4"/>
      <c r="W100" s="4"/>
      <c r="X100" s="4"/>
      <c r="Y100" s="4"/>
      <c r="Z100" s="4"/>
      <c r="AA100" s="4"/>
      <c r="AB100" s="1"/>
      <c r="AC100" s="1"/>
      <c r="AD100" s="1"/>
      <c r="AE100" s="1"/>
      <c r="AF100" s="1"/>
      <c r="AG100" s="1"/>
      <c r="AH100" s="1"/>
      <c r="AI100" s="1"/>
    </row>
    <row r="101" spans="1:35" s="2" customFormat="1" ht="11.5" x14ac:dyDescent="0.25">
      <c r="A101" s="1"/>
      <c r="B101" s="227"/>
      <c r="C101" s="227"/>
      <c r="D101" s="225"/>
      <c r="E101" s="225"/>
      <c r="F101" s="226"/>
      <c r="G101" s="166"/>
      <c r="H101" s="226"/>
      <c r="I101" s="166"/>
      <c r="J101" s="226"/>
      <c r="K101" s="166"/>
      <c r="L101" s="226"/>
      <c r="M101" s="166"/>
      <c r="N101" s="226"/>
      <c r="O101" s="166"/>
      <c r="P101" s="226"/>
      <c r="Q101" s="166"/>
      <c r="R101" s="226"/>
      <c r="S101" s="1"/>
      <c r="T101" s="1"/>
      <c r="U101" s="1"/>
      <c r="V101" s="4"/>
      <c r="W101" s="4"/>
      <c r="X101" s="4"/>
      <c r="Y101" s="4"/>
      <c r="Z101" s="4"/>
      <c r="AA101" s="4"/>
      <c r="AB101" s="1"/>
      <c r="AC101" s="1"/>
      <c r="AD101" s="1"/>
      <c r="AE101" s="1"/>
      <c r="AF101" s="1"/>
      <c r="AG101" s="1"/>
      <c r="AH101" s="1"/>
      <c r="AI101" s="1"/>
    </row>
    <row r="102" spans="1:35" s="2" customFormat="1" ht="13" x14ac:dyDescent="0.25">
      <c r="A102" s="1"/>
      <c r="C102" s="248" t="s">
        <v>28</v>
      </c>
      <c r="D102" s="225"/>
      <c r="E102" s="225"/>
      <c r="F102" s="226"/>
      <c r="G102" s="166"/>
      <c r="H102" s="226"/>
      <c r="I102" s="166"/>
      <c r="J102" s="226"/>
      <c r="K102" s="166"/>
      <c r="L102" s="226"/>
      <c r="M102" s="166"/>
      <c r="N102" s="226"/>
      <c r="O102" s="789">
        <f>+O99</f>
        <v>0</v>
      </c>
      <c r="P102" s="790"/>
      <c r="Q102" s="791"/>
      <c r="R102" s="226"/>
      <c r="S102" s="1"/>
      <c r="T102" s="1"/>
      <c r="U102" s="1"/>
      <c r="V102" s="4"/>
      <c r="W102" s="4"/>
      <c r="X102" s="4"/>
      <c r="Y102" s="4"/>
      <c r="Z102" s="4"/>
      <c r="AA102" s="4"/>
      <c r="AB102" s="1"/>
      <c r="AC102" s="1"/>
      <c r="AD102" s="1"/>
      <c r="AE102" s="1"/>
      <c r="AF102" s="1"/>
      <c r="AG102" s="1"/>
      <c r="AH102" s="1"/>
      <c r="AI102" s="1"/>
    </row>
    <row r="103" spans="1:35" s="2" customFormat="1" ht="11.5" x14ac:dyDescent="0.25">
      <c r="A103" s="1"/>
      <c r="B103" s="227"/>
      <c r="C103" s="227"/>
      <c r="D103" s="225"/>
      <c r="E103" s="225"/>
      <c r="F103" s="226"/>
      <c r="G103" s="166"/>
      <c r="H103" s="226"/>
      <c r="I103" s="166"/>
      <c r="J103" s="226"/>
      <c r="K103" s="166"/>
      <c r="L103" s="226"/>
      <c r="M103" s="166"/>
      <c r="N103" s="226"/>
      <c r="O103" s="166"/>
      <c r="P103" s="226"/>
      <c r="Q103" s="166"/>
      <c r="R103" s="226"/>
      <c r="S103" s="1"/>
      <c r="T103" s="1"/>
      <c r="U103" s="1"/>
      <c r="V103" s="4"/>
      <c r="W103" s="4"/>
      <c r="X103" s="4"/>
      <c r="Y103" s="4"/>
      <c r="Z103" s="4"/>
      <c r="AA103" s="4"/>
      <c r="AB103" s="1"/>
      <c r="AC103" s="1"/>
      <c r="AD103" s="1"/>
      <c r="AE103" s="1"/>
      <c r="AF103" s="1"/>
      <c r="AG103" s="1"/>
      <c r="AH103" s="1"/>
      <c r="AI103" s="1"/>
    </row>
    <row r="104" spans="1:35" s="2" customFormat="1" ht="11.5" x14ac:dyDescent="0.25">
      <c r="A104" s="1"/>
      <c r="B104" s="227" t="s">
        <v>136</v>
      </c>
      <c r="C104" s="227"/>
      <c r="D104" s="253" t="s">
        <v>486</v>
      </c>
      <c r="E104" s="254"/>
      <c r="F104" s="255"/>
      <c r="G104" s="242"/>
      <c r="H104" s="226"/>
      <c r="I104" s="166"/>
      <c r="J104" s="226"/>
      <c r="K104" s="166"/>
      <c r="L104" s="226"/>
      <c r="M104" s="166"/>
      <c r="N104" s="226"/>
      <c r="O104" s="166"/>
      <c r="P104" s="226"/>
      <c r="Q104" s="166"/>
      <c r="R104" s="226"/>
      <c r="S104" s="1"/>
      <c r="T104" s="1"/>
      <c r="U104" s="1"/>
      <c r="V104" s="4"/>
      <c r="W104" s="4"/>
      <c r="X104" s="4"/>
      <c r="Y104" s="4"/>
      <c r="Z104" s="4"/>
      <c r="AA104" s="4"/>
      <c r="AB104" s="1"/>
      <c r="AC104" s="1"/>
      <c r="AD104" s="1"/>
      <c r="AE104" s="1"/>
      <c r="AF104" s="1"/>
      <c r="AG104" s="1"/>
      <c r="AH104" s="1"/>
      <c r="AI104" s="1"/>
    </row>
    <row r="105" spans="1:35" s="2" customFormat="1" ht="11.5" x14ac:dyDescent="0.25">
      <c r="A105" s="1"/>
      <c r="B105" s="227"/>
      <c r="C105" s="227"/>
      <c r="D105" s="225"/>
      <c r="E105" s="225"/>
      <c r="F105" s="226"/>
      <c r="G105" s="166"/>
      <c r="H105" s="226"/>
      <c r="I105" s="166"/>
      <c r="J105" s="226"/>
      <c r="K105" s="166"/>
      <c r="L105" s="226"/>
      <c r="M105" s="166"/>
      <c r="N105" s="226"/>
      <c r="O105" s="166"/>
      <c r="P105" s="226"/>
      <c r="Q105" s="166"/>
      <c r="R105" s="226"/>
      <c r="S105" s="1"/>
      <c r="T105" s="1"/>
      <c r="U105" s="1"/>
      <c r="V105" s="4"/>
      <c r="W105" s="4"/>
      <c r="X105" s="4"/>
      <c r="Y105" s="4"/>
      <c r="Z105" s="4"/>
      <c r="AA105" s="4"/>
      <c r="AB105" s="1"/>
      <c r="AC105" s="1"/>
      <c r="AD105" s="1"/>
      <c r="AE105" s="1"/>
      <c r="AF105" s="1"/>
      <c r="AG105" s="1"/>
      <c r="AH105" s="1"/>
      <c r="AI105" s="1"/>
    </row>
    <row r="106" spans="1:35" s="2" customFormat="1" ht="11.5" x14ac:dyDescent="0.25">
      <c r="A106" s="1"/>
      <c r="B106" s="227"/>
      <c r="C106" s="227"/>
      <c r="D106" s="225"/>
      <c r="E106" s="225"/>
      <c r="F106" s="226"/>
      <c r="G106" s="166"/>
      <c r="H106" s="226"/>
      <c r="I106" s="166"/>
      <c r="J106" s="226"/>
      <c r="K106" s="166"/>
      <c r="L106" s="226"/>
      <c r="M106" s="166"/>
      <c r="N106" s="226"/>
      <c r="O106" s="166"/>
      <c r="P106" s="226"/>
      <c r="Q106" s="166"/>
      <c r="R106" s="226"/>
      <c r="S106" s="1"/>
      <c r="T106" s="1"/>
      <c r="U106" s="1"/>
      <c r="V106" s="4"/>
      <c r="W106" s="4"/>
      <c r="X106" s="4"/>
      <c r="Y106" s="4"/>
      <c r="Z106" s="4"/>
      <c r="AA106" s="4"/>
      <c r="AB106" s="1"/>
      <c r="AC106" s="1"/>
      <c r="AD106" s="1"/>
      <c r="AE106" s="1"/>
      <c r="AF106" s="1"/>
      <c r="AG106" s="1"/>
      <c r="AH106" s="1"/>
      <c r="AI106" s="1"/>
    </row>
    <row r="107" spans="1:35" s="2" customFormat="1" ht="13" x14ac:dyDescent="0.25">
      <c r="A107" s="1"/>
      <c r="B107" s="172" t="s">
        <v>137</v>
      </c>
      <c r="C107" s="172"/>
      <c r="D107" s="180"/>
      <c r="E107" s="180"/>
      <c r="F107" s="181"/>
      <c r="G107" s="17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226"/>
      <c r="S107" s="1"/>
      <c r="T107" s="1"/>
      <c r="U107" s="1"/>
      <c r="V107" s="4"/>
      <c r="W107" s="4"/>
      <c r="X107" s="4"/>
      <c r="Y107" s="4"/>
      <c r="Z107" s="4"/>
      <c r="AA107" s="4"/>
      <c r="AB107" s="1"/>
      <c r="AC107" s="1"/>
      <c r="AD107" s="1"/>
      <c r="AE107" s="1"/>
      <c r="AF107" s="1"/>
      <c r="AG107" s="1"/>
      <c r="AH107" s="1"/>
      <c r="AI107" s="1"/>
    </row>
    <row r="108" spans="1:35" s="2" customFormat="1" ht="11.5" x14ac:dyDescent="0.25">
      <c r="A108" s="1"/>
      <c r="B108" s="1"/>
      <c r="C108" s="1"/>
      <c r="F108" s="3"/>
      <c r="G108" s="1"/>
      <c r="H108" s="3"/>
      <c r="I108" s="1"/>
      <c r="J108" s="3"/>
      <c r="K108" s="1"/>
      <c r="L108" s="3"/>
      <c r="M108" s="1"/>
      <c r="N108" s="3"/>
      <c r="O108" s="1"/>
      <c r="P108" s="3"/>
      <c r="Q108" s="1"/>
      <c r="R108" s="226"/>
      <c r="S108" s="1"/>
      <c r="T108" s="1"/>
      <c r="U108" s="1"/>
      <c r="V108" s="4"/>
      <c r="W108" s="4"/>
      <c r="X108" s="4"/>
      <c r="Y108" s="4"/>
      <c r="Z108" s="4"/>
      <c r="AA108" s="4"/>
      <c r="AB108" s="1"/>
      <c r="AC108" s="1"/>
      <c r="AD108" s="1"/>
      <c r="AE108" s="1"/>
      <c r="AF108" s="1"/>
      <c r="AG108" s="1"/>
      <c r="AH108" s="1"/>
      <c r="AI108" s="1"/>
    </row>
    <row r="109" spans="1:35" s="2" customFormat="1" ht="13" x14ac:dyDescent="0.25">
      <c r="A109" s="1"/>
      <c r="C109" s="248" t="s">
        <v>138</v>
      </c>
      <c r="D109" s="225"/>
      <c r="E109" s="225"/>
      <c r="F109" s="226"/>
      <c r="G109" s="166"/>
      <c r="H109" s="226"/>
      <c r="I109" s="166"/>
      <c r="J109" s="226"/>
      <c r="K109" s="166"/>
      <c r="L109" s="226"/>
      <c r="M109" s="166"/>
      <c r="N109" s="226"/>
      <c r="O109" s="789">
        <f>+O94+O102</f>
        <v>0</v>
      </c>
      <c r="P109" s="790"/>
      <c r="Q109" s="791"/>
      <c r="R109" s="226"/>
      <c r="S109" s="1"/>
      <c r="T109" s="1"/>
      <c r="U109" s="1"/>
      <c r="V109" s="4"/>
      <c r="W109" s="4"/>
      <c r="X109" s="4"/>
      <c r="Y109" s="4"/>
      <c r="Z109" s="4"/>
      <c r="AA109" s="4"/>
      <c r="AB109" s="1"/>
      <c r="AC109" s="1"/>
      <c r="AD109" s="1"/>
      <c r="AE109" s="1"/>
      <c r="AF109" s="1"/>
      <c r="AG109" s="1"/>
      <c r="AH109" s="1"/>
      <c r="AI109" s="1"/>
    </row>
    <row r="110" spans="1:35" s="2" customFormat="1" ht="11.5" x14ac:dyDescent="0.25">
      <c r="A110" s="1"/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226"/>
      <c r="R110" s="226"/>
      <c r="S110" s="1"/>
      <c r="T110" s="1"/>
      <c r="U110" s="1"/>
      <c r="V110" s="4"/>
      <c r="W110" s="4"/>
      <c r="X110" s="4"/>
      <c r="Y110" s="4"/>
      <c r="Z110" s="4"/>
      <c r="AA110" s="4"/>
      <c r="AB110" s="1"/>
      <c r="AC110" s="1"/>
      <c r="AD110" s="1"/>
      <c r="AE110" s="1"/>
      <c r="AF110" s="1"/>
      <c r="AG110" s="1"/>
      <c r="AH110" s="1"/>
      <c r="AI110" s="1"/>
    </row>
    <row r="111" spans="1:35" s="2" customFormat="1" ht="13" x14ac:dyDescent="0.25">
      <c r="A111" s="1"/>
      <c r="B111" s="172" t="s">
        <v>139</v>
      </c>
      <c r="C111" s="172"/>
      <c r="D111" s="180"/>
      <c r="E111" s="180"/>
      <c r="F111" s="181"/>
      <c r="G111" s="17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226"/>
      <c r="S111" s="1"/>
      <c r="T111" s="1"/>
      <c r="U111" s="1"/>
      <c r="V111" s="4"/>
      <c r="W111" s="4"/>
      <c r="X111" s="4"/>
      <c r="Y111" s="4"/>
      <c r="Z111" s="4"/>
      <c r="AA111" s="4"/>
      <c r="AB111" s="1"/>
      <c r="AC111" s="1"/>
      <c r="AD111" s="1"/>
      <c r="AE111" s="1"/>
      <c r="AF111" s="1"/>
      <c r="AG111" s="1"/>
      <c r="AH111" s="1"/>
      <c r="AI111" s="1"/>
    </row>
    <row r="112" spans="1:35" s="2" customFormat="1" ht="11.5" x14ac:dyDescent="0.25">
      <c r="A112" s="1"/>
      <c r="B112" s="1"/>
      <c r="C112" s="1"/>
      <c r="F112" s="3"/>
      <c r="G112" s="1"/>
      <c r="H112" s="3"/>
      <c r="I112" s="1"/>
      <c r="J112" s="3"/>
      <c r="K112" s="1"/>
      <c r="L112" s="3"/>
      <c r="M112" s="1"/>
      <c r="N112" s="3"/>
      <c r="O112" s="1"/>
      <c r="P112" s="3"/>
      <c r="Q112" s="1"/>
      <c r="R112" s="226"/>
      <c r="S112" s="1"/>
      <c r="T112" s="1"/>
      <c r="U112" s="1"/>
      <c r="V112" s="4"/>
      <c r="W112" s="4"/>
      <c r="X112" s="4"/>
      <c r="Y112" s="4"/>
      <c r="Z112" s="4"/>
      <c r="AA112" s="4"/>
      <c r="AB112" s="1"/>
      <c r="AC112" s="1"/>
      <c r="AD112" s="1"/>
      <c r="AE112" s="1"/>
      <c r="AF112" s="1"/>
      <c r="AG112" s="1"/>
      <c r="AH112" s="1"/>
      <c r="AI112" s="1"/>
    </row>
    <row r="113" spans="1:35" s="2" customFormat="1" ht="13" x14ac:dyDescent="0.25">
      <c r="A113" s="1"/>
      <c r="C113" s="232" t="s">
        <v>140</v>
      </c>
      <c r="D113" s="225"/>
      <c r="E113" s="225"/>
      <c r="F113" s="226"/>
      <c r="G113" s="166"/>
      <c r="H113" s="226"/>
      <c r="I113" s="166"/>
      <c r="J113" s="226"/>
      <c r="K113" s="166"/>
      <c r="L113" s="226"/>
      <c r="M113" s="166"/>
      <c r="N113" s="226"/>
      <c r="O113" s="792"/>
      <c r="P113" s="793"/>
      <c r="Q113" s="794"/>
      <c r="R113" s="226"/>
      <c r="S113" s="1"/>
      <c r="T113" s="1"/>
      <c r="U113" s="1"/>
      <c r="V113" s="4"/>
      <c r="W113" s="4"/>
      <c r="X113" s="4"/>
      <c r="Y113" s="4"/>
      <c r="Z113" s="4"/>
      <c r="AA113" s="4"/>
      <c r="AB113" s="1"/>
      <c r="AC113" s="1"/>
      <c r="AD113" s="1"/>
      <c r="AE113" s="1"/>
      <c r="AF113" s="1"/>
      <c r="AG113" s="1"/>
      <c r="AH113" s="1"/>
      <c r="AI113" s="1"/>
    </row>
    <row r="114" spans="1:35" s="2" customFormat="1" ht="11.5" x14ac:dyDescent="0.25">
      <c r="A114" s="1"/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226"/>
      <c r="R114" s="226"/>
      <c r="S114" s="1"/>
      <c r="T114" s="1"/>
      <c r="U114" s="1"/>
      <c r="V114" s="4"/>
      <c r="W114" s="4"/>
      <c r="X114" s="4"/>
      <c r="Y114" s="4"/>
      <c r="Z114" s="4"/>
      <c r="AA114" s="4"/>
      <c r="AB114" s="1"/>
      <c r="AC114" s="1"/>
      <c r="AD114" s="1"/>
      <c r="AE114" s="1"/>
      <c r="AF114" s="1"/>
      <c r="AG114" s="1"/>
      <c r="AH114" s="1"/>
      <c r="AI114" s="1"/>
    </row>
    <row r="115" spans="1:35" s="2" customFormat="1" ht="13" x14ac:dyDescent="0.25">
      <c r="A115" s="1"/>
      <c r="B115" s="172" t="s">
        <v>141</v>
      </c>
      <c r="C115" s="172"/>
      <c r="D115" s="180"/>
      <c r="E115" s="180"/>
      <c r="F115" s="181"/>
      <c r="G115" s="17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226"/>
      <c r="S115" s="1"/>
      <c r="T115" s="1"/>
      <c r="U115" s="1"/>
      <c r="V115" s="4"/>
      <c r="W115" s="4"/>
      <c r="X115" s="4"/>
      <c r="Y115" s="4"/>
      <c r="Z115" s="4"/>
      <c r="AA115" s="4"/>
      <c r="AB115" s="1"/>
      <c r="AC115" s="1"/>
      <c r="AD115" s="1"/>
      <c r="AE115" s="1"/>
      <c r="AF115" s="1"/>
      <c r="AG115" s="1"/>
      <c r="AH115" s="1"/>
      <c r="AI115" s="1"/>
    </row>
    <row r="116" spans="1:35" s="2" customFormat="1" ht="11.5" x14ac:dyDescent="0.25">
      <c r="A116" s="1"/>
      <c r="B116" s="1"/>
      <c r="C116" s="1"/>
      <c r="F116" s="3"/>
      <c r="G116" s="1"/>
      <c r="H116" s="3"/>
      <c r="I116" s="1"/>
      <c r="J116" s="3"/>
      <c r="K116" s="1"/>
      <c r="L116" s="3"/>
      <c r="M116" s="1"/>
      <c r="N116" s="3"/>
      <c r="O116" s="1"/>
      <c r="P116" s="3"/>
      <c r="Q116" s="1"/>
      <c r="R116" s="226"/>
      <c r="S116" s="1"/>
      <c r="T116" s="1"/>
      <c r="U116" s="1"/>
      <c r="V116" s="4"/>
      <c r="W116" s="4"/>
      <c r="X116" s="4"/>
      <c r="Y116" s="4"/>
      <c r="Z116" s="4"/>
      <c r="AA116" s="4"/>
      <c r="AB116" s="1"/>
      <c r="AC116" s="1"/>
      <c r="AD116" s="1"/>
      <c r="AE116" s="1"/>
      <c r="AF116" s="1"/>
      <c r="AG116" s="1"/>
      <c r="AH116" s="1"/>
      <c r="AI116" s="1"/>
    </row>
    <row r="117" spans="1:35" s="2" customFormat="1" ht="13" x14ac:dyDescent="0.25">
      <c r="A117" s="1"/>
      <c r="C117" s="248" t="s">
        <v>142</v>
      </c>
      <c r="D117" s="225"/>
      <c r="E117" s="225"/>
      <c r="F117" s="226"/>
      <c r="G117" s="166"/>
      <c r="H117" s="226"/>
      <c r="I117" s="166"/>
      <c r="J117" s="226"/>
      <c r="K117" s="166"/>
      <c r="L117" s="226"/>
      <c r="M117" s="166"/>
      <c r="N117" s="226"/>
      <c r="O117" s="789">
        <f>+'BVARI BUDGET'!Z194</f>
        <v>0</v>
      </c>
      <c r="P117" s="790"/>
      <c r="Q117" s="791"/>
      <c r="R117" s="226"/>
      <c r="S117" s="1"/>
      <c r="T117" s="1"/>
      <c r="U117" s="1"/>
      <c r="V117" s="4"/>
      <c r="W117" s="4"/>
      <c r="X117" s="4"/>
      <c r="Y117" s="4"/>
      <c r="Z117" s="4"/>
      <c r="AA117" s="4"/>
      <c r="AB117" s="1"/>
      <c r="AC117" s="1"/>
      <c r="AD117" s="1"/>
      <c r="AE117" s="1"/>
      <c r="AF117" s="1"/>
      <c r="AG117" s="1"/>
      <c r="AH117" s="1"/>
      <c r="AI117" s="1"/>
    </row>
    <row r="118" spans="1:35" s="2" customFormat="1" ht="11.5" x14ac:dyDescent="0.25">
      <c r="A118" s="1"/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226"/>
      <c r="R118" s="226"/>
      <c r="S118" s="1"/>
      <c r="T118" s="1"/>
      <c r="U118" s="1"/>
      <c r="V118" s="4"/>
      <c r="W118" s="4"/>
      <c r="X118" s="4"/>
      <c r="Y118" s="4"/>
      <c r="Z118" s="4"/>
      <c r="AA118" s="4"/>
      <c r="AB118" s="1"/>
      <c r="AC118" s="1"/>
      <c r="AD118" s="1"/>
      <c r="AE118" s="1"/>
      <c r="AF118" s="1"/>
      <c r="AG118" s="1"/>
      <c r="AH118" s="1"/>
      <c r="AI118" s="1"/>
    </row>
    <row r="119" spans="1:35" s="2" customFormat="1" ht="11.5" x14ac:dyDescent="0.25">
      <c r="A119" s="1"/>
      <c r="B119" s="227"/>
      <c r="C119" s="227"/>
      <c r="D119" s="225"/>
      <c r="E119" s="225"/>
      <c r="F119" s="226"/>
      <c r="G119" s="166"/>
      <c r="H119" s="226"/>
      <c r="I119" s="166"/>
      <c r="J119" s="226"/>
      <c r="K119" s="166"/>
      <c r="L119" s="226"/>
      <c r="M119" s="166"/>
      <c r="N119" s="226"/>
      <c r="O119" s="166"/>
      <c r="P119" s="226"/>
      <c r="Q119" s="166"/>
      <c r="R119" s="226"/>
      <c r="S119" s="1"/>
      <c r="T119" s="1"/>
      <c r="U119" s="1"/>
      <c r="V119" s="4"/>
      <c r="W119" s="4"/>
      <c r="X119" s="4"/>
      <c r="Y119" s="4"/>
      <c r="Z119" s="4"/>
      <c r="AA119" s="4"/>
      <c r="AB119" s="1"/>
      <c r="AC119" s="1"/>
      <c r="AD119" s="1"/>
      <c r="AE119" s="1"/>
      <c r="AF119" s="1"/>
      <c r="AG119" s="1"/>
      <c r="AH119" s="1"/>
      <c r="AI119" s="1"/>
    </row>
    <row r="120" spans="1:35" s="2" customFormat="1" ht="11.5" x14ac:dyDescent="0.25">
      <c r="A120" s="1"/>
      <c r="B120" s="227"/>
      <c r="C120" s="227"/>
      <c r="D120" s="225"/>
      <c r="E120" s="225"/>
      <c r="F120" s="226"/>
      <c r="G120" s="166"/>
      <c r="H120" s="226"/>
      <c r="I120" s="166"/>
      <c r="J120" s="226"/>
      <c r="K120" s="166"/>
      <c r="L120" s="226"/>
      <c r="M120" s="166"/>
      <c r="N120" s="226"/>
      <c r="O120" s="166"/>
      <c r="P120" s="226"/>
      <c r="Q120" s="166"/>
      <c r="R120" s="226"/>
      <c r="S120" s="1"/>
      <c r="T120" s="1"/>
      <c r="U120" s="1"/>
      <c r="V120" s="4"/>
      <c r="W120" s="4"/>
      <c r="X120" s="4"/>
      <c r="Y120" s="4"/>
      <c r="Z120" s="4"/>
      <c r="AA120" s="4"/>
      <c r="AB120" s="1"/>
      <c r="AC120" s="1"/>
      <c r="AD120" s="1"/>
      <c r="AE120" s="1"/>
      <c r="AF120" s="1"/>
      <c r="AG120" s="1"/>
      <c r="AH120" s="1"/>
      <c r="AI120" s="1"/>
    </row>
    <row r="121" spans="1:35" s="2" customFormat="1" ht="11.5" x14ac:dyDescent="0.25">
      <c r="A121" s="1"/>
      <c r="B121" s="227"/>
      <c r="C121" s="227"/>
      <c r="D121" s="225"/>
      <c r="E121" s="225"/>
      <c r="F121" s="226"/>
      <c r="G121" s="166"/>
      <c r="H121" s="226"/>
      <c r="I121" s="166"/>
      <c r="J121" s="226"/>
      <c r="K121" s="166"/>
      <c r="L121" s="226"/>
      <c r="M121" s="166"/>
      <c r="N121" s="226"/>
      <c r="O121" s="166"/>
      <c r="P121" s="226"/>
      <c r="Q121" s="166"/>
      <c r="R121" s="226"/>
      <c r="S121" s="1"/>
      <c r="T121" s="1"/>
      <c r="U121" s="1"/>
      <c r="V121" s="4"/>
      <c r="W121" s="4"/>
      <c r="X121" s="4"/>
      <c r="Y121" s="4"/>
      <c r="Z121" s="4"/>
      <c r="AA121" s="4"/>
      <c r="AB121" s="1"/>
      <c r="AC121" s="1"/>
      <c r="AD121" s="1"/>
      <c r="AE121" s="1"/>
      <c r="AF121" s="1"/>
      <c r="AG121" s="1"/>
      <c r="AH121" s="1"/>
      <c r="AI121" s="1"/>
    </row>
    <row r="122" spans="1:35" s="2" customFormat="1" ht="11.5" x14ac:dyDescent="0.25">
      <c r="A122" s="1"/>
      <c r="B122" s="227"/>
      <c r="C122" s="227"/>
      <c r="D122" s="225"/>
      <c r="E122" s="225"/>
      <c r="F122" s="226"/>
      <c r="G122" s="166"/>
      <c r="H122" s="226"/>
      <c r="I122" s="166"/>
      <c r="J122" s="226"/>
      <c r="K122" s="166"/>
      <c r="L122" s="226"/>
      <c r="M122" s="166"/>
      <c r="N122" s="226"/>
      <c r="O122" s="166"/>
      <c r="P122" s="226"/>
      <c r="Q122" s="166"/>
      <c r="R122" s="226"/>
      <c r="S122" s="1"/>
      <c r="T122" s="1"/>
      <c r="U122" s="1"/>
      <c r="V122" s="4"/>
      <c r="W122" s="4"/>
      <c r="X122" s="4"/>
      <c r="Y122" s="4"/>
      <c r="Z122" s="4"/>
      <c r="AA122" s="4"/>
      <c r="AB122" s="1"/>
      <c r="AC122" s="1"/>
      <c r="AD122" s="1"/>
      <c r="AE122" s="1"/>
      <c r="AF122" s="1"/>
      <c r="AG122" s="1"/>
      <c r="AH122" s="1"/>
      <c r="AI122" s="1"/>
    </row>
    <row r="123" spans="1:35" s="2" customFormat="1" ht="11.5" x14ac:dyDescent="0.25">
      <c r="A123" s="1"/>
      <c r="B123" s="227"/>
      <c r="C123" s="227"/>
      <c r="D123" s="225"/>
      <c r="E123" s="225"/>
      <c r="F123" s="226"/>
      <c r="G123" s="166"/>
      <c r="H123" s="226"/>
      <c r="I123" s="166"/>
      <c r="J123" s="226"/>
      <c r="K123" s="166"/>
      <c r="L123" s="226"/>
      <c r="M123" s="166"/>
      <c r="N123" s="226"/>
      <c r="O123" s="166"/>
      <c r="P123" s="226"/>
      <c r="Q123" s="166"/>
      <c r="R123" s="226"/>
      <c r="S123" s="1"/>
      <c r="T123" s="1"/>
      <c r="U123" s="1"/>
      <c r="V123" s="4"/>
      <c r="W123" s="4"/>
      <c r="X123" s="4"/>
      <c r="Y123" s="4"/>
      <c r="Z123" s="4"/>
      <c r="AA123" s="4"/>
      <c r="AB123" s="1"/>
      <c r="AC123" s="1"/>
      <c r="AD123" s="1"/>
      <c r="AE123" s="1"/>
      <c r="AF123" s="1"/>
      <c r="AG123" s="1"/>
      <c r="AH123" s="1"/>
      <c r="AI123" s="1"/>
    </row>
    <row r="124" spans="1:35" s="2" customFormat="1" ht="11.5" x14ac:dyDescent="0.25">
      <c r="A124" s="1"/>
      <c r="B124" s="227"/>
      <c r="C124" s="227"/>
      <c r="D124" s="225"/>
      <c r="E124" s="225"/>
      <c r="F124" s="226"/>
      <c r="G124" s="166"/>
      <c r="H124" s="226"/>
      <c r="I124" s="166"/>
      <c r="J124" s="226"/>
      <c r="K124" s="166"/>
      <c r="L124" s="226"/>
      <c r="M124" s="166"/>
      <c r="N124" s="226"/>
      <c r="O124" s="166"/>
      <c r="P124" s="226"/>
      <c r="Q124" s="166"/>
      <c r="R124" s="226"/>
      <c r="S124" s="1"/>
      <c r="T124" s="1"/>
      <c r="U124" s="1"/>
      <c r="V124" s="4"/>
      <c r="W124" s="4"/>
      <c r="X124" s="4"/>
      <c r="Y124" s="4"/>
      <c r="Z124" s="4"/>
      <c r="AA124" s="4"/>
      <c r="AB124" s="1"/>
      <c r="AC124" s="1"/>
      <c r="AD124" s="1"/>
      <c r="AE124" s="1"/>
      <c r="AF124" s="1"/>
      <c r="AG124" s="1"/>
      <c r="AH124" s="1"/>
      <c r="AI124" s="1"/>
    </row>
    <row r="125" spans="1:35" s="2" customFormat="1" ht="11.5" x14ac:dyDescent="0.25">
      <c r="A125" s="1"/>
      <c r="B125" s="227"/>
      <c r="C125" s="227"/>
      <c r="D125" s="225"/>
      <c r="E125" s="225"/>
      <c r="F125" s="226"/>
      <c r="G125" s="166"/>
      <c r="H125" s="226"/>
      <c r="I125" s="166"/>
      <c r="J125" s="226"/>
      <c r="K125" s="166"/>
      <c r="L125" s="226"/>
      <c r="M125" s="166"/>
      <c r="N125" s="226"/>
      <c r="O125" s="166"/>
      <c r="P125" s="226"/>
      <c r="Q125" s="166"/>
      <c r="R125" s="226"/>
      <c r="S125" s="1"/>
      <c r="T125" s="1"/>
      <c r="U125" s="1"/>
      <c r="V125" s="4"/>
      <c r="W125" s="4"/>
      <c r="X125" s="4"/>
      <c r="Y125" s="4"/>
      <c r="Z125" s="4"/>
      <c r="AA125" s="4"/>
      <c r="AB125" s="1"/>
      <c r="AC125" s="1"/>
      <c r="AD125" s="1"/>
      <c r="AE125" s="1"/>
      <c r="AF125" s="1"/>
      <c r="AG125" s="1"/>
      <c r="AH125" s="1"/>
      <c r="AI125" s="1"/>
    </row>
    <row r="126" spans="1:35" s="2" customFormat="1" ht="11.5" x14ac:dyDescent="0.25">
      <c r="A126" s="1"/>
      <c r="B126" s="227"/>
      <c r="C126" s="227"/>
      <c r="D126" s="225"/>
      <c r="E126" s="225"/>
      <c r="F126" s="226"/>
      <c r="G126" s="166"/>
      <c r="H126" s="226"/>
      <c r="I126" s="166"/>
      <c r="J126" s="226"/>
      <c r="K126" s="166"/>
      <c r="L126" s="226"/>
      <c r="M126" s="166"/>
      <c r="N126" s="226"/>
      <c r="O126" s="166"/>
      <c r="P126" s="226"/>
      <c r="Q126" s="166"/>
      <c r="R126" s="226"/>
      <c r="S126" s="1"/>
      <c r="T126" s="1"/>
      <c r="U126" s="1"/>
      <c r="V126" s="4"/>
      <c r="W126" s="4"/>
      <c r="X126" s="4"/>
      <c r="Y126" s="4"/>
      <c r="Z126" s="4"/>
      <c r="AA126" s="4"/>
      <c r="AB126" s="1"/>
      <c r="AC126" s="1"/>
      <c r="AD126" s="1"/>
      <c r="AE126" s="1"/>
      <c r="AF126" s="1"/>
      <c r="AG126" s="1"/>
      <c r="AH126" s="1"/>
      <c r="AI126" s="1"/>
    </row>
    <row r="127" spans="1:35" s="2" customFormat="1" ht="11.5" x14ac:dyDescent="0.25">
      <c r="A127" s="1"/>
      <c r="B127" s="227"/>
      <c r="C127" s="227"/>
      <c r="D127" s="225"/>
      <c r="E127" s="225"/>
      <c r="F127" s="226"/>
      <c r="G127" s="166"/>
      <c r="H127" s="226"/>
      <c r="I127" s="166"/>
      <c r="J127" s="226"/>
      <c r="K127" s="166"/>
      <c r="L127" s="226"/>
      <c r="M127" s="166"/>
      <c r="N127" s="226"/>
      <c r="O127" s="166"/>
      <c r="P127" s="226"/>
      <c r="Q127" s="166"/>
      <c r="R127" s="226"/>
      <c r="S127" s="1"/>
      <c r="T127" s="1"/>
      <c r="U127" s="1"/>
      <c r="V127" s="4"/>
      <c r="W127" s="4"/>
      <c r="X127" s="4"/>
      <c r="Y127" s="4"/>
      <c r="Z127" s="4"/>
      <c r="AA127" s="4"/>
      <c r="AB127" s="1"/>
      <c r="AC127" s="1"/>
      <c r="AD127" s="1"/>
      <c r="AE127" s="1"/>
      <c r="AF127" s="1"/>
      <c r="AG127" s="1"/>
      <c r="AH127" s="1"/>
      <c r="AI127" s="1"/>
    </row>
    <row r="128" spans="1:35" s="2" customFormat="1" ht="11.5" x14ac:dyDescent="0.25">
      <c r="A128" s="1"/>
      <c r="B128" s="227"/>
      <c r="C128" s="227"/>
      <c r="D128" s="225"/>
      <c r="E128" s="225"/>
      <c r="F128" s="226"/>
      <c r="G128" s="166"/>
      <c r="H128" s="226"/>
      <c r="I128" s="166"/>
      <c r="J128" s="226"/>
      <c r="K128" s="166"/>
      <c r="L128" s="226"/>
      <c r="M128" s="166"/>
      <c r="N128" s="226"/>
      <c r="O128" s="166"/>
      <c r="P128" s="226"/>
      <c r="Q128" s="166"/>
      <c r="R128" s="226"/>
      <c r="S128" s="1"/>
      <c r="T128" s="1"/>
      <c r="U128" s="1"/>
      <c r="V128" s="4"/>
      <c r="W128" s="4"/>
      <c r="X128" s="4"/>
      <c r="Y128" s="4"/>
      <c r="Z128" s="4"/>
      <c r="AA128" s="4"/>
      <c r="AB128" s="1"/>
      <c r="AC128" s="1"/>
      <c r="AD128" s="1"/>
      <c r="AE128" s="1"/>
      <c r="AF128" s="1"/>
      <c r="AG128" s="1"/>
      <c r="AH128" s="1"/>
      <c r="AI128" s="1"/>
    </row>
    <row r="129" spans="1:35" s="2" customFormat="1" ht="11.5" x14ac:dyDescent="0.25">
      <c r="A129" s="1"/>
      <c r="B129" s="227"/>
      <c r="C129" s="227"/>
      <c r="D129" s="225"/>
      <c r="E129" s="225"/>
      <c r="F129" s="226"/>
      <c r="G129" s="166"/>
      <c r="H129" s="226"/>
      <c r="I129" s="166"/>
      <c r="J129" s="226"/>
      <c r="K129" s="166"/>
      <c r="L129" s="226"/>
      <c r="M129" s="166"/>
      <c r="N129" s="226"/>
      <c r="O129" s="166"/>
      <c r="P129" s="226"/>
      <c r="Q129" s="166"/>
      <c r="R129" s="226"/>
      <c r="S129" s="1"/>
      <c r="T129" s="1"/>
      <c r="U129" s="1"/>
      <c r="V129" s="4"/>
      <c r="W129" s="4"/>
      <c r="X129" s="4"/>
      <c r="Y129" s="4"/>
      <c r="Z129" s="4"/>
      <c r="AA129" s="4"/>
      <c r="AB129" s="1"/>
      <c r="AC129" s="1"/>
      <c r="AD129" s="1"/>
      <c r="AE129" s="1"/>
      <c r="AF129" s="1"/>
      <c r="AG129" s="1"/>
      <c r="AH129" s="1"/>
      <c r="AI129" s="1"/>
    </row>
    <row r="130" spans="1:35" s="2" customFormat="1" ht="11.5" x14ac:dyDescent="0.25">
      <c r="A130" s="1"/>
      <c r="B130" s="227"/>
      <c r="C130" s="227"/>
      <c r="D130" s="225"/>
      <c r="E130" s="225"/>
      <c r="F130" s="226"/>
      <c r="G130" s="166"/>
      <c r="H130" s="226"/>
      <c r="I130" s="166"/>
      <c r="J130" s="226"/>
      <c r="K130" s="166"/>
      <c r="L130" s="226"/>
      <c r="M130" s="166"/>
      <c r="N130" s="226"/>
      <c r="O130" s="166"/>
      <c r="P130" s="226"/>
      <c r="Q130" s="166"/>
      <c r="R130" s="226"/>
      <c r="S130" s="1"/>
      <c r="T130" s="1"/>
      <c r="U130" s="1"/>
      <c r="V130" s="4"/>
      <c r="W130" s="4"/>
      <c r="X130" s="4"/>
      <c r="Y130" s="4"/>
      <c r="Z130" s="4"/>
      <c r="AA130" s="4"/>
      <c r="AB130" s="1"/>
      <c r="AC130" s="1"/>
      <c r="AD130" s="1"/>
      <c r="AE130" s="1"/>
      <c r="AF130" s="1"/>
      <c r="AG130" s="1"/>
      <c r="AH130" s="1"/>
      <c r="AI130" s="1"/>
    </row>
    <row r="131" spans="1:35" s="2" customFormat="1" ht="11.5" x14ac:dyDescent="0.25">
      <c r="A131" s="1"/>
      <c r="B131" s="227"/>
      <c r="C131" s="227"/>
      <c r="D131" s="225"/>
      <c r="E131" s="225"/>
      <c r="F131" s="226"/>
      <c r="G131" s="166"/>
      <c r="H131" s="226"/>
      <c r="I131" s="166"/>
      <c r="J131" s="226"/>
      <c r="K131" s="166"/>
      <c r="L131" s="226"/>
      <c r="M131" s="166"/>
      <c r="N131" s="226"/>
      <c r="O131" s="166"/>
      <c r="P131" s="226"/>
      <c r="Q131" s="166"/>
      <c r="R131" s="226"/>
      <c r="S131" s="1"/>
      <c r="T131" s="1"/>
      <c r="U131" s="1"/>
      <c r="V131" s="4"/>
      <c r="W131" s="4"/>
      <c r="X131" s="4"/>
      <c r="Y131" s="4"/>
      <c r="Z131" s="4"/>
      <c r="AA131" s="4"/>
      <c r="AB131" s="1"/>
      <c r="AC131" s="1"/>
      <c r="AD131" s="1"/>
      <c r="AE131" s="1"/>
      <c r="AF131" s="1"/>
      <c r="AG131" s="1"/>
      <c r="AH131" s="1"/>
      <c r="AI131" s="1"/>
    </row>
    <row r="132" spans="1:35" s="2" customFormat="1" ht="11.5" x14ac:dyDescent="0.25">
      <c r="A132" s="1"/>
      <c r="B132" s="227"/>
      <c r="C132" s="227"/>
      <c r="D132" s="225"/>
      <c r="E132" s="225"/>
      <c r="F132" s="226"/>
      <c r="G132" s="166"/>
      <c r="H132" s="226"/>
      <c r="I132" s="166"/>
      <c r="J132" s="226"/>
      <c r="K132" s="166"/>
      <c r="L132" s="226"/>
      <c r="M132" s="166"/>
      <c r="N132" s="226"/>
      <c r="O132" s="166"/>
      <c r="P132" s="226"/>
      <c r="Q132" s="166"/>
      <c r="R132" s="226"/>
      <c r="S132" s="1"/>
      <c r="T132" s="1"/>
      <c r="U132" s="1"/>
      <c r="V132" s="4"/>
      <c r="W132" s="4"/>
      <c r="X132" s="4"/>
      <c r="Y132" s="4"/>
      <c r="Z132" s="4"/>
      <c r="AA132" s="4"/>
      <c r="AB132" s="1"/>
      <c r="AC132" s="1"/>
      <c r="AD132" s="1"/>
      <c r="AE132" s="1"/>
      <c r="AF132" s="1"/>
      <c r="AG132" s="1"/>
      <c r="AH132" s="1"/>
      <c r="AI132" s="1"/>
    </row>
    <row r="133" spans="1:35" s="2" customFormat="1" ht="11.5" x14ac:dyDescent="0.25">
      <c r="A133" s="1"/>
      <c r="B133" s="227"/>
      <c r="C133" s="227"/>
      <c r="D133" s="225"/>
      <c r="E133" s="225"/>
      <c r="F133" s="226"/>
      <c r="G133" s="166"/>
      <c r="H133" s="226"/>
      <c r="I133" s="166"/>
      <c r="J133" s="226"/>
      <c r="K133" s="166"/>
      <c r="L133" s="226"/>
      <c r="M133" s="166"/>
      <c r="N133" s="226"/>
      <c r="O133" s="166"/>
      <c r="P133" s="226"/>
      <c r="Q133" s="166"/>
      <c r="R133" s="226"/>
      <c r="S133" s="1"/>
      <c r="T133" s="1"/>
      <c r="U133" s="1"/>
      <c r="V133" s="4"/>
      <c r="W133" s="4"/>
      <c r="X133" s="4"/>
      <c r="Y133" s="4"/>
      <c r="Z133" s="4"/>
      <c r="AA133" s="4"/>
      <c r="AB133" s="1"/>
      <c r="AC133" s="1"/>
      <c r="AD133" s="1"/>
      <c r="AE133" s="1"/>
      <c r="AF133" s="1"/>
      <c r="AG133" s="1"/>
      <c r="AH133" s="1"/>
      <c r="AI133" s="1"/>
    </row>
    <row r="134" spans="1:35" s="2" customFormat="1" ht="11.5" x14ac:dyDescent="0.25">
      <c r="A134" s="1"/>
      <c r="B134" s="227"/>
      <c r="C134" s="227"/>
      <c r="D134" s="225"/>
      <c r="E134" s="225"/>
      <c r="F134" s="226"/>
      <c r="G134" s="166"/>
      <c r="H134" s="226"/>
      <c r="I134" s="166"/>
      <c r="J134" s="226"/>
      <c r="K134" s="166"/>
      <c r="L134" s="226"/>
      <c r="M134" s="166"/>
      <c r="N134" s="226"/>
      <c r="O134" s="166"/>
      <c r="P134" s="226"/>
      <c r="Q134" s="166"/>
      <c r="R134" s="226"/>
      <c r="S134" s="1"/>
      <c r="T134" s="1"/>
      <c r="U134" s="1"/>
      <c r="V134" s="4"/>
      <c r="W134" s="4"/>
      <c r="X134" s="4"/>
      <c r="Y134" s="4"/>
      <c r="Z134" s="4"/>
      <c r="AA134" s="4"/>
      <c r="AB134" s="1"/>
      <c r="AC134" s="1"/>
      <c r="AD134" s="1"/>
      <c r="AE134" s="1"/>
      <c r="AF134" s="1"/>
      <c r="AG134" s="1"/>
      <c r="AH134" s="1"/>
      <c r="AI134" s="1"/>
    </row>
    <row r="135" spans="1:35" s="2" customFormat="1" ht="11.5" x14ac:dyDescent="0.25">
      <c r="A135" s="1"/>
      <c r="B135" s="227"/>
      <c r="C135" s="227"/>
      <c r="D135" s="225"/>
      <c r="E135" s="225"/>
      <c r="F135" s="226"/>
      <c r="G135" s="166"/>
      <c r="H135" s="226"/>
      <c r="I135" s="166"/>
      <c r="J135" s="226"/>
      <c r="K135" s="166"/>
      <c r="L135" s="226"/>
      <c r="M135" s="166"/>
      <c r="N135" s="226"/>
      <c r="O135" s="166"/>
      <c r="P135" s="226"/>
      <c r="Q135" s="166"/>
      <c r="R135" s="226"/>
      <c r="S135" s="1"/>
      <c r="T135" s="1"/>
      <c r="U135" s="1"/>
      <c r="V135" s="4"/>
      <c r="W135" s="4"/>
      <c r="X135" s="4"/>
      <c r="Y135" s="4"/>
      <c r="Z135" s="4"/>
      <c r="AA135" s="4"/>
      <c r="AB135" s="1"/>
      <c r="AC135" s="1"/>
      <c r="AD135" s="1"/>
      <c r="AE135" s="1"/>
      <c r="AF135" s="1"/>
      <c r="AG135" s="1"/>
      <c r="AH135" s="1"/>
      <c r="AI135" s="1"/>
    </row>
    <row r="136" spans="1:35" s="2" customFormat="1" ht="11.5" x14ac:dyDescent="0.25">
      <c r="A136" s="1"/>
      <c r="B136" s="227"/>
      <c r="C136" s="227"/>
      <c r="D136" s="225"/>
      <c r="E136" s="225"/>
      <c r="F136" s="226"/>
      <c r="G136" s="166"/>
      <c r="H136" s="226"/>
      <c r="I136" s="166"/>
      <c r="J136" s="226"/>
      <c r="K136" s="166"/>
      <c r="L136" s="226"/>
      <c r="M136" s="166"/>
      <c r="N136" s="226"/>
      <c r="O136" s="166"/>
      <c r="P136" s="226"/>
      <c r="Q136" s="166"/>
      <c r="R136" s="226"/>
      <c r="S136" s="1"/>
      <c r="T136" s="1"/>
      <c r="U136" s="1"/>
      <c r="V136" s="4"/>
      <c r="W136" s="4"/>
      <c r="X136" s="4"/>
      <c r="Y136" s="4"/>
      <c r="Z136" s="4"/>
      <c r="AA136" s="4"/>
      <c r="AB136" s="1"/>
      <c r="AC136" s="1"/>
      <c r="AD136" s="1"/>
      <c r="AE136" s="1"/>
      <c r="AF136" s="1"/>
      <c r="AG136" s="1"/>
      <c r="AH136" s="1"/>
      <c r="AI136" s="1"/>
    </row>
    <row r="137" spans="1:35" s="2" customFormat="1" ht="11.5" x14ac:dyDescent="0.25">
      <c r="A137" s="1"/>
      <c r="B137" s="227"/>
      <c r="C137" s="227"/>
      <c r="D137" s="225"/>
      <c r="E137" s="225"/>
      <c r="F137" s="226"/>
      <c r="G137" s="166"/>
      <c r="H137" s="226"/>
      <c r="I137" s="166"/>
      <c r="J137" s="226"/>
      <c r="K137" s="166"/>
      <c r="L137" s="226"/>
      <c r="M137" s="166"/>
      <c r="N137" s="226"/>
      <c r="O137" s="166"/>
      <c r="P137" s="226"/>
      <c r="Q137" s="166"/>
      <c r="R137" s="226"/>
      <c r="S137" s="1"/>
      <c r="T137" s="1"/>
      <c r="U137" s="1"/>
      <c r="V137" s="4"/>
      <c r="W137" s="4"/>
      <c r="X137" s="4"/>
      <c r="Y137" s="4"/>
      <c r="Z137" s="4"/>
      <c r="AA137" s="4"/>
      <c r="AB137" s="1"/>
      <c r="AC137" s="1"/>
      <c r="AD137" s="1"/>
      <c r="AE137" s="1"/>
      <c r="AF137" s="1"/>
      <c r="AG137" s="1"/>
      <c r="AH137" s="1"/>
      <c r="AI137" s="1"/>
    </row>
    <row r="138" spans="1:35" s="2" customFormat="1" ht="11.5" x14ac:dyDescent="0.25">
      <c r="A138" s="1"/>
      <c r="B138" s="227"/>
      <c r="C138" s="227"/>
      <c r="D138" s="225"/>
      <c r="E138" s="225"/>
      <c r="F138" s="226"/>
      <c r="G138" s="166"/>
      <c r="H138" s="226"/>
      <c r="I138" s="166"/>
      <c r="J138" s="226"/>
      <c r="K138" s="166"/>
      <c r="L138" s="226"/>
      <c r="M138" s="166"/>
      <c r="N138" s="226"/>
      <c r="O138" s="166"/>
      <c r="P138" s="226"/>
      <c r="Q138" s="166"/>
      <c r="R138" s="226"/>
      <c r="S138" s="1"/>
      <c r="T138" s="1"/>
      <c r="U138" s="1"/>
      <c r="V138" s="4"/>
      <c r="W138" s="4"/>
      <c r="X138" s="4"/>
      <c r="Y138" s="4"/>
      <c r="Z138" s="4"/>
      <c r="AA138" s="4"/>
      <c r="AB138" s="1"/>
      <c r="AC138" s="1"/>
      <c r="AD138" s="1"/>
      <c r="AE138" s="1"/>
      <c r="AF138" s="1"/>
      <c r="AG138" s="1"/>
      <c r="AH138" s="1"/>
      <c r="AI138" s="1"/>
    </row>
    <row r="139" spans="1:35" s="2" customFormat="1" ht="11.5" x14ac:dyDescent="0.25">
      <c r="A139" s="1"/>
      <c r="B139" s="227"/>
      <c r="C139" s="227"/>
      <c r="D139" s="225"/>
      <c r="E139" s="225"/>
      <c r="F139" s="226"/>
      <c r="G139" s="166"/>
      <c r="H139" s="226"/>
      <c r="I139" s="166"/>
      <c r="J139" s="226"/>
      <c r="K139" s="166"/>
      <c r="L139" s="226"/>
      <c r="M139" s="166"/>
      <c r="N139" s="226"/>
      <c r="O139" s="166"/>
      <c r="P139" s="226"/>
      <c r="Q139" s="166"/>
      <c r="R139" s="226"/>
      <c r="S139" s="1"/>
      <c r="T139" s="1"/>
      <c r="U139" s="1"/>
      <c r="V139" s="4"/>
      <c r="W139" s="4"/>
      <c r="X139" s="4"/>
      <c r="Y139" s="4"/>
      <c r="Z139" s="4"/>
      <c r="AA139" s="4"/>
      <c r="AB139" s="1"/>
      <c r="AC139" s="1"/>
      <c r="AD139" s="1"/>
      <c r="AE139" s="1"/>
      <c r="AF139" s="1"/>
      <c r="AG139" s="1"/>
      <c r="AH139" s="1"/>
      <c r="AI139" s="1"/>
    </row>
    <row r="140" spans="1:35" s="2" customFormat="1" ht="11.5" x14ac:dyDescent="0.25">
      <c r="A140" s="1"/>
      <c r="B140" s="227"/>
      <c r="C140" s="227"/>
      <c r="D140" s="225"/>
      <c r="E140" s="225"/>
      <c r="F140" s="226"/>
      <c r="G140" s="166"/>
      <c r="H140" s="226"/>
      <c r="I140" s="166"/>
      <c r="J140" s="226"/>
      <c r="K140" s="166"/>
      <c r="L140" s="226"/>
      <c r="M140" s="166"/>
      <c r="N140" s="226"/>
      <c r="O140" s="166"/>
      <c r="P140" s="226"/>
      <c r="Q140" s="166"/>
      <c r="R140" s="226"/>
      <c r="S140" s="1"/>
      <c r="T140" s="1"/>
      <c r="U140" s="1"/>
      <c r="V140" s="4"/>
      <c r="W140" s="4"/>
      <c r="X140" s="4"/>
      <c r="Y140" s="4"/>
      <c r="Z140" s="4"/>
      <c r="AA140" s="4"/>
      <c r="AB140" s="1"/>
      <c r="AC140" s="1"/>
      <c r="AD140" s="1"/>
      <c r="AE140" s="1"/>
      <c r="AF140" s="1"/>
      <c r="AG140" s="1"/>
      <c r="AH140" s="1"/>
      <c r="AI140" s="1"/>
    </row>
    <row r="141" spans="1:35" s="2" customFormat="1" ht="11.5" x14ac:dyDescent="0.25">
      <c r="A141" s="1"/>
      <c r="B141" s="227"/>
      <c r="C141" s="227"/>
      <c r="D141" s="225"/>
      <c r="E141" s="225"/>
      <c r="F141" s="226"/>
      <c r="G141" s="166"/>
      <c r="H141" s="226"/>
      <c r="I141" s="166"/>
      <c r="J141" s="226"/>
      <c r="K141" s="166"/>
      <c r="L141" s="226"/>
      <c r="M141" s="166"/>
      <c r="N141" s="226"/>
      <c r="O141" s="166"/>
      <c r="P141" s="226"/>
      <c r="Q141" s="166"/>
      <c r="R141" s="226"/>
      <c r="S141" s="1"/>
      <c r="T141" s="1"/>
      <c r="U141" s="1"/>
      <c r="V141" s="4"/>
      <c r="W141" s="4"/>
      <c r="X141" s="4"/>
      <c r="Y141" s="4"/>
      <c r="Z141" s="4"/>
      <c r="AA141" s="4"/>
      <c r="AB141" s="1"/>
      <c r="AC141" s="1"/>
      <c r="AD141" s="1"/>
      <c r="AE141" s="1"/>
      <c r="AF141" s="1"/>
      <c r="AG141" s="1"/>
      <c r="AH141" s="1"/>
      <c r="AI141" s="1"/>
    </row>
    <row r="142" spans="1:35" s="2" customFormat="1" ht="11.5" x14ac:dyDescent="0.25">
      <c r="A142" s="1"/>
      <c r="B142" s="227"/>
      <c r="C142" s="227"/>
      <c r="D142" s="225"/>
      <c r="E142" s="225"/>
      <c r="F142" s="226"/>
      <c r="G142" s="166"/>
      <c r="H142" s="226"/>
      <c r="I142" s="166"/>
      <c r="J142" s="226"/>
      <c r="K142" s="166"/>
      <c r="L142" s="226"/>
      <c r="M142" s="166"/>
      <c r="N142" s="226"/>
      <c r="O142" s="166"/>
      <c r="P142" s="226"/>
      <c r="Q142" s="166"/>
      <c r="R142" s="226"/>
      <c r="S142" s="1"/>
      <c r="T142" s="1"/>
      <c r="U142" s="1"/>
      <c r="V142" s="4"/>
      <c r="W142" s="4"/>
      <c r="X142" s="4"/>
      <c r="Y142" s="4"/>
      <c r="Z142" s="4"/>
      <c r="AA142" s="4"/>
      <c r="AB142" s="1"/>
      <c r="AC142" s="1"/>
      <c r="AD142" s="1"/>
      <c r="AE142" s="1"/>
      <c r="AF142" s="1"/>
      <c r="AG142" s="1"/>
      <c r="AH142" s="1"/>
      <c r="AI142" s="1"/>
    </row>
    <row r="143" spans="1:35" s="2" customFormat="1" ht="11.5" x14ac:dyDescent="0.25">
      <c r="A143" s="1"/>
      <c r="B143" s="227"/>
      <c r="C143" s="227"/>
      <c r="D143" s="225"/>
      <c r="E143" s="225"/>
      <c r="F143" s="226"/>
      <c r="G143" s="166"/>
      <c r="H143" s="226"/>
      <c r="I143" s="166"/>
      <c r="J143" s="226"/>
      <c r="K143" s="166"/>
      <c r="L143" s="226"/>
      <c r="M143" s="166"/>
      <c r="N143" s="226"/>
      <c r="O143" s="166"/>
      <c r="P143" s="226"/>
      <c r="Q143" s="166"/>
      <c r="R143" s="226"/>
      <c r="S143" s="1"/>
      <c r="T143" s="1"/>
      <c r="U143" s="1"/>
      <c r="V143" s="4"/>
      <c r="W143" s="4"/>
      <c r="X143" s="4"/>
      <c r="Y143" s="4"/>
      <c r="Z143" s="4"/>
      <c r="AA143" s="4"/>
      <c r="AB143" s="1"/>
      <c r="AC143" s="1"/>
      <c r="AD143" s="1"/>
      <c r="AE143" s="1"/>
      <c r="AF143" s="1"/>
      <c r="AG143" s="1"/>
      <c r="AH143" s="1"/>
      <c r="AI143" s="1"/>
    </row>
    <row r="144" spans="1:35" s="2" customFormat="1" ht="11.5" x14ac:dyDescent="0.25">
      <c r="A144" s="1"/>
      <c r="B144" s="227"/>
      <c r="C144" s="227"/>
      <c r="D144" s="225"/>
      <c r="E144" s="225"/>
      <c r="F144" s="226"/>
      <c r="G144" s="166"/>
      <c r="H144" s="226"/>
      <c r="I144" s="166"/>
      <c r="J144" s="226"/>
      <c r="K144" s="166"/>
      <c r="L144" s="226"/>
      <c r="M144" s="166"/>
      <c r="N144" s="226"/>
      <c r="O144" s="166"/>
      <c r="P144" s="226"/>
      <c r="Q144" s="166"/>
      <c r="R144" s="226"/>
      <c r="S144" s="1"/>
      <c r="T144" s="1"/>
      <c r="U144" s="1"/>
      <c r="V144" s="4"/>
      <c r="W144" s="4"/>
      <c r="X144" s="4"/>
      <c r="Y144" s="4"/>
      <c r="Z144" s="4"/>
      <c r="AA144" s="4"/>
      <c r="AB144" s="1"/>
      <c r="AC144" s="1"/>
      <c r="AD144" s="1"/>
      <c r="AE144" s="1"/>
      <c r="AF144" s="1"/>
      <c r="AG144" s="1"/>
      <c r="AH144" s="1"/>
      <c r="AI144" s="1"/>
    </row>
    <row r="145" spans="1:35" s="2" customFormat="1" ht="11.5" x14ac:dyDescent="0.25">
      <c r="A145" s="1"/>
      <c r="B145" s="227"/>
      <c r="C145" s="227"/>
      <c r="D145" s="225"/>
      <c r="E145" s="225"/>
      <c r="F145" s="226"/>
      <c r="G145" s="166"/>
      <c r="H145" s="226"/>
      <c r="I145" s="166"/>
      <c r="J145" s="226"/>
      <c r="K145" s="166"/>
      <c r="L145" s="226"/>
      <c r="M145" s="166"/>
      <c r="N145" s="226"/>
      <c r="O145" s="166"/>
      <c r="P145" s="226"/>
      <c r="Q145" s="166"/>
      <c r="R145" s="226"/>
      <c r="S145" s="1"/>
      <c r="T145" s="1"/>
      <c r="U145" s="1"/>
      <c r="V145" s="4"/>
      <c r="W145" s="4"/>
      <c r="X145" s="4"/>
      <c r="Y145" s="4"/>
      <c r="Z145" s="4"/>
      <c r="AA145" s="4"/>
      <c r="AB145" s="1"/>
      <c r="AC145" s="1"/>
      <c r="AD145" s="1"/>
      <c r="AE145" s="1"/>
      <c r="AF145" s="1"/>
      <c r="AG145" s="1"/>
      <c r="AH145" s="1"/>
      <c r="AI145" s="1"/>
    </row>
    <row r="146" spans="1:35" s="2" customFormat="1" ht="11.5" x14ac:dyDescent="0.25">
      <c r="A146" s="1"/>
      <c r="B146" s="227"/>
      <c r="C146" s="227"/>
      <c r="D146" s="225"/>
      <c r="E146" s="225"/>
      <c r="F146" s="226"/>
      <c r="G146" s="166"/>
      <c r="H146" s="226"/>
      <c r="I146" s="166"/>
      <c r="J146" s="226"/>
      <c r="K146" s="166"/>
      <c r="L146" s="226"/>
      <c r="M146" s="166"/>
      <c r="N146" s="226"/>
      <c r="O146" s="166"/>
      <c r="P146" s="226"/>
      <c r="Q146" s="166"/>
      <c r="R146" s="226"/>
      <c r="S146" s="1"/>
      <c r="T146" s="1"/>
      <c r="U146" s="1"/>
      <c r="V146" s="4"/>
      <c r="W146" s="4"/>
      <c r="X146" s="4"/>
      <c r="Y146" s="4"/>
      <c r="Z146" s="4"/>
      <c r="AA146" s="4"/>
      <c r="AB146" s="1"/>
      <c r="AC146" s="1"/>
      <c r="AD146" s="1"/>
      <c r="AE146" s="1"/>
      <c r="AF146" s="1"/>
      <c r="AG146" s="1"/>
      <c r="AH146" s="1"/>
      <c r="AI146" s="1"/>
    </row>
    <row r="147" spans="1:35" s="2" customFormat="1" ht="11.5" x14ac:dyDescent="0.25">
      <c r="A147" s="1"/>
      <c r="B147" s="227"/>
      <c r="C147" s="227"/>
      <c r="D147" s="225"/>
      <c r="E147" s="225"/>
      <c r="F147" s="226"/>
      <c r="G147" s="166"/>
      <c r="H147" s="226"/>
      <c r="I147" s="166"/>
      <c r="J147" s="226"/>
      <c r="K147" s="166"/>
      <c r="L147" s="226"/>
      <c r="M147" s="166"/>
      <c r="N147" s="226"/>
      <c r="O147" s="166"/>
      <c r="P147" s="226"/>
      <c r="Q147" s="166"/>
      <c r="R147" s="226"/>
      <c r="S147" s="1"/>
      <c r="T147" s="1"/>
      <c r="U147" s="1"/>
      <c r="V147" s="4"/>
      <c r="W147" s="4"/>
      <c r="X147" s="4"/>
      <c r="Y147" s="4"/>
      <c r="Z147" s="4"/>
      <c r="AA147" s="4"/>
      <c r="AB147" s="1"/>
      <c r="AC147" s="1"/>
      <c r="AD147" s="1"/>
      <c r="AE147" s="1"/>
      <c r="AF147" s="1"/>
      <c r="AG147" s="1"/>
      <c r="AH147" s="1"/>
      <c r="AI147" s="1"/>
    </row>
    <row r="148" spans="1:35" s="2" customFormat="1" ht="11.5" x14ac:dyDescent="0.25">
      <c r="A148" s="1"/>
      <c r="B148" s="227"/>
      <c r="C148" s="227"/>
      <c r="D148" s="225"/>
      <c r="E148" s="225"/>
      <c r="F148" s="226"/>
      <c r="G148" s="166"/>
      <c r="H148" s="226"/>
      <c r="I148" s="166"/>
      <c r="J148" s="226"/>
      <c r="K148" s="166"/>
      <c r="L148" s="226"/>
      <c r="M148" s="166"/>
      <c r="N148" s="226"/>
      <c r="O148" s="166"/>
      <c r="P148" s="226"/>
      <c r="Q148" s="166"/>
      <c r="R148" s="226"/>
      <c r="S148" s="1"/>
      <c r="T148" s="1"/>
      <c r="U148" s="1"/>
      <c r="V148" s="4"/>
      <c r="W148" s="4"/>
      <c r="X148" s="4"/>
      <c r="Y148" s="4"/>
      <c r="Z148" s="4"/>
      <c r="AA148" s="4"/>
      <c r="AB148" s="1"/>
      <c r="AC148" s="1"/>
      <c r="AD148" s="1"/>
      <c r="AE148" s="1"/>
      <c r="AF148" s="1"/>
      <c r="AG148" s="1"/>
      <c r="AH148" s="1"/>
      <c r="AI148" s="1"/>
    </row>
    <row r="149" spans="1:35" s="2" customFormat="1" ht="11.5" x14ac:dyDescent="0.25">
      <c r="A149" s="1"/>
      <c r="B149" s="227"/>
      <c r="C149" s="227"/>
      <c r="D149" s="225"/>
      <c r="E149" s="225"/>
      <c r="F149" s="226"/>
      <c r="G149" s="166"/>
      <c r="H149" s="226"/>
      <c r="I149" s="166"/>
      <c r="J149" s="226"/>
      <c r="K149" s="166"/>
      <c r="L149" s="226"/>
      <c r="M149" s="166"/>
      <c r="N149" s="226"/>
      <c r="O149" s="166"/>
      <c r="P149" s="226"/>
      <c r="Q149" s="166"/>
      <c r="R149" s="226"/>
      <c r="S149" s="1"/>
      <c r="T149" s="1"/>
      <c r="U149" s="1"/>
      <c r="V149" s="4"/>
      <c r="W149" s="4"/>
      <c r="X149" s="4"/>
      <c r="Y149" s="4"/>
      <c r="Z149" s="4"/>
      <c r="AA149" s="4"/>
      <c r="AB149" s="1"/>
      <c r="AC149" s="1"/>
      <c r="AD149" s="1"/>
      <c r="AE149" s="1"/>
      <c r="AF149" s="1"/>
      <c r="AG149" s="1"/>
      <c r="AH149" s="1"/>
      <c r="AI149" s="1"/>
    </row>
    <row r="150" spans="1:35" s="2" customFormat="1" ht="11.5" x14ac:dyDescent="0.25">
      <c r="A150" s="1"/>
      <c r="B150" s="227"/>
      <c r="C150" s="227"/>
      <c r="D150" s="225"/>
      <c r="E150" s="225"/>
      <c r="F150" s="226"/>
      <c r="G150" s="166"/>
      <c r="H150" s="226"/>
      <c r="I150" s="166"/>
      <c r="J150" s="226"/>
      <c r="K150" s="166"/>
      <c r="L150" s="226"/>
      <c r="M150" s="166"/>
      <c r="N150" s="226"/>
      <c r="O150" s="166"/>
      <c r="P150" s="226"/>
      <c r="Q150" s="166"/>
      <c r="R150" s="226"/>
      <c r="S150" s="1"/>
      <c r="T150" s="1"/>
      <c r="U150" s="1"/>
      <c r="V150" s="4"/>
      <c r="W150" s="4"/>
      <c r="X150" s="4"/>
      <c r="Y150" s="4"/>
      <c r="Z150" s="4"/>
      <c r="AA150" s="4"/>
      <c r="AB150" s="1"/>
      <c r="AC150" s="1"/>
      <c r="AD150" s="1"/>
      <c r="AE150" s="1"/>
      <c r="AF150" s="1"/>
      <c r="AG150" s="1"/>
      <c r="AH150" s="1"/>
      <c r="AI150" s="1"/>
    </row>
    <row r="151" spans="1:35" s="2" customFormat="1" ht="11.5" x14ac:dyDescent="0.25">
      <c r="A151" s="1"/>
      <c r="B151" s="227"/>
      <c r="C151" s="227"/>
      <c r="D151" s="225"/>
      <c r="E151" s="225"/>
      <c r="F151" s="226"/>
      <c r="G151" s="166"/>
      <c r="H151" s="226"/>
      <c r="I151" s="166"/>
      <c r="J151" s="226"/>
      <c r="K151" s="166"/>
      <c r="L151" s="226"/>
      <c r="M151" s="166"/>
      <c r="N151" s="226"/>
      <c r="O151" s="166"/>
      <c r="P151" s="226"/>
      <c r="Q151" s="166"/>
      <c r="R151" s="226"/>
      <c r="S151" s="1"/>
      <c r="T151" s="1"/>
      <c r="U151" s="1"/>
      <c r="V151" s="4"/>
      <c r="W151" s="4"/>
      <c r="X151" s="4"/>
      <c r="Y151" s="4"/>
      <c r="Z151" s="4"/>
      <c r="AA151" s="4"/>
      <c r="AB151" s="1"/>
      <c r="AC151" s="1"/>
      <c r="AD151" s="1"/>
      <c r="AE151" s="1"/>
      <c r="AF151" s="1"/>
      <c r="AG151" s="1"/>
      <c r="AH151" s="1"/>
      <c r="AI151" s="1"/>
    </row>
    <row r="152" spans="1:35" s="2" customFormat="1" ht="11.5" x14ac:dyDescent="0.25">
      <c r="A152" s="1"/>
      <c r="B152" s="227"/>
      <c r="C152" s="227"/>
      <c r="D152" s="225"/>
      <c r="E152" s="225"/>
      <c r="F152" s="226"/>
      <c r="G152" s="166"/>
      <c r="H152" s="226"/>
      <c r="I152" s="166"/>
      <c r="J152" s="226"/>
      <c r="K152" s="166"/>
      <c r="L152" s="226"/>
      <c r="M152" s="166"/>
      <c r="N152" s="226"/>
      <c r="O152" s="166"/>
      <c r="P152" s="226"/>
      <c r="Q152" s="166"/>
      <c r="R152" s="226"/>
      <c r="S152" s="1"/>
      <c r="T152" s="1"/>
      <c r="U152" s="1"/>
      <c r="V152" s="4"/>
      <c r="W152" s="4"/>
      <c r="X152" s="4"/>
      <c r="Y152" s="4"/>
      <c r="Z152" s="4"/>
      <c r="AA152" s="4"/>
      <c r="AB152" s="1"/>
      <c r="AC152" s="1"/>
      <c r="AD152" s="1"/>
      <c r="AE152" s="1"/>
      <c r="AF152" s="1"/>
      <c r="AG152" s="1"/>
      <c r="AH152" s="1"/>
      <c r="AI152" s="1"/>
    </row>
    <row r="153" spans="1:35" s="2" customFormat="1" ht="11.5" x14ac:dyDescent="0.25">
      <c r="A153" s="1"/>
      <c r="B153" s="227"/>
      <c r="C153" s="227"/>
      <c r="D153" s="225"/>
      <c r="E153" s="225"/>
      <c r="F153" s="226"/>
      <c r="G153" s="166"/>
      <c r="H153" s="226"/>
      <c r="I153" s="166"/>
      <c r="J153" s="226"/>
      <c r="K153" s="166"/>
      <c r="L153" s="226"/>
      <c r="M153" s="166"/>
      <c r="N153" s="226"/>
      <c r="O153" s="166"/>
      <c r="P153" s="226"/>
      <c r="Q153" s="166"/>
      <c r="R153" s="226"/>
      <c r="S153" s="1"/>
      <c r="T153" s="1"/>
      <c r="U153" s="1"/>
      <c r="V153" s="4"/>
      <c r="W153" s="4"/>
      <c r="X153" s="4"/>
      <c r="Y153" s="4"/>
      <c r="Z153" s="4"/>
      <c r="AA153" s="4"/>
      <c r="AB153" s="1"/>
      <c r="AC153" s="1"/>
      <c r="AD153" s="1"/>
      <c r="AE153" s="1"/>
      <c r="AF153" s="1"/>
      <c r="AG153" s="1"/>
      <c r="AH153" s="1"/>
      <c r="AI153" s="1"/>
    </row>
    <row r="154" spans="1:35" s="2" customFormat="1" ht="11.5" x14ac:dyDescent="0.25">
      <c r="A154" s="1"/>
      <c r="B154" s="227"/>
      <c r="C154" s="227"/>
      <c r="D154" s="225"/>
      <c r="E154" s="225"/>
      <c r="F154" s="226"/>
      <c r="G154" s="166"/>
      <c r="H154" s="226"/>
      <c r="I154" s="166"/>
      <c r="J154" s="226"/>
      <c r="K154" s="166"/>
      <c r="L154" s="226"/>
      <c r="M154" s="166"/>
      <c r="N154" s="226"/>
      <c r="O154" s="166"/>
      <c r="P154" s="226"/>
      <c r="Q154" s="166"/>
      <c r="R154" s="226"/>
      <c r="S154" s="1"/>
      <c r="T154" s="1"/>
      <c r="U154" s="1"/>
      <c r="V154" s="4"/>
      <c r="W154" s="4"/>
      <c r="X154" s="4"/>
      <c r="Y154" s="4"/>
      <c r="Z154" s="4"/>
      <c r="AA154" s="4"/>
      <c r="AB154" s="1"/>
      <c r="AC154" s="1"/>
      <c r="AD154" s="1"/>
      <c r="AE154" s="1"/>
      <c r="AF154" s="1"/>
      <c r="AG154" s="1"/>
      <c r="AH154" s="1"/>
      <c r="AI154" s="1"/>
    </row>
    <row r="155" spans="1:35" s="2" customFormat="1" ht="11.5" x14ac:dyDescent="0.25">
      <c r="A155" s="1"/>
      <c r="B155" s="227"/>
      <c r="C155" s="227"/>
      <c r="D155" s="225"/>
      <c r="E155" s="225"/>
      <c r="F155" s="226"/>
      <c r="G155" s="166"/>
      <c r="H155" s="226"/>
      <c r="I155" s="166"/>
      <c r="J155" s="226"/>
      <c r="K155" s="166"/>
      <c r="L155" s="226"/>
      <c r="M155" s="166"/>
      <c r="N155" s="226"/>
      <c r="O155" s="166"/>
      <c r="P155" s="226"/>
      <c r="Q155" s="166"/>
      <c r="R155" s="226"/>
      <c r="S155" s="1"/>
      <c r="T155" s="1"/>
      <c r="U155" s="1"/>
      <c r="V155" s="4"/>
      <c r="W155" s="4"/>
      <c r="X155" s="4"/>
      <c r="Y155" s="4"/>
      <c r="Z155" s="4"/>
      <c r="AA155" s="4"/>
      <c r="AB155" s="1"/>
      <c r="AC155" s="1"/>
      <c r="AD155" s="1"/>
      <c r="AE155" s="1"/>
      <c r="AF155" s="1"/>
      <c r="AG155" s="1"/>
      <c r="AH155" s="1"/>
      <c r="AI155" s="1"/>
    </row>
    <row r="156" spans="1:35" s="2" customFormat="1" ht="11.5" x14ac:dyDescent="0.25">
      <c r="A156" s="1"/>
      <c r="B156" s="227"/>
      <c r="C156" s="227"/>
      <c r="D156" s="225"/>
      <c r="E156" s="225"/>
      <c r="F156" s="226"/>
      <c r="G156" s="166"/>
      <c r="H156" s="226"/>
      <c r="I156" s="166"/>
      <c r="J156" s="226"/>
      <c r="K156" s="166"/>
      <c r="L156" s="226"/>
      <c r="M156" s="166"/>
      <c r="N156" s="226"/>
      <c r="O156" s="166"/>
      <c r="P156" s="226"/>
      <c r="Q156" s="166"/>
      <c r="R156" s="226"/>
      <c r="S156" s="1"/>
      <c r="T156" s="1"/>
      <c r="U156" s="1"/>
      <c r="V156" s="4"/>
      <c r="W156" s="4"/>
      <c r="X156" s="4"/>
      <c r="Y156" s="4"/>
      <c r="Z156" s="4"/>
      <c r="AA156" s="4"/>
      <c r="AB156" s="1"/>
      <c r="AC156" s="1"/>
      <c r="AD156" s="1"/>
      <c r="AE156" s="1"/>
      <c r="AF156" s="1"/>
      <c r="AG156" s="1"/>
      <c r="AH156" s="1"/>
      <c r="AI156" s="1"/>
    </row>
    <row r="157" spans="1:35" s="2" customFormat="1" ht="11.5" x14ac:dyDescent="0.25">
      <c r="A157" s="1"/>
      <c r="B157" s="227"/>
      <c r="C157" s="227"/>
      <c r="D157" s="225"/>
      <c r="E157" s="225"/>
      <c r="F157" s="226"/>
      <c r="G157" s="166"/>
      <c r="H157" s="226"/>
      <c r="I157" s="166"/>
      <c r="J157" s="226"/>
      <c r="K157" s="166"/>
      <c r="L157" s="226"/>
      <c r="M157" s="166"/>
      <c r="N157" s="226"/>
      <c r="O157" s="166"/>
      <c r="P157" s="226"/>
      <c r="Q157" s="166"/>
      <c r="R157" s="226"/>
      <c r="S157" s="1"/>
      <c r="T157" s="1"/>
      <c r="U157" s="1"/>
      <c r="V157" s="4"/>
      <c r="W157" s="4"/>
      <c r="X157" s="4"/>
      <c r="Y157" s="4"/>
      <c r="Z157" s="4"/>
      <c r="AA157" s="4"/>
      <c r="AB157" s="1"/>
      <c r="AC157" s="1"/>
      <c r="AD157" s="1"/>
      <c r="AE157" s="1"/>
      <c r="AF157" s="1"/>
      <c r="AG157" s="1"/>
      <c r="AH157" s="1"/>
      <c r="AI157" s="1"/>
    </row>
    <row r="158" spans="1:35" s="2" customFormat="1" ht="11.5" x14ac:dyDescent="0.25">
      <c r="A158" s="1"/>
      <c r="B158" s="227"/>
      <c r="C158" s="227"/>
      <c r="D158" s="225"/>
      <c r="E158" s="225"/>
      <c r="F158" s="226"/>
      <c r="G158" s="166"/>
      <c r="H158" s="226"/>
      <c r="I158" s="166"/>
      <c r="J158" s="226"/>
      <c r="K158" s="166"/>
      <c r="L158" s="226"/>
      <c r="M158" s="166"/>
      <c r="N158" s="226"/>
      <c r="O158" s="166"/>
      <c r="P158" s="226"/>
      <c r="Q158" s="166"/>
      <c r="R158" s="226"/>
      <c r="S158" s="1"/>
      <c r="T158" s="1"/>
      <c r="U158" s="1"/>
      <c r="V158" s="4"/>
      <c r="W158" s="4"/>
      <c r="X158" s="4"/>
      <c r="Y158" s="4"/>
      <c r="Z158" s="4"/>
      <c r="AA158" s="4"/>
      <c r="AB158" s="1"/>
      <c r="AC158" s="1"/>
      <c r="AD158" s="1"/>
      <c r="AE158" s="1"/>
      <c r="AF158" s="1"/>
      <c r="AG158" s="1"/>
      <c r="AH158" s="1"/>
      <c r="AI158" s="1"/>
    </row>
    <row r="159" spans="1:35" s="2" customFormat="1" ht="11.5" x14ac:dyDescent="0.25">
      <c r="A159" s="1"/>
      <c r="B159" s="227"/>
      <c r="C159" s="227"/>
      <c r="D159" s="225"/>
      <c r="E159" s="225"/>
      <c r="F159" s="226"/>
      <c r="G159" s="166"/>
      <c r="H159" s="226"/>
      <c r="I159" s="166"/>
      <c r="J159" s="226"/>
      <c r="K159" s="166"/>
      <c r="L159" s="226"/>
      <c r="M159" s="166"/>
      <c r="N159" s="226"/>
      <c r="O159" s="166"/>
      <c r="P159" s="226"/>
      <c r="Q159" s="166"/>
      <c r="R159" s="226"/>
      <c r="S159" s="1"/>
      <c r="T159" s="1"/>
      <c r="U159" s="1"/>
      <c r="V159" s="4"/>
      <c r="W159" s="4"/>
      <c r="X159" s="4"/>
      <c r="Y159" s="4"/>
      <c r="Z159" s="4"/>
      <c r="AA159" s="4"/>
      <c r="AB159" s="1"/>
      <c r="AC159" s="1"/>
      <c r="AD159" s="1"/>
      <c r="AE159" s="1"/>
      <c r="AF159" s="1"/>
      <c r="AG159" s="1"/>
      <c r="AH159" s="1"/>
      <c r="AI159" s="1"/>
    </row>
    <row r="160" spans="1:35" s="2" customFormat="1" ht="11.5" x14ac:dyDescent="0.25">
      <c r="A160" s="1"/>
      <c r="B160" s="227"/>
      <c r="C160" s="227"/>
      <c r="D160" s="225"/>
      <c r="E160" s="225"/>
      <c r="F160" s="226"/>
      <c r="G160" s="166"/>
      <c r="H160" s="226"/>
      <c r="I160" s="166"/>
      <c r="J160" s="226"/>
      <c r="K160" s="166"/>
      <c r="L160" s="226"/>
      <c r="M160" s="166"/>
      <c r="N160" s="226"/>
      <c r="O160" s="166"/>
      <c r="P160" s="226"/>
      <c r="Q160" s="166"/>
      <c r="R160" s="226"/>
      <c r="S160" s="1"/>
      <c r="T160" s="1"/>
      <c r="U160" s="1"/>
      <c r="V160" s="4"/>
      <c r="W160" s="4"/>
      <c r="X160" s="4"/>
      <c r="Y160" s="4"/>
      <c r="Z160" s="4"/>
      <c r="AA160" s="4"/>
      <c r="AB160" s="1"/>
      <c r="AC160" s="1"/>
      <c r="AD160" s="1"/>
      <c r="AE160" s="1"/>
      <c r="AF160" s="1"/>
      <c r="AG160" s="1"/>
      <c r="AH160" s="1"/>
      <c r="AI160" s="1"/>
    </row>
    <row r="161" spans="1:35" s="2" customFormat="1" ht="11.5" x14ac:dyDescent="0.25">
      <c r="A161" s="1"/>
      <c r="B161" s="227"/>
      <c r="C161" s="227"/>
      <c r="D161" s="225"/>
      <c r="E161" s="225"/>
      <c r="F161" s="226"/>
      <c r="G161" s="166"/>
      <c r="H161" s="226"/>
      <c r="I161" s="166"/>
      <c r="J161" s="226"/>
      <c r="K161" s="166"/>
      <c r="L161" s="226"/>
      <c r="M161" s="166"/>
      <c r="N161" s="226"/>
      <c r="O161" s="166"/>
      <c r="P161" s="226"/>
      <c r="Q161" s="166"/>
      <c r="R161" s="226"/>
      <c r="S161" s="1"/>
      <c r="T161" s="1"/>
      <c r="U161" s="1"/>
      <c r="V161" s="4"/>
      <c r="W161" s="4"/>
      <c r="X161" s="4"/>
      <c r="Y161" s="4"/>
      <c r="Z161" s="4"/>
      <c r="AA161" s="4"/>
      <c r="AB161" s="1"/>
      <c r="AC161" s="1"/>
      <c r="AD161" s="1"/>
      <c r="AE161" s="1"/>
      <c r="AF161" s="1"/>
      <c r="AG161" s="1"/>
      <c r="AH161" s="1"/>
      <c r="AI161" s="1"/>
    </row>
    <row r="162" spans="1:35" s="2" customFormat="1" ht="11.5" x14ac:dyDescent="0.25">
      <c r="A162" s="1"/>
      <c r="B162" s="227"/>
      <c r="C162" s="227"/>
      <c r="D162" s="225"/>
      <c r="E162" s="225"/>
      <c r="F162" s="226"/>
      <c r="G162" s="166"/>
      <c r="H162" s="226"/>
      <c r="I162" s="166"/>
      <c r="J162" s="226"/>
      <c r="K162" s="166"/>
      <c r="L162" s="226"/>
      <c r="M162" s="166"/>
      <c r="N162" s="226"/>
      <c r="O162" s="166"/>
      <c r="P162" s="226"/>
      <c r="Q162" s="166"/>
      <c r="R162" s="226"/>
      <c r="S162" s="1"/>
      <c r="T162" s="1"/>
      <c r="U162" s="1"/>
      <c r="V162" s="4"/>
      <c r="W162" s="4"/>
      <c r="X162" s="4"/>
      <c r="Y162" s="4"/>
      <c r="Z162" s="4"/>
      <c r="AA162" s="4"/>
      <c r="AB162" s="1"/>
      <c r="AC162" s="1"/>
      <c r="AD162" s="1"/>
      <c r="AE162" s="1"/>
      <c r="AF162" s="1"/>
      <c r="AG162" s="1"/>
      <c r="AH162" s="1"/>
      <c r="AI162" s="1"/>
    </row>
    <row r="163" spans="1:35" s="2" customFormat="1" ht="11.5" x14ac:dyDescent="0.25">
      <c r="A163" s="1"/>
      <c r="B163" s="227"/>
      <c r="C163" s="227"/>
      <c r="D163" s="225"/>
      <c r="E163" s="225"/>
      <c r="F163" s="226"/>
      <c r="G163" s="166"/>
      <c r="H163" s="226"/>
      <c r="I163" s="166"/>
      <c r="J163" s="226"/>
      <c r="K163" s="166"/>
      <c r="L163" s="226"/>
      <c r="M163" s="166"/>
      <c r="N163" s="226"/>
      <c r="O163" s="166"/>
      <c r="P163" s="226"/>
      <c r="Q163" s="166"/>
      <c r="R163" s="226"/>
      <c r="S163" s="1"/>
      <c r="T163" s="1"/>
      <c r="U163" s="1"/>
      <c r="V163" s="4"/>
      <c r="W163" s="4"/>
      <c r="X163" s="4"/>
      <c r="Y163" s="4"/>
      <c r="Z163" s="4"/>
      <c r="AA163" s="4"/>
      <c r="AB163" s="1"/>
      <c r="AC163" s="1"/>
      <c r="AD163" s="1"/>
      <c r="AE163" s="1"/>
      <c r="AF163" s="1"/>
      <c r="AG163" s="1"/>
      <c r="AH163" s="1"/>
      <c r="AI163" s="1"/>
    </row>
    <row r="164" spans="1:35" s="2" customFormat="1" ht="11.5" x14ac:dyDescent="0.25">
      <c r="A164" s="1"/>
      <c r="B164" s="227"/>
      <c r="C164" s="227"/>
      <c r="D164" s="225"/>
      <c r="E164" s="225"/>
      <c r="F164" s="226"/>
      <c r="G164" s="166"/>
      <c r="H164" s="226"/>
      <c r="I164" s="166"/>
      <c r="J164" s="226"/>
      <c r="K164" s="166"/>
      <c r="L164" s="226"/>
      <c r="M164" s="166"/>
      <c r="N164" s="226"/>
      <c r="O164" s="166"/>
      <c r="P164" s="226"/>
      <c r="Q164" s="166"/>
      <c r="R164" s="226"/>
      <c r="S164" s="1"/>
      <c r="T164" s="1"/>
      <c r="U164" s="1"/>
      <c r="V164" s="4"/>
      <c r="W164" s="4"/>
      <c r="X164" s="4"/>
      <c r="Y164" s="4"/>
      <c r="Z164" s="4"/>
      <c r="AA164" s="4"/>
      <c r="AB164" s="1"/>
      <c r="AC164" s="1"/>
      <c r="AD164" s="1"/>
      <c r="AE164" s="1"/>
      <c r="AF164" s="1"/>
      <c r="AG164" s="1"/>
      <c r="AH164" s="1"/>
      <c r="AI164" s="1"/>
    </row>
    <row r="165" spans="1:35" s="2" customFormat="1" ht="11.5" x14ac:dyDescent="0.25">
      <c r="A165" s="1"/>
      <c r="B165" s="227"/>
      <c r="C165" s="227"/>
      <c r="D165" s="225"/>
      <c r="E165" s="225"/>
      <c r="F165" s="226"/>
      <c r="G165" s="166"/>
      <c r="H165" s="226"/>
      <c r="I165" s="166"/>
      <c r="J165" s="226"/>
      <c r="K165" s="166"/>
      <c r="L165" s="226"/>
      <c r="M165" s="166"/>
      <c r="N165" s="226"/>
      <c r="O165" s="166"/>
      <c r="P165" s="226"/>
      <c r="Q165" s="166"/>
      <c r="R165" s="226"/>
      <c r="S165" s="1"/>
      <c r="T165" s="1"/>
      <c r="U165" s="1"/>
      <c r="V165" s="4"/>
      <c r="W165" s="4"/>
      <c r="X165" s="4"/>
      <c r="Y165" s="4"/>
      <c r="Z165" s="4"/>
      <c r="AA165" s="4"/>
      <c r="AB165" s="1"/>
      <c r="AC165" s="1"/>
      <c r="AD165" s="1"/>
      <c r="AE165" s="1"/>
      <c r="AF165" s="1"/>
      <c r="AG165" s="1"/>
      <c r="AH165" s="1"/>
      <c r="AI165" s="1"/>
    </row>
    <row r="166" spans="1:35" s="2" customFormat="1" ht="11.5" x14ac:dyDescent="0.25">
      <c r="A166" s="1"/>
      <c r="B166" s="227"/>
      <c r="C166" s="227"/>
      <c r="D166" s="225"/>
      <c r="E166" s="225"/>
      <c r="F166" s="226"/>
      <c r="G166" s="166"/>
      <c r="H166" s="226"/>
      <c r="I166" s="166"/>
      <c r="J166" s="226"/>
      <c r="K166" s="166"/>
      <c r="L166" s="226"/>
      <c r="M166" s="166"/>
      <c r="N166" s="226"/>
      <c r="O166" s="166"/>
      <c r="P166" s="226"/>
      <c r="Q166" s="166"/>
      <c r="R166" s="226"/>
      <c r="S166" s="1"/>
      <c r="T166" s="1"/>
      <c r="U166" s="1"/>
      <c r="V166" s="4"/>
      <c r="W166" s="4"/>
      <c r="X166" s="4"/>
      <c r="Y166" s="4"/>
      <c r="Z166" s="4"/>
      <c r="AA166" s="4"/>
      <c r="AB166" s="1"/>
      <c r="AC166" s="1"/>
      <c r="AD166" s="1"/>
      <c r="AE166" s="1"/>
      <c r="AF166" s="1"/>
      <c r="AG166" s="1"/>
      <c r="AH166" s="1"/>
      <c r="AI166" s="1"/>
    </row>
    <row r="167" spans="1:35" s="2" customFormat="1" ht="11.5" x14ac:dyDescent="0.25">
      <c r="A167" s="1"/>
      <c r="B167" s="227"/>
      <c r="C167" s="227"/>
      <c r="D167" s="225"/>
      <c r="E167" s="225"/>
      <c r="F167" s="226"/>
      <c r="G167" s="166"/>
      <c r="H167" s="226"/>
      <c r="I167" s="166"/>
      <c r="J167" s="226"/>
      <c r="K167" s="166"/>
      <c r="L167" s="226"/>
      <c r="M167" s="166"/>
      <c r="N167" s="226"/>
      <c r="O167" s="166"/>
      <c r="P167" s="226"/>
      <c r="Q167" s="166"/>
      <c r="R167" s="226"/>
      <c r="S167" s="1"/>
      <c r="T167" s="1"/>
      <c r="U167" s="1"/>
      <c r="V167" s="4"/>
      <c r="W167" s="4"/>
      <c r="X167" s="4"/>
      <c r="Y167" s="4"/>
      <c r="Z167" s="4"/>
      <c r="AA167" s="4"/>
      <c r="AB167" s="1"/>
      <c r="AC167" s="1"/>
      <c r="AD167" s="1"/>
      <c r="AE167" s="1"/>
      <c r="AF167" s="1"/>
      <c r="AG167" s="1"/>
      <c r="AH167" s="1"/>
      <c r="AI167" s="1"/>
    </row>
    <row r="168" spans="1:35" s="2" customFormat="1" ht="11.5" x14ac:dyDescent="0.25">
      <c r="A168" s="1"/>
      <c r="B168" s="227"/>
      <c r="C168" s="227"/>
      <c r="D168" s="225"/>
      <c r="E168" s="225"/>
      <c r="F168" s="226"/>
      <c r="G168" s="166"/>
      <c r="H168" s="226"/>
      <c r="I168" s="166"/>
      <c r="J168" s="226"/>
      <c r="K168" s="166"/>
      <c r="L168" s="226"/>
      <c r="M168" s="166"/>
      <c r="N168" s="226"/>
      <c r="O168" s="166"/>
      <c r="P168" s="226"/>
      <c r="Q168" s="166"/>
      <c r="R168" s="226"/>
      <c r="S168" s="1"/>
      <c r="T168" s="1"/>
      <c r="U168" s="1"/>
      <c r="V168" s="4"/>
      <c r="W168" s="4"/>
      <c r="X168" s="4"/>
      <c r="Y168" s="4"/>
      <c r="Z168" s="4"/>
      <c r="AA168" s="4"/>
      <c r="AB168" s="1"/>
      <c r="AC168" s="1"/>
      <c r="AD168" s="1"/>
      <c r="AE168" s="1"/>
      <c r="AF168" s="1"/>
      <c r="AG168" s="1"/>
      <c r="AH168" s="1"/>
      <c r="AI168" s="1"/>
    </row>
    <row r="169" spans="1:35" s="2" customFormat="1" ht="11.5" x14ac:dyDescent="0.25">
      <c r="A169" s="1"/>
      <c r="B169" s="227"/>
      <c r="C169" s="227"/>
      <c r="D169" s="225"/>
      <c r="E169" s="225"/>
      <c r="F169" s="226"/>
      <c r="G169" s="166"/>
      <c r="H169" s="226"/>
      <c r="I169" s="166"/>
      <c r="J169" s="226"/>
      <c r="K169" s="166"/>
      <c r="L169" s="226"/>
      <c r="M169" s="166"/>
      <c r="N169" s="226"/>
      <c r="O169" s="166"/>
      <c r="P169" s="226"/>
      <c r="Q169" s="166"/>
      <c r="R169" s="226"/>
      <c r="S169" s="1"/>
      <c r="T169" s="1"/>
      <c r="U169" s="1"/>
      <c r="V169" s="4"/>
      <c r="W169" s="4"/>
      <c r="X169" s="4"/>
      <c r="Y169" s="4"/>
      <c r="Z169" s="4"/>
      <c r="AA169" s="4"/>
      <c r="AB169" s="1"/>
      <c r="AC169" s="1"/>
      <c r="AD169" s="1"/>
      <c r="AE169" s="1"/>
      <c r="AF169" s="1"/>
      <c r="AG169" s="1"/>
      <c r="AH169" s="1"/>
      <c r="AI169" s="1"/>
    </row>
    <row r="170" spans="1:35" s="2" customFormat="1" ht="11.5" x14ac:dyDescent="0.25">
      <c r="A170" s="1"/>
      <c r="B170" s="227"/>
      <c r="C170" s="227"/>
      <c r="D170" s="225"/>
      <c r="E170" s="225"/>
      <c r="F170" s="226"/>
      <c r="G170" s="166"/>
      <c r="H170" s="226"/>
      <c r="I170" s="166"/>
      <c r="J170" s="226"/>
      <c r="K170" s="166"/>
      <c r="L170" s="226"/>
      <c r="M170" s="166"/>
      <c r="N170" s="226"/>
      <c r="O170" s="166"/>
      <c r="P170" s="226"/>
      <c r="Q170" s="166"/>
      <c r="R170" s="226"/>
      <c r="S170" s="1"/>
      <c r="T170" s="1"/>
      <c r="U170" s="1"/>
      <c r="V170" s="4"/>
      <c r="W170" s="4"/>
      <c r="X170" s="4"/>
      <c r="Y170" s="4"/>
      <c r="Z170" s="4"/>
      <c r="AA170" s="4"/>
      <c r="AB170" s="1"/>
      <c r="AC170" s="1"/>
      <c r="AD170" s="1"/>
      <c r="AE170" s="1"/>
      <c r="AF170" s="1"/>
      <c r="AG170" s="1"/>
      <c r="AH170" s="1"/>
      <c r="AI170" s="1"/>
    </row>
    <row r="171" spans="1:35" s="2" customFormat="1" ht="11.5" x14ac:dyDescent="0.25">
      <c r="A171" s="1"/>
      <c r="B171" s="227"/>
      <c r="C171" s="227"/>
      <c r="D171" s="225"/>
      <c r="E171" s="225"/>
      <c r="F171" s="226"/>
      <c r="G171" s="166"/>
      <c r="H171" s="226"/>
      <c r="I171" s="166"/>
      <c r="J171" s="226"/>
      <c r="K171" s="166"/>
      <c r="L171" s="226"/>
      <c r="M171" s="166"/>
      <c r="N171" s="226"/>
      <c r="O171" s="166"/>
      <c r="P171" s="226"/>
      <c r="Q171" s="166"/>
      <c r="R171" s="226"/>
      <c r="S171" s="1"/>
      <c r="T171" s="1"/>
      <c r="U171" s="1"/>
      <c r="V171" s="4"/>
      <c r="W171" s="4"/>
      <c r="X171" s="4"/>
      <c r="Y171" s="4"/>
      <c r="Z171" s="4"/>
      <c r="AA171" s="4"/>
      <c r="AB171" s="1"/>
      <c r="AC171" s="1"/>
      <c r="AD171" s="1"/>
      <c r="AE171" s="1"/>
      <c r="AF171" s="1"/>
      <c r="AG171" s="1"/>
      <c r="AH171" s="1"/>
      <c r="AI171" s="1"/>
    </row>
    <row r="172" spans="1:35" s="2" customFormat="1" ht="11.5" x14ac:dyDescent="0.25">
      <c r="A172" s="1"/>
      <c r="B172" s="227"/>
      <c r="C172" s="227"/>
      <c r="D172" s="225"/>
      <c r="E172" s="225"/>
      <c r="F172" s="226"/>
      <c r="G172" s="166"/>
      <c r="H172" s="226"/>
      <c r="I172" s="166"/>
      <c r="J172" s="226"/>
      <c r="K172" s="166"/>
      <c r="L172" s="226"/>
      <c r="M172" s="166"/>
      <c r="N172" s="226"/>
      <c r="O172" s="166"/>
      <c r="P172" s="226"/>
      <c r="Q172" s="166"/>
      <c r="R172" s="226"/>
      <c r="S172" s="1"/>
      <c r="T172" s="1"/>
      <c r="U172" s="1"/>
      <c r="V172" s="4"/>
      <c r="W172" s="4"/>
      <c r="X172" s="4"/>
      <c r="Y172" s="4"/>
      <c r="Z172" s="4"/>
      <c r="AA172" s="4"/>
      <c r="AB172" s="1"/>
      <c r="AC172" s="1"/>
      <c r="AD172" s="1"/>
      <c r="AE172" s="1"/>
      <c r="AF172" s="1"/>
      <c r="AG172" s="1"/>
      <c r="AH172" s="1"/>
      <c r="AI172" s="1"/>
    </row>
    <row r="173" spans="1:35" s="2" customFormat="1" ht="11.5" x14ac:dyDescent="0.25">
      <c r="A173" s="1"/>
      <c r="B173" s="227"/>
      <c r="C173" s="227"/>
      <c r="D173" s="225"/>
      <c r="E173" s="225"/>
      <c r="F173" s="226"/>
      <c r="G173" s="166"/>
      <c r="H173" s="226"/>
      <c r="I173" s="166"/>
      <c r="J173" s="226"/>
      <c r="K173" s="166"/>
      <c r="L173" s="226"/>
      <c r="M173" s="166"/>
      <c r="N173" s="226"/>
      <c r="O173" s="166"/>
      <c r="P173" s="226"/>
      <c r="Q173" s="166"/>
      <c r="R173" s="226"/>
      <c r="S173" s="1"/>
      <c r="T173" s="1"/>
      <c r="U173" s="1"/>
      <c r="V173" s="4"/>
      <c r="W173" s="4"/>
      <c r="X173" s="4"/>
      <c r="Y173" s="4"/>
      <c r="Z173" s="4"/>
      <c r="AA173" s="4"/>
      <c r="AB173" s="1"/>
      <c r="AC173" s="1"/>
      <c r="AD173" s="1"/>
      <c r="AE173" s="1"/>
      <c r="AF173" s="1"/>
      <c r="AG173" s="1"/>
      <c r="AH173" s="1"/>
      <c r="AI173" s="1"/>
    </row>
    <row r="174" spans="1:35" s="2" customFormat="1" ht="11.5" x14ac:dyDescent="0.25">
      <c r="A174" s="1"/>
      <c r="B174" s="227"/>
      <c r="C174" s="227"/>
      <c r="D174" s="225"/>
      <c r="E174" s="225"/>
      <c r="F174" s="226"/>
      <c r="G174" s="166"/>
      <c r="H174" s="226"/>
      <c r="I174" s="166"/>
      <c r="J174" s="226"/>
      <c r="K174" s="166"/>
      <c r="L174" s="226"/>
      <c r="M174" s="166"/>
      <c r="N174" s="226"/>
      <c r="O174" s="166"/>
      <c r="P174" s="226"/>
      <c r="Q174" s="166"/>
      <c r="R174" s="226"/>
      <c r="S174" s="1"/>
      <c r="T174" s="1"/>
      <c r="U174" s="1"/>
      <c r="V174" s="4"/>
      <c r="W174" s="4"/>
      <c r="X174" s="4"/>
      <c r="Y174" s="4"/>
      <c r="Z174" s="4"/>
      <c r="AA174" s="4"/>
      <c r="AB174" s="1"/>
      <c r="AC174" s="1"/>
      <c r="AD174" s="1"/>
      <c r="AE174" s="1"/>
      <c r="AF174" s="1"/>
      <c r="AG174" s="1"/>
      <c r="AH174" s="1"/>
      <c r="AI174" s="1"/>
    </row>
    <row r="175" spans="1:35" s="2" customFormat="1" ht="11.5" x14ac:dyDescent="0.25">
      <c r="A175" s="1"/>
      <c r="B175" s="227"/>
      <c r="C175" s="227"/>
      <c r="D175" s="225"/>
      <c r="E175" s="225"/>
      <c r="F175" s="226"/>
      <c r="G175" s="166"/>
      <c r="H175" s="226"/>
      <c r="I175" s="166"/>
      <c r="J175" s="226"/>
      <c r="K175" s="166"/>
      <c r="L175" s="226"/>
      <c r="M175" s="166"/>
      <c r="N175" s="226"/>
      <c r="O175" s="166"/>
      <c r="P175" s="226"/>
      <c r="Q175" s="166"/>
      <c r="R175" s="226"/>
      <c r="S175" s="1"/>
      <c r="T175" s="1"/>
      <c r="U175" s="1"/>
      <c r="V175" s="4"/>
      <c r="W175" s="4"/>
      <c r="X175" s="4"/>
      <c r="Y175" s="4"/>
      <c r="Z175" s="4"/>
      <c r="AA175" s="4"/>
      <c r="AB175" s="1"/>
      <c r="AC175" s="1"/>
      <c r="AD175" s="1"/>
      <c r="AE175" s="1"/>
      <c r="AF175" s="1"/>
      <c r="AG175" s="1"/>
      <c r="AH175" s="1"/>
      <c r="AI175" s="1"/>
    </row>
    <row r="176" spans="1:35" s="2" customFormat="1" ht="11.5" x14ac:dyDescent="0.25">
      <c r="A176" s="1"/>
      <c r="B176" s="227"/>
      <c r="C176" s="227"/>
      <c r="D176" s="225"/>
      <c r="E176" s="225"/>
      <c r="F176" s="226"/>
      <c r="G176" s="166"/>
      <c r="H176" s="226"/>
      <c r="I176" s="166"/>
      <c r="J176" s="226"/>
      <c r="K176" s="166"/>
      <c r="L176" s="226"/>
      <c r="M176" s="166"/>
      <c r="N176" s="226"/>
      <c r="O176" s="166"/>
      <c r="P176" s="226"/>
      <c r="Q176" s="166"/>
      <c r="R176" s="226"/>
      <c r="S176" s="1"/>
      <c r="T176" s="1"/>
      <c r="U176" s="1"/>
      <c r="V176" s="4"/>
      <c r="W176" s="4"/>
      <c r="X176" s="4"/>
      <c r="Y176" s="4"/>
      <c r="Z176" s="4"/>
      <c r="AA176" s="4"/>
      <c r="AB176" s="1"/>
      <c r="AC176" s="1"/>
      <c r="AD176" s="1"/>
      <c r="AE176" s="1"/>
      <c r="AF176" s="1"/>
      <c r="AG176" s="1"/>
      <c r="AH176" s="1"/>
      <c r="AI176" s="1"/>
    </row>
    <row r="177" spans="1:35" s="2" customFormat="1" ht="11.5" x14ac:dyDescent="0.25">
      <c r="A177" s="1"/>
      <c r="B177" s="227"/>
      <c r="C177" s="227"/>
      <c r="D177" s="225"/>
      <c r="E177" s="225"/>
      <c r="F177" s="226"/>
      <c r="G177" s="166"/>
      <c r="H177" s="226"/>
      <c r="I177" s="166"/>
      <c r="J177" s="226"/>
      <c r="K177" s="166"/>
      <c r="L177" s="226"/>
      <c r="M177" s="166"/>
      <c r="N177" s="226"/>
      <c r="O177" s="166"/>
      <c r="P177" s="226"/>
      <c r="Q177" s="166"/>
      <c r="R177" s="226"/>
      <c r="S177" s="1"/>
      <c r="T177" s="1"/>
      <c r="U177" s="1"/>
      <c r="V177" s="4"/>
      <c r="W177" s="4"/>
      <c r="X177" s="4"/>
      <c r="Y177" s="4"/>
      <c r="Z177" s="4"/>
      <c r="AA177" s="4"/>
      <c r="AB177" s="1"/>
      <c r="AC177" s="1"/>
      <c r="AD177" s="1"/>
      <c r="AE177" s="1"/>
      <c r="AF177" s="1"/>
      <c r="AG177" s="1"/>
      <c r="AH177" s="1"/>
      <c r="AI177" s="1"/>
    </row>
    <row r="178" spans="1:35" s="2" customFormat="1" ht="11.5" x14ac:dyDescent="0.25">
      <c r="A178" s="1"/>
      <c r="B178" s="227"/>
      <c r="C178" s="227"/>
      <c r="D178" s="225"/>
      <c r="E178" s="225"/>
      <c r="F178" s="226"/>
      <c r="G178" s="166"/>
      <c r="H178" s="226"/>
      <c r="I178" s="166"/>
      <c r="J178" s="226"/>
      <c r="K178" s="166"/>
      <c r="L178" s="226"/>
      <c r="M178" s="166"/>
      <c r="N178" s="226"/>
      <c r="O178" s="166"/>
      <c r="P178" s="226"/>
      <c r="Q178" s="166"/>
      <c r="R178" s="226"/>
      <c r="S178" s="1"/>
      <c r="T178" s="1"/>
      <c r="U178" s="1"/>
      <c r="V178" s="4"/>
      <c r="W178" s="4"/>
      <c r="X178" s="4"/>
      <c r="Y178" s="4"/>
      <c r="Z178" s="4"/>
      <c r="AA178" s="4"/>
      <c r="AB178" s="1"/>
      <c r="AC178" s="1"/>
      <c r="AD178" s="1"/>
      <c r="AE178" s="1"/>
      <c r="AF178" s="1"/>
      <c r="AG178" s="1"/>
      <c r="AH178" s="1"/>
      <c r="AI178" s="1"/>
    </row>
    <row r="179" spans="1:35" s="2" customFormat="1" ht="11.5" x14ac:dyDescent="0.25">
      <c r="A179" s="1"/>
      <c r="B179" s="227"/>
      <c r="C179" s="227"/>
      <c r="D179" s="225"/>
      <c r="E179" s="225"/>
      <c r="F179" s="226"/>
      <c r="G179" s="166"/>
      <c r="H179" s="226"/>
      <c r="I179" s="166"/>
      <c r="J179" s="226"/>
      <c r="K179" s="166"/>
      <c r="L179" s="226"/>
      <c r="M179" s="166"/>
      <c r="N179" s="226"/>
      <c r="O179" s="166"/>
      <c r="P179" s="226"/>
      <c r="Q179" s="166"/>
      <c r="R179" s="226"/>
      <c r="S179" s="1"/>
      <c r="T179" s="1"/>
      <c r="U179" s="1"/>
      <c r="V179" s="4"/>
      <c r="W179" s="4"/>
      <c r="X179" s="4"/>
      <c r="Y179" s="4"/>
      <c r="Z179" s="4"/>
      <c r="AA179" s="4"/>
      <c r="AB179" s="1"/>
      <c r="AC179" s="1"/>
      <c r="AD179" s="1"/>
      <c r="AE179" s="1"/>
      <c r="AF179" s="1"/>
      <c r="AG179" s="1"/>
      <c r="AH179" s="1"/>
      <c r="AI179" s="1"/>
    </row>
    <row r="180" spans="1:35" s="2" customFormat="1" ht="11.5" x14ac:dyDescent="0.25">
      <c r="A180" s="1"/>
      <c r="B180" s="227"/>
      <c r="C180" s="227"/>
      <c r="D180" s="225"/>
      <c r="E180" s="225"/>
      <c r="F180" s="226"/>
      <c r="G180" s="166"/>
      <c r="H180" s="226"/>
      <c r="I180" s="166"/>
      <c r="J180" s="226"/>
      <c r="K180" s="166"/>
      <c r="L180" s="226"/>
      <c r="M180" s="166"/>
      <c r="N180" s="226"/>
      <c r="O180" s="166"/>
      <c r="P180" s="226"/>
      <c r="Q180" s="166"/>
      <c r="R180" s="226"/>
      <c r="S180" s="1"/>
      <c r="T180" s="1"/>
      <c r="U180" s="1"/>
      <c r="V180" s="4"/>
      <c r="W180" s="4"/>
      <c r="X180" s="4"/>
      <c r="Y180" s="4"/>
      <c r="Z180" s="4"/>
      <c r="AA180" s="4"/>
      <c r="AB180" s="1"/>
      <c r="AC180" s="1"/>
      <c r="AD180" s="1"/>
      <c r="AE180" s="1"/>
      <c r="AF180" s="1"/>
      <c r="AG180" s="1"/>
      <c r="AH180" s="1"/>
      <c r="AI180" s="1"/>
    </row>
    <row r="181" spans="1:35" s="2" customFormat="1" ht="11.5" x14ac:dyDescent="0.25">
      <c r="A181" s="1"/>
      <c r="B181" s="227"/>
      <c r="C181" s="227"/>
      <c r="D181" s="225"/>
      <c r="E181" s="225"/>
      <c r="F181" s="226"/>
      <c r="G181" s="166"/>
      <c r="H181" s="226"/>
      <c r="I181" s="166"/>
      <c r="J181" s="226"/>
      <c r="K181" s="166"/>
      <c r="L181" s="226"/>
      <c r="M181" s="166"/>
      <c r="N181" s="226"/>
      <c r="O181" s="166"/>
      <c r="P181" s="226"/>
      <c r="Q181" s="166"/>
      <c r="R181" s="226"/>
      <c r="S181" s="1"/>
      <c r="T181" s="1"/>
      <c r="U181" s="1"/>
      <c r="V181" s="4"/>
      <c r="W181" s="4"/>
      <c r="X181" s="4"/>
      <c r="Y181" s="4"/>
      <c r="Z181" s="4"/>
      <c r="AA181" s="4"/>
      <c r="AB181" s="1"/>
      <c r="AC181" s="1"/>
      <c r="AD181" s="1"/>
      <c r="AE181" s="1"/>
      <c r="AF181" s="1"/>
      <c r="AG181" s="1"/>
      <c r="AH181" s="1"/>
      <c r="AI181" s="1"/>
    </row>
    <row r="182" spans="1:35" s="2" customFormat="1" ht="11.5" x14ac:dyDescent="0.25">
      <c r="A182" s="1"/>
      <c r="B182" s="227"/>
      <c r="C182" s="227"/>
      <c r="D182" s="225"/>
      <c r="E182" s="225"/>
      <c r="F182" s="226"/>
      <c r="G182" s="166"/>
      <c r="H182" s="226"/>
      <c r="I182" s="166"/>
      <c r="J182" s="226"/>
      <c r="K182" s="166"/>
      <c r="L182" s="226"/>
      <c r="M182" s="166"/>
      <c r="N182" s="226"/>
      <c r="O182" s="166"/>
      <c r="P182" s="226"/>
      <c r="Q182" s="166"/>
      <c r="R182" s="226"/>
      <c r="S182" s="1"/>
      <c r="T182" s="1"/>
      <c r="U182" s="1"/>
      <c r="V182" s="4"/>
      <c r="W182" s="4"/>
      <c r="X182" s="4"/>
      <c r="Y182" s="4"/>
      <c r="Z182" s="4"/>
      <c r="AA182" s="4"/>
      <c r="AB182" s="1"/>
      <c r="AC182" s="1"/>
      <c r="AD182" s="1"/>
      <c r="AE182" s="1"/>
      <c r="AF182" s="1"/>
      <c r="AG182" s="1"/>
      <c r="AH182" s="1"/>
      <c r="AI182" s="1"/>
    </row>
    <row r="183" spans="1:35" s="2" customFormat="1" ht="11.5" x14ac:dyDescent="0.25">
      <c r="A183" s="1"/>
      <c r="B183" s="227"/>
      <c r="C183" s="227"/>
      <c r="D183" s="225"/>
      <c r="E183" s="225"/>
      <c r="F183" s="226"/>
      <c r="G183" s="166"/>
      <c r="H183" s="226"/>
      <c r="I183" s="166"/>
      <c r="J183" s="226"/>
      <c r="K183" s="166"/>
      <c r="L183" s="226"/>
      <c r="M183" s="166"/>
      <c r="N183" s="226"/>
      <c r="O183" s="166"/>
      <c r="P183" s="226"/>
      <c r="Q183" s="166"/>
      <c r="R183" s="226"/>
      <c r="S183" s="1"/>
      <c r="T183" s="1"/>
      <c r="U183" s="1"/>
      <c r="V183" s="4"/>
      <c r="W183" s="4"/>
      <c r="X183" s="4"/>
      <c r="Y183" s="4"/>
      <c r="Z183" s="4"/>
      <c r="AA183" s="4"/>
      <c r="AB183" s="1"/>
      <c r="AC183" s="1"/>
      <c r="AD183" s="1"/>
      <c r="AE183" s="1"/>
      <c r="AF183" s="1"/>
      <c r="AG183" s="1"/>
      <c r="AH183" s="1"/>
      <c r="AI183" s="1"/>
    </row>
    <row r="184" spans="1:35" s="2" customFormat="1" ht="11.5" x14ac:dyDescent="0.25">
      <c r="A184" s="1"/>
      <c r="B184" s="227"/>
      <c r="C184" s="227"/>
      <c r="D184" s="225"/>
      <c r="E184" s="225"/>
      <c r="F184" s="226"/>
      <c r="G184" s="166"/>
      <c r="H184" s="226"/>
      <c r="I184" s="166"/>
      <c r="J184" s="226"/>
      <c r="K184" s="166"/>
      <c r="L184" s="226"/>
      <c r="M184" s="166"/>
      <c r="N184" s="226"/>
      <c r="O184" s="166"/>
      <c r="P184" s="226"/>
      <c r="Q184" s="166"/>
      <c r="R184" s="226"/>
      <c r="S184" s="1"/>
      <c r="T184" s="1"/>
      <c r="U184" s="1"/>
      <c r="V184" s="4"/>
      <c r="W184" s="4"/>
      <c r="X184" s="4"/>
      <c r="Y184" s="4"/>
      <c r="Z184" s="4"/>
      <c r="AA184" s="4"/>
      <c r="AB184" s="1"/>
      <c r="AC184" s="1"/>
      <c r="AD184" s="1"/>
      <c r="AE184" s="1"/>
      <c r="AF184" s="1"/>
      <c r="AG184" s="1"/>
      <c r="AH184" s="1"/>
      <c r="AI184" s="1"/>
    </row>
    <row r="185" spans="1:35" s="2" customFormat="1" ht="11.5" x14ac:dyDescent="0.25">
      <c r="A185" s="1"/>
      <c r="B185" s="227"/>
      <c r="C185" s="227"/>
      <c r="D185" s="225"/>
      <c r="E185" s="225"/>
      <c r="F185" s="226"/>
      <c r="G185" s="166"/>
      <c r="H185" s="226"/>
      <c r="I185" s="166"/>
      <c r="J185" s="226"/>
      <c r="K185" s="166"/>
      <c r="L185" s="226"/>
      <c r="M185" s="166"/>
      <c r="N185" s="226"/>
      <c r="O185" s="166"/>
      <c r="P185" s="226"/>
      <c r="Q185" s="166"/>
      <c r="R185" s="226"/>
      <c r="S185" s="1"/>
      <c r="T185" s="1"/>
      <c r="U185" s="1"/>
      <c r="V185" s="4"/>
      <c r="W185" s="4"/>
      <c r="X185" s="4"/>
      <c r="Y185" s="4"/>
      <c r="Z185" s="4"/>
      <c r="AA185" s="4"/>
      <c r="AB185" s="1"/>
      <c r="AC185" s="1"/>
      <c r="AD185" s="1"/>
      <c r="AE185" s="1"/>
      <c r="AF185" s="1"/>
      <c r="AG185" s="1"/>
      <c r="AH185" s="1"/>
      <c r="AI185" s="1"/>
    </row>
    <row r="186" spans="1:35" s="2" customFormat="1" ht="11.5" x14ac:dyDescent="0.25">
      <c r="A186" s="1"/>
      <c r="B186" s="227"/>
      <c r="C186" s="227"/>
      <c r="D186" s="225"/>
      <c r="E186" s="225"/>
      <c r="F186" s="226"/>
      <c r="G186" s="166"/>
      <c r="H186" s="226"/>
      <c r="I186" s="166"/>
      <c r="J186" s="226"/>
      <c r="K186" s="166"/>
      <c r="L186" s="226"/>
      <c r="M186" s="166"/>
      <c r="N186" s="226"/>
      <c r="O186" s="166"/>
      <c r="P186" s="226"/>
      <c r="Q186" s="166"/>
      <c r="R186" s="226"/>
      <c r="S186" s="1"/>
      <c r="T186" s="1"/>
      <c r="U186" s="1"/>
      <c r="V186" s="4"/>
      <c r="W186" s="4"/>
      <c r="X186" s="4"/>
      <c r="Y186" s="4"/>
      <c r="Z186" s="4"/>
      <c r="AA186" s="4"/>
      <c r="AB186" s="1"/>
      <c r="AC186" s="1"/>
      <c r="AD186" s="1"/>
      <c r="AE186" s="1"/>
      <c r="AF186" s="1"/>
      <c r="AG186" s="1"/>
      <c r="AH186" s="1"/>
      <c r="AI186" s="1"/>
    </row>
    <row r="187" spans="1:35" s="2" customFormat="1" ht="11.5" x14ac:dyDescent="0.25">
      <c r="A187" s="1"/>
      <c r="B187" s="227"/>
      <c r="C187" s="227"/>
      <c r="D187" s="225"/>
      <c r="E187" s="225"/>
      <c r="F187" s="226"/>
      <c r="G187" s="166"/>
      <c r="H187" s="226"/>
      <c r="I187" s="166"/>
      <c r="J187" s="226"/>
      <c r="K187" s="166"/>
      <c r="L187" s="226"/>
      <c r="M187" s="166"/>
      <c r="N187" s="226"/>
      <c r="O187" s="166"/>
      <c r="P187" s="226"/>
      <c r="Q187" s="166"/>
      <c r="R187" s="226"/>
      <c r="S187" s="1"/>
      <c r="T187" s="1"/>
      <c r="U187" s="1"/>
      <c r="V187" s="4"/>
      <c r="W187" s="4"/>
      <c r="X187" s="4"/>
      <c r="Y187" s="4"/>
      <c r="Z187" s="4"/>
      <c r="AA187" s="4"/>
      <c r="AB187" s="1"/>
      <c r="AC187" s="1"/>
      <c r="AD187" s="1"/>
      <c r="AE187" s="1"/>
      <c r="AF187" s="1"/>
      <c r="AG187" s="1"/>
      <c r="AH187" s="1"/>
      <c r="AI187" s="1"/>
    </row>
    <row r="188" spans="1:35" s="2" customFormat="1" ht="11.5" x14ac:dyDescent="0.25">
      <c r="A188" s="1"/>
      <c r="B188" s="227"/>
      <c r="C188" s="227"/>
      <c r="D188" s="225"/>
      <c r="E188" s="225"/>
      <c r="F188" s="226"/>
      <c r="G188" s="166"/>
      <c r="H188" s="226"/>
      <c r="I188" s="166"/>
      <c r="J188" s="226"/>
      <c r="K188" s="166"/>
      <c r="L188" s="226"/>
      <c r="M188" s="166"/>
      <c r="N188" s="226"/>
      <c r="O188" s="166"/>
      <c r="P188" s="226"/>
      <c r="Q188" s="166"/>
      <c r="R188" s="226"/>
      <c r="S188" s="1"/>
      <c r="T188" s="1"/>
      <c r="U188" s="1"/>
      <c r="V188" s="4"/>
      <c r="W188" s="4"/>
      <c r="X188" s="4"/>
      <c r="Y188" s="4"/>
      <c r="Z188" s="4"/>
      <c r="AA188" s="4"/>
      <c r="AB188" s="1"/>
      <c r="AC188" s="1"/>
      <c r="AD188" s="1"/>
      <c r="AE188" s="1"/>
      <c r="AF188" s="1"/>
      <c r="AG188" s="1"/>
      <c r="AH188" s="1"/>
      <c r="AI188" s="1"/>
    </row>
    <row r="189" spans="1:35" s="2" customFormat="1" ht="11.5" x14ac:dyDescent="0.25">
      <c r="A189" s="1"/>
      <c r="B189" s="227"/>
      <c r="C189" s="227"/>
      <c r="D189" s="225"/>
      <c r="E189" s="225"/>
      <c r="F189" s="226"/>
      <c r="G189" s="166"/>
      <c r="H189" s="226"/>
      <c r="I189" s="166"/>
      <c r="J189" s="226"/>
      <c r="K189" s="166"/>
      <c r="L189" s="226"/>
      <c r="M189" s="166"/>
      <c r="N189" s="226"/>
      <c r="O189" s="166"/>
      <c r="P189" s="226"/>
      <c r="Q189" s="166"/>
      <c r="R189" s="226"/>
      <c r="S189" s="1"/>
      <c r="T189" s="1"/>
      <c r="U189" s="1"/>
      <c r="V189" s="4"/>
      <c r="W189" s="4"/>
      <c r="X189" s="4"/>
      <c r="Y189" s="4"/>
      <c r="Z189" s="4"/>
      <c r="AA189" s="4"/>
      <c r="AB189" s="1"/>
      <c r="AC189" s="1"/>
      <c r="AD189" s="1"/>
      <c r="AE189" s="1"/>
      <c r="AF189" s="1"/>
      <c r="AG189" s="1"/>
      <c r="AH189" s="1"/>
      <c r="AI189" s="1"/>
    </row>
    <row r="190" spans="1:35" s="2" customFormat="1" ht="11.5" x14ac:dyDescent="0.25">
      <c r="A190" s="1"/>
      <c r="B190" s="227"/>
      <c r="C190" s="227"/>
      <c r="D190" s="225"/>
      <c r="E190" s="225"/>
      <c r="F190" s="226"/>
      <c r="G190" s="166"/>
      <c r="H190" s="226"/>
      <c r="I190" s="166"/>
      <c r="J190" s="226"/>
      <c r="K190" s="166"/>
      <c r="L190" s="226"/>
      <c r="M190" s="166"/>
      <c r="N190" s="226"/>
      <c r="O190" s="166"/>
      <c r="P190" s="226"/>
      <c r="Q190" s="166"/>
      <c r="R190" s="226"/>
      <c r="S190" s="1"/>
      <c r="T190" s="1"/>
      <c r="U190" s="1"/>
      <c r="V190" s="4"/>
      <c r="W190" s="4"/>
      <c r="X190" s="4"/>
      <c r="Y190" s="4"/>
      <c r="Z190" s="4"/>
      <c r="AA190" s="4"/>
      <c r="AB190" s="1"/>
      <c r="AC190" s="1"/>
      <c r="AD190" s="1"/>
      <c r="AE190" s="1"/>
      <c r="AF190" s="1"/>
      <c r="AG190" s="1"/>
      <c r="AH190" s="1"/>
      <c r="AI190" s="1"/>
    </row>
    <row r="191" spans="1:35" s="2" customFormat="1" ht="11.5" x14ac:dyDescent="0.25">
      <c r="A191" s="1"/>
      <c r="B191" s="227"/>
      <c r="C191" s="227"/>
      <c r="D191" s="225"/>
      <c r="E191" s="225"/>
      <c r="F191" s="226"/>
      <c r="G191" s="166"/>
      <c r="H191" s="226"/>
      <c r="I191" s="166"/>
      <c r="J191" s="226"/>
      <c r="K191" s="166"/>
      <c r="L191" s="226"/>
      <c r="M191" s="166"/>
      <c r="N191" s="226"/>
      <c r="O191" s="166"/>
      <c r="P191" s="226"/>
      <c r="Q191" s="166"/>
      <c r="R191" s="226"/>
      <c r="S191" s="1"/>
      <c r="T191" s="1"/>
      <c r="U191" s="1"/>
      <c r="V191" s="4"/>
      <c r="W191" s="4"/>
      <c r="X191" s="4"/>
      <c r="Y191" s="4"/>
      <c r="Z191" s="4"/>
      <c r="AA191" s="4"/>
      <c r="AB191" s="1"/>
      <c r="AC191" s="1"/>
      <c r="AD191" s="1"/>
      <c r="AE191" s="1"/>
      <c r="AF191" s="1"/>
      <c r="AG191" s="1"/>
      <c r="AH191" s="1"/>
      <c r="AI191" s="1"/>
    </row>
    <row r="192" spans="1:35" s="2" customFormat="1" ht="11.5" x14ac:dyDescent="0.25">
      <c r="A192" s="1"/>
      <c r="B192" s="227"/>
      <c r="C192" s="227"/>
      <c r="D192" s="225"/>
      <c r="E192" s="225"/>
      <c r="F192" s="226"/>
      <c r="G192" s="166"/>
      <c r="H192" s="226"/>
      <c r="I192" s="166"/>
      <c r="J192" s="226"/>
      <c r="K192" s="166"/>
      <c r="L192" s="226"/>
      <c r="M192" s="166"/>
      <c r="N192" s="226"/>
      <c r="O192" s="166"/>
      <c r="P192" s="226"/>
      <c r="Q192" s="166"/>
      <c r="R192" s="226"/>
      <c r="S192" s="1"/>
      <c r="T192" s="1"/>
      <c r="U192" s="1"/>
      <c r="V192" s="4"/>
      <c r="W192" s="4"/>
      <c r="X192" s="4"/>
      <c r="Y192" s="4"/>
      <c r="Z192" s="4"/>
      <c r="AA192" s="4"/>
      <c r="AB192" s="1"/>
      <c r="AC192" s="1"/>
      <c r="AD192" s="1"/>
      <c r="AE192" s="1"/>
      <c r="AF192" s="1"/>
      <c r="AG192" s="1"/>
      <c r="AH192" s="1"/>
      <c r="AI192" s="1"/>
    </row>
    <row r="193" spans="1:35" s="2" customFormat="1" ht="11.5" x14ac:dyDescent="0.25">
      <c r="A193" s="1"/>
      <c r="B193" s="227"/>
      <c r="C193" s="227"/>
      <c r="D193" s="225"/>
      <c r="E193" s="225"/>
      <c r="F193" s="226"/>
      <c r="G193" s="166"/>
      <c r="H193" s="226"/>
      <c r="I193" s="166"/>
      <c r="J193" s="226"/>
      <c r="K193" s="166"/>
      <c r="L193" s="226"/>
      <c r="M193" s="166"/>
      <c r="N193" s="226"/>
      <c r="O193" s="166"/>
      <c r="P193" s="226"/>
      <c r="Q193" s="166"/>
      <c r="R193" s="226"/>
      <c r="S193" s="1"/>
      <c r="T193" s="1"/>
      <c r="U193" s="1"/>
      <c r="V193" s="4"/>
      <c r="W193" s="4"/>
      <c r="X193" s="4"/>
      <c r="Y193" s="4"/>
      <c r="Z193" s="4"/>
      <c r="AA193" s="4"/>
      <c r="AB193" s="1"/>
      <c r="AC193" s="1"/>
      <c r="AD193" s="1"/>
      <c r="AE193" s="1"/>
      <c r="AF193" s="1"/>
      <c r="AG193" s="1"/>
      <c r="AH193" s="1"/>
      <c r="AI193" s="1"/>
    </row>
    <row r="194" spans="1:35" s="2" customFormat="1" ht="11.5" x14ac:dyDescent="0.25">
      <c r="A194" s="1"/>
      <c r="B194" s="227"/>
      <c r="C194" s="227"/>
      <c r="D194" s="225"/>
      <c r="E194" s="225"/>
      <c r="F194" s="226"/>
      <c r="G194" s="166"/>
      <c r="H194" s="226"/>
      <c r="I194" s="166"/>
      <c r="J194" s="226"/>
      <c r="K194" s="166"/>
      <c r="L194" s="226"/>
      <c r="M194" s="166"/>
      <c r="N194" s="226"/>
      <c r="O194" s="166"/>
      <c r="P194" s="226"/>
      <c r="Q194" s="166"/>
      <c r="R194" s="226"/>
      <c r="S194" s="1"/>
      <c r="T194" s="1"/>
      <c r="U194" s="1"/>
      <c r="V194" s="4"/>
      <c r="W194" s="4"/>
      <c r="X194" s="4"/>
      <c r="Y194" s="4"/>
      <c r="Z194" s="4"/>
      <c r="AA194" s="4"/>
      <c r="AB194" s="1"/>
      <c r="AC194" s="1"/>
      <c r="AD194" s="1"/>
      <c r="AE194" s="1"/>
      <c r="AF194" s="1"/>
      <c r="AG194" s="1"/>
      <c r="AH194" s="1"/>
      <c r="AI194" s="1"/>
    </row>
    <row r="195" spans="1:35" s="2" customFormat="1" ht="11.5" x14ac:dyDescent="0.25">
      <c r="A195" s="1"/>
      <c r="B195" s="227"/>
      <c r="C195" s="227"/>
      <c r="D195" s="225"/>
      <c r="E195" s="225"/>
      <c r="F195" s="226"/>
      <c r="G195" s="166"/>
      <c r="H195" s="226"/>
      <c r="I195" s="166"/>
      <c r="J195" s="226"/>
      <c r="K195" s="166"/>
      <c r="L195" s="226"/>
      <c r="M195" s="166"/>
      <c r="N195" s="226"/>
      <c r="O195" s="166"/>
      <c r="P195" s="226"/>
      <c r="Q195" s="166"/>
      <c r="R195" s="226"/>
      <c r="S195" s="1"/>
      <c r="T195" s="1"/>
      <c r="U195" s="1"/>
      <c r="V195" s="4"/>
      <c r="W195" s="4"/>
      <c r="X195" s="4"/>
      <c r="Y195" s="4"/>
      <c r="Z195" s="4"/>
      <c r="AA195" s="4"/>
      <c r="AB195" s="1"/>
      <c r="AC195" s="1"/>
      <c r="AD195" s="1"/>
      <c r="AE195" s="1"/>
      <c r="AF195" s="1"/>
      <c r="AG195" s="1"/>
      <c r="AH195" s="1"/>
      <c r="AI195" s="1"/>
    </row>
    <row r="196" spans="1:35" s="2" customFormat="1" ht="11.5" x14ac:dyDescent="0.25">
      <c r="A196" s="1"/>
      <c r="B196" s="227"/>
      <c r="C196" s="227"/>
      <c r="D196" s="225"/>
      <c r="E196" s="225"/>
      <c r="F196" s="226"/>
      <c r="G196" s="166"/>
      <c r="H196" s="226"/>
      <c r="I196" s="166"/>
      <c r="J196" s="226"/>
      <c r="K196" s="166"/>
      <c r="L196" s="226"/>
      <c r="M196" s="166"/>
      <c r="N196" s="226"/>
      <c r="O196" s="166"/>
      <c r="P196" s="226"/>
      <c r="Q196" s="166"/>
      <c r="R196" s="226"/>
      <c r="S196" s="1"/>
      <c r="T196" s="1"/>
      <c r="U196" s="1"/>
      <c r="V196" s="4"/>
      <c r="W196" s="4"/>
      <c r="X196" s="4"/>
      <c r="Y196" s="4"/>
      <c r="Z196" s="4"/>
      <c r="AA196" s="4"/>
      <c r="AB196" s="1"/>
      <c r="AC196" s="1"/>
      <c r="AD196" s="1"/>
      <c r="AE196" s="1"/>
      <c r="AF196" s="1"/>
      <c r="AG196" s="1"/>
      <c r="AH196" s="1"/>
      <c r="AI196" s="1"/>
    </row>
    <row r="197" spans="1:35" s="2" customFormat="1" ht="11.5" x14ac:dyDescent="0.25">
      <c r="A197" s="1"/>
      <c r="B197" s="227"/>
      <c r="C197" s="227"/>
      <c r="D197" s="225"/>
      <c r="E197" s="225"/>
      <c r="F197" s="226"/>
      <c r="G197" s="166"/>
      <c r="H197" s="226"/>
      <c r="I197" s="166"/>
      <c r="J197" s="226"/>
      <c r="K197" s="166"/>
      <c r="L197" s="226"/>
      <c r="M197" s="166"/>
      <c r="N197" s="226"/>
      <c r="O197" s="166"/>
      <c r="P197" s="226"/>
      <c r="Q197" s="166"/>
      <c r="R197" s="226"/>
      <c r="S197" s="1"/>
      <c r="T197" s="1"/>
      <c r="U197" s="1"/>
      <c r="V197" s="4"/>
      <c r="W197" s="4"/>
      <c r="X197" s="4"/>
      <c r="Y197" s="4"/>
      <c r="Z197" s="4"/>
      <c r="AA197" s="4"/>
      <c r="AB197" s="1"/>
      <c r="AC197" s="1"/>
      <c r="AD197" s="1"/>
      <c r="AE197" s="1"/>
      <c r="AF197" s="1"/>
      <c r="AG197" s="1"/>
      <c r="AH197" s="1"/>
      <c r="AI197" s="1"/>
    </row>
    <row r="198" spans="1:35" s="2" customFormat="1" ht="11.5" x14ac:dyDescent="0.25">
      <c r="A198" s="1"/>
      <c r="B198" s="227"/>
      <c r="C198" s="227"/>
      <c r="D198" s="225"/>
      <c r="E198" s="225"/>
      <c r="F198" s="226"/>
      <c r="G198" s="166"/>
      <c r="H198" s="226"/>
      <c r="I198" s="166"/>
      <c r="J198" s="226"/>
      <c r="K198" s="166"/>
      <c r="L198" s="226"/>
      <c r="M198" s="166"/>
      <c r="N198" s="226"/>
      <c r="O198" s="166"/>
      <c r="P198" s="226"/>
      <c r="Q198" s="166"/>
      <c r="R198" s="226"/>
      <c r="S198" s="1"/>
      <c r="T198" s="1"/>
      <c r="U198" s="1"/>
      <c r="V198" s="4"/>
      <c r="W198" s="4"/>
      <c r="X198" s="4"/>
      <c r="Y198" s="4"/>
      <c r="Z198" s="4"/>
      <c r="AA198" s="4"/>
      <c r="AB198" s="1"/>
      <c r="AC198" s="1"/>
      <c r="AD198" s="1"/>
      <c r="AE198" s="1"/>
      <c r="AF198" s="1"/>
      <c r="AG198" s="1"/>
      <c r="AH198" s="1"/>
      <c r="AI198" s="1"/>
    </row>
    <row r="199" spans="1:35" s="2" customFormat="1" ht="11.5" x14ac:dyDescent="0.25">
      <c r="A199" s="1"/>
      <c r="B199" s="227"/>
      <c r="C199" s="227"/>
      <c r="D199" s="225"/>
      <c r="E199" s="225"/>
      <c r="F199" s="226"/>
      <c r="G199" s="166"/>
      <c r="H199" s="226"/>
      <c r="I199" s="166"/>
      <c r="J199" s="226"/>
      <c r="K199" s="166"/>
      <c r="L199" s="226"/>
      <c r="M199" s="166"/>
      <c r="N199" s="226"/>
      <c r="O199" s="166"/>
      <c r="P199" s="226"/>
      <c r="Q199" s="166"/>
      <c r="R199" s="226"/>
      <c r="S199" s="1"/>
      <c r="T199" s="1"/>
      <c r="U199" s="1"/>
      <c r="V199" s="4"/>
      <c r="W199" s="4"/>
      <c r="X199" s="4"/>
      <c r="Y199" s="4"/>
      <c r="Z199" s="4"/>
      <c r="AA199" s="4"/>
      <c r="AB199" s="1"/>
      <c r="AC199" s="1"/>
      <c r="AD199" s="1"/>
      <c r="AE199" s="1"/>
      <c r="AF199" s="1"/>
      <c r="AG199" s="1"/>
      <c r="AH199" s="1"/>
      <c r="AI199" s="1"/>
    </row>
    <row r="200" spans="1:35" s="2" customFormat="1" ht="11.5" x14ac:dyDescent="0.25">
      <c r="A200" s="1"/>
      <c r="B200" s="227"/>
      <c r="C200" s="227"/>
      <c r="D200" s="225"/>
      <c r="E200" s="225"/>
      <c r="F200" s="226"/>
      <c r="G200" s="166"/>
      <c r="H200" s="226"/>
      <c r="I200" s="166"/>
      <c r="J200" s="226"/>
      <c r="K200" s="166"/>
      <c r="L200" s="226"/>
      <c r="M200" s="166"/>
      <c r="N200" s="226"/>
      <c r="O200" s="166"/>
      <c r="P200" s="226"/>
      <c r="Q200" s="166"/>
      <c r="R200" s="226"/>
      <c r="S200" s="1"/>
      <c r="T200" s="1"/>
      <c r="U200" s="1"/>
      <c r="V200" s="4"/>
      <c r="W200" s="4"/>
      <c r="X200" s="4"/>
      <c r="Y200" s="4"/>
      <c r="Z200" s="4"/>
      <c r="AA200" s="4"/>
      <c r="AB200" s="1"/>
      <c r="AC200" s="1"/>
      <c r="AD200" s="1"/>
      <c r="AE200" s="1"/>
      <c r="AF200" s="1"/>
      <c r="AG200" s="1"/>
      <c r="AH200" s="1"/>
      <c r="AI200" s="1"/>
    </row>
    <row r="201" spans="1:35" s="2" customFormat="1" ht="11.5" x14ac:dyDescent="0.25">
      <c r="A201" s="1"/>
      <c r="B201" s="227"/>
      <c r="C201" s="227"/>
      <c r="D201" s="225"/>
      <c r="E201" s="225"/>
      <c r="F201" s="226"/>
      <c r="G201" s="166"/>
      <c r="H201" s="226"/>
      <c r="I201" s="166"/>
      <c r="J201" s="226"/>
      <c r="K201" s="166"/>
      <c r="L201" s="226"/>
      <c r="M201" s="166"/>
      <c r="N201" s="226"/>
      <c r="O201" s="166"/>
      <c r="P201" s="226"/>
      <c r="Q201" s="166"/>
      <c r="R201" s="226"/>
      <c r="S201" s="1"/>
      <c r="T201" s="1"/>
      <c r="U201" s="1"/>
      <c r="V201" s="4"/>
      <c r="W201" s="4"/>
      <c r="X201" s="4"/>
      <c r="Y201" s="4"/>
      <c r="Z201" s="4"/>
      <c r="AA201" s="4"/>
      <c r="AB201" s="1"/>
      <c r="AC201" s="1"/>
      <c r="AD201" s="1"/>
      <c r="AE201" s="1"/>
      <c r="AF201" s="1"/>
      <c r="AG201" s="1"/>
      <c r="AH201" s="1"/>
      <c r="AI201" s="1"/>
    </row>
    <row r="202" spans="1:35" s="2" customFormat="1" ht="11.5" x14ac:dyDescent="0.25">
      <c r="A202" s="1"/>
      <c r="B202" s="227"/>
      <c r="C202" s="227"/>
      <c r="D202" s="225"/>
      <c r="E202" s="225"/>
      <c r="F202" s="226"/>
      <c r="G202" s="166"/>
      <c r="H202" s="226"/>
      <c r="I202" s="166"/>
      <c r="J202" s="226"/>
      <c r="K202" s="166"/>
      <c r="L202" s="226"/>
      <c r="M202" s="166"/>
      <c r="N202" s="226"/>
      <c r="O202" s="166"/>
      <c r="P202" s="226"/>
      <c r="Q202" s="166"/>
      <c r="R202" s="226"/>
      <c r="S202" s="1"/>
      <c r="T202" s="1"/>
      <c r="U202" s="1"/>
      <c r="V202" s="4"/>
      <c r="W202" s="4"/>
      <c r="X202" s="4"/>
      <c r="Y202" s="4"/>
      <c r="Z202" s="4"/>
      <c r="AA202" s="4"/>
      <c r="AB202" s="1"/>
      <c r="AC202" s="1"/>
      <c r="AD202" s="1"/>
      <c r="AE202" s="1"/>
      <c r="AF202" s="1"/>
      <c r="AG202" s="1"/>
      <c r="AH202" s="1"/>
      <c r="AI202" s="1"/>
    </row>
    <row r="203" spans="1:35" s="2" customFormat="1" ht="11.5" x14ac:dyDescent="0.25">
      <c r="A203" s="1"/>
      <c r="B203" s="227"/>
      <c r="C203" s="227"/>
      <c r="D203" s="225"/>
      <c r="E203" s="225"/>
      <c r="F203" s="226"/>
      <c r="G203" s="166"/>
      <c r="H203" s="226"/>
      <c r="I203" s="166"/>
      <c r="J203" s="226"/>
      <c r="K203" s="166"/>
      <c r="L203" s="226"/>
      <c r="M203" s="166"/>
      <c r="N203" s="226"/>
      <c r="O203" s="166"/>
      <c r="P203" s="226"/>
      <c r="Q203" s="166"/>
      <c r="R203" s="226"/>
      <c r="S203" s="1"/>
      <c r="T203" s="1"/>
      <c r="U203" s="1"/>
      <c r="V203" s="4"/>
      <c r="W203" s="4"/>
      <c r="X203" s="4"/>
      <c r="Y203" s="4"/>
      <c r="Z203" s="4"/>
      <c r="AA203" s="4"/>
      <c r="AB203" s="1"/>
      <c r="AC203" s="1"/>
      <c r="AD203" s="1"/>
      <c r="AE203" s="1"/>
      <c r="AF203" s="1"/>
      <c r="AG203" s="1"/>
      <c r="AH203" s="1"/>
      <c r="AI203" s="1"/>
    </row>
    <row r="204" spans="1:35" s="2" customFormat="1" ht="11.5" x14ac:dyDescent="0.25">
      <c r="A204" s="1"/>
      <c r="B204" s="227"/>
      <c r="C204" s="227"/>
      <c r="D204" s="225"/>
      <c r="E204" s="225"/>
      <c r="F204" s="226"/>
      <c r="G204" s="166"/>
      <c r="H204" s="226"/>
      <c r="I204" s="166"/>
      <c r="J204" s="226"/>
      <c r="K204" s="166"/>
      <c r="L204" s="226"/>
      <c r="M204" s="166"/>
      <c r="N204" s="226"/>
      <c r="O204" s="166"/>
      <c r="P204" s="226"/>
      <c r="Q204" s="166"/>
      <c r="R204" s="226"/>
      <c r="S204" s="1"/>
      <c r="T204" s="1"/>
      <c r="U204" s="1"/>
      <c r="V204" s="4"/>
      <c r="W204" s="4"/>
      <c r="X204" s="4"/>
      <c r="Y204" s="4"/>
      <c r="Z204" s="4"/>
      <c r="AA204" s="4"/>
      <c r="AB204" s="1"/>
      <c r="AC204" s="1"/>
      <c r="AD204" s="1"/>
      <c r="AE204" s="1"/>
      <c r="AF204" s="1"/>
      <c r="AG204" s="1"/>
      <c r="AH204" s="1"/>
      <c r="AI204" s="1"/>
    </row>
    <row r="205" spans="1:35" s="2" customFormat="1" ht="11.5" x14ac:dyDescent="0.25">
      <c r="A205" s="1"/>
      <c r="B205" s="227"/>
      <c r="C205" s="227"/>
      <c r="D205" s="225"/>
      <c r="E205" s="225"/>
      <c r="F205" s="226"/>
      <c r="G205" s="166"/>
      <c r="H205" s="226"/>
      <c r="I205" s="166"/>
      <c r="J205" s="226"/>
      <c r="K205" s="166"/>
      <c r="L205" s="226"/>
      <c r="M205" s="166"/>
      <c r="N205" s="226"/>
      <c r="O205" s="166"/>
      <c r="P205" s="226"/>
      <c r="Q205" s="166"/>
      <c r="R205" s="226"/>
      <c r="S205" s="1"/>
      <c r="T205" s="1"/>
      <c r="U205" s="1"/>
      <c r="V205" s="4"/>
      <c r="W205" s="4"/>
      <c r="X205" s="4"/>
      <c r="Y205" s="4"/>
      <c r="Z205" s="4"/>
      <c r="AA205" s="4"/>
      <c r="AB205" s="1"/>
      <c r="AC205" s="1"/>
      <c r="AD205" s="1"/>
      <c r="AE205" s="1"/>
      <c r="AF205" s="1"/>
      <c r="AG205" s="1"/>
      <c r="AH205" s="1"/>
      <c r="AI205" s="1"/>
    </row>
    <row r="206" spans="1:35" s="2" customFormat="1" ht="11.5" x14ac:dyDescent="0.25">
      <c r="A206" s="1"/>
      <c r="B206" s="227"/>
      <c r="C206" s="227"/>
      <c r="D206" s="225"/>
      <c r="E206" s="225"/>
      <c r="F206" s="226"/>
      <c r="G206" s="166"/>
      <c r="H206" s="226"/>
      <c r="I206" s="166"/>
      <c r="J206" s="226"/>
      <c r="K206" s="166"/>
      <c r="L206" s="226"/>
      <c r="M206" s="166"/>
      <c r="N206" s="226"/>
      <c r="O206" s="166"/>
      <c r="P206" s="226"/>
      <c r="Q206" s="166"/>
      <c r="R206" s="226"/>
      <c r="S206" s="1"/>
      <c r="T206" s="1"/>
      <c r="U206" s="1"/>
      <c r="V206" s="4"/>
      <c r="W206" s="4"/>
      <c r="X206" s="4"/>
      <c r="Y206" s="4"/>
      <c r="Z206" s="4"/>
      <c r="AA206" s="4"/>
      <c r="AB206" s="1"/>
      <c r="AC206" s="1"/>
      <c r="AD206" s="1"/>
      <c r="AE206" s="1"/>
      <c r="AF206" s="1"/>
      <c r="AG206" s="1"/>
      <c r="AH206" s="1"/>
      <c r="AI206" s="1"/>
    </row>
    <row r="207" spans="1:35" s="2" customFormat="1" ht="11.5" x14ac:dyDescent="0.25">
      <c r="A207" s="1"/>
      <c r="B207" s="227"/>
      <c r="C207" s="227"/>
      <c r="D207" s="225"/>
      <c r="E207" s="225"/>
      <c r="F207" s="226"/>
      <c r="G207" s="166"/>
      <c r="H207" s="226"/>
      <c r="I207" s="166"/>
      <c r="J207" s="226"/>
      <c r="K207" s="166"/>
      <c r="L207" s="226"/>
      <c r="M207" s="166"/>
      <c r="N207" s="226"/>
      <c r="O207" s="166"/>
      <c r="P207" s="226"/>
      <c r="Q207" s="166"/>
      <c r="R207" s="226"/>
      <c r="S207" s="1"/>
      <c r="T207" s="1"/>
      <c r="U207" s="1"/>
      <c r="V207" s="4"/>
      <c r="W207" s="4"/>
      <c r="X207" s="4"/>
      <c r="Y207" s="4"/>
      <c r="Z207" s="4"/>
      <c r="AA207" s="4"/>
      <c r="AB207" s="1"/>
      <c r="AC207" s="1"/>
      <c r="AD207" s="1"/>
      <c r="AE207" s="1"/>
      <c r="AF207" s="1"/>
      <c r="AG207" s="1"/>
      <c r="AH207" s="1"/>
      <c r="AI207" s="1"/>
    </row>
    <row r="208" spans="1:35" s="2" customFormat="1" ht="11.5" x14ac:dyDescent="0.25">
      <c r="A208" s="1"/>
      <c r="B208" s="227"/>
      <c r="C208" s="227"/>
      <c r="D208" s="225"/>
      <c r="E208" s="225"/>
      <c r="F208" s="226"/>
      <c r="G208" s="166"/>
      <c r="H208" s="226"/>
      <c r="I208" s="166"/>
      <c r="J208" s="226"/>
      <c r="K208" s="166"/>
      <c r="L208" s="226"/>
      <c r="M208" s="166"/>
      <c r="N208" s="226"/>
      <c r="O208" s="166"/>
      <c r="P208" s="226"/>
      <c r="Q208" s="166"/>
      <c r="R208" s="226"/>
      <c r="S208" s="1"/>
      <c r="T208" s="1"/>
      <c r="U208" s="1"/>
      <c r="V208" s="4"/>
      <c r="W208" s="4"/>
      <c r="X208" s="4"/>
      <c r="Y208" s="4"/>
      <c r="Z208" s="4"/>
      <c r="AA208" s="4"/>
      <c r="AB208" s="1"/>
      <c r="AC208" s="1"/>
      <c r="AD208" s="1"/>
      <c r="AE208" s="1"/>
      <c r="AF208" s="1"/>
      <c r="AG208" s="1"/>
      <c r="AH208" s="1"/>
      <c r="AI208" s="1"/>
    </row>
    <row r="209" spans="1:35" s="2" customFormat="1" ht="11.5" x14ac:dyDescent="0.25">
      <c r="A209" s="1"/>
      <c r="B209" s="227"/>
      <c r="C209" s="227"/>
      <c r="D209" s="225"/>
      <c r="E209" s="225"/>
      <c r="F209" s="226"/>
      <c r="G209" s="166"/>
      <c r="H209" s="226"/>
      <c r="I209" s="166"/>
      <c r="J209" s="226"/>
      <c r="K209" s="166"/>
      <c r="L209" s="226"/>
      <c r="M209" s="166"/>
      <c r="N209" s="226"/>
      <c r="O209" s="166"/>
      <c r="P209" s="226"/>
      <c r="Q209" s="166"/>
      <c r="R209" s="226"/>
      <c r="S209" s="1"/>
      <c r="T209" s="1"/>
      <c r="U209" s="1"/>
      <c r="V209" s="4"/>
      <c r="W209" s="4"/>
      <c r="X209" s="4"/>
      <c r="Y209" s="4"/>
      <c r="Z209" s="4"/>
      <c r="AA209" s="4"/>
      <c r="AB209" s="1"/>
      <c r="AC209" s="1"/>
      <c r="AD209" s="1"/>
      <c r="AE209" s="1"/>
      <c r="AF209" s="1"/>
      <c r="AG209" s="1"/>
      <c r="AH209" s="1"/>
      <c r="AI209" s="1"/>
    </row>
    <row r="210" spans="1:35" s="2" customFormat="1" ht="11.5" x14ac:dyDescent="0.25">
      <c r="A210" s="1"/>
      <c r="B210" s="227"/>
      <c r="C210" s="227"/>
      <c r="D210" s="225"/>
      <c r="E210" s="225"/>
      <c r="F210" s="226"/>
      <c r="G210" s="166"/>
      <c r="H210" s="226"/>
      <c r="I210" s="166"/>
      <c r="J210" s="226"/>
      <c r="K210" s="166"/>
      <c r="L210" s="226"/>
      <c r="M210" s="166"/>
      <c r="N210" s="226"/>
      <c r="O210" s="166"/>
      <c r="P210" s="226"/>
      <c r="Q210" s="166"/>
      <c r="R210" s="226"/>
      <c r="S210" s="1"/>
      <c r="T210" s="1"/>
      <c r="U210" s="1"/>
      <c r="V210" s="4"/>
      <c r="W210" s="4"/>
      <c r="X210" s="4"/>
      <c r="Y210" s="4"/>
      <c r="Z210" s="4"/>
      <c r="AA210" s="4"/>
      <c r="AB210" s="1"/>
      <c r="AC210" s="1"/>
      <c r="AD210" s="1"/>
      <c r="AE210" s="1"/>
      <c r="AF210" s="1"/>
      <c r="AG210" s="1"/>
      <c r="AH210" s="1"/>
      <c r="AI210" s="1"/>
    </row>
    <row r="211" spans="1:35" s="2" customFormat="1" ht="11.5" x14ac:dyDescent="0.25">
      <c r="A211" s="1"/>
      <c r="B211" s="227"/>
      <c r="C211" s="227"/>
      <c r="D211" s="225"/>
      <c r="E211" s="225"/>
      <c r="F211" s="226"/>
      <c r="G211" s="166"/>
      <c r="H211" s="226"/>
      <c r="I211" s="166"/>
      <c r="J211" s="226"/>
      <c r="K211" s="166"/>
      <c r="L211" s="226"/>
      <c r="M211" s="166"/>
      <c r="N211" s="226"/>
      <c r="O211" s="166"/>
      <c r="P211" s="226"/>
      <c r="Q211" s="166"/>
      <c r="R211" s="226"/>
      <c r="S211" s="1"/>
      <c r="T211" s="1"/>
      <c r="U211" s="1"/>
      <c r="V211" s="4"/>
      <c r="W211" s="4"/>
      <c r="X211" s="4"/>
      <c r="Y211" s="4"/>
      <c r="Z211" s="4"/>
      <c r="AA211" s="4"/>
      <c r="AB211" s="1"/>
      <c r="AC211" s="1"/>
      <c r="AD211" s="1"/>
      <c r="AE211" s="1"/>
      <c r="AF211" s="1"/>
      <c r="AG211" s="1"/>
      <c r="AH211" s="1"/>
      <c r="AI211" s="1"/>
    </row>
    <row r="212" spans="1:35" s="2" customFormat="1" ht="11.5" x14ac:dyDescent="0.25">
      <c r="A212" s="1"/>
      <c r="B212" s="227"/>
      <c r="C212" s="227"/>
      <c r="D212" s="225"/>
      <c r="E212" s="225"/>
      <c r="F212" s="226"/>
      <c r="G212" s="166"/>
      <c r="H212" s="226"/>
      <c r="I212" s="166"/>
      <c r="J212" s="226"/>
      <c r="K212" s="166"/>
      <c r="L212" s="226"/>
      <c r="M212" s="166"/>
      <c r="N212" s="226"/>
      <c r="O212" s="166"/>
      <c r="P212" s="226"/>
      <c r="Q212" s="166"/>
      <c r="R212" s="226"/>
      <c r="S212" s="1"/>
      <c r="T212" s="1"/>
      <c r="U212" s="1"/>
      <c r="V212" s="4"/>
      <c r="W212" s="4"/>
      <c r="X212" s="4"/>
      <c r="Y212" s="4"/>
      <c r="Z212" s="4"/>
      <c r="AA212" s="4"/>
      <c r="AB212" s="1"/>
      <c r="AC212" s="1"/>
      <c r="AD212" s="1"/>
      <c r="AE212" s="1"/>
      <c r="AF212" s="1"/>
      <c r="AG212" s="1"/>
      <c r="AH212" s="1"/>
      <c r="AI212" s="1"/>
    </row>
    <row r="213" spans="1:35" s="2" customFormat="1" ht="11.5" x14ac:dyDescent="0.25">
      <c r="A213" s="1"/>
      <c r="B213" s="227"/>
      <c r="C213" s="227"/>
      <c r="D213" s="225"/>
      <c r="E213" s="225"/>
      <c r="F213" s="226"/>
      <c r="G213" s="166"/>
      <c r="H213" s="226"/>
      <c r="I213" s="166"/>
      <c r="J213" s="226"/>
      <c r="K213" s="166"/>
      <c r="L213" s="226"/>
      <c r="M213" s="166"/>
      <c r="N213" s="226"/>
      <c r="O213" s="166"/>
      <c r="P213" s="226"/>
      <c r="Q213" s="166"/>
      <c r="R213" s="226"/>
      <c r="S213" s="1"/>
      <c r="T213" s="1"/>
      <c r="U213" s="1"/>
      <c r="V213" s="4"/>
      <c r="W213" s="4"/>
      <c r="X213" s="4"/>
      <c r="Y213" s="4"/>
      <c r="Z213" s="4"/>
      <c r="AA213" s="4"/>
      <c r="AB213" s="1"/>
      <c r="AC213" s="1"/>
      <c r="AD213" s="1"/>
      <c r="AE213" s="1"/>
      <c r="AF213" s="1"/>
      <c r="AG213" s="1"/>
      <c r="AH213" s="1"/>
      <c r="AI213" s="1"/>
    </row>
    <row r="214" spans="1:35" s="2" customFormat="1" ht="11.5" x14ac:dyDescent="0.25">
      <c r="A214" s="1"/>
      <c r="B214" s="227"/>
      <c r="C214" s="227"/>
      <c r="D214" s="225"/>
      <c r="E214" s="225"/>
      <c r="F214" s="226"/>
      <c r="G214" s="166"/>
      <c r="H214" s="226"/>
      <c r="I214" s="166"/>
      <c r="J214" s="226"/>
      <c r="K214" s="166"/>
      <c r="L214" s="226"/>
      <c r="M214" s="166"/>
      <c r="N214" s="226"/>
      <c r="O214" s="166"/>
      <c r="P214" s="226"/>
      <c r="Q214" s="166"/>
      <c r="R214" s="226"/>
      <c r="S214" s="1"/>
      <c r="T214" s="1"/>
      <c r="U214" s="1"/>
      <c r="V214" s="4"/>
      <c r="W214" s="4"/>
      <c r="X214" s="4"/>
      <c r="Y214" s="4"/>
      <c r="Z214" s="4"/>
      <c r="AA214" s="4"/>
      <c r="AB214" s="1"/>
      <c r="AC214" s="1"/>
      <c r="AD214" s="1"/>
      <c r="AE214" s="1"/>
      <c r="AF214" s="1"/>
      <c r="AG214" s="1"/>
      <c r="AH214" s="1"/>
      <c r="AI214" s="1"/>
    </row>
    <row r="215" spans="1:35" s="2" customFormat="1" ht="11.5" x14ac:dyDescent="0.25">
      <c r="A215" s="1"/>
      <c r="B215" s="227"/>
      <c r="C215" s="227"/>
      <c r="D215" s="225"/>
      <c r="E215" s="225"/>
      <c r="F215" s="226"/>
      <c r="G215" s="166"/>
      <c r="H215" s="226"/>
      <c r="I215" s="166"/>
      <c r="J215" s="226"/>
      <c r="K215" s="166"/>
      <c r="L215" s="226"/>
      <c r="M215" s="166"/>
      <c r="N215" s="226"/>
      <c r="O215" s="166"/>
      <c r="P215" s="226"/>
      <c r="Q215" s="166"/>
      <c r="R215" s="226"/>
      <c r="S215" s="1"/>
      <c r="T215" s="1"/>
      <c r="U215" s="1"/>
      <c r="V215" s="4"/>
      <c r="W215" s="4"/>
      <c r="X215" s="4"/>
      <c r="Y215" s="4"/>
      <c r="Z215" s="4"/>
      <c r="AA215" s="4"/>
      <c r="AB215" s="1"/>
      <c r="AC215" s="1"/>
      <c r="AD215" s="1"/>
      <c r="AE215" s="1"/>
      <c r="AF215" s="1"/>
      <c r="AG215" s="1"/>
      <c r="AH215" s="1"/>
      <c r="AI215" s="1"/>
    </row>
    <row r="216" spans="1:35" s="2" customFormat="1" ht="11.5" x14ac:dyDescent="0.25">
      <c r="A216" s="1"/>
      <c r="B216" s="227"/>
      <c r="C216" s="227"/>
      <c r="D216" s="225"/>
      <c r="E216" s="225"/>
      <c r="F216" s="226"/>
      <c r="G216" s="166"/>
      <c r="H216" s="226"/>
      <c r="I216" s="166"/>
      <c r="J216" s="226"/>
      <c r="K216" s="166"/>
      <c r="L216" s="226"/>
      <c r="M216" s="166"/>
      <c r="N216" s="226"/>
      <c r="O216" s="166"/>
      <c r="P216" s="226"/>
      <c r="Q216" s="166"/>
      <c r="R216" s="226"/>
      <c r="S216" s="1"/>
      <c r="T216" s="1"/>
      <c r="U216" s="1"/>
      <c r="V216" s="4"/>
      <c r="W216" s="4"/>
      <c r="X216" s="4"/>
      <c r="Y216" s="4"/>
      <c r="Z216" s="4"/>
      <c r="AA216" s="4"/>
      <c r="AB216" s="1"/>
      <c r="AC216" s="1"/>
      <c r="AD216" s="1"/>
      <c r="AE216" s="1"/>
      <c r="AF216" s="1"/>
      <c r="AG216" s="1"/>
      <c r="AH216" s="1"/>
      <c r="AI216" s="1"/>
    </row>
    <row r="217" spans="1:35" s="2" customFormat="1" ht="11.5" x14ac:dyDescent="0.25">
      <c r="A217" s="1"/>
      <c r="B217" s="227"/>
      <c r="C217" s="227"/>
      <c r="D217" s="225"/>
      <c r="E217" s="225"/>
      <c r="F217" s="226"/>
      <c r="G217" s="166"/>
      <c r="H217" s="226"/>
      <c r="I217" s="166"/>
      <c r="J217" s="226"/>
      <c r="K217" s="166"/>
      <c r="L217" s="226"/>
      <c r="M217" s="166"/>
      <c r="N217" s="226"/>
      <c r="O217" s="166"/>
      <c r="P217" s="226"/>
      <c r="Q217" s="166"/>
      <c r="R217" s="226"/>
      <c r="S217" s="1"/>
      <c r="T217" s="1"/>
      <c r="U217" s="1"/>
      <c r="V217" s="4"/>
      <c r="W217" s="4"/>
      <c r="X217" s="4"/>
      <c r="Y217" s="4"/>
      <c r="Z217" s="4"/>
      <c r="AA217" s="4"/>
      <c r="AB217" s="1"/>
      <c r="AC217" s="1"/>
      <c r="AD217" s="1"/>
      <c r="AE217" s="1"/>
      <c r="AF217" s="1"/>
      <c r="AG217" s="1"/>
      <c r="AH217" s="1"/>
      <c r="AI217" s="1"/>
    </row>
    <row r="218" spans="1:35" s="2" customFormat="1" ht="11.5" x14ac:dyDescent="0.25">
      <c r="A218" s="1"/>
      <c r="B218" s="227"/>
      <c r="C218" s="227"/>
      <c r="D218" s="225"/>
      <c r="E218" s="225"/>
      <c r="F218" s="226"/>
      <c r="G218" s="166"/>
      <c r="H218" s="226"/>
      <c r="I218" s="166"/>
      <c r="J218" s="226"/>
      <c r="K218" s="166"/>
      <c r="L218" s="226"/>
      <c r="M218" s="166"/>
      <c r="N218" s="226"/>
      <c r="O218" s="166"/>
      <c r="P218" s="226"/>
      <c r="Q218" s="166"/>
      <c r="R218" s="226"/>
      <c r="S218" s="1"/>
      <c r="T218" s="1"/>
      <c r="U218" s="1"/>
      <c r="V218" s="4"/>
      <c r="W218" s="4"/>
      <c r="X218" s="4"/>
      <c r="Y218" s="4"/>
      <c r="Z218" s="4"/>
      <c r="AA218" s="4"/>
      <c r="AB218" s="1"/>
      <c r="AC218" s="1"/>
      <c r="AD218" s="1"/>
      <c r="AE218" s="1"/>
      <c r="AF218" s="1"/>
      <c r="AG218" s="1"/>
      <c r="AH218" s="1"/>
      <c r="AI218" s="1"/>
    </row>
    <row r="219" spans="1:35" s="2" customFormat="1" ht="11.5" x14ac:dyDescent="0.25">
      <c r="A219" s="1"/>
      <c r="B219" s="227"/>
      <c r="C219" s="227"/>
      <c r="D219" s="225"/>
      <c r="E219" s="225"/>
      <c r="F219" s="226"/>
      <c r="G219" s="166"/>
      <c r="H219" s="226"/>
      <c r="I219" s="166"/>
      <c r="J219" s="226"/>
      <c r="K219" s="166"/>
      <c r="L219" s="226"/>
      <c r="M219" s="166"/>
      <c r="N219" s="226"/>
      <c r="O219" s="166"/>
      <c r="P219" s="226"/>
      <c r="Q219" s="166"/>
      <c r="R219" s="226"/>
      <c r="S219" s="1"/>
      <c r="T219" s="1"/>
      <c r="U219" s="1"/>
      <c r="V219" s="4"/>
      <c r="W219" s="4"/>
      <c r="X219" s="4"/>
      <c r="Y219" s="4"/>
      <c r="Z219" s="4"/>
      <c r="AA219" s="4"/>
      <c r="AB219" s="1"/>
      <c r="AC219" s="1"/>
      <c r="AD219" s="1"/>
      <c r="AE219" s="1"/>
      <c r="AF219" s="1"/>
      <c r="AG219" s="1"/>
      <c r="AH219" s="1"/>
      <c r="AI219" s="1"/>
    </row>
    <row r="220" spans="1:35" s="2" customFormat="1" ht="11.5" x14ac:dyDescent="0.25">
      <c r="A220" s="1"/>
      <c r="B220" s="227"/>
      <c r="C220" s="227"/>
      <c r="D220" s="225"/>
      <c r="E220" s="225"/>
      <c r="F220" s="226"/>
      <c r="G220" s="166"/>
      <c r="H220" s="226"/>
      <c r="I220" s="166"/>
      <c r="J220" s="226"/>
      <c r="K220" s="166"/>
      <c r="L220" s="226"/>
      <c r="M220" s="166"/>
      <c r="N220" s="226"/>
      <c r="O220" s="166"/>
      <c r="P220" s="226"/>
      <c r="Q220" s="166"/>
      <c r="R220" s="226"/>
      <c r="S220" s="1"/>
      <c r="T220" s="1"/>
      <c r="U220" s="1"/>
      <c r="V220" s="4"/>
      <c r="W220" s="4"/>
      <c r="X220" s="4"/>
      <c r="Y220" s="4"/>
      <c r="Z220" s="4"/>
      <c r="AA220" s="4"/>
      <c r="AB220" s="1"/>
      <c r="AC220" s="1"/>
      <c r="AD220" s="1"/>
      <c r="AE220" s="1"/>
      <c r="AF220" s="1"/>
      <c r="AG220" s="1"/>
      <c r="AH220" s="1"/>
      <c r="AI220" s="1"/>
    </row>
    <row r="221" spans="1:35" s="2" customFormat="1" ht="11.5" x14ac:dyDescent="0.25">
      <c r="A221" s="1"/>
      <c r="B221" s="227"/>
      <c r="C221" s="227"/>
      <c r="D221" s="225"/>
      <c r="E221" s="225"/>
      <c r="F221" s="226"/>
      <c r="G221" s="166"/>
      <c r="H221" s="226"/>
      <c r="I221" s="166"/>
      <c r="J221" s="226"/>
      <c r="K221" s="166"/>
      <c r="L221" s="226"/>
      <c r="M221" s="166"/>
      <c r="N221" s="226"/>
      <c r="O221" s="166"/>
      <c r="P221" s="226"/>
      <c r="Q221" s="166"/>
      <c r="R221" s="226"/>
      <c r="S221" s="1"/>
      <c r="T221" s="1"/>
      <c r="U221" s="1"/>
      <c r="V221" s="4"/>
      <c r="W221" s="4"/>
      <c r="X221" s="4"/>
      <c r="Y221" s="4"/>
      <c r="Z221" s="4"/>
      <c r="AA221" s="4"/>
      <c r="AB221" s="1"/>
      <c r="AC221" s="1"/>
      <c r="AD221" s="1"/>
      <c r="AE221" s="1"/>
      <c r="AF221" s="1"/>
      <c r="AG221" s="1"/>
      <c r="AH221" s="1"/>
      <c r="AI221" s="1"/>
    </row>
    <row r="222" spans="1:35" s="2" customFormat="1" ht="11.5" x14ac:dyDescent="0.25">
      <c r="A222" s="1"/>
      <c r="B222" s="227"/>
      <c r="C222" s="227"/>
      <c r="D222" s="225"/>
      <c r="E222" s="225"/>
      <c r="F222" s="226"/>
      <c r="G222" s="166"/>
      <c r="H222" s="226"/>
      <c r="I222" s="166"/>
      <c r="J222" s="226"/>
      <c r="K222" s="166"/>
      <c r="L222" s="226"/>
      <c r="M222" s="166"/>
      <c r="N222" s="226"/>
      <c r="O222" s="166"/>
      <c r="P222" s="226"/>
      <c r="Q222" s="166"/>
      <c r="R222" s="226"/>
      <c r="S222" s="1"/>
      <c r="T222" s="1"/>
      <c r="U222" s="1"/>
      <c r="V222" s="4"/>
      <c r="W222" s="4"/>
      <c r="X222" s="4"/>
      <c r="Y222" s="4"/>
      <c r="Z222" s="4"/>
      <c r="AA222" s="4"/>
      <c r="AB222" s="1"/>
      <c r="AC222" s="1"/>
      <c r="AD222" s="1"/>
      <c r="AE222" s="1"/>
      <c r="AF222" s="1"/>
      <c r="AG222" s="1"/>
      <c r="AH222" s="1"/>
      <c r="AI222" s="1"/>
    </row>
    <row r="223" spans="1:35" s="2" customFormat="1" ht="11.5" x14ac:dyDescent="0.25">
      <c r="A223" s="1"/>
      <c r="B223" s="227"/>
      <c r="C223" s="227"/>
      <c r="D223" s="225"/>
      <c r="E223" s="225"/>
      <c r="F223" s="226"/>
      <c r="G223" s="166"/>
      <c r="H223" s="226"/>
      <c r="I223" s="166"/>
      <c r="J223" s="226"/>
      <c r="K223" s="166"/>
      <c r="L223" s="226"/>
      <c r="M223" s="166"/>
      <c r="N223" s="226"/>
      <c r="O223" s="166"/>
      <c r="P223" s="226"/>
      <c r="Q223" s="166"/>
      <c r="R223" s="226"/>
      <c r="S223" s="1"/>
      <c r="T223" s="1"/>
      <c r="U223" s="1"/>
      <c r="V223" s="4"/>
      <c r="W223" s="4"/>
      <c r="X223" s="4"/>
      <c r="Y223" s="4"/>
      <c r="Z223" s="4"/>
      <c r="AA223" s="4"/>
      <c r="AB223" s="1"/>
      <c r="AC223" s="1"/>
      <c r="AD223" s="1"/>
      <c r="AE223" s="1"/>
      <c r="AF223" s="1"/>
      <c r="AG223" s="1"/>
      <c r="AH223" s="1"/>
      <c r="AI223" s="1"/>
    </row>
    <row r="224" spans="1:35" s="2" customFormat="1" ht="11.5" x14ac:dyDescent="0.25">
      <c r="A224" s="1"/>
      <c r="B224" s="227"/>
      <c r="C224" s="227"/>
      <c r="D224" s="225"/>
      <c r="E224" s="225"/>
      <c r="F224" s="226"/>
      <c r="G224" s="166"/>
      <c r="H224" s="226"/>
      <c r="I224" s="166"/>
      <c r="J224" s="226"/>
      <c r="K224" s="166"/>
      <c r="L224" s="226"/>
      <c r="M224" s="166"/>
      <c r="N224" s="226"/>
      <c r="O224" s="166"/>
      <c r="P224" s="226"/>
      <c r="Q224" s="166"/>
      <c r="R224" s="226"/>
      <c r="S224" s="1"/>
      <c r="T224" s="1"/>
      <c r="U224" s="1"/>
      <c r="V224" s="4"/>
      <c r="W224" s="4"/>
      <c r="X224" s="4"/>
      <c r="Y224" s="4"/>
      <c r="Z224" s="4"/>
      <c r="AA224" s="4"/>
      <c r="AB224" s="1"/>
      <c r="AC224" s="1"/>
      <c r="AD224" s="1"/>
      <c r="AE224" s="1"/>
      <c r="AF224" s="1"/>
      <c r="AG224" s="1"/>
      <c r="AH224" s="1"/>
      <c r="AI224" s="1"/>
    </row>
    <row r="225" spans="1:35" s="2" customFormat="1" ht="11.5" x14ac:dyDescent="0.25">
      <c r="A225" s="1"/>
      <c r="B225" s="227"/>
      <c r="C225" s="227"/>
      <c r="D225" s="225"/>
      <c r="E225" s="225"/>
      <c r="F225" s="226"/>
      <c r="G225" s="166"/>
      <c r="H225" s="226"/>
      <c r="I225" s="166"/>
      <c r="J225" s="226"/>
      <c r="K225" s="166"/>
      <c r="L225" s="226"/>
      <c r="M225" s="166"/>
      <c r="N225" s="226"/>
      <c r="O225" s="166"/>
      <c r="P225" s="226"/>
      <c r="Q225" s="166"/>
      <c r="R225" s="226"/>
      <c r="S225" s="1"/>
      <c r="T225" s="1"/>
      <c r="U225" s="1"/>
      <c r="V225" s="4"/>
      <c r="W225" s="4"/>
      <c r="X225" s="4"/>
      <c r="Y225" s="4"/>
      <c r="Z225" s="4"/>
      <c r="AA225" s="4"/>
      <c r="AB225" s="1"/>
      <c r="AC225" s="1"/>
      <c r="AD225" s="1"/>
      <c r="AE225" s="1"/>
      <c r="AF225" s="1"/>
      <c r="AG225" s="1"/>
      <c r="AH225" s="1"/>
      <c r="AI225" s="1"/>
    </row>
    <row r="226" spans="1:35" s="2" customFormat="1" ht="11.5" x14ac:dyDescent="0.25">
      <c r="A226" s="1"/>
      <c r="B226" s="227"/>
      <c r="C226" s="227"/>
      <c r="D226" s="225"/>
      <c r="E226" s="225"/>
      <c r="F226" s="226"/>
      <c r="G226" s="166"/>
      <c r="H226" s="226"/>
      <c r="I226" s="166"/>
      <c r="J226" s="226"/>
      <c r="K226" s="166"/>
      <c r="L226" s="226"/>
      <c r="M226" s="166"/>
      <c r="N226" s="226"/>
      <c r="O226" s="166"/>
      <c r="P226" s="226"/>
      <c r="Q226" s="166"/>
      <c r="R226" s="226"/>
      <c r="S226" s="1"/>
      <c r="T226" s="1"/>
      <c r="U226" s="1"/>
      <c r="V226" s="4"/>
      <c r="W226" s="4"/>
      <c r="X226" s="4"/>
      <c r="Y226" s="4"/>
      <c r="Z226" s="4"/>
      <c r="AA226" s="4"/>
      <c r="AB226" s="1"/>
      <c r="AC226" s="1"/>
      <c r="AD226" s="1"/>
      <c r="AE226" s="1"/>
      <c r="AF226" s="1"/>
      <c r="AG226" s="1"/>
      <c r="AH226" s="1"/>
      <c r="AI226" s="1"/>
    </row>
    <row r="227" spans="1:35" s="2" customFormat="1" ht="11.5" x14ac:dyDescent="0.25">
      <c r="A227" s="1"/>
      <c r="B227" s="227"/>
      <c r="C227" s="227"/>
      <c r="D227" s="225"/>
      <c r="E227" s="225"/>
      <c r="F227" s="226"/>
      <c r="G227" s="166"/>
      <c r="H227" s="226"/>
      <c r="I227" s="166"/>
      <c r="J227" s="226"/>
      <c r="K227" s="166"/>
      <c r="L227" s="226"/>
      <c r="M227" s="166"/>
      <c r="N227" s="226"/>
      <c r="O227" s="166"/>
      <c r="P227" s="226"/>
      <c r="Q227" s="166"/>
      <c r="R227" s="226"/>
      <c r="S227" s="1"/>
      <c r="T227" s="1"/>
      <c r="U227" s="1"/>
      <c r="V227" s="4"/>
      <c r="W227" s="4"/>
      <c r="X227" s="4"/>
      <c r="Y227" s="4"/>
      <c r="Z227" s="4"/>
      <c r="AA227" s="4"/>
      <c r="AB227" s="1"/>
      <c r="AC227" s="1"/>
      <c r="AD227" s="1"/>
      <c r="AE227" s="1"/>
      <c r="AF227" s="1"/>
      <c r="AG227" s="1"/>
      <c r="AH227" s="1"/>
      <c r="AI227" s="1"/>
    </row>
    <row r="228" spans="1:35" s="2" customFormat="1" ht="11.5" x14ac:dyDescent="0.25">
      <c r="A228" s="1"/>
      <c r="B228" s="227"/>
      <c r="C228" s="227"/>
      <c r="D228" s="225"/>
      <c r="E228" s="225"/>
      <c r="F228" s="226"/>
      <c r="G228" s="166"/>
      <c r="H228" s="226"/>
      <c r="I228" s="166"/>
      <c r="J228" s="226"/>
      <c r="K228" s="166"/>
      <c r="L228" s="226"/>
      <c r="M228" s="166"/>
      <c r="N228" s="226"/>
      <c r="O228" s="166"/>
      <c r="P228" s="226"/>
      <c r="Q228" s="166"/>
      <c r="R228" s="226"/>
      <c r="S228" s="1"/>
      <c r="T228" s="1"/>
      <c r="U228" s="1"/>
      <c r="V228" s="4"/>
      <c r="W228" s="4"/>
      <c r="X228" s="4"/>
      <c r="Y228" s="4"/>
      <c r="Z228" s="4"/>
      <c r="AA228" s="4"/>
      <c r="AB228" s="1"/>
      <c r="AC228" s="1"/>
      <c r="AD228" s="1"/>
      <c r="AE228" s="1"/>
      <c r="AF228" s="1"/>
      <c r="AG228" s="1"/>
      <c r="AH228" s="1"/>
      <c r="AI228" s="1"/>
    </row>
    <row r="229" spans="1:35" s="2" customFormat="1" ht="11.5" x14ac:dyDescent="0.25">
      <c r="A229" s="1"/>
      <c r="B229" s="227"/>
      <c r="C229" s="227"/>
      <c r="D229" s="225"/>
      <c r="E229" s="225"/>
      <c r="F229" s="226"/>
      <c r="G229" s="166"/>
      <c r="H229" s="226"/>
      <c r="I229" s="166"/>
      <c r="J229" s="226"/>
      <c r="K229" s="166"/>
      <c r="L229" s="226"/>
      <c r="M229" s="166"/>
      <c r="N229" s="226"/>
      <c r="O229" s="166"/>
      <c r="P229" s="226"/>
      <c r="Q229" s="166"/>
      <c r="R229" s="226"/>
      <c r="S229" s="1"/>
      <c r="T229" s="1"/>
      <c r="U229" s="1"/>
      <c r="V229" s="4"/>
      <c r="W229" s="4"/>
      <c r="X229" s="4"/>
      <c r="Y229" s="4"/>
      <c r="Z229" s="4"/>
      <c r="AA229" s="4"/>
      <c r="AB229" s="1"/>
      <c r="AC229" s="1"/>
      <c r="AD229" s="1"/>
      <c r="AE229" s="1"/>
      <c r="AF229" s="1"/>
      <c r="AG229" s="1"/>
      <c r="AH229" s="1"/>
      <c r="AI229" s="1"/>
    </row>
    <row r="230" spans="1:35" s="2" customFormat="1" ht="11.5" x14ac:dyDescent="0.25">
      <c r="A230" s="1"/>
      <c r="B230" s="227"/>
      <c r="C230" s="227"/>
      <c r="D230" s="225"/>
      <c r="E230" s="225"/>
      <c r="F230" s="226"/>
      <c r="G230" s="166"/>
      <c r="H230" s="226"/>
      <c r="I230" s="166"/>
      <c r="J230" s="226"/>
      <c r="K230" s="166"/>
      <c r="L230" s="226"/>
      <c r="M230" s="166"/>
      <c r="N230" s="226"/>
      <c r="O230" s="166"/>
      <c r="P230" s="226"/>
      <c r="Q230" s="166"/>
      <c r="R230" s="226"/>
      <c r="S230" s="1"/>
      <c r="T230" s="1"/>
      <c r="U230" s="1"/>
      <c r="V230" s="4"/>
      <c r="W230" s="4"/>
      <c r="X230" s="4"/>
      <c r="Y230" s="4"/>
      <c r="Z230" s="4"/>
      <c r="AA230" s="4"/>
      <c r="AB230" s="1"/>
      <c r="AC230" s="1"/>
      <c r="AD230" s="1"/>
      <c r="AE230" s="1"/>
      <c r="AF230" s="1"/>
      <c r="AG230" s="1"/>
      <c r="AH230" s="1"/>
      <c r="AI230" s="1"/>
    </row>
    <row r="231" spans="1:35" s="2" customFormat="1" ht="11.5" x14ac:dyDescent="0.25">
      <c r="A231" s="1"/>
      <c r="B231" s="227"/>
      <c r="C231" s="227"/>
      <c r="D231" s="225"/>
      <c r="E231" s="225"/>
      <c r="F231" s="226"/>
      <c r="G231" s="166"/>
      <c r="H231" s="226"/>
      <c r="I231" s="166"/>
      <c r="J231" s="226"/>
      <c r="K231" s="166"/>
      <c r="L231" s="226"/>
      <c r="M231" s="166"/>
      <c r="N231" s="226"/>
      <c r="O231" s="166"/>
      <c r="P231" s="226"/>
      <c r="Q231" s="166"/>
      <c r="R231" s="226"/>
      <c r="S231" s="1"/>
      <c r="T231" s="1"/>
      <c r="U231" s="1"/>
      <c r="V231" s="4"/>
      <c r="W231" s="4"/>
      <c r="X231" s="4"/>
      <c r="Y231" s="4"/>
      <c r="Z231" s="4"/>
      <c r="AA231" s="4"/>
      <c r="AB231" s="1"/>
      <c r="AC231" s="1"/>
      <c r="AD231" s="1"/>
      <c r="AE231" s="1"/>
      <c r="AF231" s="1"/>
      <c r="AG231" s="1"/>
      <c r="AH231" s="1"/>
      <c r="AI231" s="1"/>
    </row>
    <row r="232" spans="1:35" s="2" customFormat="1" ht="11.5" x14ac:dyDescent="0.25">
      <c r="A232" s="1"/>
      <c r="B232" s="227"/>
      <c r="C232" s="227"/>
      <c r="D232" s="225"/>
      <c r="E232" s="225"/>
      <c r="F232" s="226"/>
      <c r="G232" s="166"/>
      <c r="H232" s="226"/>
      <c r="I232" s="166"/>
      <c r="J232" s="226"/>
      <c r="K232" s="166"/>
      <c r="L232" s="226"/>
      <c r="M232" s="166"/>
      <c r="N232" s="226"/>
      <c r="O232" s="166"/>
      <c r="P232" s="226"/>
      <c r="Q232" s="166"/>
      <c r="R232" s="226"/>
      <c r="S232" s="1"/>
      <c r="T232" s="1"/>
      <c r="U232" s="1"/>
      <c r="V232" s="4"/>
      <c r="W232" s="4"/>
      <c r="X232" s="4"/>
      <c r="Y232" s="4"/>
      <c r="Z232" s="4"/>
      <c r="AA232" s="4"/>
      <c r="AB232" s="1"/>
      <c r="AC232" s="1"/>
      <c r="AD232" s="1"/>
      <c r="AE232" s="1"/>
      <c r="AF232" s="1"/>
      <c r="AG232" s="1"/>
      <c r="AH232" s="1"/>
      <c r="AI232" s="1"/>
    </row>
    <row r="233" spans="1:35" s="2" customFormat="1" ht="11.5" x14ac:dyDescent="0.25">
      <c r="A233" s="1"/>
      <c r="B233" s="227"/>
      <c r="C233" s="227"/>
      <c r="D233" s="225"/>
      <c r="E233" s="225"/>
      <c r="F233" s="226"/>
      <c r="G233" s="166"/>
      <c r="H233" s="226"/>
      <c r="I233" s="166"/>
      <c r="J233" s="226"/>
      <c r="K233" s="166"/>
      <c r="L233" s="226"/>
      <c r="M233" s="166"/>
      <c r="N233" s="226"/>
      <c r="O233" s="166"/>
      <c r="P233" s="226"/>
      <c r="Q233" s="166"/>
      <c r="R233" s="226"/>
      <c r="S233" s="1"/>
      <c r="T233" s="1"/>
      <c r="U233" s="1"/>
      <c r="V233" s="4"/>
      <c r="W233" s="4"/>
      <c r="X233" s="4"/>
      <c r="Y233" s="4"/>
      <c r="Z233" s="4"/>
      <c r="AA233" s="4"/>
      <c r="AB233" s="1"/>
      <c r="AC233" s="1"/>
      <c r="AD233" s="1"/>
      <c r="AE233" s="1"/>
      <c r="AF233" s="1"/>
      <c r="AG233" s="1"/>
      <c r="AH233" s="1"/>
      <c r="AI233" s="1"/>
    </row>
    <row r="234" spans="1:35" s="2" customFormat="1" ht="11.5" x14ac:dyDescent="0.25">
      <c r="A234" s="1"/>
      <c r="B234" s="227"/>
      <c r="C234" s="227"/>
      <c r="D234" s="225"/>
      <c r="E234" s="225"/>
      <c r="F234" s="226"/>
      <c r="G234" s="166"/>
      <c r="H234" s="226"/>
      <c r="I234" s="166"/>
      <c r="J234" s="226"/>
      <c r="K234" s="166"/>
      <c r="L234" s="226"/>
      <c r="M234" s="166"/>
      <c r="N234" s="226"/>
      <c r="O234" s="166"/>
      <c r="P234" s="226"/>
      <c r="Q234" s="166"/>
      <c r="R234" s="226"/>
      <c r="S234" s="1"/>
      <c r="T234" s="1"/>
      <c r="U234" s="1"/>
      <c r="V234" s="4"/>
      <c r="W234" s="4"/>
      <c r="X234" s="4"/>
      <c r="Y234" s="4"/>
      <c r="Z234" s="4"/>
      <c r="AA234" s="4"/>
      <c r="AB234" s="1"/>
      <c r="AC234" s="1"/>
      <c r="AD234" s="1"/>
      <c r="AE234" s="1"/>
      <c r="AF234" s="1"/>
      <c r="AG234" s="1"/>
      <c r="AH234" s="1"/>
      <c r="AI234" s="1"/>
    </row>
    <row r="235" spans="1:35" s="2" customFormat="1" ht="11.5" x14ac:dyDescent="0.25">
      <c r="A235" s="1"/>
      <c r="B235" s="227"/>
      <c r="C235" s="227"/>
      <c r="D235" s="225"/>
      <c r="E235" s="225"/>
      <c r="F235" s="226"/>
      <c r="G235" s="166"/>
      <c r="H235" s="226"/>
      <c r="I235" s="166"/>
      <c r="J235" s="226"/>
      <c r="K235" s="166"/>
      <c r="L235" s="226"/>
      <c r="M235" s="166"/>
      <c r="N235" s="226"/>
      <c r="O235" s="166"/>
      <c r="P235" s="226"/>
      <c r="Q235" s="166"/>
      <c r="R235" s="226"/>
      <c r="S235" s="1"/>
      <c r="T235" s="1"/>
      <c r="U235" s="1"/>
      <c r="V235" s="4"/>
      <c r="W235" s="4"/>
      <c r="X235" s="4"/>
      <c r="Y235" s="4"/>
      <c r="Z235" s="4"/>
      <c r="AA235" s="4"/>
      <c r="AB235" s="1"/>
      <c r="AC235" s="1"/>
      <c r="AD235" s="1"/>
      <c r="AE235" s="1"/>
      <c r="AF235" s="1"/>
      <c r="AG235" s="1"/>
      <c r="AH235" s="1"/>
      <c r="AI235" s="1"/>
    </row>
    <row r="236" spans="1:35" s="2" customFormat="1" ht="11.5" x14ac:dyDescent="0.25">
      <c r="A236" s="1"/>
      <c r="B236" s="227"/>
      <c r="C236" s="227"/>
      <c r="D236" s="225"/>
      <c r="E236" s="225"/>
      <c r="F236" s="226"/>
      <c r="G236" s="166"/>
      <c r="H236" s="226"/>
      <c r="I236" s="166"/>
      <c r="J236" s="226"/>
      <c r="K236" s="166"/>
      <c r="L236" s="226"/>
      <c r="M236" s="166"/>
      <c r="N236" s="226"/>
      <c r="O236" s="166"/>
      <c r="P236" s="226"/>
      <c r="Q236" s="166"/>
      <c r="R236" s="226"/>
      <c r="S236" s="1"/>
      <c r="T236" s="1"/>
      <c r="U236" s="1"/>
      <c r="V236" s="4"/>
      <c r="W236" s="4"/>
      <c r="X236" s="4"/>
      <c r="Y236" s="4"/>
      <c r="Z236" s="4"/>
      <c r="AA236" s="4"/>
      <c r="AB236" s="1"/>
      <c r="AC236" s="1"/>
      <c r="AD236" s="1"/>
      <c r="AE236" s="1"/>
      <c r="AF236" s="1"/>
      <c r="AG236" s="1"/>
      <c r="AH236" s="1"/>
      <c r="AI236" s="1"/>
    </row>
    <row r="237" spans="1:35" s="2" customFormat="1" ht="11.5" x14ac:dyDescent="0.25">
      <c r="A237" s="1"/>
      <c r="B237" s="227"/>
      <c r="C237" s="227"/>
      <c r="D237" s="225"/>
      <c r="E237" s="225"/>
      <c r="F237" s="226"/>
      <c r="G237" s="166"/>
      <c r="H237" s="226"/>
      <c r="I237" s="166"/>
      <c r="J237" s="226"/>
      <c r="K237" s="166"/>
      <c r="L237" s="226"/>
      <c r="M237" s="166"/>
      <c r="N237" s="226"/>
      <c r="O237" s="166"/>
      <c r="P237" s="226"/>
      <c r="Q237" s="166"/>
      <c r="R237" s="226"/>
      <c r="S237" s="1"/>
      <c r="T237" s="1"/>
      <c r="U237" s="1"/>
      <c r="V237" s="4"/>
      <c r="W237" s="4"/>
      <c r="X237" s="4"/>
      <c r="Y237" s="4"/>
      <c r="Z237" s="4"/>
      <c r="AA237" s="4"/>
      <c r="AB237" s="1"/>
      <c r="AC237" s="1"/>
      <c r="AD237" s="1"/>
      <c r="AE237" s="1"/>
      <c r="AF237" s="1"/>
      <c r="AG237" s="1"/>
      <c r="AH237" s="1"/>
      <c r="AI237" s="1"/>
    </row>
    <row r="238" spans="1:35" s="2" customFormat="1" ht="11.5" x14ac:dyDescent="0.25">
      <c r="A238" s="1"/>
      <c r="B238" s="227"/>
      <c r="C238" s="227"/>
      <c r="D238" s="225"/>
      <c r="E238" s="225"/>
      <c r="F238" s="226"/>
      <c r="G238" s="166"/>
      <c r="H238" s="226"/>
      <c r="I238" s="166"/>
      <c r="J238" s="226"/>
      <c r="K238" s="166"/>
      <c r="L238" s="226"/>
      <c r="M238" s="166"/>
      <c r="N238" s="226"/>
      <c r="O238" s="166"/>
      <c r="P238" s="226"/>
      <c r="Q238" s="166"/>
      <c r="R238" s="226"/>
      <c r="S238" s="1"/>
      <c r="T238" s="1"/>
      <c r="U238" s="1"/>
      <c r="V238" s="4"/>
      <c r="W238" s="4"/>
      <c r="X238" s="4"/>
      <c r="Y238" s="4"/>
      <c r="Z238" s="4"/>
      <c r="AA238" s="4"/>
      <c r="AB238" s="1"/>
      <c r="AC238" s="1"/>
      <c r="AD238" s="1"/>
      <c r="AE238" s="1"/>
      <c r="AF238" s="1"/>
      <c r="AG238" s="1"/>
      <c r="AH238" s="1"/>
      <c r="AI238" s="1"/>
    </row>
    <row r="239" spans="1:35" s="2" customFormat="1" ht="11.5" x14ac:dyDescent="0.25">
      <c r="A239" s="1"/>
      <c r="B239" s="227"/>
      <c r="C239" s="227"/>
      <c r="D239" s="225"/>
      <c r="E239" s="225"/>
      <c r="F239" s="226"/>
      <c r="G239" s="166"/>
      <c r="H239" s="226"/>
      <c r="I239" s="166"/>
      <c r="J239" s="226"/>
      <c r="K239" s="166"/>
      <c r="L239" s="226"/>
      <c r="M239" s="166"/>
      <c r="N239" s="226"/>
      <c r="O239" s="166"/>
      <c r="P239" s="226"/>
      <c r="Q239" s="166"/>
      <c r="R239" s="226"/>
      <c r="S239" s="1"/>
      <c r="T239" s="1"/>
      <c r="U239" s="1"/>
      <c r="V239" s="4"/>
      <c r="W239" s="4"/>
      <c r="X239" s="4"/>
      <c r="Y239" s="4"/>
      <c r="Z239" s="4"/>
      <c r="AA239" s="4"/>
      <c r="AB239" s="1"/>
      <c r="AC239" s="1"/>
      <c r="AD239" s="1"/>
      <c r="AE239" s="1"/>
      <c r="AF239" s="1"/>
      <c r="AG239" s="1"/>
      <c r="AH239" s="1"/>
      <c r="AI239" s="1"/>
    </row>
    <row r="240" spans="1:35" s="2" customFormat="1" ht="11.5" x14ac:dyDescent="0.25">
      <c r="A240" s="1"/>
      <c r="B240" s="227"/>
      <c r="C240" s="227"/>
      <c r="D240" s="225"/>
      <c r="E240" s="225"/>
      <c r="F240" s="226"/>
      <c r="G240" s="166"/>
      <c r="H240" s="226"/>
      <c r="I240" s="166"/>
      <c r="J240" s="226"/>
      <c r="K240" s="166"/>
      <c r="L240" s="226"/>
      <c r="M240" s="166"/>
      <c r="N240" s="226"/>
      <c r="O240" s="166"/>
      <c r="P240" s="226"/>
      <c r="Q240" s="166"/>
      <c r="R240" s="226"/>
      <c r="S240" s="1"/>
      <c r="T240" s="1"/>
      <c r="U240" s="1"/>
      <c r="V240" s="4"/>
      <c r="W240" s="4"/>
      <c r="X240" s="4"/>
      <c r="Y240" s="4"/>
      <c r="Z240" s="4"/>
      <c r="AA240" s="4"/>
      <c r="AB240" s="1"/>
      <c r="AC240" s="1"/>
      <c r="AD240" s="1"/>
      <c r="AE240" s="1"/>
      <c r="AF240" s="1"/>
      <c r="AG240" s="1"/>
      <c r="AH240" s="1"/>
      <c r="AI240" s="1"/>
    </row>
    <row r="241" spans="1:35" s="2" customFormat="1" ht="11.5" x14ac:dyDescent="0.25">
      <c r="A241" s="1"/>
      <c r="B241" s="227"/>
      <c r="C241" s="227"/>
      <c r="D241" s="225"/>
      <c r="E241" s="225"/>
      <c r="F241" s="226"/>
      <c r="G241" s="166"/>
      <c r="H241" s="226"/>
      <c r="I241" s="166"/>
      <c r="J241" s="226"/>
      <c r="K241" s="166"/>
      <c r="L241" s="226"/>
      <c r="M241" s="166"/>
      <c r="N241" s="226"/>
      <c r="O241" s="166"/>
      <c r="P241" s="226"/>
      <c r="Q241" s="166"/>
      <c r="R241" s="226"/>
      <c r="S241" s="1"/>
      <c r="T241" s="1"/>
      <c r="U241" s="1"/>
      <c r="V241" s="4"/>
      <c r="W241" s="4"/>
      <c r="X241" s="4"/>
      <c r="Y241" s="4"/>
      <c r="Z241" s="4"/>
      <c r="AA241" s="4"/>
      <c r="AB241" s="1"/>
      <c r="AC241" s="1"/>
      <c r="AD241" s="1"/>
      <c r="AE241" s="1"/>
      <c r="AF241" s="1"/>
      <c r="AG241" s="1"/>
      <c r="AH241" s="1"/>
      <c r="AI241" s="1"/>
    </row>
    <row r="242" spans="1:35" s="2" customFormat="1" ht="11.5" x14ac:dyDescent="0.25">
      <c r="A242" s="1"/>
      <c r="B242" s="227"/>
      <c r="C242" s="227"/>
      <c r="D242" s="225"/>
      <c r="E242" s="225"/>
      <c r="F242" s="226"/>
      <c r="G242" s="166"/>
      <c r="H242" s="226"/>
      <c r="I242" s="166"/>
      <c r="J242" s="226"/>
      <c r="K242" s="166"/>
      <c r="L242" s="226"/>
      <c r="M242" s="166"/>
      <c r="N242" s="226"/>
      <c r="O242" s="166"/>
      <c r="P242" s="226"/>
      <c r="Q242" s="166"/>
      <c r="R242" s="226"/>
      <c r="S242" s="1"/>
      <c r="T242" s="1"/>
      <c r="U242" s="1"/>
      <c r="V242" s="4"/>
      <c r="W242" s="4"/>
      <c r="X242" s="4"/>
      <c r="Y242" s="4"/>
      <c r="Z242" s="4"/>
      <c r="AA242" s="4"/>
      <c r="AB242" s="1"/>
      <c r="AC242" s="1"/>
      <c r="AD242" s="1"/>
      <c r="AE242" s="1"/>
      <c r="AF242" s="1"/>
      <c r="AG242" s="1"/>
      <c r="AH242" s="1"/>
      <c r="AI242" s="1"/>
    </row>
    <row r="243" spans="1:35" s="2" customFormat="1" ht="11.5" x14ac:dyDescent="0.25">
      <c r="A243" s="1"/>
      <c r="B243" s="227"/>
      <c r="C243" s="227"/>
      <c r="D243" s="225"/>
      <c r="E243" s="225"/>
      <c r="F243" s="226"/>
      <c r="G243" s="166"/>
      <c r="H243" s="226"/>
      <c r="I243" s="166"/>
      <c r="J243" s="226"/>
      <c r="K243" s="166"/>
      <c r="L243" s="226"/>
      <c r="M243" s="166"/>
      <c r="N243" s="226"/>
      <c r="O243" s="166"/>
      <c r="P243" s="226"/>
      <c r="Q243" s="166"/>
      <c r="R243" s="226"/>
      <c r="S243" s="1"/>
      <c r="T243" s="1"/>
      <c r="U243" s="1"/>
      <c r="V243" s="4"/>
      <c r="W243" s="4"/>
      <c r="X243" s="4"/>
      <c r="Y243" s="4"/>
      <c r="Z243" s="4"/>
      <c r="AA243" s="4"/>
      <c r="AB243" s="1"/>
      <c r="AC243" s="1"/>
      <c r="AD243" s="1"/>
      <c r="AE243" s="1"/>
      <c r="AF243" s="1"/>
      <c r="AG243" s="1"/>
      <c r="AH243" s="1"/>
      <c r="AI243" s="1"/>
    </row>
    <row r="244" spans="1:35" s="2" customFormat="1" ht="11.5" x14ac:dyDescent="0.25">
      <c r="A244" s="1"/>
      <c r="B244" s="227"/>
      <c r="C244" s="227"/>
      <c r="D244" s="225"/>
      <c r="E244" s="225"/>
      <c r="F244" s="226"/>
      <c r="G244" s="166"/>
      <c r="H244" s="226"/>
      <c r="I244" s="166"/>
      <c r="J244" s="226"/>
      <c r="K244" s="166"/>
      <c r="L244" s="226"/>
      <c r="M244" s="166"/>
      <c r="N244" s="226"/>
      <c r="O244" s="166"/>
      <c r="P244" s="226"/>
      <c r="Q244" s="166"/>
      <c r="R244" s="226"/>
      <c r="S244" s="1"/>
      <c r="T244" s="1"/>
      <c r="U244" s="1"/>
      <c r="V244" s="4"/>
      <c r="W244" s="4"/>
      <c r="X244" s="4"/>
      <c r="Y244" s="4"/>
      <c r="Z244" s="4"/>
      <c r="AA244" s="4"/>
      <c r="AB244" s="1"/>
      <c r="AC244" s="1"/>
      <c r="AD244" s="1"/>
      <c r="AE244" s="1"/>
      <c r="AF244" s="1"/>
      <c r="AG244" s="1"/>
      <c r="AH244" s="1"/>
      <c r="AI244" s="1"/>
    </row>
    <row r="245" spans="1:35" s="2" customFormat="1" ht="11.5" x14ac:dyDescent="0.25">
      <c r="A245" s="1"/>
      <c r="B245" s="227"/>
      <c r="C245" s="227"/>
      <c r="D245" s="225"/>
      <c r="E245" s="225"/>
      <c r="F245" s="226"/>
      <c r="G245" s="166"/>
      <c r="H245" s="226"/>
      <c r="I245" s="166"/>
      <c r="J245" s="226"/>
      <c r="K245" s="166"/>
      <c r="L245" s="226"/>
      <c r="M245" s="166"/>
      <c r="N245" s="226"/>
      <c r="O245" s="166"/>
      <c r="P245" s="226"/>
      <c r="Q245" s="166"/>
      <c r="R245" s="226"/>
      <c r="S245" s="1"/>
      <c r="T245" s="1"/>
      <c r="U245" s="1"/>
      <c r="V245" s="4"/>
      <c r="W245" s="4"/>
      <c r="X245" s="4"/>
      <c r="Y245" s="4"/>
      <c r="Z245" s="4"/>
      <c r="AA245" s="4"/>
      <c r="AB245" s="1"/>
      <c r="AC245" s="1"/>
      <c r="AD245" s="1"/>
      <c r="AE245" s="1"/>
      <c r="AF245" s="1"/>
      <c r="AG245" s="1"/>
      <c r="AH245" s="1"/>
      <c r="AI245" s="1"/>
    </row>
    <row r="246" spans="1:35" s="2" customFormat="1" ht="11.5" x14ac:dyDescent="0.25">
      <c r="A246" s="1"/>
      <c r="B246" s="227"/>
      <c r="C246" s="227"/>
      <c r="D246" s="225"/>
      <c r="E246" s="225"/>
      <c r="F246" s="226"/>
      <c r="G246" s="166"/>
      <c r="H246" s="226"/>
      <c r="I246" s="166"/>
      <c r="J246" s="226"/>
      <c r="K246" s="166"/>
      <c r="L246" s="226"/>
      <c r="M246" s="166"/>
      <c r="N246" s="226"/>
      <c r="O246" s="166"/>
      <c r="P246" s="226"/>
      <c r="Q246" s="166"/>
      <c r="R246" s="226"/>
      <c r="S246" s="1"/>
      <c r="T246" s="1"/>
      <c r="U246" s="1"/>
      <c r="V246" s="4"/>
      <c r="W246" s="4"/>
      <c r="X246" s="4"/>
      <c r="Y246" s="4"/>
      <c r="Z246" s="4"/>
      <c r="AA246" s="4"/>
      <c r="AB246" s="1"/>
      <c r="AC246" s="1"/>
      <c r="AD246" s="1"/>
      <c r="AE246" s="1"/>
      <c r="AF246" s="1"/>
      <c r="AG246" s="1"/>
      <c r="AH246" s="1"/>
      <c r="AI246" s="1"/>
    </row>
    <row r="247" spans="1:35" s="2" customFormat="1" ht="11.5" x14ac:dyDescent="0.25">
      <c r="A247" s="1"/>
      <c r="B247" s="227"/>
      <c r="C247" s="227"/>
      <c r="D247" s="225"/>
      <c r="E247" s="225"/>
      <c r="F247" s="226"/>
      <c r="G247" s="166"/>
      <c r="H247" s="226"/>
      <c r="I247" s="166"/>
      <c r="J247" s="226"/>
      <c r="K247" s="166"/>
      <c r="L247" s="226"/>
      <c r="M247" s="166"/>
      <c r="N247" s="226"/>
      <c r="O247" s="166"/>
      <c r="P247" s="226"/>
      <c r="Q247" s="166"/>
      <c r="R247" s="226"/>
      <c r="S247" s="1"/>
      <c r="T247" s="1"/>
      <c r="U247" s="1"/>
      <c r="V247" s="4"/>
      <c r="W247" s="4"/>
      <c r="X247" s="4"/>
      <c r="Y247" s="4"/>
      <c r="Z247" s="4"/>
      <c r="AA247" s="4"/>
      <c r="AB247" s="1"/>
      <c r="AC247" s="1"/>
      <c r="AD247" s="1"/>
      <c r="AE247" s="1"/>
      <c r="AF247" s="1"/>
      <c r="AG247" s="1"/>
      <c r="AH247" s="1"/>
      <c r="AI247" s="1"/>
    </row>
    <row r="248" spans="1:35" s="2" customFormat="1" ht="11.5" x14ac:dyDescent="0.25">
      <c r="A248" s="1"/>
      <c r="B248" s="227"/>
      <c r="C248" s="227"/>
      <c r="D248" s="225"/>
      <c r="E248" s="225"/>
      <c r="F248" s="226"/>
      <c r="G248" s="166"/>
      <c r="H248" s="226"/>
      <c r="I248" s="166"/>
      <c r="J248" s="226"/>
      <c r="K248" s="166"/>
      <c r="L248" s="226"/>
      <c r="M248" s="166"/>
      <c r="N248" s="226"/>
      <c r="O248" s="166"/>
      <c r="P248" s="226"/>
      <c r="Q248" s="166"/>
      <c r="R248" s="226"/>
      <c r="S248" s="1"/>
      <c r="T248" s="1"/>
      <c r="U248" s="1"/>
      <c r="V248" s="4"/>
      <c r="W248" s="4"/>
      <c r="X248" s="4"/>
      <c r="Y248" s="4"/>
      <c r="Z248" s="4"/>
      <c r="AA248" s="4"/>
      <c r="AB248" s="1"/>
      <c r="AC248" s="1"/>
      <c r="AD248" s="1"/>
      <c r="AE248" s="1"/>
      <c r="AF248" s="1"/>
      <c r="AG248" s="1"/>
      <c r="AH248" s="1"/>
      <c r="AI248" s="1"/>
    </row>
    <row r="249" spans="1:35" s="2" customFormat="1" ht="11.5" x14ac:dyDescent="0.25">
      <c r="A249" s="1"/>
      <c r="B249" s="227"/>
      <c r="C249" s="227"/>
      <c r="D249" s="225"/>
      <c r="E249" s="225"/>
      <c r="F249" s="226"/>
      <c r="G249" s="166"/>
      <c r="H249" s="226"/>
      <c r="I249" s="166"/>
      <c r="J249" s="226"/>
      <c r="K249" s="166"/>
      <c r="L249" s="226"/>
      <c r="M249" s="166"/>
      <c r="N249" s="226"/>
      <c r="O249" s="166"/>
      <c r="P249" s="226"/>
      <c r="Q249" s="166"/>
      <c r="R249" s="226"/>
      <c r="S249" s="1"/>
      <c r="T249" s="1"/>
      <c r="U249" s="1"/>
      <c r="V249" s="4"/>
      <c r="W249" s="4"/>
      <c r="X249" s="4"/>
      <c r="Y249" s="4"/>
      <c r="Z249" s="4"/>
      <c r="AA249" s="4"/>
      <c r="AB249" s="1"/>
      <c r="AC249" s="1"/>
      <c r="AD249" s="1"/>
      <c r="AE249" s="1"/>
      <c r="AF249" s="1"/>
      <c r="AG249" s="1"/>
      <c r="AH249" s="1"/>
      <c r="AI249" s="1"/>
    </row>
    <row r="250" spans="1:35" s="2" customFormat="1" ht="11.5" x14ac:dyDescent="0.25">
      <c r="A250" s="1"/>
      <c r="B250" s="227"/>
      <c r="C250" s="227"/>
      <c r="D250" s="225"/>
      <c r="E250" s="225"/>
      <c r="F250" s="226"/>
      <c r="G250" s="166"/>
      <c r="H250" s="226"/>
      <c r="I250" s="166"/>
      <c r="J250" s="226"/>
      <c r="K250" s="166"/>
      <c r="L250" s="226"/>
      <c r="M250" s="166"/>
      <c r="N250" s="226"/>
      <c r="O250" s="166"/>
      <c r="P250" s="226"/>
      <c r="Q250" s="166"/>
      <c r="R250" s="226"/>
      <c r="S250" s="1"/>
      <c r="T250" s="1"/>
      <c r="U250" s="1"/>
      <c r="V250" s="4"/>
      <c r="W250" s="4"/>
      <c r="X250" s="4"/>
      <c r="Y250" s="4"/>
      <c r="Z250" s="4"/>
      <c r="AA250" s="4"/>
      <c r="AB250" s="1"/>
      <c r="AC250" s="1"/>
      <c r="AD250" s="1"/>
      <c r="AE250" s="1"/>
      <c r="AF250" s="1"/>
      <c r="AG250" s="1"/>
      <c r="AH250" s="1"/>
      <c r="AI250" s="1"/>
    </row>
    <row r="251" spans="1:35" s="2" customFormat="1" ht="11.5" x14ac:dyDescent="0.25">
      <c r="A251" s="1"/>
      <c r="B251" s="227"/>
      <c r="C251" s="227"/>
      <c r="D251" s="225"/>
      <c r="E251" s="225"/>
      <c r="F251" s="226"/>
      <c r="G251" s="166"/>
      <c r="H251" s="226"/>
      <c r="I251" s="166"/>
      <c r="J251" s="226"/>
      <c r="K251" s="166"/>
      <c r="L251" s="226"/>
      <c r="M251" s="166"/>
      <c r="N251" s="226"/>
      <c r="O251" s="166"/>
      <c r="P251" s="226"/>
      <c r="Q251" s="166"/>
      <c r="R251" s="226"/>
      <c r="S251" s="1"/>
      <c r="T251" s="1"/>
      <c r="U251" s="1"/>
      <c r="V251" s="4"/>
      <c r="W251" s="4"/>
      <c r="X251" s="4"/>
      <c r="Y251" s="4"/>
      <c r="Z251" s="4"/>
      <c r="AA251" s="4"/>
      <c r="AB251" s="1"/>
      <c r="AC251" s="1"/>
      <c r="AD251" s="1"/>
      <c r="AE251" s="1"/>
      <c r="AF251" s="1"/>
      <c r="AG251" s="1"/>
      <c r="AH251" s="1"/>
      <c r="AI251" s="1"/>
    </row>
    <row r="252" spans="1:35" s="2" customFormat="1" ht="11.5" x14ac:dyDescent="0.25">
      <c r="A252" s="1"/>
      <c r="B252" s="227"/>
      <c r="C252" s="227"/>
      <c r="D252" s="225"/>
      <c r="E252" s="225"/>
      <c r="F252" s="226"/>
      <c r="G252" s="166"/>
      <c r="H252" s="226"/>
      <c r="I252" s="166"/>
      <c r="J252" s="226"/>
      <c r="K252" s="166"/>
      <c r="L252" s="226"/>
      <c r="M252" s="166"/>
      <c r="N252" s="226"/>
      <c r="O252" s="166"/>
      <c r="P252" s="226"/>
      <c r="Q252" s="166"/>
      <c r="R252" s="226"/>
      <c r="S252" s="1"/>
      <c r="T252" s="1"/>
      <c r="U252" s="1"/>
      <c r="V252" s="4"/>
      <c r="W252" s="4"/>
      <c r="X252" s="4"/>
      <c r="Y252" s="4"/>
      <c r="Z252" s="4"/>
      <c r="AA252" s="4"/>
      <c r="AB252" s="1"/>
      <c r="AC252" s="1"/>
      <c r="AD252" s="1"/>
      <c r="AE252" s="1"/>
      <c r="AF252" s="1"/>
      <c r="AG252" s="1"/>
      <c r="AH252" s="1"/>
      <c r="AI252" s="1"/>
    </row>
    <row r="253" spans="1:35" s="2" customFormat="1" ht="11.5" x14ac:dyDescent="0.25">
      <c r="A253" s="1"/>
      <c r="B253" s="227"/>
      <c r="C253" s="227"/>
      <c r="D253" s="225"/>
      <c r="E253" s="225"/>
      <c r="F253" s="226"/>
      <c r="G253" s="166"/>
      <c r="H253" s="226"/>
      <c r="I253" s="166"/>
      <c r="J253" s="226"/>
      <c r="K253" s="166"/>
      <c r="L253" s="226"/>
      <c r="M253" s="166"/>
      <c r="N253" s="226"/>
      <c r="O253" s="166"/>
      <c r="P253" s="226"/>
      <c r="Q253" s="166"/>
      <c r="R253" s="226"/>
      <c r="S253" s="1"/>
      <c r="T253" s="1"/>
      <c r="U253" s="1"/>
      <c r="V253" s="4"/>
      <c r="W253" s="4"/>
      <c r="X253" s="4"/>
      <c r="Y253" s="4"/>
      <c r="Z253" s="4"/>
      <c r="AA253" s="4"/>
      <c r="AB253" s="1"/>
      <c r="AC253" s="1"/>
      <c r="AD253" s="1"/>
      <c r="AE253" s="1"/>
      <c r="AF253" s="1"/>
      <c r="AG253" s="1"/>
      <c r="AH253" s="1"/>
      <c r="AI253" s="1"/>
    </row>
    <row r="254" spans="1:35" s="2" customFormat="1" ht="11.5" x14ac:dyDescent="0.25">
      <c r="A254" s="1"/>
      <c r="B254" s="227"/>
      <c r="C254" s="227"/>
      <c r="D254" s="225"/>
      <c r="E254" s="225"/>
      <c r="F254" s="226"/>
      <c r="G254" s="166"/>
      <c r="H254" s="226"/>
      <c r="I254" s="166"/>
      <c r="J254" s="226"/>
      <c r="K254" s="166"/>
      <c r="L254" s="226"/>
      <c r="M254" s="166"/>
      <c r="N254" s="226"/>
      <c r="O254" s="166"/>
      <c r="P254" s="226"/>
      <c r="Q254" s="166"/>
      <c r="R254" s="226"/>
      <c r="S254" s="1"/>
      <c r="T254" s="1"/>
      <c r="U254" s="1"/>
      <c r="V254" s="4"/>
      <c r="W254" s="4"/>
      <c r="X254" s="4"/>
      <c r="Y254" s="4"/>
      <c r="Z254" s="4"/>
      <c r="AA254" s="4"/>
      <c r="AB254" s="1"/>
      <c r="AC254" s="1"/>
      <c r="AD254" s="1"/>
      <c r="AE254" s="1"/>
      <c r="AF254" s="1"/>
      <c r="AG254" s="1"/>
      <c r="AH254" s="1"/>
      <c r="AI254" s="1"/>
    </row>
    <row r="255" spans="1:35" s="2" customFormat="1" ht="11.5" x14ac:dyDescent="0.25">
      <c r="A255" s="1"/>
      <c r="B255" s="227"/>
      <c r="C255" s="227"/>
      <c r="D255" s="225"/>
      <c r="E255" s="225"/>
      <c r="F255" s="226"/>
      <c r="G255" s="166"/>
      <c r="H255" s="226"/>
      <c r="I255" s="166"/>
      <c r="J255" s="226"/>
      <c r="K255" s="166"/>
      <c r="L255" s="226"/>
      <c r="M255" s="166"/>
      <c r="N255" s="226"/>
      <c r="O255" s="166"/>
      <c r="P255" s="226"/>
      <c r="Q255" s="166"/>
      <c r="R255" s="226"/>
      <c r="S255" s="1"/>
      <c r="T255" s="1"/>
      <c r="U255" s="1"/>
      <c r="V255" s="4"/>
      <c r="W255" s="4"/>
      <c r="X255" s="4"/>
      <c r="Y255" s="4"/>
      <c r="Z255" s="4"/>
      <c r="AA255" s="4"/>
      <c r="AB255" s="1"/>
      <c r="AC255" s="1"/>
      <c r="AD255" s="1"/>
      <c r="AE255" s="1"/>
      <c r="AF255" s="1"/>
      <c r="AG255" s="1"/>
      <c r="AH255" s="1"/>
      <c r="AI255" s="1"/>
    </row>
    <row r="256" spans="1:35" s="2" customFormat="1" ht="11.5" x14ac:dyDescent="0.25">
      <c r="A256" s="1"/>
      <c r="B256" s="227"/>
      <c r="C256" s="227"/>
      <c r="D256" s="225"/>
      <c r="E256" s="225"/>
      <c r="F256" s="226"/>
      <c r="G256" s="166"/>
      <c r="H256" s="226"/>
      <c r="I256" s="166"/>
      <c r="J256" s="226"/>
      <c r="K256" s="166"/>
      <c r="L256" s="226"/>
      <c r="M256" s="166"/>
      <c r="N256" s="226"/>
      <c r="O256" s="166"/>
      <c r="P256" s="226"/>
      <c r="Q256" s="166"/>
      <c r="R256" s="226"/>
      <c r="S256" s="1"/>
      <c r="T256" s="1"/>
      <c r="U256" s="1"/>
      <c r="V256" s="4"/>
      <c r="W256" s="4"/>
      <c r="X256" s="4"/>
      <c r="Y256" s="4"/>
      <c r="Z256" s="4"/>
      <c r="AA256" s="4"/>
      <c r="AB256" s="1"/>
      <c r="AC256" s="1"/>
      <c r="AD256" s="1"/>
      <c r="AE256" s="1"/>
      <c r="AF256" s="1"/>
      <c r="AG256" s="1"/>
      <c r="AH256" s="1"/>
      <c r="AI256" s="1"/>
    </row>
    <row r="257" spans="1:35" s="2" customFormat="1" ht="11.5" x14ac:dyDescent="0.25">
      <c r="A257" s="1"/>
      <c r="B257" s="227"/>
      <c r="C257" s="227"/>
      <c r="D257" s="225"/>
      <c r="E257" s="225"/>
      <c r="F257" s="226"/>
      <c r="G257" s="166"/>
      <c r="H257" s="226"/>
      <c r="I257" s="166"/>
      <c r="J257" s="226"/>
      <c r="K257" s="166"/>
      <c r="L257" s="226"/>
      <c r="M257" s="166"/>
      <c r="N257" s="226"/>
      <c r="O257" s="166"/>
      <c r="P257" s="226"/>
      <c r="Q257" s="166"/>
      <c r="R257" s="226"/>
      <c r="S257" s="1"/>
      <c r="T257" s="1"/>
      <c r="U257" s="1"/>
      <c r="V257" s="4"/>
      <c r="W257" s="4"/>
      <c r="X257" s="4"/>
      <c r="Y257" s="4"/>
      <c r="Z257" s="4"/>
      <c r="AA257" s="4"/>
      <c r="AB257" s="1"/>
      <c r="AC257" s="1"/>
      <c r="AD257" s="1"/>
      <c r="AE257" s="1"/>
      <c r="AF257" s="1"/>
      <c r="AG257" s="1"/>
      <c r="AH257" s="1"/>
      <c r="AI257" s="1"/>
    </row>
    <row r="258" spans="1:35" s="2" customFormat="1" ht="11.5" x14ac:dyDescent="0.25">
      <c r="A258" s="1"/>
      <c r="B258" s="227"/>
      <c r="C258" s="227"/>
      <c r="D258" s="225"/>
      <c r="E258" s="225"/>
      <c r="F258" s="226"/>
      <c r="G258" s="166"/>
      <c r="H258" s="226"/>
      <c r="I258" s="166"/>
      <c r="J258" s="226"/>
      <c r="K258" s="166"/>
      <c r="L258" s="226"/>
      <c r="M258" s="166"/>
      <c r="N258" s="226"/>
      <c r="O258" s="166"/>
      <c r="P258" s="226"/>
      <c r="Q258" s="166"/>
      <c r="R258" s="226"/>
      <c r="S258" s="1"/>
      <c r="T258" s="1"/>
      <c r="U258" s="1"/>
      <c r="V258" s="4"/>
      <c r="W258" s="4"/>
      <c r="X258" s="4"/>
      <c r="Y258" s="4"/>
      <c r="Z258" s="4"/>
      <c r="AA258" s="4"/>
      <c r="AB258" s="1"/>
      <c r="AC258" s="1"/>
      <c r="AD258" s="1"/>
      <c r="AE258" s="1"/>
      <c r="AF258" s="1"/>
      <c r="AG258" s="1"/>
      <c r="AH258" s="1"/>
      <c r="AI258" s="1"/>
    </row>
    <row r="259" spans="1:35" s="2" customFormat="1" ht="11.5" x14ac:dyDescent="0.25">
      <c r="A259" s="1"/>
      <c r="B259" s="227"/>
      <c r="C259" s="227"/>
      <c r="D259" s="225"/>
      <c r="E259" s="225"/>
      <c r="F259" s="226"/>
      <c r="G259" s="166"/>
      <c r="H259" s="226"/>
      <c r="I259" s="166"/>
      <c r="J259" s="226"/>
      <c r="K259" s="166"/>
      <c r="L259" s="226"/>
      <c r="M259" s="166"/>
      <c r="N259" s="226"/>
      <c r="O259" s="166"/>
      <c r="P259" s="226"/>
      <c r="Q259" s="166"/>
      <c r="R259" s="226"/>
      <c r="S259" s="1"/>
      <c r="T259" s="1"/>
      <c r="U259" s="1"/>
      <c r="V259" s="4"/>
      <c r="W259" s="4"/>
      <c r="X259" s="4"/>
      <c r="Y259" s="4"/>
      <c r="Z259" s="4"/>
      <c r="AA259" s="4"/>
      <c r="AB259" s="1"/>
      <c r="AC259" s="1"/>
      <c r="AD259" s="1"/>
      <c r="AE259" s="1"/>
      <c r="AF259" s="1"/>
      <c r="AG259" s="1"/>
      <c r="AH259" s="1"/>
      <c r="AI259" s="1"/>
    </row>
    <row r="260" spans="1:35" s="2" customFormat="1" ht="11.5" x14ac:dyDescent="0.25">
      <c r="A260" s="1"/>
      <c r="B260" s="227"/>
      <c r="C260" s="227"/>
      <c r="D260" s="225"/>
      <c r="E260" s="225"/>
      <c r="F260" s="226"/>
      <c r="G260" s="166"/>
      <c r="H260" s="226"/>
      <c r="I260" s="166"/>
      <c r="J260" s="226"/>
      <c r="K260" s="166"/>
      <c r="L260" s="226"/>
      <c r="M260" s="166"/>
      <c r="N260" s="226"/>
      <c r="O260" s="166"/>
      <c r="P260" s="226"/>
      <c r="Q260" s="166"/>
      <c r="R260" s="226"/>
      <c r="S260" s="1"/>
      <c r="T260" s="1"/>
      <c r="U260" s="1"/>
      <c r="V260" s="4"/>
      <c r="W260" s="4"/>
      <c r="X260" s="4"/>
      <c r="Y260" s="4"/>
      <c r="Z260" s="4"/>
      <c r="AA260" s="4"/>
      <c r="AB260" s="1"/>
      <c r="AC260" s="1"/>
      <c r="AD260" s="1"/>
      <c r="AE260" s="1"/>
      <c r="AF260" s="1"/>
      <c r="AG260" s="1"/>
      <c r="AH260" s="1"/>
      <c r="AI260" s="1"/>
    </row>
    <row r="261" spans="1:35" s="2" customFormat="1" ht="11.5" x14ac:dyDescent="0.25">
      <c r="A261" s="1"/>
      <c r="B261" s="227"/>
      <c r="C261" s="227"/>
      <c r="D261" s="225"/>
      <c r="E261" s="225"/>
      <c r="F261" s="226"/>
      <c r="G261" s="166"/>
      <c r="H261" s="226"/>
      <c r="I261" s="166"/>
      <c r="J261" s="226"/>
      <c r="K261" s="166"/>
      <c r="L261" s="226"/>
      <c r="M261" s="166"/>
      <c r="N261" s="226"/>
      <c r="O261" s="166"/>
      <c r="P261" s="226"/>
      <c r="Q261" s="166"/>
      <c r="R261" s="226"/>
      <c r="S261" s="1"/>
      <c r="T261" s="1"/>
      <c r="U261" s="1"/>
      <c r="V261" s="4"/>
      <c r="W261" s="4"/>
      <c r="X261" s="4"/>
      <c r="Y261" s="4"/>
      <c r="Z261" s="4"/>
      <c r="AA261" s="4"/>
      <c r="AB261" s="1"/>
      <c r="AC261" s="1"/>
      <c r="AD261" s="1"/>
      <c r="AE261" s="1"/>
      <c r="AF261" s="1"/>
      <c r="AG261" s="1"/>
      <c r="AH261" s="1"/>
      <c r="AI261" s="1"/>
    </row>
    <row r="262" spans="1:35" s="2" customFormat="1" ht="11.5" x14ac:dyDescent="0.25">
      <c r="A262" s="1"/>
      <c r="B262" s="227"/>
      <c r="C262" s="227"/>
      <c r="D262" s="225"/>
      <c r="E262" s="225"/>
      <c r="F262" s="226"/>
      <c r="G262" s="166"/>
      <c r="H262" s="226"/>
      <c r="I262" s="166"/>
      <c r="J262" s="226"/>
      <c r="K262" s="166"/>
      <c r="L262" s="226"/>
      <c r="M262" s="166"/>
      <c r="N262" s="226"/>
      <c r="O262" s="166"/>
      <c r="P262" s="226"/>
      <c r="Q262" s="166"/>
      <c r="R262" s="226"/>
      <c r="S262" s="1"/>
      <c r="T262" s="1"/>
      <c r="U262" s="1"/>
      <c r="V262" s="4"/>
      <c r="W262" s="4"/>
      <c r="X262" s="4"/>
      <c r="Y262" s="4"/>
      <c r="Z262" s="4"/>
      <c r="AA262" s="4"/>
      <c r="AB262" s="1"/>
      <c r="AC262" s="1"/>
      <c r="AD262" s="1"/>
      <c r="AE262" s="1"/>
      <c r="AF262" s="1"/>
      <c r="AG262" s="1"/>
      <c r="AH262" s="1"/>
      <c r="AI262" s="1"/>
    </row>
    <row r="263" spans="1:35" s="2" customFormat="1" ht="11.5" x14ac:dyDescent="0.25">
      <c r="A263" s="1"/>
      <c r="B263" s="227"/>
      <c r="C263" s="227"/>
      <c r="D263" s="225"/>
      <c r="E263" s="225"/>
      <c r="F263" s="226"/>
      <c r="G263" s="166"/>
      <c r="H263" s="226"/>
      <c r="I263" s="166"/>
      <c r="J263" s="226"/>
      <c r="K263" s="166"/>
      <c r="L263" s="226"/>
      <c r="M263" s="166"/>
      <c r="N263" s="226"/>
      <c r="O263" s="166"/>
      <c r="P263" s="226"/>
      <c r="Q263" s="166"/>
      <c r="R263" s="226"/>
      <c r="S263" s="1"/>
      <c r="T263" s="1"/>
      <c r="U263" s="1"/>
      <c r="V263" s="4"/>
      <c r="W263" s="4"/>
      <c r="X263" s="4"/>
      <c r="Y263" s="4"/>
      <c r="Z263" s="4"/>
      <c r="AA263" s="4"/>
      <c r="AB263" s="1"/>
      <c r="AC263" s="1"/>
      <c r="AD263" s="1"/>
      <c r="AE263" s="1"/>
      <c r="AF263" s="1"/>
      <c r="AG263" s="1"/>
      <c r="AH263" s="1"/>
      <c r="AI263" s="1"/>
    </row>
    <row r="264" spans="1:35" s="2" customFormat="1" ht="11.5" x14ac:dyDescent="0.25">
      <c r="A264" s="1"/>
      <c r="B264" s="227"/>
      <c r="C264" s="227"/>
      <c r="D264" s="225"/>
      <c r="E264" s="225"/>
      <c r="F264" s="226"/>
      <c r="G264" s="166"/>
      <c r="H264" s="226"/>
      <c r="I264" s="166"/>
      <c r="J264" s="226"/>
      <c r="K264" s="166"/>
      <c r="L264" s="226"/>
      <c r="M264" s="166"/>
      <c r="N264" s="226"/>
      <c r="O264" s="166"/>
      <c r="P264" s="226"/>
      <c r="Q264" s="166"/>
      <c r="R264" s="226"/>
      <c r="S264" s="1"/>
      <c r="T264" s="1"/>
      <c r="U264" s="1"/>
      <c r="V264" s="4"/>
      <c r="W264" s="4"/>
      <c r="X264" s="4"/>
      <c r="Y264" s="4"/>
      <c r="Z264" s="4"/>
      <c r="AA264" s="4"/>
      <c r="AB264" s="1"/>
      <c r="AC264" s="1"/>
      <c r="AD264" s="1"/>
      <c r="AE264" s="1"/>
      <c r="AF264" s="1"/>
      <c r="AG264" s="1"/>
      <c r="AH264" s="1"/>
      <c r="AI264" s="1"/>
    </row>
    <row r="265" spans="1:35" s="2" customFormat="1" ht="11.5" x14ac:dyDescent="0.25">
      <c r="A265" s="1"/>
      <c r="B265" s="227"/>
      <c r="C265" s="227"/>
      <c r="D265" s="225"/>
      <c r="E265" s="225"/>
      <c r="F265" s="226"/>
      <c r="G265" s="166"/>
      <c r="H265" s="226"/>
      <c r="I265" s="166"/>
      <c r="J265" s="226"/>
      <c r="K265" s="166"/>
      <c r="L265" s="226"/>
      <c r="M265" s="166"/>
      <c r="N265" s="226"/>
      <c r="O265" s="166"/>
      <c r="P265" s="226"/>
      <c r="Q265" s="166"/>
      <c r="R265" s="226"/>
      <c r="S265" s="1"/>
      <c r="T265" s="1"/>
      <c r="U265" s="1"/>
      <c r="V265" s="4"/>
      <c r="W265" s="4"/>
      <c r="X265" s="4"/>
      <c r="Y265" s="4"/>
      <c r="Z265" s="4"/>
      <c r="AA265" s="4"/>
      <c r="AB265" s="1"/>
      <c r="AC265" s="1"/>
      <c r="AD265" s="1"/>
      <c r="AE265" s="1"/>
      <c r="AF265" s="1"/>
      <c r="AG265" s="1"/>
      <c r="AH265" s="1"/>
      <c r="AI265" s="1"/>
    </row>
    <row r="266" spans="1:35" s="2" customFormat="1" ht="11.5" x14ac:dyDescent="0.25">
      <c r="A266" s="1"/>
      <c r="B266" s="227"/>
      <c r="C266" s="227"/>
      <c r="D266" s="225"/>
      <c r="E266" s="225"/>
      <c r="F266" s="226"/>
      <c r="G266" s="166"/>
      <c r="H266" s="226"/>
      <c r="I266" s="166"/>
      <c r="J266" s="226"/>
      <c r="K266" s="166"/>
      <c r="L266" s="226"/>
      <c r="M266" s="166"/>
      <c r="N266" s="226"/>
      <c r="O266" s="166"/>
      <c r="P266" s="226"/>
      <c r="Q266" s="166"/>
      <c r="R266" s="226"/>
      <c r="S266" s="1"/>
      <c r="T266" s="1"/>
      <c r="U266" s="1"/>
      <c r="V266" s="4"/>
      <c r="W266" s="4"/>
      <c r="X266" s="4"/>
      <c r="Y266" s="4"/>
      <c r="Z266" s="4"/>
      <c r="AA266" s="4"/>
      <c r="AB266" s="1"/>
      <c r="AC266" s="1"/>
      <c r="AD266" s="1"/>
      <c r="AE266" s="1"/>
      <c r="AF266" s="1"/>
      <c r="AG266" s="1"/>
      <c r="AH266" s="1"/>
      <c r="AI266" s="1"/>
    </row>
    <row r="267" spans="1:35" s="2" customFormat="1" ht="11.5" x14ac:dyDescent="0.25">
      <c r="A267" s="1"/>
      <c r="B267" s="227"/>
      <c r="C267" s="227"/>
      <c r="D267" s="225"/>
      <c r="E267" s="225"/>
      <c r="F267" s="226"/>
      <c r="G267" s="166"/>
      <c r="H267" s="226"/>
      <c r="I267" s="166"/>
      <c r="J267" s="226"/>
      <c r="K267" s="166"/>
      <c r="L267" s="226"/>
      <c r="M267" s="166"/>
      <c r="N267" s="226"/>
      <c r="O267" s="166"/>
      <c r="P267" s="226"/>
      <c r="Q267" s="166"/>
      <c r="R267" s="226"/>
      <c r="S267" s="1"/>
      <c r="T267" s="1"/>
      <c r="U267" s="1"/>
      <c r="V267" s="4"/>
      <c r="W267" s="4"/>
      <c r="X267" s="4"/>
      <c r="Y267" s="4"/>
      <c r="Z267" s="4"/>
      <c r="AA267" s="4"/>
      <c r="AB267" s="1"/>
      <c r="AC267" s="1"/>
      <c r="AD267" s="1"/>
      <c r="AE267" s="1"/>
      <c r="AF267" s="1"/>
      <c r="AG267" s="1"/>
      <c r="AH267" s="1"/>
      <c r="AI267" s="1"/>
    </row>
    <row r="268" spans="1:35" s="2" customFormat="1" ht="11.5" x14ac:dyDescent="0.25">
      <c r="A268" s="1"/>
      <c r="B268" s="227"/>
      <c r="C268" s="227"/>
      <c r="D268" s="225"/>
      <c r="E268" s="225"/>
      <c r="F268" s="226"/>
      <c r="G268" s="166"/>
      <c r="H268" s="226"/>
      <c r="I268" s="166"/>
      <c r="J268" s="226"/>
      <c r="K268" s="166"/>
      <c r="L268" s="226"/>
      <c r="M268" s="166"/>
      <c r="N268" s="226"/>
      <c r="O268" s="166"/>
      <c r="P268" s="226"/>
      <c r="Q268" s="166"/>
      <c r="R268" s="226"/>
      <c r="S268" s="1"/>
      <c r="T268" s="1"/>
      <c r="U268" s="1"/>
      <c r="V268" s="4"/>
      <c r="W268" s="4"/>
      <c r="X268" s="4"/>
      <c r="Y268" s="4"/>
      <c r="Z268" s="4"/>
      <c r="AA268" s="4"/>
      <c r="AB268" s="1"/>
      <c r="AC268" s="1"/>
      <c r="AD268" s="1"/>
      <c r="AE268" s="1"/>
      <c r="AF268" s="1"/>
      <c r="AG268" s="1"/>
      <c r="AH268" s="1"/>
      <c r="AI268" s="1"/>
    </row>
    <row r="269" spans="1:35" s="2" customFormat="1" ht="11.5" x14ac:dyDescent="0.25">
      <c r="A269" s="1"/>
      <c r="B269" s="227"/>
      <c r="C269" s="227"/>
      <c r="D269" s="225"/>
      <c r="E269" s="225"/>
      <c r="F269" s="226"/>
      <c r="G269" s="166"/>
      <c r="H269" s="226"/>
      <c r="I269" s="166"/>
      <c r="J269" s="226"/>
      <c r="K269" s="166"/>
      <c r="L269" s="226"/>
      <c r="M269" s="166"/>
      <c r="N269" s="226"/>
      <c r="O269" s="166"/>
      <c r="P269" s="226"/>
      <c r="Q269" s="166"/>
      <c r="R269" s="226"/>
      <c r="S269" s="1"/>
      <c r="T269" s="1"/>
      <c r="U269" s="1"/>
      <c r="V269" s="4"/>
      <c r="W269" s="4"/>
      <c r="X269" s="4"/>
      <c r="Y269" s="4"/>
      <c r="Z269" s="4"/>
      <c r="AA269" s="4"/>
      <c r="AB269" s="1"/>
      <c r="AC269" s="1"/>
      <c r="AD269" s="1"/>
      <c r="AE269" s="1"/>
      <c r="AF269" s="1"/>
      <c r="AG269" s="1"/>
      <c r="AH269" s="1"/>
      <c r="AI269" s="1"/>
    </row>
    <row r="270" spans="1:35" s="2" customFormat="1" ht="11.5" x14ac:dyDescent="0.25">
      <c r="A270" s="1"/>
      <c r="B270" s="227"/>
      <c r="C270" s="227"/>
      <c r="D270" s="225"/>
      <c r="E270" s="225"/>
      <c r="F270" s="226"/>
      <c r="G270" s="166"/>
      <c r="H270" s="226"/>
      <c r="I270" s="166"/>
      <c r="J270" s="226"/>
      <c r="K270" s="166"/>
      <c r="L270" s="226"/>
      <c r="M270" s="166"/>
      <c r="N270" s="226"/>
      <c r="O270" s="166"/>
      <c r="P270" s="226"/>
      <c r="Q270" s="166"/>
      <c r="R270" s="226"/>
      <c r="S270" s="1"/>
      <c r="T270" s="1"/>
      <c r="U270" s="1"/>
      <c r="V270" s="4"/>
      <c r="W270" s="4"/>
      <c r="X270" s="4"/>
      <c r="Y270" s="4"/>
      <c r="Z270" s="4"/>
      <c r="AA270" s="4"/>
      <c r="AB270" s="1"/>
      <c r="AC270" s="1"/>
      <c r="AD270" s="1"/>
      <c r="AE270" s="1"/>
      <c r="AF270" s="1"/>
      <c r="AG270" s="1"/>
      <c r="AH270" s="1"/>
      <c r="AI270" s="1"/>
    </row>
    <row r="271" spans="1:35" s="2" customFormat="1" ht="11.5" x14ac:dyDescent="0.25">
      <c r="A271" s="1"/>
      <c r="B271" s="227"/>
      <c r="C271" s="227"/>
      <c r="D271" s="225"/>
      <c r="E271" s="225"/>
      <c r="F271" s="226"/>
      <c r="G271" s="166"/>
      <c r="H271" s="226"/>
      <c r="I271" s="166"/>
      <c r="J271" s="226"/>
      <c r="K271" s="166"/>
      <c r="L271" s="226"/>
      <c r="M271" s="166"/>
      <c r="N271" s="226"/>
      <c r="O271" s="166"/>
      <c r="P271" s="226"/>
      <c r="Q271" s="166"/>
      <c r="R271" s="226"/>
      <c r="S271" s="1"/>
      <c r="T271" s="1"/>
      <c r="U271" s="1"/>
      <c r="V271" s="4"/>
      <c r="W271" s="4"/>
      <c r="X271" s="4"/>
      <c r="Y271" s="4"/>
      <c r="Z271" s="4"/>
      <c r="AA271" s="4"/>
      <c r="AB271" s="1"/>
      <c r="AC271" s="1"/>
      <c r="AD271" s="1"/>
      <c r="AE271" s="1"/>
      <c r="AF271" s="1"/>
      <c r="AG271" s="1"/>
      <c r="AH271" s="1"/>
      <c r="AI271" s="1"/>
    </row>
    <row r="272" spans="1:35" s="2" customFormat="1" ht="11.5" x14ac:dyDescent="0.25">
      <c r="A272" s="1"/>
      <c r="B272" s="227"/>
      <c r="C272" s="227"/>
      <c r="D272" s="225"/>
      <c r="E272" s="225"/>
      <c r="F272" s="226"/>
      <c r="G272" s="166"/>
      <c r="H272" s="226"/>
      <c r="I272" s="166"/>
      <c r="J272" s="226"/>
      <c r="K272" s="166"/>
      <c r="L272" s="226"/>
      <c r="M272" s="166"/>
      <c r="N272" s="226"/>
      <c r="O272" s="166"/>
      <c r="P272" s="226"/>
      <c r="Q272" s="166"/>
      <c r="R272" s="226"/>
      <c r="S272" s="1"/>
      <c r="T272" s="1"/>
      <c r="U272" s="1"/>
      <c r="V272" s="4"/>
      <c r="W272" s="4"/>
      <c r="X272" s="4"/>
      <c r="Y272" s="4"/>
      <c r="Z272" s="4"/>
      <c r="AA272" s="4"/>
      <c r="AB272" s="1"/>
      <c r="AC272" s="1"/>
      <c r="AD272" s="1"/>
      <c r="AE272" s="1"/>
      <c r="AF272" s="1"/>
      <c r="AG272" s="1"/>
      <c r="AH272" s="1"/>
      <c r="AI272" s="1"/>
    </row>
    <row r="273" spans="1:35" s="2" customFormat="1" ht="11.5" x14ac:dyDescent="0.25">
      <c r="A273" s="1"/>
      <c r="B273" s="227"/>
      <c r="C273" s="227"/>
      <c r="D273" s="225"/>
      <c r="E273" s="225"/>
      <c r="F273" s="226"/>
      <c r="G273" s="166"/>
      <c r="H273" s="226"/>
      <c r="I273" s="166"/>
      <c r="J273" s="226"/>
      <c r="K273" s="166"/>
      <c r="L273" s="226"/>
      <c r="M273" s="166"/>
      <c r="N273" s="226"/>
      <c r="O273" s="166"/>
      <c r="P273" s="226"/>
      <c r="Q273" s="166"/>
      <c r="R273" s="226"/>
      <c r="S273" s="1"/>
      <c r="T273" s="1"/>
      <c r="U273" s="1"/>
      <c r="V273" s="4"/>
      <c r="W273" s="4"/>
      <c r="X273" s="4"/>
      <c r="Y273" s="4"/>
      <c r="Z273" s="4"/>
      <c r="AA273" s="4"/>
      <c r="AB273" s="1"/>
      <c r="AC273" s="1"/>
      <c r="AD273" s="1"/>
      <c r="AE273" s="1"/>
      <c r="AF273" s="1"/>
      <c r="AG273" s="1"/>
      <c r="AH273" s="1"/>
      <c r="AI273" s="1"/>
    </row>
    <row r="274" spans="1:35" s="2" customFormat="1" ht="11.5" x14ac:dyDescent="0.25">
      <c r="A274" s="1"/>
      <c r="B274" s="227"/>
      <c r="C274" s="227"/>
      <c r="D274" s="225"/>
      <c r="E274" s="225"/>
      <c r="F274" s="226"/>
      <c r="G274" s="166"/>
      <c r="H274" s="226"/>
      <c r="I274" s="166"/>
      <c r="J274" s="226"/>
      <c r="K274" s="166"/>
      <c r="L274" s="226"/>
      <c r="M274" s="166"/>
      <c r="N274" s="226"/>
      <c r="O274" s="166"/>
      <c r="P274" s="226"/>
      <c r="Q274" s="166"/>
      <c r="R274" s="226"/>
      <c r="S274" s="1"/>
      <c r="T274" s="1"/>
      <c r="U274" s="1"/>
      <c r="V274" s="4"/>
      <c r="W274" s="4"/>
      <c r="X274" s="4"/>
      <c r="Y274" s="4"/>
      <c r="Z274" s="4"/>
      <c r="AA274" s="4"/>
      <c r="AB274" s="1"/>
      <c r="AC274" s="1"/>
      <c r="AD274" s="1"/>
      <c r="AE274" s="1"/>
      <c r="AF274" s="1"/>
      <c r="AG274" s="1"/>
      <c r="AH274" s="1"/>
      <c r="AI274" s="1"/>
    </row>
    <row r="275" spans="1:35" s="2" customFormat="1" ht="11.5" x14ac:dyDescent="0.25">
      <c r="A275" s="1"/>
      <c r="B275" s="227"/>
      <c r="C275" s="227"/>
      <c r="D275" s="225"/>
      <c r="E275" s="225"/>
      <c r="F275" s="226"/>
      <c r="G275" s="166"/>
      <c r="H275" s="226"/>
      <c r="I275" s="166"/>
      <c r="J275" s="226"/>
      <c r="K275" s="166"/>
      <c r="L275" s="226"/>
      <c r="M275" s="166"/>
      <c r="N275" s="226"/>
      <c r="O275" s="166"/>
      <c r="P275" s="226"/>
      <c r="Q275" s="166"/>
      <c r="R275" s="226"/>
      <c r="S275" s="1"/>
      <c r="T275" s="1"/>
      <c r="U275" s="1"/>
      <c r="V275" s="4"/>
      <c r="W275" s="4"/>
      <c r="X275" s="4"/>
      <c r="Y275" s="4"/>
      <c r="Z275" s="4"/>
      <c r="AA275" s="4"/>
      <c r="AB275" s="1"/>
      <c r="AC275" s="1"/>
      <c r="AD275" s="1"/>
      <c r="AE275" s="1"/>
      <c r="AF275" s="1"/>
      <c r="AG275" s="1"/>
      <c r="AH275" s="1"/>
      <c r="AI275" s="1"/>
    </row>
    <row r="276" spans="1:35" s="2" customFormat="1" ht="11.5" x14ac:dyDescent="0.25">
      <c r="A276" s="1"/>
      <c r="B276" s="227"/>
      <c r="C276" s="227"/>
      <c r="D276" s="225"/>
      <c r="E276" s="225"/>
      <c r="F276" s="226"/>
      <c r="G276" s="166"/>
      <c r="H276" s="226"/>
      <c r="I276" s="166"/>
      <c r="J276" s="226"/>
      <c r="K276" s="166"/>
      <c r="L276" s="226"/>
      <c r="M276" s="166"/>
      <c r="N276" s="226"/>
      <c r="O276" s="166"/>
      <c r="P276" s="226"/>
      <c r="Q276" s="166"/>
      <c r="R276" s="226"/>
      <c r="S276" s="1"/>
      <c r="T276" s="1"/>
      <c r="U276" s="1"/>
      <c r="V276" s="4"/>
      <c r="W276" s="4"/>
      <c r="X276" s="4"/>
      <c r="Y276" s="4"/>
      <c r="Z276" s="4"/>
      <c r="AA276" s="4"/>
      <c r="AB276" s="1"/>
      <c r="AC276" s="1"/>
      <c r="AD276" s="1"/>
      <c r="AE276" s="1"/>
      <c r="AF276" s="1"/>
      <c r="AG276" s="1"/>
      <c r="AH276" s="1"/>
      <c r="AI276" s="1"/>
    </row>
    <row r="277" spans="1:35" s="2" customFormat="1" ht="11.5" x14ac:dyDescent="0.25">
      <c r="A277" s="1"/>
      <c r="B277" s="227"/>
      <c r="C277" s="227"/>
      <c r="D277" s="225"/>
      <c r="E277" s="225"/>
      <c r="F277" s="226"/>
      <c r="G277" s="166"/>
      <c r="H277" s="226"/>
      <c r="I277" s="166"/>
      <c r="J277" s="226"/>
      <c r="K277" s="166"/>
      <c r="L277" s="226"/>
      <c r="M277" s="166"/>
      <c r="N277" s="226"/>
      <c r="O277" s="166"/>
      <c r="P277" s="226"/>
      <c r="Q277" s="166"/>
      <c r="R277" s="226"/>
      <c r="S277" s="1"/>
      <c r="T277" s="1"/>
      <c r="U277" s="1"/>
      <c r="V277" s="4"/>
      <c r="W277" s="4"/>
      <c r="X277" s="4"/>
      <c r="Y277" s="4"/>
      <c r="Z277" s="4"/>
      <c r="AA277" s="4"/>
      <c r="AB277" s="1"/>
      <c r="AC277" s="1"/>
      <c r="AD277" s="1"/>
      <c r="AE277" s="1"/>
      <c r="AF277" s="1"/>
      <c r="AG277" s="1"/>
      <c r="AH277" s="1"/>
      <c r="AI277" s="1"/>
    </row>
    <row r="278" spans="1:35" s="2" customFormat="1" ht="11.5" x14ac:dyDescent="0.25">
      <c r="A278" s="1"/>
      <c r="B278" s="227"/>
      <c r="C278" s="227"/>
      <c r="D278" s="225"/>
      <c r="E278" s="225"/>
      <c r="F278" s="226"/>
      <c r="G278" s="166"/>
      <c r="H278" s="226"/>
      <c r="I278" s="166"/>
      <c r="J278" s="226"/>
      <c r="K278" s="166"/>
      <c r="L278" s="226"/>
      <c r="M278" s="166"/>
      <c r="N278" s="226"/>
      <c r="O278" s="166"/>
      <c r="P278" s="226"/>
      <c r="Q278" s="166"/>
      <c r="R278" s="226"/>
      <c r="S278" s="1"/>
      <c r="T278" s="1"/>
      <c r="U278" s="1"/>
      <c r="V278" s="4"/>
      <c r="W278" s="4"/>
      <c r="X278" s="4"/>
      <c r="Y278" s="4"/>
      <c r="Z278" s="4"/>
      <c r="AA278" s="4"/>
      <c r="AB278" s="1"/>
      <c r="AC278" s="1"/>
      <c r="AD278" s="1"/>
      <c r="AE278" s="1"/>
      <c r="AF278" s="1"/>
      <c r="AG278" s="1"/>
      <c r="AH278" s="1"/>
      <c r="AI278" s="1"/>
    </row>
    <row r="279" spans="1:35" s="2" customFormat="1" ht="11.5" x14ac:dyDescent="0.25">
      <c r="A279" s="1"/>
      <c r="B279" s="227"/>
      <c r="C279" s="227"/>
      <c r="D279" s="225"/>
      <c r="E279" s="225"/>
      <c r="F279" s="226"/>
      <c r="G279" s="166"/>
      <c r="H279" s="226"/>
      <c r="I279" s="166"/>
      <c r="J279" s="226"/>
      <c r="K279" s="166"/>
      <c r="L279" s="226"/>
      <c r="M279" s="166"/>
      <c r="N279" s="226"/>
      <c r="O279" s="166"/>
      <c r="P279" s="226"/>
      <c r="Q279" s="166"/>
      <c r="R279" s="226"/>
      <c r="S279" s="1"/>
      <c r="T279" s="1"/>
      <c r="U279" s="1"/>
      <c r="V279" s="4"/>
      <c r="W279" s="4"/>
      <c r="X279" s="4"/>
      <c r="Y279" s="4"/>
      <c r="Z279" s="4"/>
      <c r="AA279" s="4"/>
      <c r="AB279" s="1"/>
      <c r="AC279" s="1"/>
      <c r="AD279" s="1"/>
      <c r="AE279" s="1"/>
      <c r="AF279" s="1"/>
      <c r="AG279" s="1"/>
      <c r="AH279" s="1"/>
      <c r="AI279" s="1"/>
    </row>
    <row r="280" spans="1:35" s="2" customFormat="1" ht="11.5" x14ac:dyDescent="0.25">
      <c r="A280" s="1"/>
      <c r="B280" s="227"/>
      <c r="C280" s="227"/>
      <c r="D280" s="225"/>
      <c r="E280" s="225"/>
      <c r="F280" s="226"/>
      <c r="G280" s="166"/>
      <c r="H280" s="226"/>
      <c r="I280" s="166"/>
      <c r="J280" s="226"/>
      <c r="K280" s="166"/>
      <c r="L280" s="226"/>
      <c r="M280" s="166"/>
      <c r="N280" s="226"/>
      <c r="O280" s="166"/>
      <c r="P280" s="226"/>
      <c r="Q280" s="166"/>
      <c r="R280" s="226"/>
      <c r="S280" s="1"/>
      <c r="T280" s="1"/>
      <c r="U280" s="1"/>
      <c r="V280" s="4"/>
      <c r="W280" s="4"/>
      <c r="X280" s="4"/>
      <c r="Y280" s="4"/>
      <c r="Z280" s="4"/>
      <c r="AA280" s="4"/>
      <c r="AB280" s="1"/>
      <c r="AC280" s="1"/>
      <c r="AD280" s="1"/>
      <c r="AE280" s="1"/>
      <c r="AF280" s="1"/>
      <c r="AG280" s="1"/>
      <c r="AH280" s="1"/>
      <c r="AI280" s="1"/>
    </row>
    <row r="281" spans="1:35" s="2" customFormat="1" ht="11.5" x14ac:dyDescent="0.25">
      <c r="A281" s="1"/>
      <c r="B281" s="227"/>
      <c r="C281" s="227"/>
      <c r="D281" s="225"/>
      <c r="E281" s="225"/>
      <c r="F281" s="226"/>
      <c r="G281" s="166"/>
      <c r="H281" s="226"/>
      <c r="I281" s="166"/>
      <c r="J281" s="226"/>
      <c r="K281" s="166"/>
      <c r="L281" s="226"/>
      <c r="M281" s="166"/>
      <c r="N281" s="226"/>
      <c r="O281" s="166"/>
      <c r="P281" s="226"/>
      <c r="Q281" s="166"/>
      <c r="R281" s="226"/>
      <c r="S281" s="1"/>
      <c r="T281" s="1"/>
      <c r="U281" s="1"/>
      <c r="V281" s="4"/>
      <c r="W281" s="4"/>
      <c r="X281" s="4"/>
      <c r="Y281" s="4"/>
      <c r="Z281" s="4"/>
      <c r="AA281" s="4"/>
      <c r="AB281" s="1"/>
      <c r="AC281" s="1"/>
      <c r="AD281" s="1"/>
      <c r="AE281" s="1"/>
      <c r="AF281" s="1"/>
      <c r="AG281" s="1"/>
      <c r="AH281" s="1"/>
      <c r="AI281" s="1"/>
    </row>
    <row r="282" spans="1:35" s="2" customFormat="1" ht="11.5" x14ac:dyDescent="0.25">
      <c r="A282" s="1"/>
      <c r="B282" s="227"/>
      <c r="C282" s="227"/>
      <c r="D282" s="225"/>
      <c r="E282" s="225"/>
      <c r="F282" s="226"/>
      <c r="G282" s="166"/>
      <c r="H282" s="226"/>
      <c r="I282" s="166"/>
      <c r="J282" s="226"/>
      <c r="K282" s="166"/>
      <c r="L282" s="226"/>
      <c r="M282" s="166"/>
      <c r="N282" s="226"/>
      <c r="O282" s="166"/>
      <c r="P282" s="226"/>
      <c r="Q282" s="166"/>
      <c r="R282" s="226"/>
      <c r="S282" s="1"/>
      <c r="T282" s="1"/>
      <c r="U282" s="1"/>
      <c r="V282" s="4"/>
      <c r="W282" s="4"/>
      <c r="X282" s="4"/>
      <c r="Y282" s="4"/>
      <c r="Z282" s="4"/>
      <c r="AA282" s="4"/>
      <c r="AB282" s="1"/>
      <c r="AC282" s="1"/>
      <c r="AD282" s="1"/>
      <c r="AE282" s="1"/>
      <c r="AF282" s="1"/>
      <c r="AG282" s="1"/>
      <c r="AH282" s="1"/>
      <c r="AI282" s="1"/>
    </row>
    <row r="283" spans="1:35" s="2" customFormat="1" ht="11.5" x14ac:dyDescent="0.25">
      <c r="A283" s="1"/>
      <c r="B283" s="227"/>
      <c r="C283" s="227"/>
      <c r="D283" s="225"/>
      <c r="E283" s="225"/>
      <c r="F283" s="226"/>
      <c r="G283" s="166"/>
      <c r="H283" s="226"/>
      <c r="I283" s="166"/>
      <c r="J283" s="226"/>
      <c r="K283" s="166"/>
      <c r="L283" s="226"/>
      <c r="M283" s="166"/>
      <c r="N283" s="226"/>
      <c r="O283" s="166"/>
      <c r="P283" s="226"/>
      <c r="Q283" s="166"/>
      <c r="R283" s="226"/>
      <c r="S283" s="1"/>
      <c r="T283" s="1"/>
      <c r="U283" s="1"/>
      <c r="V283" s="4"/>
      <c r="W283" s="4"/>
      <c r="X283" s="4"/>
      <c r="Y283" s="4"/>
      <c r="Z283" s="4"/>
      <c r="AA283" s="4"/>
      <c r="AB283" s="1"/>
      <c r="AC283" s="1"/>
      <c r="AD283" s="1"/>
      <c r="AE283" s="1"/>
      <c r="AF283" s="1"/>
      <c r="AG283" s="1"/>
      <c r="AH283" s="1"/>
      <c r="AI283" s="1"/>
    </row>
    <row r="284" spans="1:35" s="2" customFormat="1" ht="11.5" x14ac:dyDescent="0.25">
      <c r="A284" s="1"/>
      <c r="B284" s="227"/>
      <c r="C284" s="227"/>
      <c r="D284" s="225"/>
      <c r="E284" s="225"/>
      <c r="F284" s="226"/>
      <c r="G284" s="166"/>
      <c r="H284" s="226"/>
      <c r="I284" s="166"/>
      <c r="J284" s="226"/>
      <c r="K284" s="166"/>
      <c r="L284" s="226"/>
      <c r="M284" s="166"/>
      <c r="N284" s="226"/>
      <c r="O284" s="166"/>
      <c r="P284" s="226"/>
      <c r="Q284" s="166"/>
      <c r="R284" s="226"/>
      <c r="S284" s="1"/>
      <c r="T284" s="1"/>
      <c r="U284" s="1"/>
      <c r="V284" s="4"/>
      <c r="W284" s="4"/>
      <c r="X284" s="4"/>
      <c r="Y284" s="4"/>
      <c r="Z284" s="4"/>
      <c r="AA284" s="4"/>
      <c r="AB284" s="1"/>
      <c r="AC284" s="1"/>
      <c r="AD284" s="1"/>
      <c r="AE284" s="1"/>
      <c r="AF284" s="1"/>
      <c r="AG284" s="1"/>
      <c r="AH284" s="1"/>
      <c r="AI284" s="1"/>
    </row>
    <row r="285" spans="1:35" s="2" customFormat="1" ht="11.5" x14ac:dyDescent="0.25">
      <c r="A285" s="1"/>
      <c r="B285" s="227"/>
      <c r="C285" s="227"/>
      <c r="D285" s="225"/>
      <c r="E285" s="225"/>
      <c r="F285" s="226"/>
      <c r="G285" s="166"/>
      <c r="H285" s="226"/>
      <c r="I285" s="166"/>
      <c r="J285" s="226"/>
      <c r="K285" s="166"/>
      <c r="L285" s="226"/>
      <c r="M285" s="166"/>
      <c r="N285" s="226"/>
      <c r="O285" s="166"/>
      <c r="P285" s="226"/>
      <c r="Q285" s="166"/>
      <c r="R285" s="226"/>
      <c r="S285" s="1"/>
      <c r="T285" s="1"/>
      <c r="U285" s="1"/>
      <c r="V285" s="4"/>
      <c r="W285" s="4"/>
      <c r="X285" s="4"/>
      <c r="Y285" s="4"/>
      <c r="Z285" s="4"/>
      <c r="AA285" s="4"/>
      <c r="AB285" s="1"/>
      <c r="AC285" s="1"/>
      <c r="AD285" s="1"/>
      <c r="AE285" s="1"/>
      <c r="AF285" s="1"/>
      <c r="AG285" s="1"/>
      <c r="AH285" s="1"/>
      <c r="AI285" s="1"/>
    </row>
    <row r="286" spans="1:35" s="2" customFormat="1" ht="11.5" x14ac:dyDescent="0.25">
      <c r="A286" s="1"/>
      <c r="B286" s="227"/>
      <c r="C286" s="227"/>
      <c r="D286" s="225"/>
      <c r="E286" s="225"/>
      <c r="F286" s="226"/>
      <c r="G286" s="166"/>
      <c r="H286" s="226"/>
      <c r="I286" s="166"/>
      <c r="J286" s="226"/>
      <c r="K286" s="166"/>
      <c r="L286" s="226"/>
      <c r="M286" s="166"/>
      <c r="N286" s="226"/>
      <c r="O286" s="166"/>
      <c r="P286" s="226"/>
      <c r="Q286" s="166"/>
      <c r="R286" s="226"/>
      <c r="S286" s="1"/>
      <c r="T286" s="1"/>
      <c r="U286" s="1"/>
      <c r="V286" s="4"/>
      <c r="W286" s="4"/>
      <c r="X286" s="4"/>
      <c r="Y286" s="4"/>
      <c r="Z286" s="4"/>
      <c r="AA286" s="4"/>
      <c r="AB286" s="1"/>
      <c r="AC286" s="1"/>
      <c r="AD286" s="1"/>
      <c r="AE286" s="1"/>
      <c r="AF286" s="1"/>
      <c r="AG286" s="1"/>
      <c r="AH286" s="1"/>
      <c r="AI286" s="1"/>
    </row>
    <row r="287" spans="1:35" s="2" customFormat="1" ht="11.5" x14ac:dyDescent="0.25">
      <c r="A287" s="1"/>
      <c r="B287" s="227"/>
      <c r="C287" s="227"/>
      <c r="D287" s="225"/>
      <c r="E287" s="225"/>
      <c r="F287" s="226"/>
      <c r="G287" s="166"/>
      <c r="H287" s="226"/>
      <c r="I287" s="166"/>
      <c r="J287" s="226"/>
      <c r="K287" s="166"/>
      <c r="L287" s="226"/>
      <c r="M287" s="166"/>
      <c r="N287" s="226"/>
      <c r="O287" s="166"/>
      <c r="P287" s="226"/>
      <c r="Q287" s="166"/>
      <c r="R287" s="226"/>
      <c r="S287" s="1"/>
      <c r="T287" s="1"/>
      <c r="U287" s="1"/>
      <c r="V287" s="4"/>
      <c r="W287" s="4"/>
      <c r="X287" s="4"/>
      <c r="Y287" s="4"/>
      <c r="Z287" s="4"/>
      <c r="AA287" s="4"/>
      <c r="AB287" s="1"/>
      <c r="AC287" s="1"/>
      <c r="AD287" s="1"/>
      <c r="AE287" s="1"/>
      <c r="AF287" s="1"/>
      <c r="AG287" s="1"/>
      <c r="AH287" s="1"/>
      <c r="AI287" s="1"/>
    </row>
    <row r="288" spans="1:35" s="2" customFormat="1" ht="11.5" x14ac:dyDescent="0.25">
      <c r="A288" s="1"/>
      <c r="B288" s="227"/>
      <c r="C288" s="227"/>
      <c r="D288" s="225"/>
      <c r="E288" s="225"/>
      <c r="F288" s="226"/>
      <c r="G288" s="166"/>
      <c r="H288" s="226"/>
      <c r="I288" s="166"/>
      <c r="J288" s="226"/>
      <c r="K288" s="166"/>
      <c r="L288" s="226"/>
      <c r="M288" s="166"/>
      <c r="N288" s="226"/>
      <c r="O288" s="166"/>
      <c r="P288" s="226"/>
      <c r="Q288" s="166"/>
      <c r="R288" s="226"/>
      <c r="S288" s="1"/>
      <c r="T288" s="1"/>
      <c r="U288" s="1"/>
      <c r="V288" s="4"/>
      <c r="W288" s="4"/>
      <c r="X288" s="4"/>
      <c r="Y288" s="4"/>
      <c r="Z288" s="4"/>
      <c r="AA288" s="4"/>
      <c r="AB288" s="1"/>
      <c r="AC288" s="1"/>
      <c r="AD288" s="1"/>
      <c r="AE288" s="1"/>
      <c r="AF288" s="1"/>
      <c r="AG288" s="1"/>
      <c r="AH288" s="1"/>
      <c r="AI288" s="1"/>
    </row>
    <row r="289" spans="1:35" s="2" customFormat="1" ht="11.5" x14ac:dyDescent="0.25">
      <c r="A289" s="1"/>
      <c r="B289" s="227"/>
      <c r="C289" s="227"/>
      <c r="D289" s="225"/>
      <c r="E289" s="225"/>
      <c r="F289" s="226"/>
      <c r="G289" s="166"/>
      <c r="H289" s="226"/>
      <c r="I289" s="166"/>
      <c r="J289" s="226"/>
      <c r="K289" s="166"/>
      <c r="L289" s="226"/>
      <c r="M289" s="166"/>
      <c r="N289" s="226"/>
      <c r="O289" s="166"/>
      <c r="P289" s="226"/>
      <c r="Q289" s="166"/>
      <c r="R289" s="226"/>
      <c r="S289" s="1"/>
      <c r="T289" s="1"/>
      <c r="U289" s="1"/>
      <c r="V289" s="4"/>
      <c r="W289" s="4"/>
      <c r="X289" s="4"/>
      <c r="Y289" s="4"/>
      <c r="Z289" s="4"/>
      <c r="AA289" s="4"/>
      <c r="AB289" s="1"/>
      <c r="AC289" s="1"/>
      <c r="AD289" s="1"/>
      <c r="AE289" s="1"/>
      <c r="AF289" s="1"/>
      <c r="AG289" s="1"/>
      <c r="AH289" s="1"/>
      <c r="AI289" s="1"/>
    </row>
    <row r="290" spans="1:35" s="2" customFormat="1" ht="11.5" x14ac:dyDescent="0.25">
      <c r="A290" s="1"/>
      <c r="B290" s="227"/>
      <c r="C290" s="227"/>
      <c r="D290" s="225"/>
      <c r="E290" s="225"/>
      <c r="F290" s="226"/>
      <c r="G290" s="166"/>
      <c r="H290" s="226"/>
      <c r="I290" s="166"/>
      <c r="J290" s="226"/>
      <c r="K290" s="166"/>
      <c r="L290" s="226"/>
      <c r="M290" s="166"/>
      <c r="N290" s="226"/>
      <c r="O290" s="166"/>
      <c r="P290" s="226"/>
      <c r="Q290" s="166"/>
      <c r="R290" s="226"/>
      <c r="S290" s="1"/>
      <c r="T290" s="1"/>
      <c r="U290" s="1"/>
      <c r="V290" s="4"/>
      <c r="W290" s="4"/>
      <c r="X290" s="4"/>
      <c r="Y290" s="4"/>
      <c r="Z290" s="4"/>
      <c r="AA290" s="4"/>
      <c r="AB290" s="1"/>
      <c r="AC290" s="1"/>
      <c r="AD290" s="1"/>
      <c r="AE290" s="1"/>
      <c r="AF290" s="1"/>
      <c r="AG290" s="1"/>
      <c r="AH290" s="1"/>
      <c r="AI290" s="1"/>
    </row>
    <row r="291" spans="1:35" s="2" customFormat="1" ht="11.5" x14ac:dyDescent="0.25">
      <c r="A291" s="1"/>
      <c r="B291" s="227"/>
      <c r="C291" s="227"/>
      <c r="D291" s="225"/>
      <c r="E291" s="225"/>
      <c r="F291" s="226"/>
      <c r="G291" s="166"/>
      <c r="H291" s="226"/>
      <c r="I291" s="166"/>
      <c r="J291" s="226"/>
      <c r="K291" s="166"/>
      <c r="L291" s="226"/>
      <c r="M291" s="166"/>
      <c r="N291" s="226"/>
      <c r="O291" s="166"/>
      <c r="P291" s="226"/>
      <c r="Q291" s="166"/>
      <c r="R291" s="226"/>
      <c r="S291" s="1"/>
      <c r="T291" s="1"/>
      <c r="U291" s="1"/>
      <c r="V291" s="4"/>
      <c r="W291" s="4"/>
      <c r="X291" s="4"/>
      <c r="Y291" s="4"/>
      <c r="Z291" s="4"/>
      <c r="AA291" s="4"/>
      <c r="AB291" s="1"/>
      <c r="AC291" s="1"/>
      <c r="AD291" s="1"/>
      <c r="AE291" s="1"/>
      <c r="AF291" s="1"/>
      <c r="AG291" s="1"/>
      <c r="AH291" s="1"/>
      <c r="AI291" s="1"/>
    </row>
    <row r="292" spans="1:35" s="2" customFormat="1" ht="11.5" x14ac:dyDescent="0.25">
      <c r="A292" s="1"/>
      <c r="B292" s="227"/>
      <c r="C292" s="227"/>
      <c r="D292" s="225"/>
      <c r="E292" s="225"/>
      <c r="F292" s="226"/>
      <c r="G292" s="166"/>
      <c r="H292" s="226"/>
      <c r="I292" s="166"/>
      <c r="J292" s="226"/>
      <c r="K292" s="166"/>
      <c r="L292" s="226"/>
      <c r="M292" s="166"/>
      <c r="N292" s="226"/>
      <c r="O292" s="166"/>
      <c r="P292" s="226"/>
      <c r="Q292" s="166"/>
      <c r="R292" s="226"/>
      <c r="S292" s="1"/>
      <c r="T292" s="1"/>
      <c r="U292" s="1"/>
      <c r="V292" s="4"/>
      <c r="W292" s="4"/>
      <c r="X292" s="4"/>
      <c r="Y292" s="4"/>
      <c r="Z292" s="4"/>
      <c r="AA292" s="4"/>
      <c r="AB292" s="1"/>
      <c r="AC292" s="1"/>
      <c r="AD292" s="1"/>
      <c r="AE292" s="1"/>
      <c r="AF292" s="1"/>
      <c r="AG292" s="1"/>
      <c r="AH292" s="1"/>
      <c r="AI292" s="1"/>
    </row>
    <row r="293" spans="1:35" s="2" customFormat="1" ht="11.5" x14ac:dyDescent="0.25">
      <c r="A293" s="1"/>
      <c r="B293" s="227"/>
      <c r="C293" s="227"/>
      <c r="D293" s="225"/>
      <c r="E293" s="225"/>
      <c r="F293" s="226"/>
      <c r="G293" s="166"/>
      <c r="H293" s="226"/>
      <c r="I293" s="166"/>
      <c r="J293" s="226"/>
      <c r="K293" s="166"/>
      <c r="L293" s="226"/>
      <c r="M293" s="166"/>
      <c r="N293" s="226"/>
      <c r="O293" s="166"/>
      <c r="P293" s="226"/>
      <c r="Q293" s="166"/>
      <c r="R293" s="226"/>
      <c r="S293" s="1"/>
      <c r="T293" s="1"/>
      <c r="U293" s="1"/>
      <c r="V293" s="4"/>
      <c r="W293" s="4"/>
      <c r="X293" s="4"/>
      <c r="Y293" s="4"/>
      <c r="Z293" s="4"/>
      <c r="AA293" s="4"/>
      <c r="AB293" s="1"/>
      <c r="AC293" s="1"/>
      <c r="AD293" s="1"/>
      <c r="AE293" s="1"/>
      <c r="AF293" s="1"/>
      <c r="AG293" s="1"/>
      <c r="AH293" s="1"/>
      <c r="AI293" s="1"/>
    </row>
    <row r="294" spans="1:35" s="2" customFormat="1" ht="11.5" x14ac:dyDescent="0.25">
      <c r="A294" s="1"/>
      <c r="B294" s="227"/>
      <c r="C294" s="227"/>
      <c r="D294" s="225"/>
      <c r="E294" s="225"/>
      <c r="F294" s="226"/>
      <c r="G294" s="166"/>
      <c r="H294" s="226"/>
      <c r="I294" s="166"/>
      <c r="J294" s="226"/>
      <c r="K294" s="166"/>
      <c r="L294" s="226"/>
      <c r="M294" s="166"/>
      <c r="N294" s="226"/>
      <c r="O294" s="166"/>
      <c r="P294" s="226"/>
      <c r="Q294" s="166"/>
      <c r="R294" s="226"/>
      <c r="S294" s="1"/>
      <c r="T294" s="1"/>
      <c r="U294" s="1"/>
      <c r="V294" s="4"/>
      <c r="W294" s="4"/>
      <c r="X294" s="4"/>
      <c r="Y294" s="4"/>
      <c r="Z294" s="4"/>
      <c r="AA294" s="4"/>
      <c r="AB294" s="1"/>
      <c r="AC294" s="1"/>
      <c r="AD294" s="1"/>
      <c r="AE294" s="1"/>
      <c r="AF294" s="1"/>
      <c r="AG294" s="1"/>
      <c r="AH294" s="1"/>
      <c r="AI294" s="1"/>
    </row>
    <row r="295" spans="1:35" s="2" customFormat="1" ht="11.5" x14ac:dyDescent="0.25">
      <c r="A295" s="1"/>
      <c r="B295" s="227"/>
      <c r="C295" s="227"/>
      <c r="D295" s="225"/>
      <c r="E295" s="225"/>
      <c r="F295" s="226"/>
      <c r="G295" s="166"/>
      <c r="H295" s="226"/>
      <c r="I295" s="166"/>
      <c r="J295" s="226"/>
      <c r="K295" s="166"/>
      <c r="L295" s="226"/>
      <c r="M295" s="166"/>
      <c r="N295" s="226"/>
      <c r="O295" s="166"/>
      <c r="P295" s="226"/>
      <c r="Q295" s="166"/>
      <c r="R295" s="226"/>
      <c r="S295" s="1"/>
      <c r="T295" s="1"/>
      <c r="U295" s="1"/>
      <c r="V295" s="4"/>
      <c r="W295" s="4"/>
      <c r="X295" s="4"/>
      <c r="Y295" s="4"/>
      <c r="Z295" s="4"/>
      <c r="AA295" s="4"/>
      <c r="AB295" s="1"/>
      <c r="AC295" s="1"/>
      <c r="AD295" s="1"/>
      <c r="AE295" s="1"/>
      <c r="AF295" s="1"/>
      <c r="AG295" s="1"/>
      <c r="AH295" s="1"/>
      <c r="AI295" s="1"/>
    </row>
    <row r="296" spans="1:35" s="2" customFormat="1" ht="11.5" x14ac:dyDescent="0.25">
      <c r="A296" s="1"/>
      <c r="B296" s="227"/>
      <c r="C296" s="227"/>
      <c r="D296" s="225"/>
      <c r="E296" s="225"/>
      <c r="F296" s="226"/>
      <c r="G296" s="166"/>
      <c r="H296" s="226"/>
      <c r="I296" s="166"/>
      <c r="J296" s="226"/>
      <c r="K296" s="166"/>
      <c r="L296" s="226"/>
      <c r="M296" s="166"/>
      <c r="N296" s="226"/>
      <c r="O296" s="166"/>
      <c r="P296" s="226"/>
      <c r="Q296" s="166"/>
      <c r="R296" s="226"/>
      <c r="S296" s="1"/>
      <c r="T296" s="1"/>
      <c r="U296" s="1"/>
      <c r="V296" s="4"/>
      <c r="W296" s="4"/>
      <c r="X296" s="4"/>
      <c r="Y296" s="4"/>
      <c r="Z296" s="4"/>
      <c r="AA296" s="4"/>
      <c r="AB296" s="1"/>
      <c r="AC296" s="1"/>
      <c r="AD296" s="1"/>
      <c r="AE296" s="1"/>
      <c r="AF296" s="1"/>
      <c r="AG296" s="1"/>
      <c r="AH296" s="1"/>
      <c r="AI296" s="1"/>
    </row>
    <row r="297" spans="1:35" s="2" customFormat="1" ht="11.5" x14ac:dyDescent="0.25">
      <c r="A297" s="1"/>
      <c r="B297" s="227"/>
      <c r="C297" s="227"/>
      <c r="D297" s="225"/>
      <c r="E297" s="225"/>
      <c r="F297" s="226"/>
      <c r="G297" s="166"/>
      <c r="H297" s="226"/>
      <c r="I297" s="166"/>
      <c r="J297" s="226"/>
      <c r="K297" s="166"/>
      <c r="L297" s="226"/>
      <c r="M297" s="166"/>
      <c r="N297" s="226"/>
      <c r="O297" s="166"/>
      <c r="P297" s="226"/>
      <c r="Q297" s="166"/>
      <c r="R297" s="226"/>
      <c r="S297" s="1"/>
      <c r="T297" s="1"/>
      <c r="U297" s="1"/>
      <c r="V297" s="4"/>
      <c r="W297" s="4"/>
      <c r="X297" s="4"/>
      <c r="Y297" s="4"/>
      <c r="Z297" s="4"/>
      <c r="AA297" s="4"/>
      <c r="AB297" s="1"/>
      <c r="AC297" s="1"/>
      <c r="AD297" s="1"/>
      <c r="AE297" s="1"/>
      <c r="AF297" s="1"/>
      <c r="AG297" s="1"/>
      <c r="AH297" s="1"/>
      <c r="AI297" s="1"/>
    </row>
    <row r="298" spans="1:35" s="2" customFormat="1" ht="11.5" x14ac:dyDescent="0.25">
      <c r="A298" s="1"/>
      <c r="B298" s="227"/>
      <c r="C298" s="227"/>
      <c r="D298" s="225"/>
      <c r="E298" s="225"/>
      <c r="F298" s="226"/>
      <c r="G298" s="166"/>
      <c r="H298" s="226"/>
      <c r="I298" s="166"/>
      <c r="J298" s="226"/>
      <c r="K298" s="166"/>
      <c r="L298" s="226"/>
      <c r="M298" s="166"/>
      <c r="N298" s="226"/>
      <c r="O298" s="166"/>
      <c r="P298" s="226"/>
      <c r="Q298" s="166"/>
      <c r="R298" s="226"/>
      <c r="S298" s="1"/>
      <c r="T298" s="1"/>
      <c r="U298" s="1"/>
      <c r="V298" s="4"/>
      <c r="W298" s="4"/>
      <c r="X298" s="4"/>
      <c r="Y298" s="4"/>
      <c r="Z298" s="4"/>
      <c r="AA298" s="4"/>
      <c r="AB298" s="1"/>
      <c r="AC298" s="1"/>
      <c r="AD298" s="1"/>
      <c r="AE298" s="1"/>
      <c r="AF298" s="1"/>
      <c r="AG298" s="1"/>
      <c r="AH298" s="1"/>
      <c r="AI298" s="1"/>
    </row>
    <row r="299" spans="1:35" s="2" customFormat="1" ht="11.5" x14ac:dyDescent="0.25">
      <c r="A299" s="1"/>
      <c r="B299" s="227"/>
      <c r="C299" s="227"/>
      <c r="D299" s="225"/>
      <c r="E299" s="225"/>
      <c r="F299" s="226"/>
      <c r="G299" s="166"/>
      <c r="H299" s="226"/>
      <c r="I299" s="166"/>
      <c r="J299" s="226"/>
      <c r="K299" s="166"/>
      <c r="L299" s="226"/>
      <c r="M299" s="166"/>
      <c r="N299" s="226"/>
      <c r="O299" s="166"/>
      <c r="P299" s="226"/>
      <c r="Q299" s="166"/>
      <c r="R299" s="226"/>
      <c r="S299" s="1"/>
      <c r="T299" s="1"/>
      <c r="U299" s="1"/>
      <c r="V299" s="4"/>
      <c r="W299" s="4"/>
      <c r="X299" s="4"/>
      <c r="Y299" s="4"/>
      <c r="Z299" s="4"/>
      <c r="AA299" s="4"/>
      <c r="AB299" s="1"/>
      <c r="AC299" s="1"/>
      <c r="AD299" s="1"/>
      <c r="AE299" s="1"/>
      <c r="AF299" s="1"/>
      <c r="AG299" s="1"/>
      <c r="AH299" s="1"/>
      <c r="AI299" s="1"/>
    </row>
    <row r="300" spans="1:35" s="2" customFormat="1" ht="11.5" x14ac:dyDescent="0.25">
      <c r="A300" s="1"/>
      <c r="B300" s="227"/>
      <c r="C300" s="227"/>
      <c r="D300" s="225"/>
      <c r="E300" s="225"/>
      <c r="F300" s="226"/>
      <c r="G300" s="166"/>
      <c r="H300" s="226"/>
      <c r="I300" s="166"/>
      <c r="J300" s="226"/>
      <c r="K300" s="166"/>
      <c r="L300" s="226"/>
      <c r="M300" s="166"/>
      <c r="N300" s="226"/>
      <c r="O300" s="166"/>
      <c r="P300" s="226"/>
      <c r="Q300" s="166"/>
      <c r="R300" s="226"/>
      <c r="S300" s="1"/>
      <c r="T300" s="1"/>
      <c r="U300" s="1"/>
      <c r="V300" s="4"/>
      <c r="W300" s="4"/>
      <c r="X300" s="4"/>
      <c r="Y300" s="4"/>
      <c r="Z300" s="4"/>
      <c r="AA300" s="4"/>
      <c r="AB300" s="1"/>
      <c r="AC300" s="1"/>
      <c r="AD300" s="1"/>
      <c r="AE300" s="1"/>
      <c r="AF300" s="1"/>
      <c r="AG300" s="1"/>
      <c r="AH300" s="1"/>
      <c r="AI300" s="1"/>
    </row>
    <row r="301" spans="1:35" s="2" customFormat="1" ht="11.5" x14ac:dyDescent="0.25">
      <c r="A301" s="1"/>
      <c r="B301" s="227"/>
      <c r="C301" s="227"/>
      <c r="D301" s="225"/>
      <c r="E301" s="225"/>
      <c r="F301" s="226"/>
      <c r="G301" s="166"/>
      <c r="H301" s="226"/>
      <c r="I301" s="166"/>
      <c r="J301" s="226"/>
      <c r="K301" s="166"/>
      <c r="L301" s="226"/>
      <c r="M301" s="166"/>
      <c r="N301" s="226"/>
      <c r="O301" s="166"/>
      <c r="P301" s="226"/>
      <c r="Q301" s="166"/>
      <c r="R301" s="226"/>
      <c r="S301" s="1"/>
      <c r="T301" s="1"/>
      <c r="U301" s="1"/>
      <c r="V301" s="4"/>
      <c r="W301" s="4"/>
      <c r="X301" s="4"/>
      <c r="Y301" s="4"/>
      <c r="Z301" s="4"/>
      <c r="AA301" s="4"/>
      <c r="AB301" s="1"/>
      <c r="AC301" s="1"/>
      <c r="AD301" s="1"/>
      <c r="AE301" s="1"/>
      <c r="AF301" s="1"/>
      <c r="AG301" s="1"/>
      <c r="AH301" s="1"/>
      <c r="AI301" s="1"/>
    </row>
    <row r="302" spans="1:35" s="2" customFormat="1" ht="11.5" x14ac:dyDescent="0.25">
      <c r="A302" s="1"/>
      <c r="B302" s="227"/>
      <c r="C302" s="227"/>
      <c r="D302" s="225"/>
      <c r="E302" s="225"/>
      <c r="F302" s="226"/>
      <c r="G302" s="166"/>
      <c r="H302" s="226"/>
      <c r="I302" s="166"/>
      <c r="J302" s="226"/>
      <c r="K302" s="166"/>
      <c r="L302" s="226"/>
      <c r="M302" s="166"/>
      <c r="N302" s="226"/>
      <c r="O302" s="166"/>
      <c r="P302" s="226"/>
      <c r="Q302" s="166"/>
      <c r="R302" s="226"/>
      <c r="S302" s="1"/>
      <c r="T302" s="1"/>
      <c r="U302" s="1"/>
      <c r="V302" s="4"/>
      <c r="W302" s="4"/>
      <c r="X302" s="4"/>
      <c r="Y302" s="4"/>
      <c r="Z302" s="4"/>
      <c r="AA302" s="4"/>
      <c r="AB302" s="1"/>
      <c r="AC302" s="1"/>
      <c r="AD302" s="1"/>
      <c r="AE302" s="1"/>
      <c r="AF302" s="1"/>
      <c r="AG302" s="1"/>
      <c r="AH302" s="1"/>
      <c r="AI302" s="1"/>
    </row>
    <row r="303" spans="1:35" s="2" customFormat="1" ht="11.5" x14ac:dyDescent="0.25">
      <c r="A303" s="1"/>
      <c r="B303" s="227"/>
      <c r="C303" s="227"/>
      <c r="D303" s="225"/>
      <c r="E303" s="225"/>
      <c r="F303" s="226"/>
      <c r="G303" s="166"/>
      <c r="H303" s="226"/>
      <c r="I303" s="166"/>
      <c r="J303" s="226"/>
      <c r="K303" s="166"/>
      <c r="L303" s="226"/>
      <c r="M303" s="166"/>
      <c r="N303" s="226"/>
      <c r="O303" s="166"/>
      <c r="P303" s="226"/>
      <c r="Q303" s="166"/>
      <c r="R303" s="226"/>
      <c r="S303" s="1"/>
      <c r="T303" s="1"/>
      <c r="U303" s="1"/>
      <c r="V303" s="4"/>
      <c r="W303" s="4"/>
      <c r="X303" s="4"/>
      <c r="Y303" s="4"/>
      <c r="Z303" s="4"/>
      <c r="AA303" s="4"/>
      <c r="AB303" s="1"/>
      <c r="AC303" s="1"/>
      <c r="AD303" s="1"/>
      <c r="AE303" s="1"/>
      <c r="AF303" s="1"/>
      <c r="AG303" s="1"/>
      <c r="AH303" s="1"/>
      <c r="AI303" s="1"/>
    </row>
    <row r="304" spans="1:35" s="2" customFormat="1" ht="11.5" x14ac:dyDescent="0.25">
      <c r="A304" s="1"/>
      <c r="B304" s="227"/>
      <c r="C304" s="227"/>
      <c r="D304" s="225"/>
      <c r="E304" s="225"/>
      <c r="F304" s="226"/>
      <c r="G304" s="166"/>
      <c r="H304" s="226"/>
      <c r="I304" s="166"/>
      <c r="J304" s="226"/>
      <c r="K304" s="166"/>
      <c r="L304" s="226"/>
      <c r="M304" s="166"/>
      <c r="N304" s="226"/>
      <c r="O304" s="166"/>
      <c r="P304" s="226"/>
      <c r="Q304" s="166"/>
      <c r="R304" s="226"/>
      <c r="S304" s="1"/>
      <c r="T304" s="1"/>
      <c r="U304" s="1"/>
      <c r="V304" s="4"/>
      <c r="W304" s="4"/>
      <c r="X304" s="4"/>
      <c r="Y304" s="4"/>
      <c r="Z304" s="4"/>
      <c r="AA304" s="4"/>
      <c r="AB304" s="1"/>
      <c r="AC304" s="1"/>
      <c r="AD304" s="1"/>
      <c r="AE304" s="1"/>
      <c r="AF304" s="1"/>
      <c r="AG304" s="1"/>
      <c r="AH304" s="1"/>
      <c r="AI304" s="1"/>
    </row>
    <row r="305" spans="1:35" s="2" customFormat="1" ht="11.5" x14ac:dyDescent="0.25">
      <c r="A305" s="1"/>
      <c r="B305" s="227"/>
      <c r="C305" s="227"/>
      <c r="D305" s="225"/>
      <c r="E305" s="225"/>
      <c r="F305" s="226"/>
      <c r="G305" s="166"/>
      <c r="H305" s="226"/>
      <c r="I305" s="166"/>
      <c r="J305" s="226"/>
      <c r="K305" s="166"/>
      <c r="L305" s="226"/>
      <c r="M305" s="166"/>
      <c r="N305" s="226"/>
      <c r="O305" s="166"/>
      <c r="P305" s="226"/>
      <c r="Q305" s="166"/>
      <c r="R305" s="226"/>
      <c r="S305" s="1"/>
      <c r="T305" s="1"/>
      <c r="U305" s="1"/>
      <c r="V305" s="4"/>
      <c r="W305" s="4"/>
      <c r="X305" s="4"/>
      <c r="Y305" s="4"/>
      <c r="Z305" s="4"/>
      <c r="AA305" s="4"/>
      <c r="AB305" s="1"/>
      <c r="AC305" s="1"/>
      <c r="AD305" s="1"/>
      <c r="AE305" s="1"/>
      <c r="AF305" s="1"/>
      <c r="AG305" s="1"/>
      <c r="AH305" s="1"/>
      <c r="AI305" s="1"/>
    </row>
    <row r="306" spans="1:35" s="2" customFormat="1" ht="11.5" x14ac:dyDescent="0.25">
      <c r="A306" s="1"/>
      <c r="B306" s="227"/>
      <c r="C306" s="227"/>
      <c r="D306" s="225"/>
      <c r="E306" s="225"/>
      <c r="F306" s="226"/>
      <c r="G306" s="166"/>
      <c r="H306" s="226"/>
      <c r="I306" s="166"/>
      <c r="J306" s="226"/>
      <c r="K306" s="166"/>
      <c r="L306" s="226"/>
      <c r="M306" s="166"/>
      <c r="N306" s="226"/>
      <c r="O306" s="166"/>
      <c r="P306" s="226"/>
      <c r="Q306" s="166"/>
      <c r="R306" s="226"/>
      <c r="S306" s="1"/>
      <c r="T306" s="1"/>
      <c r="U306" s="1"/>
      <c r="V306" s="4"/>
      <c r="W306" s="4"/>
      <c r="X306" s="4"/>
      <c r="Y306" s="4"/>
      <c r="Z306" s="4"/>
      <c r="AA306" s="4"/>
      <c r="AB306" s="1"/>
      <c r="AC306" s="1"/>
      <c r="AD306" s="1"/>
      <c r="AE306" s="1"/>
      <c r="AF306" s="1"/>
      <c r="AG306" s="1"/>
      <c r="AH306" s="1"/>
      <c r="AI306" s="1"/>
    </row>
    <row r="307" spans="1:35" s="2" customFormat="1" ht="11.5" x14ac:dyDescent="0.25">
      <c r="A307" s="1"/>
      <c r="B307" s="227"/>
      <c r="C307" s="227"/>
      <c r="D307" s="225"/>
      <c r="E307" s="225"/>
      <c r="F307" s="226"/>
      <c r="G307" s="166"/>
      <c r="H307" s="226"/>
      <c r="I307" s="166"/>
      <c r="J307" s="226"/>
      <c r="K307" s="166"/>
      <c r="L307" s="226"/>
      <c r="M307" s="166"/>
      <c r="N307" s="226"/>
      <c r="O307" s="166"/>
      <c r="P307" s="226"/>
      <c r="Q307" s="166"/>
      <c r="R307" s="226"/>
      <c r="S307" s="1"/>
      <c r="T307" s="1"/>
      <c r="U307" s="1"/>
      <c r="V307" s="4"/>
      <c r="W307" s="4"/>
      <c r="X307" s="4"/>
      <c r="Y307" s="4"/>
      <c r="Z307" s="4"/>
      <c r="AA307" s="4"/>
      <c r="AB307" s="1"/>
      <c r="AC307" s="1"/>
      <c r="AD307" s="1"/>
      <c r="AE307" s="1"/>
      <c r="AF307" s="1"/>
      <c r="AG307" s="1"/>
      <c r="AH307" s="1"/>
      <c r="AI307" s="1"/>
    </row>
    <row r="308" spans="1:35" s="2" customFormat="1" ht="11.5" x14ac:dyDescent="0.25">
      <c r="A308" s="1"/>
      <c r="B308" s="227"/>
      <c r="C308" s="227"/>
      <c r="D308" s="225"/>
      <c r="E308" s="225"/>
      <c r="F308" s="226"/>
      <c r="G308" s="166"/>
      <c r="H308" s="226"/>
      <c r="I308" s="166"/>
      <c r="J308" s="226"/>
      <c r="K308" s="166"/>
      <c r="L308" s="226"/>
      <c r="M308" s="166"/>
      <c r="N308" s="226"/>
      <c r="O308" s="166"/>
      <c r="P308" s="226"/>
      <c r="Q308" s="166"/>
      <c r="R308" s="226"/>
      <c r="S308" s="1"/>
      <c r="T308" s="1"/>
      <c r="U308" s="1"/>
      <c r="V308" s="4"/>
      <c r="W308" s="4"/>
      <c r="X308" s="4"/>
      <c r="Y308" s="4"/>
      <c r="Z308" s="4"/>
      <c r="AA308" s="4"/>
      <c r="AB308" s="1"/>
      <c r="AC308" s="1"/>
      <c r="AD308" s="1"/>
      <c r="AE308" s="1"/>
      <c r="AF308" s="1"/>
      <c r="AG308" s="1"/>
      <c r="AH308" s="1"/>
      <c r="AI308" s="1"/>
    </row>
    <row r="309" spans="1:35" s="2" customFormat="1" ht="11.5" x14ac:dyDescent="0.25">
      <c r="A309" s="1"/>
      <c r="B309" s="227"/>
      <c r="C309" s="227"/>
      <c r="D309" s="225"/>
      <c r="E309" s="225"/>
      <c r="F309" s="226"/>
      <c r="G309" s="166"/>
      <c r="H309" s="226"/>
      <c r="I309" s="166"/>
      <c r="J309" s="226"/>
      <c r="K309" s="166"/>
      <c r="L309" s="226"/>
      <c r="M309" s="166"/>
      <c r="N309" s="226"/>
      <c r="O309" s="166"/>
      <c r="P309" s="226"/>
      <c r="Q309" s="166"/>
      <c r="R309" s="226"/>
      <c r="S309" s="1"/>
      <c r="T309" s="1"/>
      <c r="U309" s="1"/>
      <c r="V309" s="4"/>
      <c r="W309" s="4"/>
      <c r="X309" s="4"/>
      <c r="Y309" s="4"/>
      <c r="Z309" s="4"/>
      <c r="AA309" s="4"/>
      <c r="AB309" s="1"/>
      <c r="AC309" s="1"/>
      <c r="AD309" s="1"/>
      <c r="AE309" s="1"/>
      <c r="AF309" s="1"/>
      <c r="AG309" s="1"/>
      <c r="AH309" s="1"/>
      <c r="AI309" s="1"/>
    </row>
    <row r="310" spans="1:35" s="2" customFormat="1" ht="11.5" x14ac:dyDescent="0.25">
      <c r="A310" s="1"/>
      <c r="B310" s="227"/>
      <c r="C310" s="227"/>
      <c r="D310" s="225"/>
      <c r="E310" s="225"/>
      <c r="F310" s="226"/>
      <c r="G310" s="166"/>
      <c r="H310" s="226"/>
      <c r="I310" s="166"/>
      <c r="J310" s="226"/>
      <c r="K310" s="166"/>
      <c r="L310" s="226"/>
      <c r="M310" s="166"/>
      <c r="N310" s="226"/>
      <c r="O310" s="166"/>
      <c r="P310" s="226"/>
      <c r="Q310" s="166"/>
      <c r="R310" s="226"/>
      <c r="S310" s="1"/>
      <c r="T310" s="1"/>
      <c r="U310" s="1"/>
      <c r="V310" s="4"/>
      <c r="W310" s="4"/>
      <c r="X310" s="4"/>
      <c r="Y310" s="4"/>
      <c r="Z310" s="4"/>
      <c r="AA310" s="4"/>
      <c r="AB310" s="1"/>
      <c r="AC310" s="1"/>
      <c r="AD310" s="1"/>
      <c r="AE310" s="1"/>
      <c r="AF310" s="1"/>
      <c r="AG310" s="1"/>
      <c r="AH310" s="1"/>
      <c r="AI310" s="1"/>
    </row>
    <row r="311" spans="1:35" s="2" customFormat="1" ht="11.5" x14ac:dyDescent="0.25">
      <c r="A311" s="1"/>
      <c r="B311" s="227"/>
      <c r="C311" s="227"/>
      <c r="D311" s="225"/>
      <c r="E311" s="225"/>
      <c r="F311" s="226"/>
      <c r="G311" s="166"/>
      <c r="H311" s="226"/>
      <c r="I311" s="166"/>
      <c r="J311" s="226"/>
      <c r="K311" s="166"/>
      <c r="L311" s="226"/>
      <c r="M311" s="166"/>
      <c r="N311" s="226"/>
      <c r="O311" s="166"/>
      <c r="P311" s="226"/>
      <c r="Q311" s="166"/>
      <c r="R311" s="226"/>
      <c r="S311" s="1"/>
      <c r="T311" s="1"/>
      <c r="U311" s="1"/>
      <c r="V311" s="4"/>
      <c r="W311" s="4"/>
      <c r="X311" s="4"/>
      <c r="Y311" s="4"/>
      <c r="Z311" s="4"/>
      <c r="AA311" s="4"/>
      <c r="AB311" s="1"/>
      <c r="AC311" s="1"/>
      <c r="AD311" s="1"/>
      <c r="AE311" s="1"/>
      <c r="AF311" s="1"/>
      <c r="AG311" s="1"/>
      <c r="AH311" s="1"/>
      <c r="AI311" s="1"/>
    </row>
    <row r="312" spans="1:35" s="2" customFormat="1" ht="11.5" x14ac:dyDescent="0.25">
      <c r="A312" s="1"/>
      <c r="B312" s="227"/>
      <c r="C312" s="227"/>
      <c r="D312" s="225"/>
      <c r="E312" s="225"/>
      <c r="F312" s="226"/>
      <c r="G312" s="166"/>
      <c r="H312" s="226"/>
      <c r="I312" s="166"/>
      <c r="J312" s="226"/>
      <c r="K312" s="166"/>
      <c r="L312" s="226"/>
      <c r="M312" s="166"/>
      <c r="N312" s="226"/>
      <c r="O312" s="166"/>
      <c r="P312" s="226"/>
      <c r="Q312" s="166"/>
      <c r="R312" s="226"/>
      <c r="S312" s="1"/>
      <c r="T312" s="1"/>
      <c r="U312" s="1"/>
      <c r="V312" s="4"/>
      <c r="W312" s="4"/>
      <c r="X312" s="4"/>
      <c r="Y312" s="4"/>
      <c r="Z312" s="4"/>
      <c r="AA312" s="4"/>
      <c r="AB312" s="1"/>
      <c r="AC312" s="1"/>
      <c r="AD312" s="1"/>
      <c r="AE312" s="1"/>
      <c r="AF312" s="1"/>
      <c r="AG312" s="1"/>
      <c r="AH312" s="1"/>
      <c r="AI312" s="1"/>
    </row>
    <row r="313" spans="1:35" s="2" customFormat="1" ht="11.5" x14ac:dyDescent="0.25">
      <c r="A313" s="1"/>
      <c r="B313" s="227"/>
      <c r="C313" s="227"/>
      <c r="D313" s="225"/>
      <c r="E313" s="225"/>
      <c r="F313" s="226"/>
      <c r="G313" s="166"/>
      <c r="H313" s="226"/>
      <c r="I313" s="166"/>
      <c r="J313" s="226"/>
      <c r="K313" s="166"/>
      <c r="L313" s="226"/>
      <c r="M313" s="166"/>
      <c r="N313" s="226"/>
      <c r="O313" s="166"/>
      <c r="P313" s="226"/>
      <c r="Q313" s="166"/>
      <c r="R313" s="226"/>
      <c r="S313" s="1"/>
      <c r="T313" s="1"/>
      <c r="U313" s="1"/>
      <c r="V313" s="4"/>
      <c r="W313" s="4"/>
      <c r="X313" s="4"/>
      <c r="Y313" s="4"/>
      <c r="Z313" s="4"/>
      <c r="AA313" s="4"/>
      <c r="AB313" s="1"/>
      <c r="AC313" s="1"/>
      <c r="AD313" s="1"/>
      <c r="AE313" s="1"/>
      <c r="AF313" s="1"/>
      <c r="AG313" s="1"/>
      <c r="AH313" s="1"/>
      <c r="AI313" s="1"/>
    </row>
    <row r="314" spans="1:35" s="2" customFormat="1" ht="11.5" x14ac:dyDescent="0.25">
      <c r="A314" s="1"/>
      <c r="B314" s="227"/>
      <c r="C314" s="227"/>
      <c r="D314" s="225"/>
      <c r="E314" s="225"/>
      <c r="F314" s="226"/>
      <c r="G314" s="166"/>
      <c r="H314" s="226"/>
      <c r="I314" s="166"/>
      <c r="J314" s="226"/>
      <c r="K314" s="166"/>
      <c r="L314" s="226"/>
      <c r="M314" s="166"/>
      <c r="N314" s="226"/>
      <c r="O314" s="166"/>
      <c r="P314" s="226"/>
      <c r="Q314" s="166"/>
      <c r="R314" s="226"/>
      <c r="S314" s="1"/>
      <c r="T314" s="1"/>
      <c r="U314" s="1"/>
      <c r="V314" s="4"/>
      <c r="W314" s="4"/>
      <c r="X314" s="4"/>
      <c r="Y314" s="4"/>
      <c r="Z314" s="4"/>
      <c r="AA314" s="4"/>
      <c r="AB314" s="1"/>
      <c r="AC314" s="1"/>
      <c r="AD314" s="1"/>
      <c r="AE314" s="1"/>
      <c r="AF314" s="1"/>
      <c r="AG314" s="1"/>
      <c r="AH314" s="1"/>
      <c r="AI314" s="1"/>
    </row>
    <row r="315" spans="1:35" s="2" customFormat="1" ht="11.5" x14ac:dyDescent="0.25">
      <c r="A315" s="1"/>
      <c r="B315" s="227"/>
      <c r="C315" s="227"/>
      <c r="D315" s="225"/>
      <c r="E315" s="225"/>
      <c r="F315" s="226"/>
      <c r="G315" s="166"/>
      <c r="H315" s="226"/>
      <c r="I315" s="166"/>
      <c r="J315" s="226"/>
      <c r="K315" s="166"/>
      <c r="L315" s="226"/>
      <c r="M315" s="166"/>
      <c r="N315" s="226"/>
      <c r="O315" s="166"/>
      <c r="P315" s="226"/>
      <c r="Q315" s="166"/>
      <c r="R315" s="226"/>
      <c r="S315" s="1"/>
      <c r="T315" s="1"/>
      <c r="U315" s="1"/>
      <c r="V315" s="4"/>
      <c r="W315" s="4"/>
      <c r="X315" s="4"/>
      <c r="Y315" s="4"/>
      <c r="Z315" s="4"/>
      <c r="AA315" s="4"/>
      <c r="AB315" s="1"/>
      <c r="AC315" s="1"/>
      <c r="AD315" s="1"/>
      <c r="AE315" s="1"/>
      <c r="AF315" s="1"/>
      <c r="AG315" s="1"/>
      <c r="AH315" s="1"/>
      <c r="AI315" s="1"/>
    </row>
    <row r="316" spans="1:35" s="2" customFormat="1" ht="11.5" x14ac:dyDescent="0.25">
      <c r="A316" s="1"/>
      <c r="B316" s="227"/>
      <c r="C316" s="227"/>
      <c r="D316" s="225"/>
      <c r="E316" s="225"/>
      <c r="F316" s="226"/>
      <c r="G316" s="166"/>
      <c r="H316" s="226"/>
      <c r="I316" s="166"/>
      <c r="J316" s="226"/>
      <c r="K316" s="166"/>
      <c r="L316" s="226"/>
      <c r="M316" s="166"/>
      <c r="N316" s="226"/>
      <c r="O316" s="166"/>
      <c r="P316" s="226"/>
      <c r="Q316" s="166"/>
      <c r="R316" s="226"/>
      <c r="S316" s="1"/>
      <c r="T316" s="1"/>
      <c r="U316" s="1"/>
      <c r="V316" s="4"/>
      <c r="W316" s="4"/>
      <c r="X316" s="4"/>
      <c r="Y316" s="4"/>
      <c r="Z316" s="4"/>
      <c r="AA316" s="4"/>
      <c r="AB316" s="1"/>
      <c r="AC316" s="1"/>
      <c r="AD316" s="1"/>
      <c r="AE316" s="1"/>
      <c r="AF316" s="1"/>
      <c r="AG316" s="1"/>
      <c r="AH316" s="1"/>
      <c r="AI316" s="1"/>
    </row>
    <row r="317" spans="1:35" s="2" customFormat="1" ht="11.5" x14ac:dyDescent="0.25">
      <c r="A317" s="1"/>
      <c r="B317" s="227"/>
      <c r="C317" s="227"/>
      <c r="D317" s="225"/>
      <c r="E317" s="225"/>
      <c r="F317" s="226"/>
      <c r="G317" s="166"/>
      <c r="H317" s="226"/>
      <c r="I317" s="166"/>
      <c r="J317" s="226"/>
      <c r="K317" s="166"/>
      <c r="L317" s="226"/>
      <c r="M317" s="166"/>
      <c r="N317" s="226"/>
      <c r="O317" s="166"/>
      <c r="P317" s="226"/>
      <c r="Q317" s="166"/>
      <c r="R317" s="226"/>
      <c r="S317" s="1"/>
      <c r="T317" s="1"/>
      <c r="U317" s="1"/>
      <c r="V317" s="4"/>
      <c r="W317" s="4"/>
      <c r="X317" s="4"/>
      <c r="Y317" s="4"/>
      <c r="Z317" s="4"/>
      <c r="AA317" s="4"/>
      <c r="AB317" s="1"/>
      <c r="AC317" s="1"/>
      <c r="AD317" s="1"/>
      <c r="AE317" s="1"/>
      <c r="AF317" s="1"/>
      <c r="AG317" s="1"/>
      <c r="AH317" s="1"/>
      <c r="AI317" s="1"/>
    </row>
    <row r="318" spans="1:35" s="2" customFormat="1" ht="11.5" x14ac:dyDescent="0.25">
      <c r="A318" s="1"/>
      <c r="B318" s="227"/>
      <c r="C318" s="227"/>
      <c r="D318" s="225"/>
      <c r="E318" s="225"/>
      <c r="F318" s="226"/>
      <c r="G318" s="166"/>
      <c r="H318" s="226"/>
      <c r="I318" s="166"/>
      <c r="J318" s="226"/>
      <c r="K318" s="166"/>
      <c r="L318" s="226"/>
      <c r="M318" s="166"/>
      <c r="N318" s="226"/>
      <c r="O318" s="166"/>
      <c r="P318" s="226"/>
      <c r="Q318" s="166"/>
      <c r="R318" s="226"/>
      <c r="S318" s="1"/>
      <c r="T318" s="1"/>
      <c r="U318" s="1"/>
      <c r="V318" s="4"/>
      <c r="W318" s="4"/>
      <c r="X318" s="4"/>
      <c r="Y318" s="4"/>
      <c r="Z318" s="4"/>
      <c r="AA318" s="4"/>
      <c r="AB318" s="1"/>
      <c r="AC318" s="1"/>
      <c r="AD318" s="1"/>
      <c r="AE318" s="1"/>
      <c r="AF318" s="1"/>
      <c r="AG318" s="1"/>
      <c r="AH318" s="1"/>
      <c r="AI318" s="1"/>
    </row>
    <row r="319" spans="1:35" s="2" customFormat="1" ht="11.5" x14ac:dyDescent="0.25">
      <c r="A319" s="1"/>
      <c r="B319" s="227"/>
      <c r="C319" s="227"/>
      <c r="D319" s="225"/>
      <c r="E319" s="225"/>
      <c r="F319" s="226"/>
      <c r="G319" s="166"/>
      <c r="H319" s="226"/>
      <c r="I319" s="166"/>
      <c r="J319" s="226"/>
      <c r="K319" s="166"/>
      <c r="L319" s="226"/>
      <c r="M319" s="166"/>
      <c r="N319" s="226"/>
      <c r="O319" s="166"/>
      <c r="P319" s="226"/>
      <c r="Q319" s="166"/>
      <c r="R319" s="226"/>
      <c r="S319" s="1"/>
      <c r="T319" s="1"/>
      <c r="U319" s="1"/>
      <c r="V319" s="4"/>
      <c r="W319" s="4"/>
      <c r="X319" s="4"/>
      <c r="Y319" s="4"/>
      <c r="Z319" s="4"/>
      <c r="AA319" s="4"/>
      <c r="AB319" s="1"/>
      <c r="AC319" s="1"/>
      <c r="AD319" s="1"/>
      <c r="AE319" s="1"/>
      <c r="AF319" s="1"/>
      <c r="AG319" s="1"/>
      <c r="AH319" s="1"/>
      <c r="AI319" s="1"/>
    </row>
    <row r="320" spans="1:35" s="2" customFormat="1" ht="11.5" x14ac:dyDescent="0.25">
      <c r="A320" s="1"/>
      <c r="B320" s="227"/>
      <c r="C320" s="227"/>
      <c r="D320" s="225"/>
      <c r="E320" s="225"/>
      <c r="F320" s="226"/>
      <c r="G320" s="166"/>
      <c r="H320" s="226"/>
      <c r="I320" s="166"/>
      <c r="J320" s="226"/>
      <c r="K320" s="166"/>
      <c r="L320" s="226"/>
      <c r="M320" s="166"/>
      <c r="N320" s="226"/>
      <c r="O320" s="166"/>
      <c r="P320" s="226"/>
      <c r="Q320" s="166"/>
      <c r="R320" s="226"/>
      <c r="S320" s="1"/>
      <c r="T320" s="1"/>
      <c r="U320" s="1"/>
      <c r="V320" s="4"/>
      <c r="W320" s="4"/>
      <c r="X320" s="4"/>
      <c r="Y320" s="4"/>
      <c r="Z320" s="4"/>
      <c r="AA320" s="4"/>
      <c r="AB320" s="1"/>
      <c r="AC320" s="1"/>
      <c r="AD320" s="1"/>
      <c r="AE320" s="1"/>
      <c r="AF320" s="1"/>
      <c r="AG320" s="1"/>
      <c r="AH320" s="1"/>
      <c r="AI320" s="1"/>
    </row>
    <row r="321" spans="1:35" s="2" customFormat="1" ht="11.5" x14ac:dyDescent="0.25">
      <c r="A321" s="1"/>
      <c r="B321" s="227"/>
      <c r="C321" s="227"/>
      <c r="D321" s="225"/>
      <c r="E321" s="225"/>
      <c r="F321" s="226"/>
      <c r="G321" s="166"/>
      <c r="H321" s="226"/>
      <c r="I321" s="166"/>
      <c r="J321" s="226"/>
      <c r="K321" s="166"/>
      <c r="L321" s="226"/>
      <c r="M321" s="166"/>
      <c r="N321" s="226"/>
      <c r="O321" s="166"/>
      <c r="P321" s="226"/>
      <c r="Q321" s="166"/>
      <c r="R321" s="226"/>
      <c r="S321" s="1"/>
      <c r="T321" s="1"/>
      <c r="U321" s="1"/>
      <c r="V321" s="4"/>
      <c r="W321" s="4"/>
      <c r="X321" s="4"/>
      <c r="Y321" s="4"/>
      <c r="Z321" s="4"/>
      <c r="AA321" s="4"/>
      <c r="AB321" s="1"/>
      <c r="AC321" s="1"/>
      <c r="AD321" s="1"/>
      <c r="AE321" s="1"/>
      <c r="AF321" s="1"/>
      <c r="AG321" s="1"/>
      <c r="AH321" s="1"/>
      <c r="AI321" s="1"/>
    </row>
    <row r="322" spans="1:35" s="2" customFormat="1" ht="11.5" x14ac:dyDescent="0.25">
      <c r="A322" s="1"/>
      <c r="B322" s="227"/>
      <c r="C322" s="227"/>
      <c r="D322" s="225"/>
      <c r="E322" s="225"/>
      <c r="F322" s="226"/>
      <c r="G322" s="166"/>
      <c r="H322" s="226"/>
      <c r="I322" s="166"/>
      <c r="J322" s="226"/>
      <c r="K322" s="166"/>
      <c r="L322" s="226"/>
      <c r="M322" s="166"/>
      <c r="N322" s="226"/>
      <c r="O322" s="166"/>
      <c r="P322" s="226"/>
      <c r="Q322" s="166"/>
      <c r="R322" s="226"/>
      <c r="S322" s="1"/>
      <c r="T322" s="1"/>
      <c r="U322" s="1"/>
      <c r="V322" s="4"/>
      <c r="W322" s="4"/>
      <c r="X322" s="4"/>
      <c r="Y322" s="4"/>
      <c r="Z322" s="4"/>
      <c r="AA322" s="4"/>
      <c r="AB322" s="1"/>
      <c r="AC322" s="1"/>
      <c r="AD322" s="1"/>
      <c r="AE322" s="1"/>
      <c r="AF322" s="1"/>
      <c r="AG322" s="1"/>
      <c r="AH322" s="1"/>
      <c r="AI322" s="1"/>
    </row>
    <row r="323" spans="1:35" s="2" customFormat="1" ht="11.5" x14ac:dyDescent="0.25">
      <c r="A323" s="1"/>
      <c r="B323" s="227"/>
      <c r="C323" s="227"/>
      <c r="D323" s="225"/>
      <c r="E323" s="225"/>
      <c r="F323" s="226"/>
      <c r="G323" s="166"/>
      <c r="H323" s="226"/>
      <c r="I323" s="166"/>
      <c r="J323" s="226"/>
      <c r="K323" s="166"/>
      <c r="L323" s="226"/>
      <c r="M323" s="166"/>
      <c r="N323" s="226"/>
      <c r="O323" s="166"/>
      <c r="P323" s="226"/>
      <c r="Q323" s="166"/>
      <c r="R323" s="226"/>
      <c r="S323" s="1"/>
      <c r="T323" s="1"/>
      <c r="U323" s="1"/>
      <c r="V323" s="4"/>
      <c r="W323" s="4"/>
      <c r="X323" s="4"/>
      <c r="Y323" s="4"/>
      <c r="Z323" s="4"/>
      <c r="AA323" s="4"/>
      <c r="AB323" s="1"/>
      <c r="AC323" s="1"/>
      <c r="AD323" s="1"/>
      <c r="AE323" s="1"/>
      <c r="AF323" s="1"/>
      <c r="AG323" s="1"/>
      <c r="AH323" s="1"/>
      <c r="AI323" s="1"/>
    </row>
    <row r="324" spans="1:35" s="2" customFormat="1" ht="11.5" x14ac:dyDescent="0.25">
      <c r="A324" s="1"/>
      <c r="B324" s="227"/>
      <c r="C324" s="227"/>
      <c r="D324" s="225"/>
      <c r="E324" s="225"/>
      <c r="F324" s="226"/>
      <c r="G324" s="166"/>
      <c r="H324" s="226"/>
      <c r="I324" s="166"/>
      <c r="J324" s="226"/>
      <c r="K324" s="166"/>
      <c r="L324" s="226"/>
      <c r="M324" s="166"/>
      <c r="N324" s="226"/>
      <c r="O324" s="166"/>
      <c r="P324" s="226"/>
      <c r="Q324" s="166"/>
      <c r="R324" s="226"/>
      <c r="S324" s="1"/>
      <c r="T324" s="1"/>
      <c r="U324" s="1"/>
      <c r="V324" s="4"/>
      <c r="W324" s="4"/>
      <c r="X324" s="4"/>
      <c r="Y324" s="4"/>
      <c r="Z324" s="4"/>
      <c r="AA324" s="4"/>
      <c r="AB324" s="1"/>
      <c r="AC324" s="1"/>
      <c r="AD324" s="1"/>
      <c r="AE324" s="1"/>
      <c r="AF324" s="1"/>
      <c r="AG324" s="1"/>
      <c r="AH324" s="1"/>
      <c r="AI324" s="1"/>
    </row>
    <row r="325" spans="1:35" s="2" customFormat="1" ht="11.5" x14ac:dyDescent="0.25">
      <c r="A325" s="1"/>
      <c r="B325" s="227"/>
      <c r="C325" s="227"/>
      <c r="D325" s="225"/>
      <c r="E325" s="225"/>
      <c r="F325" s="226"/>
      <c r="G325" s="166"/>
      <c r="H325" s="226"/>
      <c r="I325" s="166"/>
      <c r="J325" s="226"/>
      <c r="K325" s="166"/>
      <c r="L325" s="226"/>
      <c r="M325" s="166"/>
      <c r="N325" s="226"/>
      <c r="O325" s="166"/>
      <c r="P325" s="226"/>
      <c r="Q325" s="166"/>
      <c r="R325" s="226"/>
      <c r="S325" s="1"/>
      <c r="T325" s="1"/>
      <c r="U325" s="1"/>
      <c r="V325" s="4"/>
      <c r="W325" s="4"/>
      <c r="X325" s="4"/>
      <c r="Y325" s="4"/>
      <c r="Z325" s="4"/>
      <c r="AA325" s="4"/>
      <c r="AB325" s="1"/>
      <c r="AC325" s="1"/>
      <c r="AD325" s="1"/>
      <c r="AE325" s="1"/>
      <c r="AF325" s="1"/>
      <c r="AG325" s="1"/>
      <c r="AH325" s="1"/>
      <c r="AI325" s="1"/>
    </row>
    <row r="326" spans="1:35" s="2" customFormat="1" ht="11.5" x14ac:dyDescent="0.25">
      <c r="A326" s="1"/>
      <c r="B326" s="227"/>
      <c r="C326" s="227"/>
      <c r="D326" s="225"/>
      <c r="E326" s="225"/>
      <c r="F326" s="226"/>
      <c r="G326" s="166"/>
      <c r="H326" s="226"/>
      <c r="I326" s="166"/>
      <c r="J326" s="226"/>
      <c r="K326" s="166"/>
      <c r="L326" s="226"/>
      <c r="M326" s="166"/>
      <c r="N326" s="226"/>
      <c r="O326" s="166"/>
      <c r="P326" s="226"/>
      <c r="Q326" s="166"/>
      <c r="R326" s="226"/>
      <c r="S326" s="1"/>
      <c r="T326" s="1"/>
      <c r="U326" s="1"/>
      <c r="V326" s="4"/>
      <c r="W326" s="4"/>
      <c r="X326" s="4"/>
      <c r="Y326" s="4"/>
      <c r="Z326" s="4"/>
      <c r="AA326" s="4"/>
      <c r="AB326" s="1"/>
      <c r="AC326" s="1"/>
      <c r="AD326" s="1"/>
      <c r="AE326" s="1"/>
      <c r="AF326" s="1"/>
      <c r="AG326" s="1"/>
      <c r="AH326" s="1"/>
      <c r="AI326" s="1"/>
    </row>
    <row r="327" spans="1:35" s="2" customFormat="1" ht="11.5" x14ac:dyDescent="0.25">
      <c r="A327" s="1"/>
      <c r="B327" s="227"/>
      <c r="C327" s="227"/>
      <c r="D327" s="225"/>
      <c r="E327" s="225"/>
      <c r="F327" s="226"/>
      <c r="G327" s="166"/>
      <c r="H327" s="226"/>
      <c r="I327" s="166"/>
      <c r="J327" s="226"/>
      <c r="K327" s="166"/>
      <c r="L327" s="226"/>
      <c r="M327" s="166"/>
      <c r="N327" s="226"/>
      <c r="O327" s="166"/>
      <c r="P327" s="226"/>
      <c r="Q327" s="166"/>
      <c r="R327" s="226"/>
      <c r="S327" s="1"/>
      <c r="T327" s="1"/>
      <c r="U327" s="1"/>
      <c r="V327" s="4"/>
      <c r="W327" s="4"/>
      <c r="X327" s="4"/>
      <c r="Y327" s="4"/>
      <c r="Z327" s="4"/>
      <c r="AA327" s="4"/>
      <c r="AB327" s="1"/>
      <c r="AC327" s="1"/>
      <c r="AD327" s="1"/>
      <c r="AE327" s="1"/>
      <c r="AF327" s="1"/>
      <c r="AG327" s="1"/>
      <c r="AH327" s="1"/>
      <c r="AI327" s="1"/>
    </row>
    <row r="328" spans="1:35" s="2" customFormat="1" ht="11.5" x14ac:dyDescent="0.25">
      <c r="A328" s="1"/>
      <c r="B328" s="227"/>
      <c r="C328" s="227"/>
      <c r="D328" s="225"/>
      <c r="E328" s="225"/>
      <c r="F328" s="226"/>
      <c r="G328" s="166"/>
      <c r="H328" s="226"/>
      <c r="I328" s="166"/>
      <c r="J328" s="226"/>
      <c r="K328" s="166"/>
      <c r="L328" s="226"/>
      <c r="M328" s="166"/>
      <c r="N328" s="226"/>
      <c r="O328" s="166"/>
      <c r="P328" s="226"/>
      <c r="Q328" s="166"/>
      <c r="R328" s="226"/>
      <c r="S328" s="1"/>
      <c r="T328" s="1"/>
      <c r="U328" s="1"/>
      <c r="V328" s="4"/>
      <c r="W328" s="4"/>
      <c r="X328" s="4"/>
      <c r="Y328" s="4"/>
      <c r="Z328" s="4"/>
      <c r="AA328" s="4"/>
      <c r="AB328" s="1"/>
      <c r="AC328" s="1"/>
      <c r="AD328" s="1"/>
      <c r="AE328" s="1"/>
      <c r="AF328" s="1"/>
      <c r="AG328" s="1"/>
      <c r="AH328" s="1"/>
      <c r="AI328" s="1"/>
    </row>
    <row r="329" spans="1:35" s="2" customFormat="1" ht="11.5" x14ac:dyDescent="0.25">
      <c r="A329" s="1"/>
      <c r="B329" s="227"/>
      <c r="C329" s="227"/>
      <c r="D329" s="225"/>
      <c r="E329" s="225"/>
      <c r="F329" s="226"/>
      <c r="G329" s="166"/>
      <c r="H329" s="226"/>
      <c r="I329" s="166"/>
      <c r="J329" s="226"/>
      <c r="K329" s="166"/>
      <c r="L329" s="226"/>
      <c r="M329" s="166"/>
      <c r="N329" s="226"/>
      <c r="O329" s="166"/>
      <c r="P329" s="226"/>
      <c r="Q329" s="166"/>
      <c r="R329" s="226"/>
      <c r="S329" s="1"/>
      <c r="T329" s="1"/>
      <c r="U329" s="1"/>
      <c r="V329" s="4"/>
      <c r="W329" s="4"/>
      <c r="X329" s="4"/>
      <c r="Y329" s="4"/>
      <c r="Z329" s="4"/>
      <c r="AA329" s="4"/>
      <c r="AB329" s="1"/>
      <c r="AC329" s="1"/>
      <c r="AD329" s="1"/>
      <c r="AE329" s="1"/>
      <c r="AF329" s="1"/>
      <c r="AG329" s="1"/>
      <c r="AH329" s="1"/>
      <c r="AI329" s="1"/>
    </row>
    <row r="330" spans="1:35" s="2" customFormat="1" ht="11.5" x14ac:dyDescent="0.25">
      <c r="A330" s="1"/>
      <c r="B330" s="227"/>
      <c r="C330" s="227"/>
      <c r="D330" s="225"/>
      <c r="E330" s="225"/>
      <c r="F330" s="226"/>
      <c r="G330" s="166"/>
      <c r="H330" s="226"/>
      <c r="I330" s="166"/>
      <c r="J330" s="226"/>
      <c r="K330" s="166"/>
      <c r="L330" s="226"/>
      <c r="M330" s="166"/>
      <c r="N330" s="226"/>
      <c r="O330" s="166"/>
      <c r="P330" s="226"/>
      <c r="Q330" s="166"/>
      <c r="R330" s="226"/>
      <c r="S330" s="1"/>
      <c r="T330" s="1"/>
      <c r="U330" s="1"/>
      <c r="V330" s="4"/>
      <c r="W330" s="4"/>
      <c r="X330" s="4"/>
      <c r="Y330" s="4"/>
      <c r="Z330" s="4"/>
      <c r="AA330" s="4"/>
      <c r="AB330" s="1"/>
      <c r="AC330" s="1"/>
      <c r="AD330" s="1"/>
      <c r="AE330" s="1"/>
      <c r="AF330" s="1"/>
      <c r="AG330" s="1"/>
      <c r="AH330" s="1"/>
      <c r="AI330" s="1"/>
    </row>
    <row r="331" spans="1:35" s="2" customFormat="1" ht="11.5" x14ac:dyDescent="0.25">
      <c r="A331" s="1"/>
      <c r="B331" s="227"/>
      <c r="C331" s="227"/>
      <c r="D331" s="225"/>
      <c r="E331" s="225"/>
      <c r="F331" s="226"/>
      <c r="G331" s="166"/>
      <c r="H331" s="226"/>
      <c r="I331" s="166"/>
      <c r="J331" s="226"/>
      <c r="K331" s="166"/>
      <c r="L331" s="226"/>
      <c r="M331" s="166"/>
      <c r="N331" s="226"/>
      <c r="O331" s="166"/>
      <c r="P331" s="226"/>
      <c r="Q331" s="166"/>
      <c r="R331" s="226"/>
      <c r="S331" s="1"/>
      <c r="T331" s="1"/>
      <c r="U331" s="1"/>
      <c r="V331" s="4"/>
      <c r="W331" s="4"/>
      <c r="X331" s="4"/>
      <c r="Y331" s="4"/>
      <c r="Z331" s="4"/>
      <c r="AA331" s="4"/>
      <c r="AB331" s="1"/>
      <c r="AC331" s="1"/>
      <c r="AD331" s="1"/>
      <c r="AE331" s="1"/>
      <c r="AF331" s="1"/>
      <c r="AG331" s="1"/>
      <c r="AH331" s="1"/>
      <c r="AI331" s="1"/>
    </row>
    <row r="332" spans="1:35" s="2" customFormat="1" ht="11.5" x14ac:dyDescent="0.25">
      <c r="A332" s="1"/>
      <c r="B332" s="227"/>
      <c r="C332" s="227"/>
      <c r="D332" s="225"/>
      <c r="E332" s="225"/>
      <c r="F332" s="226"/>
      <c r="G332" s="166"/>
      <c r="H332" s="226"/>
      <c r="I332" s="166"/>
      <c r="J332" s="226"/>
      <c r="K332" s="166"/>
      <c r="L332" s="226"/>
      <c r="M332" s="166"/>
      <c r="N332" s="226"/>
      <c r="O332" s="166"/>
      <c r="P332" s="226"/>
      <c r="Q332" s="166"/>
      <c r="R332" s="226"/>
      <c r="S332" s="1"/>
      <c r="T332" s="1"/>
      <c r="U332" s="1"/>
      <c r="V332" s="4"/>
      <c r="W332" s="4"/>
      <c r="X332" s="4"/>
      <c r="Y332" s="4"/>
      <c r="Z332" s="4"/>
      <c r="AA332" s="4"/>
      <c r="AB332" s="1"/>
      <c r="AC332" s="1"/>
      <c r="AD332" s="1"/>
      <c r="AE332" s="1"/>
      <c r="AF332" s="1"/>
      <c r="AG332" s="1"/>
      <c r="AH332" s="1"/>
      <c r="AI332" s="1"/>
    </row>
    <row r="333" spans="1:35" s="2" customFormat="1" ht="11.5" x14ac:dyDescent="0.25">
      <c r="A333" s="1"/>
      <c r="B333" s="227"/>
      <c r="C333" s="227"/>
      <c r="D333" s="225"/>
      <c r="E333" s="225"/>
      <c r="F333" s="226"/>
      <c r="G333" s="166"/>
      <c r="H333" s="226"/>
      <c r="I333" s="166"/>
      <c r="J333" s="226"/>
      <c r="K333" s="166"/>
      <c r="L333" s="226"/>
      <c r="M333" s="166"/>
      <c r="N333" s="226"/>
      <c r="O333" s="166"/>
      <c r="P333" s="226"/>
      <c r="Q333" s="166"/>
      <c r="R333" s="226"/>
      <c r="S333" s="1"/>
      <c r="T333" s="1"/>
      <c r="U333" s="1"/>
      <c r="V333" s="4"/>
      <c r="W333" s="4"/>
      <c r="X333" s="4"/>
      <c r="Y333" s="4"/>
      <c r="Z333" s="4"/>
      <c r="AA333" s="4"/>
      <c r="AB333" s="1"/>
      <c r="AC333" s="1"/>
      <c r="AD333" s="1"/>
      <c r="AE333" s="1"/>
      <c r="AF333" s="1"/>
      <c r="AG333" s="1"/>
      <c r="AH333" s="1"/>
      <c r="AI333" s="1"/>
    </row>
    <row r="334" spans="1:35" s="2" customFormat="1" ht="11.5" x14ac:dyDescent="0.25">
      <c r="A334" s="1"/>
      <c r="B334" s="227"/>
      <c r="C334" s="227"/>
      <c r="D334" s="225"/>
      <c r="E334" s="225"/>
      <c r="F334" s="226"/>
      <c r="G334" s="166"/>
      <c r="H334" s="226"/>
      <c r="I334" s="166"/>
      <c r="J334" s="226"/>
      <c r="K334" s="166"/>
      <c r="L334" s="226"/>
      <c r="M334" s="166"/>
      <c r="N334" s="226"/>
      <c r="O334" s="166"/>
      <c r="P334" s="226"/>
      <c r="Q334" s="166"/>
      <c r="R334" s="226"/>
      <c r="S334" s="1"/>
      <c r="T334" s="1"/>
      <c r="U334" s="1"/>
      <c r="V334" s="4"/>
      <c r="W334" s="4"/>
      <c r="X334" s="4"/>
      <c r="Y334" s="4"/>
      <c r="Z334" s="4"/>
      <c r="AA334" s="4"/>
      <c r="AB334" s="1"/>
      <c r="AC334" s="1"/>
      <c r="AD334" s="1"/>
      <c r="AE334" s="1"/>
      <c r="AF334" s="1"/>
      <c r="AG334" s="1"/>
      <c r="AH334" s="1"/>
      <c r="AI334" s="1"/>
    </row>
    <row r="335" spans="1:35" s="2" customFormat="1" ht="11.5" x14ac:dyDescent="0.25">
      <c r="A335" s="1"/>
      <c r="B335" s="227"/>
      <c r="C335" s="227"/>
      <c r="D335" s="225"/>
      <c r="E335" s="225"/>
      <c r="F335" s="226"/>
      <c r="G335" s="166"/>
      <c r="H335" s="226"/>
      <c r="I335" s="166"/>
      <c r="J335" s="226"/>
      <c r="K335" s="166"/>
      <c r="L335" s="226"/>
      <c r="M335" s="166"/>
      <c r="N335" s="226"/>
      <c r="O335" s="166"/>
      <c r="P335" s="226"/>
      <c r="Q335" s="166"/>
      <c r="R335" s="226"/>
      <c r="S335" s="1"/>
      <c r="T335" s="1"/>
      <c r="U335" s="1"/>
      <c r="V335" s="4"/>
      <c r="W335" s="4"/>
      <c r="X335" s="4"/>
      <c r="Y335" s="4"/>
      <c r="Z335" s="4"/>
      <c r="AA335" s="4"/>
      <c r="AB335" s="1"/>
      <c r="AC335" s="1"/>
      <c r="AD335" s="1"/>
      <c r="AE335" s="1"/>
      <c r="AF335" s="1"/>
      <c r="AG335" s="1"/>
      <c r="AH335" s="1"/>
      <c r="AI335" s="1"/>
    </row>
    <row r="336" spans="1:35" s="2" customFormat="1" ht="11.5" x14ac:dyDescent="0.25">
      <c r="A336" s="1"/>
      <c r="B336" s="227"/>
      <c r="C336" s="227"/>
      <c r="D336" s="225"/>
      <c r="E336" s="225"/>
      <c r="F336" s="226"/>
      <c r="G336" s="166"/>
      <c r="H336" s="226"/>
      <c r="I336" s="166"/>
      <c r="J336" s="226"/>
      <c r="K336" s="166"/>
      <c r="L336" s="226"/>
      <c r="M336" s="166"/>
      <c r="N336" s="226"/>
      <c r="O336" s="166"/>
      <c r="P336" s="226"/>
      <c r="Q336" s="166"/>
      <c r="R336" s="226"/>
      <c r="S336" s="1"/>
      <c r="T336" s="1"/>
      <c r="U336" s="1"/>
      <c r="V336" s="4"/>
      <c r="W336" s="4"/>
      <c r="X336" s="4"/>
      <c r="Y336" s="4"/>
      <c r="Z336" s="4"/>
      <c r="AA336" s="4"/>
      <c r="AB336" s="1"/>
      <c r="AC336" s="1"/>
      <c r="AD336" s="1"/>
      <c r="AE336" s="1"/>
      <c r="AF336" s="1"/>
      <c r="AG336" s="1"/>
      <c r="AH336" s="1"/>
      <c r="AI336" s="1"/>
    </row>
    <row r="337" spans="1:35" s="2" customFormat="1" ht="11.5" x14ac:dyDescent="0.25">
      <c r="A337" s="1"/>
      <c r="B337" s="227"/>
      <c r="C337" s="227"/>
      <c r="D337" s="225"/>
      <c r="E337" s="225"/>
      <c r="F337" s="226"/>
      <c r="G337" s="166"/>
      <c r="H337" s="226"/>
      <c r="I337" s="166"/>
      <c r="J337" s="226"/>
      <c r="K337" s="166"/>
      <c r="L337" s="226"/>
      <c r="M337" s="166"/>
      <c r="N337" s="226"/>
      <c r="O337" s="166"/>
      <c r="P337" s="226"/>
      <c r="Q337" s="166"/>
      <c r="R337" s="226"/>
      <c r="S337" s="1"/>
      <c r="T337" s="1"/>
      <c r="U337" s="1"/>
      <c r="V337" s="4"/>
      <c r="W337" s="4"/>
      <c r="X337" s="4"/>
      <c r="Y337" s="4"/>
      <c r="Z337" s="4"/>
      <c r="AA337" s="4"/>
      <c r="AB337" s="1"/>
      <c r="AC337" s="1"/>
      <c r="AD337" s="1"/>
      <c r="AE337" s="1"/>
      <c r="AF337" s="1"/>
      <c r="AG337" s="1"/>
      <c r="AH337" s="1"/>
      <c r="AI337" s="1"/>
    </row>
    <row r="338" spans="1:35" s="2" customFormat="1" ht="11.5" x14ac:dyDescent="0.25">
      <c r="A338" s="1"/>
      <c r="B338" s="227"/>
      <c r="C338" s="227"/>
      <c r="D338" s="225"/>
      <c r="E338" s="225"/>
      <c r="F338" s="226"/>
      <c r="G338" s="166"/>
      <c r="H338" s="226"/>
      <c r="I338" s="166"/>
      <c r="J338" s="226"/>
      <c r="K338" s="166"/>
      <c r="L338" s="226"/>
      <c r="M338" s="166"/>
      <c r="N338" s="226"/>
      <c r="O338" s="166"/>
      <c r="P338" s="226"/>
      <c r="Q338" s="166"/>
      <c r="R338" s="226"/>
      <c r="S338" s="1"/>
      <c r="T338" s="1"/>
      <c r="U338" s="1"/>
      <c r="V338" s="4"/>
      <c r="W338" s="4"/>
      <c r="X338" s="4"/>
      <c r="Y338" s="4"/>
      <c r="Z338" s="4"/>
      <c r="AA338" s="4"/>
      <c r="AB338" s="1"/>
      <c r="AC338" s="1"/>
      <c r="AD338" s="1"/>
      <c r="AE338" s="1"/>
      <c r="AF338" s="1"/>
      <c r="AG338" s="1"/>
      <c r="AH338" s="1"/>
      <c r="AI338" s="1"/>
    </row>
    <row r="339" spans="1:35" s="2" customFormat="1" ht="11.5" x14ac:dyDescent="0.25">
      <c r="A339" s="1"/>
      <c r="B339" s="227"/>
      <c r="C339" s="227"/>
      <c r="D339" s="225"/>
      <c r="E339" s="225"/>
      <c r="F339" s="226"/>
      <c r="G339" s="166"/>
      <c r="H339" s="226"/>
      <c r="I339" s="166"/>
      <c r="J339" s="226"/>
      <c r="K339" s="166"/>
      <c r="L339" s="226"/>
      <c r="M339" s="166"/>
      <c r="N339" s="226"/>
      <c r="O339" s="166"/>
      <c r="P339" s="226"/>
      <c r="Q339" s="166"/>
      <c r="R339" s="226"/>
      <c r="S339" s="1"/>
      <c r="T339" s="1"/>
      <c r="U339" s="1"/>
      <c r="V339" s="4"/>
      <c r="W339" s="4"/>
      <c r="X339" s="4"/>
      <c r="Y339" s="4"/>
      <c r="Z339" s="4"/>
      <c r="AA339" s="4"/>
      <c r="AB339" s="1"/>
      <c r="AC339" s="1"/>
      <c r="AD339" s="1"/>
      <c r="AE339" s="1"/>
      <c r="AF339" s="1"/>
      <c r="AG339" s="1"/>
      <c r="AH339" s="1"/>
      <c r="AI339" s="1"/>
    </row>
    <row r="340" spans="1:35" s="2" customFormat="1" ht="11.5" x14ac:dyDescent="0.25">
      <c r="A340" s="1"/>
      <c r="B340" s="227"/>
      <c r="C340" s="227"/>
      <c r="D340" s="225"/>
      <c r="E340" s="225"/>
      <c r="F340" s="226"/>
      <c r="G340" s="166"/>
      <c r="H340" s="226"/>
      <c r="I340" s="166"/>
      <c r="J340" s="226"/>
      <c r="K340" s="166"/>
      <c r="L340" s="226"/>
      <c r="M340" s="166"/>
      <c r="N340" s="226"/>
      <c r="O340" s="166"/>
      <c r="P340" s="226"/>
      <c r="Q340" s="166"/>
      <c r="R340" s="226"/>
      <c r="S340" s="1"/>
      <c r="T340" s="1"/>
      <c r="U340" s="1"/>
      <c r="V340" s="4"/>
      <c r="W340" s="4"/>
      <c r="X340" s="4"/>
      <c r="Y340" s="4"/>
      <c r="Z340" s="4"/>
      <c r="AA340" s="4"/>
      <c r="AB340" s="1"/>
      <c r="AC340" s="1"/>
      <c r="AD340" s="1"/>
      <c r="AE340" s="1"/>
      <c r="AF340" s="1"/>
      <c r="AG340" s="1"/>
      <c r="AH340" s="1"/>
      <c r="AI340" s="1"/>
    </row>
    <row r="341" spans="1:35" s="2" customFormat="1" ht="11.5" x14ac:dyDescent="0.25">
      <c r="A341" s="1"/>
      <c r="B341" s="227"/>
      <c r="C341" s="227"/>
      <c r="D341" s="225"/>
      <c r="E341" s="225"/>
      <c r="F341" s="226"/>
      <c r="G341" s="166"/>
      <c r="H341" s="226"/>
      <c r="I341" s="166"/>
      <c r="J341" s="226"/>
      <c r="K341" s="166"/>
      <c r="L341" s="226"/>
      <c r="M341" s="166"/>
      <c r="N341" s="226"/>
      <c r="O341" s="166"/>
      <c r="P341" s="226"/>
      <c r="Q341" s="166"/>
      <c r="R341" s="226"/>
      <c r="S341" s="1"/>
      <c r="T341" s="1"/>
      <c r="U341" s="1"/>
      <c r="V341" s="4"/>
      <c r="W341" s="4"/>
      <c r="X341" s="4"/>
      <c r="Y341" s="4"/>
      <c r="Z341" s="4"/>
      <c r="AA341" s="4"/>
      <c r="AB341" s="1"/>
      <c r="AC341" s="1"/>
      <c r="AD341" s="1"/>
      <c r="AE341" s="1"/>
      <c r="AF341" s="1"/>
      <c r="AG341" s="1"/>
      <c r="AH341" s="1"/>
      <c r="AI341" s="1"/>
    </row>
    <row r="342" spans="1:35" s="2" customFormat="1" ht="11.5" x14ac:dyDescent="0.25">
      <c r="A342" s="1"/>
      <c r="B342" s="227"/>
      <c r="C342" s="227"/>
      <c r="D342" s="225"/>
      <c r="E342" s="225"/>
      <c r="F342" s="226"/>
      <c r="G342" s="166"/>
      <c r="H342" s="226"/>
      <c r="I342" s="166"/>
      <c r="J342" s="226"/>
      <c r="K342" s="166"/>
      <c r="L342" s="226"/>
      <c r="M342" s="166"/>
      <c r="N342" s="226"/>
      <c r="O342" s="166"/>
      <c r="P342" s="226"/>
      <c r="Q342" s="166"/>
      <c r="R342" s="226"/>
      <c r="S342" s="1"/>
      <c r="T342" s="1"/>
      <c r="U342" s="1"/>
      <c r="V342" s="4"/>
      <c r="W342" s="4"/>
      <c r="X342" s="4"/>
      <c r="Y342" s="4"/>
      <c r="Z342" s="4"/>
      <c r="AA342" s="4"/>
      <c r="AB342" s="1"/>
      <c r="AC342" s="1"/>
      <c r="AD342" s="1"/>
      <c r="AE342" s="1"/>
      <c r="AF342" s="1"/>
      <c r="AG342" s="1"/>
      <c r="AH342" s="1"/>
      <c r="AI342" s="1"/>
    </row>
    <row r="343" spans="1:35" s="2" customFormat="1" ht="11.5" x14ac:dyDescent="0.25">
      <c r="A343" s="1"/>
      <c r="B343" s="227"/>
      <c r="C343" s="227"/>
      <c r="D343" s="225"/>
      <c r="E343" s="225"/>
      <c r="F343" s="226"/>
      <c r="G343" s="166"/>
      <c r="H343" s="226"/>
      <c r="I343" s="166"/>
      <c r="J343" s="226"/>
      <c r="K343" s="166"/>
      <c r="L343" s="226"/>
      <c r="M343" s="166"/>
      <c r="N343" s="226"/>
      <c r="O343" s="166"/>
      <c r="P343" s="226"/>
      <c r="Q343" s="166"/>
      <c r="R343" s="226"/>
      <c r="S343" s="1"/>
      <c r="T343" s="1"/>
      <c r="U343" s="1"/>
      <c r="V343" s="4"/>
      <c r="W343" s="4"/>
      <c r="X343" s="4"/>
      <c r="Y343" s="4"/>
      <c r="Z343" s="4"/>
      <c r="AA343" s="4"/>
      <c r="AB343" s="1"/>
      <c r="AC343" s="1"/>
      <c r="AD343" s="1"/>
      <c r="AE343" s="1"/>
      <c r="AF343" s="1"/>
      <c r="AG343" s="1"/>
      <c r="AH343" s="1"/>
      <c r="AI343" s="1"/>
    </row>
    <row r="344" spans="1:35" s="2" customFormat="1" ht="11.5" x14ac:dyDescent="0.25">
      <c r="A344" s="1"/>
      <c r="B344" s="227"/>
      <c r="C344" s="227"/>
      <c r="D344" s="225"/>
      <c r="E344" s="225"/>
      <c r="F344" s="226"/>
      <c r="G344" s="166"/>
      <c r="H344" s="226"/>
      <c r="I344" s="166"/>
      <c r="J344" s="226"/>
      <c r="K344" s="166"/>
      <c r="L344" s="226"/>
      <c r="M344" s="166"/>
      <c r="N344" s="226"/>
      <c r="O344" s="166"/>
      <c r="P344" s="226"/>
      <c r="Q344" s="166"/>
      <c r="R344" s="226"/>
      <c r="S344" s="1"/>
      <c r="T344" s="1"/>
      <c r="U344" s="1"/>
      <c r="V344" s="4"/>
      <c r="W344" s="4"/>
      <c r="X344" s="4"/>
      <c r="Y344" s="4"/>
      <c r="Z344" s="4"/>
      <c r="AA344" s="4"/>
      <c r="AB344" s="1"/>
      <c r="AC344" s="1"/>
      <c r="AD344" s="1"/>
      <c r="AE344" s="1"/>
      <c r="AF344" s="1"/>
      <c r="AG344" s="1"/>
      <c r="AH344" s="1"/>
      <c r="AI344" s="1"/>
    </row>
    <row r="345" spans="1:35" s="2" customFormat="1" ht="11.5" x14ac:dyDescent="0.25">
      <c r="A345" s="1"/>
      <c r="B345" s="227"/>
      <c r="C345" s="227"/>
      <c r="D345" s="225"/>
      <c r="E345" s="225"/>
      <c r="F345" s="226"/>
      <c r="G345" s="166"/>
      <c r="H345" s="226"/>
      <c r="I345" s="166"/>
      <c r="J345" s="226"/>
      <c r="K345" s="166"/>
      <c r="L345" s="226"/>
      <c r="M345" s="166"/>
      <c r="N345" s="226"/>
      <c r="O345" s="166"/>
      <c r="P345" s="226"/>
      <c r="Q345" s="166"/>
      <c r="R345" s="226"/>
      <c r="S345" s="1"/>
      <c r="T345" s="1"/>
      <c r="U345" s="1"/>
      <c r="V345" s="4"/>
      <c r="W345" s="4"/>
      <c r="X345" s="4"/>
      <c r="Y345" s="4"/>
      <c r="Z345" s="4"/>
      <c r="AA345" s="4"/>
      <c r="AB345" s="1"/>
      <c r="AC345" s="1"/>
      <c r="AD345" s="1"/>
      <c r="AE345" s="1"/>
      <c r="AF345" s="1"/>
      <c r="AG345" s="1"/>
      <c r="AH345" s="1"/>
      <c r="AI345" s="1"/>
    </row>
    <row r="346" spans="1:35" s="2" customFormat="1" ht="11.5" x14ac:dyDescent="0.25">
      <c r="A346" s="1"/>
      <c r="B346" s="227"/>
      <c r="C346" s="227"/>
      <c r="D346" s="225"/>
      <c r="E346" s="225"/>
      <c r="F346" s="226"/>
      <c r="G346" s="166"/>
      <c r="H346" s="226"/>
      <c r="I346" s="166"/>
      <c r="J346" s="226"/>
      <c r="K346" s="166"/>
      <c r="L346" s="226"/>
      <c r="M346" s="166"/>
      <c r="N346" s="226"/>
      <c r="O346" s="166"/>
      <c r="P346" s="226"/>
      <c r="Q346" s="166"/>
      <c r="R346" s="226"/>
      <c r="S346" s="1"/>
      <c r="T346" s="1"/>
      <c r="U346" s="1"/>
      <c r="V346" s="4"/>
      <c r="W346" s="4"/>
      <c r="X346" s="4"/>
      <c r="Y346" s="4"/>
      <c r="Z346" s="4"/>
      <c r="AA346" s="4"/>
      <c r="AB346" s="1"/>
      <c r="AC346" s="1"/>
      <c r="AD346" s="1"/>
      <c r="AE346" s="1"/>
      <c r="AF346" s="1"/>
      <c r="AG346" s="1"/>
      <c r="AH346" s="1"/>
      <c r="AI346" s="1"/>
    </row>
    <row r="347" spans="1:35" s="2" customFormat="1" ht="11.5" x14ac:dyDescent="0.25">
      <c r="A347" s="1"/>
      <c r="B347" s="227"/>
      <c r="C347" s="227"/>
      <c r="D347" s="225"/>
      <c r="E347" s="225"/>
      <c r="F347" s="226"/>
      <c r="G347" s="166"/>
      <c r="H347" s="226"/>
      <c r="I347" s="166"/>
      <c r="J347" s="226"/>
      <c r="K347" s="166"/>
      <c r="L347" s="226"/>
      <c r="M347" s="166"/>
      <c r="N347" s="226"/>
      <c r="O347" s="166"/>
      <c r="P347" s="226"/>
      <c r="Q347" s="166"/>
      <c r="R347" s="226"/>
      <c r="S347" s="1"/>
      <c r="T347" s="1"/>
      <c r="U347" s="1"/>
      <c r="V347" s="4"/>
      <c r="W347" s="4"/>
      <c r="X347" s="4"/>
      <c r="Y347" s="4"/>
      <c r="Z347" s="4"/>
      <c r="AA347" s="4"/>
      <c r="AB347" s="1"/>
      <c r="AC347" s="1"/>
      <c r="AD347" s="1"/>
      <c r="AE347" s="1"/>
      <c r="AF347" s="1"/>
      <c r="AG347" s="1"/>
      <c r="AH347" s="1"/>
      <c r="AI347" s="1"/>
    </row>
    <row r="348" spans="1:35" s="2" customFormat="1" ht="11.5" x14ac:dyDescent="0.25">
      <c r="A348" s="1"/>
      <c r="B348" s="227"/>
      <c r="C348" s="227"/>
      <c r="D348" s="225"/>
      <c r="E348" s="225"/>
      <c r="F348" s="226"/>
      <c r="G348" s="166"/>
      <c r="H348" s="226"/>
      <c r="I348" s="166"/>
      <c r="J348" s="226"/>
      <c r="K348" s="166"/>
      <c r="L348" s="226"/>
      <c r="M348" s="166"/>
      <c r="N348" s="226"/>
      <c r="O348" s="166"/>
      <c r="P348" s="226"/>
      <c r="Q348" s="166"/>
      <c r="R348" s="226"/>
      <c r="S348" s="1"/>
      <c r="T348" s="1"/>
      <c r="U348" s="1"/>
      <c r="V348" s="4"/>
      <c r="W348" s="4"/>
      <c r="X348" s="4"/>
      <c r="Y348" s="4"/>
      <c r="Z348" s="4"/>
      <c r="AA348" s="4"/>
      <c r="AB348" s="1"/>
      <c r="AC348" s="1"/>
      <c r="AD348" s="1"/>
      <c r="AE348" s="1"/>
      <c r="AF348" s="1"/>
      <c r="AG348" s="1"/>
      <c r="AH348" s="1"/>
      <c r="AI348" s="1"/>
    </row>
    <row r="349" spans="1:35" s="2" customFormat="1" ht="11.5" x14ac:dyDescent="0.25">
      <c r="A349" s="1"/>
      <c r="B349" s="227"/>
      <c r="C349" s="227"/>
      <c r="D349" s="225"/>
      <c r="E349" s="225"/>
      <c r="F349" s="226"/>
      <c r="G349" s="166"/>
      <c r="H349" s="226"/>
      <c r="I349" s="166"/>
      <c r="J349" s="226"/>
      <c r="K349" s="166"/>
      <c r="L349" s="226"/>
      <c r="M349" s="166"/>
      <c r="N349" s="226"/>
      <c r="O349" s="166"/>
      <c r="P349" s="226"/>
      <c r="Q349" s="166"/>
      <c r="R349" s="226"/>
      <c r="S349" s="1"/>
      <c r="T349" s="1"/>
      <c r="U349" s="1"/>
      <c r="V349" s="4"/>
      <c r="W349" s="4"/>
      <c r="X349" s="4"/>
      <c r="Y349" s="4"/>
      <c r="Z349" s="4"/>
      <c r="AA349" s="4"/>
      <c r="AB349" s="1"/>
      <c r="AC349" s="1"/>
      <c r="AD349" s="1"/>
      <c r="AE349" s="1"/>
      <c r="AF349" s="1"/>
      <c r="AG349" s="1"/>
      <c r="AH349" s="1"/>
      <c r="AI349" s="1"/>
    </row>
    <row r="350" spans="1:35" s="2" customFormat="1" ht="11.5" x14ac:dyDescent="0.25">
      <c r="A350" s="1"/>
      <c r="B350" s="227"/>
      <c r="C350" s="227"/>
      <c r="D350" s="225"/>
      <c r="E350" s="225"/>
      <c r="F350" s="226"/>
      <c r="G350" s="166"/>
      <c r="H350" s="226"/>
      <c r="I350" s="166"/>
      <c r="J350" s="226"/>
      <c r="K350" s="166"/>
      <c r="L350" s="226"/>
      <c r="M350" s="166"/>
      <c r="N350" s="226"/>
      <c r="O350" s="166"/>
      <c r="P350" s="226"/>
      <c r="Q350" s="166"/>
      <c r="R350" s="226"/>
      <c r="S350" s="1"/>
      <c r="T350" s="1"/>
      <c r="U350" s="1"/>
      <c r="V350" s="4"/>
      <c r="W350" s="4"/>
      <c r="X350" s="4"/>
      <c r="Y350" s="4"/>
      <c r="Z350" s="4"/>
      <c r="AA350" s="4"/>
      <c r="AB350" s="1"/>
      <c r="AC350" s="1"/>
      <c r="AD350" s="1"/>
      <c r="AE350" s="1"/>
      <c r="AF350" s="1"/>
      <c r="AG350" s="1"/>
      <c r="AH350" s="1"/>
      <c r="AI350" s="1"/>
    </row>
    <row r="351" spans="1:35" s="2" customFormat="1" ht="11.5" x14ac:dyDescent="0.25">
      <c r="A351" s="1"/>
      <c r="B351" s="227"/>
      <c r="C351" s="227"/>
      <c r="D351" s="225"/>
      <c r="E351" s="225"/>
      <c r="F351" s="226"/>
      <c r="G351" s="166"/>
      <c r="H351" s="226"/>
      <c r="I351" s="166"/>
      <c r="J351" s="226"/>
      <c r="K351" s="166"/>
      <c r="L351" s="226"/>
      <c r="M351" s="166"/>
      <c r="N351" s="226"/>
      <c r="O351" s="166"/>
      <c r="P351" s="226"/>
      <c r="Q351" s="166"/>
      <c r="R351" s="226"/>
      <c r="S351" s="1"/>
      <c r="T351" s="1"/>
      <c r="U351" s="1"/>
      <c r="V351" s="4"/>
      <c r="W351" s="4"/>
      <c r="X351" s="4"/>
      <c r="Y351" s="4"/>
      <c r="Z351" s="4"/>
      <c r="AA351" s="4"/>
      <c r="AB351" s="1"/>
      <c r="AC351" s="1"/>
      <c r="AD351" s="1"/>
      <c r="AE351" s="1"/>
      <c r="AF351" s="1"/>
      <c r="AG351" s="1"/>
      <c r="AH351" s="1"/>
      <c r="AI351" s="1"/>
    </row>
    <row r="352" spans="1:35" s="2" customFormat="1" ht="11.5" x14ac:dyDescent="0.25">
      <c r="A352" s="1"/>
      <c r="B352" s="227"/>
      <c r="C352" s="227"/>
      <c r="D352" s="225"/>
      <c r="E352" s="225"/>
      <c r="F352" s="226"/>
      <c r="G352" s="166"/>
      <c r="H352" s="226"/>
      <c r="I352" s="166"/>
      <c r="J352" s="226"/>
      <c r="K352" s="166"/>
      <c r="L352" s="226"/>
      <c r="M352" s="166"/>
      <c r="N352" s="226"/>
      <c r="O352" s="166"/>
      <c r="P352" s="226"/>
      <c r="Q352" s="166"/>
      <c r="R352" s="226"/>
      <c r="S352" s="1"/>
      <c r="T352" s="1"/>
      <c r="U352" s="1"/>
      <c r="V352" s="4"/>
      <c r="W352" s="4"/>
      <c r="X352" s="4"/>
      <c r="Y352" s="4"/>
      <c r="Z352" s="4"/>
      <c r="AA352" s="4"/>
      <c r="AB352" s="1"/>
      <c r="AC352" s="1"/>
      <c r="AD352" s="1"/>
      <c r="AE352" s="1"/>
      <c r="AF352" s="1"/>
      <c r="AG352" s="1"/>
      <c r="AH352" s="1"/>
      <c r="AI352" s="1"/>
    </row>
    <row r="353" spans="1:35" s="2" customFormat="1" ht="11.5" x14ac:dyDescent="0.25">
      <c r="A353" s="1"/>
      <c r="B353" s="227"/>
      <c r="C353" s="227"/>
      <c r="D353" s="225"/>
      <c r="E353" s="225"/>
      <c r="F353" s="226"/>
      <c r="G353" s="166"/>
      <c r="H353" s="226"/>
      <c r="I353" s="166"/>
      <c r="J353" s="226"/>
      <c r="K353" s="166"/>
      <c r="L353" s="226"/>
      <c r="M353" s="166"/>
      <c r="N353" s="226"/>
      <c r="O353" s="166"/>
      <c r="P353" s="226"/>
      <c r="Q353" s="166"/>
      <c r="R353" s="226"/>
      <c r="S353" s="1"/>
      <c r="T353" s="1"/>
      <c r="U353" s="1"/>
      <c r="V353" s="4"/>
      <c r="W353" s="4"/>
      <c r="X353" s="4"/>
      <c r="Y353" s="4"/>
      <c r="Z353" s="4"/>
      <c r="AA353" s="4"/>
      <c r="AB353" s="1"/>
      <c r="AC353" s="1"/>
      <c r="AD353" s="1"/>
      <c r="AE353" s="1"/>
      <c r="AF353" s="1"/>
      <c r="AG353" s="1"/>
      <c r="AH353" s="1"/>
      <c r="AI353" s="1"/>
    </row>
    <row r="354" spans="1:35" s="2" customFormat="1" ht="11.5" x14ac:dyDescent="0.25">
      <c r="A354" s="1"/>
      <c r="B354" s="227"/>
      <c r="C354" s="227"/>
      <c r="D354" s="225"/>
      <c r="E354" s="225"/>
      <c r="F354" s="226"/>
      <c r="G354" s="166"/>
      <c r="H354" s="226"/>
      <c r="I354" s="166"/>
      <c r="J354" s="226"/>
      <c r="K354" s="166"/>
      <c r="L354" s="226"/>
      <c r="M354" s="166"/>
      <c r="N354" s="226"/>
      <c r="O354" s="166"/>
      <c r="P354" s="226"/>
      <c r="Q354" s="166"/>
      <c r="R354" s="226"/>
      <c r="S354" s="1"/>
      <c r="T354" s="1"/>
      <c r="U354" s="1"/>
      <c r="V354" s="4"/>
      <c r="W354" s="4"/>
      <c r="X354" s="4"/>
      <c r="Y354" s="4"/>
      <c r="Z354" s="4"/>
      <c r="AA354" s="4"/>
      <c r="AB354" s="1"/>
      <c r="AC354" s="1"/>
      <c r="AD354" s="1"/>
      <c r="AE354" s="1"/>
      <c r="AF354" s="1"/>
      <c r="AG354" s="1"/>
      <c r="AH354" s="1"/>
      <c r="AI354" s="1"/>
    </row>
    <row r="355" spans="1:35" s="2" customFormat="1" ht="11.5" x14ac:dyDescent="0.25">
      <c r="A355" s="1"/>
      <c r="B355" s="227"/>
      <c r="C355" s="227"/>
      <c r="D355" s="225"/>
      <c r="E355" s="225"/>
      <c r="F355" s="226"/>
      <c r="G355" s="166"/>
      <c r="H355" s="226"/>
      <c r="I355" s="166"/>
      <c r="J355" s="226"/>
      <c r="K355" s="166"/>
      <c r="L355" s="226"/>
      <c r="M355" s="166"/>
      <c r="N355" s="226"/>
      <c r="O355" s="166"/>
      <c r="P355" s="226"/>
      <c r="Q355" s="166"/>
      <c r="R355" s="226"/>
      <c r="S355" s="1"/>
      <c r="T355" s="1"/>
      <c r="U355" s="1"/>
      <c r="V355" s="4"/>
      <c r="W355" s="4"/>
      <c r="X355" s="4"/>
      <c r="Y355" s="4"/>
      <c r="Z355" s="4"/>
      <c r="AA355" s="4"/>
      <c r="AB355" s="1"/>
      <c r="AC355" s="1"/>
      <c r="AD355" s="1"/>
      <c r="AE355" s="1"/>
      <c r="AF355" s="1"/>
      <c r="AG355" s="1"/>
      <c r="AH355" s="1"/>
      <c r="AI355" s="1"/>
    </row>
    <row r="356" spans="1:35" s="2" customFormat="1" ht="11.5" x14ac:dyDescent="0.25">
      <c r="A356" s="1"/>
      <c r="B356" s="227"/>
      <c r="C356" s="227"/>
      <c r="D356" s="225"/>
      <c r="E356" s="225"/>
      <c r="F356" s="226"/>
      <c r="G356" s="166"/>
      <c r="H356" s="226"/>
      <c r="I356" s="166"/>
      <c r="J356" s="226"/>
      <c r="K356" s="166"/>
      <c r="L356" s="226"/>
      <c r="M356" s="166"/>
      <c r="N356" s="226"/>
      <c r="O356" s="166"/>
      <c r="P356" s="226"/>
      <c r="Q356" s="166"/>
      <c r="R356" s="226"/>
      <c r="S356" s="1"/>
      <c r="T356" s="1"/>
      <c r="U356" s="1"/>
      <c r="V356" s="4"/>
      <c r="W356" s="4"/>
      <c r="X356" s="4"/>
      <c r="Y356" s="4"/>
      <c r="Z356" s="4"/>
      <c r="AA356" s="4"/>
      <c r="AB356" s="1"/>
      <c r="AC356" s="1"/>
      <c r="AD356" s="1"/>
      <c r="AE356" s="1"/>
      <c r="AF356" s="1"/>
      <c r="AG356" s="1"/>
      <c r="AH356" s="1"/>
      <c r="AI356" s="1"/>
    </row>
    <row r="357" spans="1:35" s="2" customFormat="1" ht="11.5" x14ac:dyDescent="0.25">
      <c r="A357" s="1"/>
      <c r="B357" s="227"/>
      <c r="C357" s="227"/>
      <c r="D357" s="225"/>
      <c r="E357" s="225"/>
      <c r="F357" s="226"/>
      <c r="G357" s="166"/>
      <c r="H357" s="226"/>
      <c r="I357" s="166"/>
      <c r="J357" s="226"/>
      <c r="K357" s="166"/>
      <c r="L357" s="226"/>
      <c r="M357" s="166"/>
      <c r="N357" s="226"/>
      <c r="O357" s="166"/>
      <c r="P357" s="226"/>
      <c r="Q357" s="166"/>
      <c r="R357" s="226"/>
      <c r="S357" s="1"/>
      <c r="T357" s="1"/>
      <c r="U357" s="1"/>
      <c r="V357" s="4"/>
      <c r="W357" s="4"/>
      <c r="X357" s="4"/>
      <c r="Y357" s="4"/>
      <c r="Z357" s="4"/>
      <c r="AA357" s="4"/>
      <c r="AB357" s="1"/>
      <c r="AC357" s="1"/>
      <c r="AD357" s="1"/>
      <c r="AE357" s="1"/>
      <c r="AF357" s="1"/>
      <c r="AG357" s="1"/>
      <c r="AH357" s="1"/>
      <c r="AI357" s="1"/>
    </row>
    <row r="358" spans="1:35" s="2" customFormat="1" ht="11.5" x14ac:dyDescent="0.25">
      <c r="A358" s="1"/>
      <c r="B358" s="227"/>
      <c r="C358" s="227"/>
      <c r="D358" s="225"/>
      <c r="E358" s="225"/>
      <c r="F358" s="226"/>
      <c r="G358" s="166"/>
      <c r="H358" s="226"/>
      <c r="I358" s="166"/>
      <c r="J358" s="226"/>
      <c r="K358" s="166"/>
      <c r="L358" s="226"/>
      <c r="M358" s="166"/>
      <c r="N358" s="226"/>
      <c r="O358" s="166"/>
      <c r="P358" s="226"/>
      <c r="Q358" s="166"/>
      <c r="R358" s="226"/>
      <c r="S358" s="1"/>
      <c r="T358" s="1"/>
      <c r="U358" s="1"/>
      <c r="V358" s="4"/>
      <c r="W358" s="4"/>
      <c r="X358" s="4"/>
      <c r="Y358" s="4"/>
      <c r="Z358" s="4"/>
      <c r="AA358" s="4"/>
      <c r="AB358" s="1"/>
      <c r="AC358" s="1"/>
      <c r="AD358" s="1"/>
      <c r="AE358" s="1"/>
      <c r="AF358" s="1"/>
      <c r="AG358" s="1"/>
      <c r="AH358" s="1"/>
      <c r="AI358" s="1"/>
    </row>
    <row r="359" spans="1:35" s="2" customFormat="1" ht="11.5" x14ac:dyDescent="0.25">
      <c r="A359" s="1"/>
      <c r="B359" s="227"/>
      <c r="C359" s="227"/>
      <c r="D359" s="225"/>
      <c r="E359" s="225"/>
      <c r="F359" s="226"/>
      <c r="G359" s="166"/>
      <c r="H359" s="226"/>
      <c r="I359" s="166"/>
      <c r="J359" s="226"/>
      <c r="K359" s="166"/>
      <c r="L359" s="226"/>
      <c r="M359" s="166"/>
      <c r="N359" s="226"/>
      <c r="O359" s="166"/>
      <c r="P359" s="226"/>
      <c r="Q359" s="166"/>
      <c r="R359" s="226"/>
      <c r="S359" s="1"/>
      <c r="T359" s="1"/>
      <c r="U359" s="1"/>
      <c r="V359" s="4"/>
      <c r="W359" s="4"/>
      <c r="X359" s="4"/>
      <c r="Y359" s="4"/>
      <c r="Z359" s="4"/>
      <c r="AA359" s="4"/>
      <c r="AB359" s="1"/>
      <c r="AC359" s="1"/>
      <c r="AD359" s="1"/>
      <c r="AE359" s="1"/>
      <c r="AF359" s="1"/>
      <c r="AG359" s="1"/>
      <c r="AH359" s="1"/>
      <c r="AI359" s="1"/>
    </row>
    <row r="360" spans="1:35" s="2" customFormat="1" ht="11.5" x14ac:dyDescent="0.25">
      <c r="A360" s="1"/>
      <c r="B360" s="227"/>
      <c r="C360" s="227"/>
      <c r="D360" s="225"/>
      <c r="E360" s="225"/>
      <c r="F360" s="226"/>
      <c r="G360" s="166"/>
      <c r="H360" s="226"/>
      <c r="I360" s="166"/>
      <c r="J360" s="226"/>
      <c r="K360" s="166"/>
      <c r="L360" s="226"/>
      <c r="M360" s="166"/>
      <c r="N360" s="226"/>
      <c r="O360" s="166"/>
      <c r="P360" s="226"/>
      <c r="Q360" s="166"/>
      <c r="R360" s="226"/>
      <c r="S360" s="1"/>
      <c r="T360" s="1"/>
      <c r="U360" s="1"/>
      <c r="V360" s="4"/>
      <c r="W360" s="4"/>
      <c r="X360" s="4"/>
      <c r="Y360" s="4"/>
      <c r="Z360" s="4"/>
      <c r="AA360" s="4"/>
      <c r="AB360" s="1"/>
      <c r="AC360" s="1"/>
      <c r="AD360" s="1"/>
      <c r="AE360" s="1"/>
      <c r="AF360" s="1"/>
      <c r="AG360" s="1"/>
      <c r="AH360" s="1"/>
      <c r="AI360" s="1"/>
    </row>
    <row r="361" spans="1:35" s="2" customFormat="1" ht="11.5" x14ac:dyDescent="0.25">
      <c r="A361" s="1"/>
      <c r="B361" s="227"/>
      <c r="C361" s="227"/>
      <c r="D361" s="225"/>
      <c r="E361" s="225"/>
      <c r="F361" s="226"/>
      <c r="G361" s="166"/>
      <c r="H361" s="226"/>
      <c r="I361" s="166"/>
      <c r="J361" s="226"/>
      <c r="K361" s="166"/>
      <c r="L361" s="226"/>
      <c r="M361" s="166"/>
      <c r="N361" s="226"/>
      <c r="O361" s="166"/>
      <c r="P361" s="226"/>
      <c r="Q361" s="166"/>
      <c r="R361" s="226"/>
      <c r="S361" s="1"/>
      <c r="T361" s="1"/>
      <c r="U361" s="1"/>
      <c r="V361" s="4"/>
      <c r="W361" s="4"/>
      <c r="X361" s="4"/>
      <c r="Y361" s="4"/>
      <c r="Z361" s="4"/>
      <c r="AA361" s="4"/>
      <c r="AB361" s="1"/>
      <c r="AC361" s="1"/>
      <c r="AD361" s="1"/>
      <c r="AE361" s="1"/>
      <c r="AF361" s="1"/>
      <c r="AG361" s="1"/>
      <c r="AH361" s="1"/>
      <c r="AI361" s="1"/>
    </row>
    <row r="362" spans="1:35" s="2" customFormat="1" ht="11.5" x14ac:dyDescent="0.25">
      <c r="A362" s="1"/>
      <c r="B362" s="227"/>
      <c r="C362" s="227"/>
      <c r="D362" s="225"/>
      <c r="E362" s="225"/>
      <c r="F362" s="226"/>
      <c r="G362" s="166"/>
      <c r="H362" s="226"/>
      <c r="I362" s="166"/>
      <c r="J362" s="226"/>
      <c r="K362" s="166"/>
      <c r="L362" s="226"/>
      <c r="M362" s="166"/>
      <c r="N362" s="226"/>
      <c r="O362" s="166"/>
      <c r="P362" s="226"/>
      <c r="Q362" s="166"/>
      <c r="R362" s="226"/>
      <c r="S362" s="1"/>
      <c r="T362" s="1"/>
      <c r="U362" s="1"/>
      <c r="V362" s="4"/>
      <c r="W362" s="4"/>
      <c r="X362" s="4"/>
      <c r="Y362" s="4"/>
      <c r="Z362" s="4"/>
      <c r="AA362" s="4"/>
      <c r="AB362" s="1"/>
      <c r="AC362" s="1"/>
      <c r="AD362" s="1"/>
      <c r="AE362" s="1"/>
      <c r="AF362" s="1"/>
      <c r="AG362" s="1"/>
      <c r="AH362" s="1"/>
      <c r="AI362" s="1"/>
    </row>
    <row r="363" spans="1:35" s="2" customFormat="1" ht="11.5" x14ac:dyDescent="0.25">
      <c r="A363" s="1"/>
      <c r="B363" s="227"/>
      <c r="C363" s="227"/>
      <c r="D363" s="225"/>
      <c r="E363" s="225"/>
      <c r="F363" s="226"/>
      <c r="G363" s="166"/>
      <c r="H363" s="226"/>
      <c r="I363" s="166"/>
      <c r="J363" s="226"/>
      <c r="K363" s="166"/>
      <c r="L363" s="226"/>
      <c r="M363" s="166"/>
      <c r="N363" s="226"/>
      <c r="O363" s="166"/>
      <c r="P363" s="226"/>
      <c r="Q363" s="166"/>
      <c r="R363" s="226"/>
      <c r="S363" s="1"/>
      <c r="T363" s="1"/>
      <c r="U363" s="1"/>
      <c r="V363" s="4"/>
      <c r="W363" s="4"/>
      <c r="X363" s="4"/>
      <c r="Y363" s="4"/>
      <c r="Z363" s="4"/>
      <c r="AA363" s="4"/>
      <c r="AB363" s="1"/>
      <c r="AC363" s="1"/>
      <c r="AD363" s="1"/>
      <c r="AE363" s="1"/>
      <c r="AF363" s="1"/>
      <c r="AG363" s="1"/>
      <c r="AH363" s="1"/>
      <c r="AI363" s="1"/>
    </row>
    <row r="364" spans="1:35" s="2" customFormat="1" ht="11.5" x14ac:dyDescent="0.25">
      <c r="A364" s="1"/>
      <c r="B364" s="227"/>
      <c r="C364" s="227"/>
      <c r="D364" s="225"/>
      <c r="E364" s="225"/>
      <c r="F364" s="226"/>
      <c r="G364" s="166"/>
      <c r="H364" s="226"/>
      <c r="I364" s="166"/>
      <c r="J364" s="226"/>
      <c r="K364" s="166"/>
      <c r="L364" s="226"/>
      <c r="M364" s="166"/>
      <c r="N364" s="226"/>
      <c r="O364" s="166"/>
      <c r="P364" s="226"/>
      <c r="Q364" s="166"/>
      <c r="R364" s="226"/>
      <c r="S364" s="1"/>
      <c r="T364" s="1"/>
      <c r="U364" s="1"/>
      <c r="V364" s="4"/>
      <c r="W364" s="4"/>
      <c r="X364" s="4"/>
      <c r="Y364" s="4"/>
      <c r="Z364" s="4"/>
      <c r="AA364" s="4"/>
      <c r="AB364" s="1"/>
      <c r="AC364" s="1"/>
      <c r="AD364" s="1"/>
      <c r="AE364" s="1"/>
      <c r="AF364" s="1"/>
      <c r="AG364" s="1"/>
      <c r="AH364" s="1"/>
      <c r="AI364" s="1"/>
    </row>
    <row r="365" spans="1:35" s="2" customFormat="1" ht="11.5" x14ac:dyDescent="0.25">
      <c r="A365" s="1"/>
      <c r="B365" s="227"/>
      <c r="C365" s="227"/>
      <c r="D365" s="225"/>
      <c r="E365" s="225"/>
      <c r="F365" s="226"/>
      <c r="G365" s="166"/>
      <c r="H365" s="226"/>
      <c r="I365" s="166"/>
      <c r="J365" s="226"/>
      <c r="K365" s="166"/>
      <c r="L365" s="226"/>
      <c r="M365" s="166"/>
      <c r="N365" s="226"/>
      <c r="O365" s="166"/>
      <c r="P365" s="226"/>
      <c r="Q365" s="166"/>
      <c r="R365" s="226"/>
      <c r="S365" s="1"/>
      <c r="T365" s="1"/>
      <c r="U365" s="1"/>
      <c r="V365" s="4"/>
      <c r="W365" s="4"/>
      <c r="X365" s="4"/>
      <c r="Y365" s="4"/>
      <c r="Z365" s="4"/>
      <c r="AA365" s="4"/>
      <c r="AB365" s="1"/>
      <c r="AC365" s="1"/>
      <c r="AD365" s="1"/>
      <c r="AE365" s="1"/>
      <c r="AF365" s="1"/>
      <c r="AG365" s="1"/>
      <c r="AH365" s="1"/>
      <c r="AI365" s="1"/>
    </row>
    <row r="366" spans="1:35" s="2" customFormat="1" ht="11.5" x14ac:dyDescent="0.25">
      <c r="A366" s="1"/>
      <c r="B366" s="227"/>
      <c r="C366" s="227"/>
      <c r="D366" s="225"/>
      <c r="E366" s="225"/>
      <c r="F366" s="226"/>
      <c r="G366" s="166"/>
      <c r="H366" s="226"/>
      <c r="I366" s="166"/>
      <c r="J366" s="226"/>
      <c r="K366" s="166"/>
      <c r="L366" s="226"/>
      <c r="M366" s="166"/>
      <c r="N366" s="226"/>
      <c r="O366" s="166"/>
      <c r="P366" s="226"/>
      <c r="Q366" s="166"/>
      <c r="R366" s="226"/>
      <c r="S366" s="1"/>
      <c r="T366" s="1"/>
      <c r="U366" s="1"/>
      <c r="V366" s="4"/>
      <c r="W366" s="4"/>
      <c r="X366" s="4"/>
      <c r="Y366" s="4"/>
      <c r="Z366" s="4"/>
      <c r="AA366" s="4"/>
      <c r="AB366" s="1"/>
      <c r="AC366" s="1"/>
      <c r="AD366" s="1"/>
      <c r="AE366" s="1"/>
      <c r="AF366" s="1"/>
      <c r="AG366" s="1"/>
      <c r="AH366" s="1"/>
      <c r="AI366" s="1"/>
    </row>
    <row r="367" spans="1:35" s="2" customFormat="1" ht="11.5" x14ac:dyDescent="0.25">
      <c r="A367" s="1"/>
      <c r="B367" s="227"/>
      <c r="C367" s="227"/>
      <c r="D367" s="225"/>
      <c r="E367" s="225"/>
      <c r="F367" s="226"/>
      <c r="G367" s="166"/>
      <c r="H367" s="226"/>
      <c r="I367" s="166"/>
      <c r="J367" s="226"/>
      <c r="K367" s="166"/>
      <c r="L367" s="226"/>
      <c r="M367" s="166"/>
      <c r="N367" s="226"/>
      <c r="O367" s="166"/>
      <c r="P367" s="226"/>
      <c r="Q367" s="166"/>
      <c r="R367" s="226"/>
      <c r="S367" s="1"/>
      <c r="T367" s="1"/>
      <c r="U367" s="1"/>
      <c r="V367" s="4"/>
      <c r="W367" s="4"/>
      <c r="X367" s="4"/>
      <c r="Y367" s="4"/>
      <c r="Z367" s="4"/>
      <c r="AA367" s="4"/>
      <c r="AB367" s="1"/>
      <c r="AC367" s="1"/>
      <c r="AD367" s="1"/>
      <c r="AE367" s="1"/>
      <c r="AF367" s="1"/>
      <c r="AG367" s="1"/>
      <c r="AH367" s="1"/>
      <c r="AI367" s="1"/>
    </row>
    <row r="368" spans="1:35" s="2" customFormat="1" ht="11.5" x14ac:dyDescent="0.25">
      <c r="A368" s="1"/>
      <c r="B368" s="227"/>
      <c r="C368" s="227"/>
      <c r="D368" s="225"/>
      <c r="E368" s="225"/>
      <c r="F368" s="226"/>
      <c r="G368" s="166"/>
      <c r="H368" s="226"/>
      <c r="I368" s="166"/>
      <c r="J368" s="226"/>
      <c r="K368" s="166"/>
      <c r="L368" s="226"/>
      <c r="M368" s="166"/>
      <c r="N368" s="226"/>
      <c r="O368" s="166"/>
      <c r="P368" s="226"/>
      <c r="Q368" s="166"/>
      <c r="R368" s="226"/>
      <c r="S368" s="1"/>
      <c r="T368" s="1"/>
      <c r="U368" s="1"/>
      <c r="V368" s="4"/>
      <c r="W368" s="4"/>
      <c r="X368" s="4"/>
      <c r="Y368" s="4"/>
      <c r="Z368" s="4"/>
      <c r="AA368" s="4"/>
      <c r="AB368" s="1"/>
      <c r="AC368" s="1"/>
      <c r="AD368" s="1"/>
      <c r="AE368" s="1"/>
      <c r="AF368" s="1"/>
      <c r="AG368" s="1"/>
      <c r="AH368" s="1"/>
      <c r="AI368" s="1"/>
    </row>
    <row r="369" spans="1:35" s="2" customFormat="1" ht="11.5" x14ac:dyDescent="0.25">
      <c r="A369" s="1"/>
      <c r="B369" s="227"/>
      <c r="C369" s="227"/>
      <c r="D369" s="225"/>
      <c r="E369" s="225"/>
      <c r="F369" s="226"/>
      <c r="G369" s="166"/>
      <c r="H369" s="226"/>
      <c r="I369" s="166"/>
      <c r="J369" s="226"/>
      <c r="K369" s="166"/>
      <c r="L369" s="226"/>
      <c r="M369" s="166"/>
      <c r="N369" s="226"/>
      <c r="O369" s="166"/>
      <c r="P369" s="226"/>
      <c r="Q369" s="166"/>
      <c r="R369" s="226"/>
      <c r="S369" s="1"/>
      <c r="T369" s="1"/>
      <c r="U369" s="1"/>
      <c r="V369" s="4"/>
      <c r="W369" s="4"/>
      <c r="X369" s="4"/>
      <c r="Y369" s="4"/>
      <c r="Z369" s="4"/>
      <c r="AA369" s="4"/>
      <c r="AB369" s="1"/>
      <c r="AC369" s="1"/>
      <c r="AD369" s="1"/>
      <c r="AE369" s="1"/>
      <c r="AF369" s="1"/>
      <c r="AG369" s="1"/>
      <c r="AH369" s="1"/>
      <c r="AI369" s="1"/>
    </row>
    <row r="370" spans="1:35" s="2" customFormat="1" ht="11.5" x14ac:dyDescent="0.25">
      <c r="A370" s="1"/>
      <c r="B370" s="227"/>
      <c r="C370" s="227"/>
      <c r="D370" s="225"/>
      <c r="E370" s="225"/>
      <c r="F370" s="226"/>
      <c r="G370" s="166"/>
      <c r="H370" s="226"/>
      <c r="I370" s="166"/>
      <c r="J370" s="226"/>
      <c r="K370" s="166"/>
      <c r="L370" s="226"/>
      <c r="M370" s="166"/>
      <c r="N370" s="226"/>
      <c r="O370" s="166"/>
      <c r="P370" s="226"/>
      <c r="Q370" s="166"/>
      <c r="R370" s="226"/>
      <c r="S370" s="1"/>
      <c r="T370" s="1"/>
      <c r="U370" s="1"/>
      <c r="V370" s="4"/>
      <c r="W370" s="4"/>
      <c r="X370" s="4"/>
      <c r="Y370" s="4"/>
      <c r="Z370" s="4"/>
      <c r="AA370" s="4"/>
      <c r="AB370" s="1"/>
      <c r="AC370" s="1"/>
      <c r="AD370" s="1"/>
      <c r="AE370" s="1"/>
      <c r="AF370" s="1"/>
      <c r="AG370" s="1"/>
      <c r="AH370" s="1"/>
      <c r="AI370" s="1"/>
    </row>
    <row r="371" spans="1:35" s="2" customFormat="1" ht="11.5" x14ac:dyDescent="0.25">
      <c r="A371" s="1"/>
      <c r="B371" s="227"/>
      <c r="C371" s="227"/>
      <c r="D371" s="225"/>
      <c r="E371" s="225"/>
      <c r="F371" s="226"/>
      <c r="G371" s="166"/>
      <c r="H371" s="226"/>
      <c r="I371" s="166"/>
      <c r="J371" s="226"/>
      <c r="K371" s="166"/>
      <c r="L371" s="226"/>
      <c r="M371" s="166"/>
      <c r="N371" s="226"/>
      <c r="O371" s="166"/>
      <c r="P371" s="226"/>
      <c r="Q371" s="166"/>
      <c r="R371" s="226"/>
      <c r="S371" s="1"/>
      <c r="T371" s="1"/>
      <c r="U371" s="1"/>
      <c r="V371" s="4"/>
      <c r="W371" s="4"/>
      <c r="X371" s="4"/>
      <c r="Y371" s="4"/>
      <c r="Z371" s="4"/>
      <c r="AA371" s="4"/>
      <c r="AB371" s="1"/>
      <c r="AC371" s="1"/>
      <c r="AD371" s="1"/>
      <c r="AE371" s="1"/>
      <c r="AF371" s="1"/>
      <c r="AG371" s="1"/>
      <c r="AH371" s="1"/>
      <c r="AI371" s="1"/>
    </row>
    <row r="372" spans="1:35" s="2" customFormat="1" ht="11.5" x14ac:dyDescent="0.25">
      <c r="A372" s="1"/>
      <c r="B372" s="227"/>
      <c r="C372" s="227"/>
      <c r="D372" s="225"/>
      <c r="E372" s="225"/>
      <c r="F372" s="226"/>
      <c r="G372" s="166"/>
      <c r="H372" s="226"/>
      <c r="I372" s="166"/>
      <c r="J372" s="226"/>
      <c r="K372" s="166"/>
      <c r="L372" s="226"/>
      <c r="M372" s="166"/>
      <c r="N372" s="226"/>
      <c r="O372" s="166"/>
      <c r="P372" s="226"/>
      <c r="Q372" s="166"/>
      <c r="R372" s="226"/>
      <c r="S372" s="1"/>
      <c r="T372" s="1"/>
      <c r="U372" s="1"/>
      <c r="V372" s="4"/>
      <c r="W372" s="4"/>
      <c r="X372" s="4"/>
      <c r="Y372" s="4"/>
      <c r="Z372" s="4"/>
      <c r="AA372" s="4"/>
      <c r="AB372" s="1"/>
      <c r="AC372" s="1"/>
      <c r="AD372" s="1"/>
      <c r="AE372" s="1"/>
      <c r="AF372" s="1"/>
      <c r="AG372" s="1"/>
      <c r="AH372" s="1"/>
      <c r="AI372" s="1"/>
    </row>
    <row r="373" spans="1:35" s="2" customFormat="1" ht="11.5" x14ac:dyDescent="0.25">
      <c r="A373" s="1"/>
      <c r="B373" s="227"/>
      <c r="C373" s="227"/>
      <c r="D373" s="225"/>
      <c r="E373" s="225"/>
      <c r="F373" s="226"/>
      <c r="G373" s="166"/>
      <c r="H373" s="226"/>
      <c r="I373" s="166"/>
      <c r="J373" s="226"/>
      <c r="K373" s="166"/>
      <c r="L373" s="226"/>
      <c r="M373" s="166"/>
      <c r="N373" s="226"/>
      <c r="O373" s="166"/>
      <c r="P373" s="226"/>
      <c r="Q373" s="166"/>
      <c r="R373" s="226"/>
      <c r="S373" s="1"/>
      <c r="T373" s="1"/>
      <c r="U373" s="1"/>
      <c r="V373" s="4"/>
      <c r="W373" s="4"/>
      <c r="X373" s="4"/>
      <c r="Y373" s="4"/>
      <c r="Z373" s="4"/>
      <c r="AA373" s="4"/>
      <c r="AB373" s="1"/>
      <c r="AC373" s="1"/>
      <c r="AD373" s="1"/>
      <c r="AE373" s="1"/>
      <c r="AF373" s="1"/>
      <c r="AG373" s="1"/>
      <c r="AH373" s="1"/>
      <c r="AI373" s="1"/>
    </row>
    <row r="374" spans="1:35" s="2" customFormat="1" ht="11.5" x14ac:dyDescent="0.25">
      <c r="A374" s="1"/>
      <c r="B374" s="227"/>
      <c r="C374" s="227"/>
      <c r="D374" s="225"/>
      <c r="E374" s="225"/>
      <c r="F374" s="226"/>
      <c r="G374" s="166"/>
      <c r="H374" s="226"/>
      <c r="I374" s="166"/>
      <c r="J374" s="226"/>
      <c r="K374" s="166"/>
      <c r="L374" s="226"/>
      <c r="M374" s="166"/>
      <c r="N374" s="226"/>
      <c r="O374" s="166"/>
      <c r="P374" s="226"/>
      <c r="Q374" s="166"/>
      <c r="R374" s="226"/>
      <c r="S374" s="1"/>
      <c r="T374" s="1"/>
      <c r="U374" s="1"/>
      <c r="V374" s="4"/>
      <c r="W374" s="4"/>
      <c r="X374" s="4"/>
      <c r="Y374" s="4"/>
      <c r="Z374" s="4"/>
      <c r="AA374" s="4"/>
      <c r="AB374" s="1"/>
      <c r="AC374" s="1"/>
      <c r="AD374" s="1"/>
      <c r="AE374" s="1"/>
      <c r="AF374" s="1"/>
      <c r="AG374" s="1"/>
      <c r="AH374" s="1"/>
      <c r="AI374" s="1"/>
    </row>
    <row r="375" spans="1:35" s="2" customFormat="1" ht="11.5" x14ac:dyDescent="0.25">
      <c r="A375" s="1"/>
      <c r="B375" s="227"/>
      <c r="C375" s="227"/>
      <c r="D375" s="225"/>
      <c r="E375" s="225"/>
      <c r="F375" s="226"/>
      <c r="G375" s="166"/>
      <c r="H375" s="226"/>
      <c r="I375" s="166"/>
      <c r="J375" s="226"/>
      <c r="K375" s="166"/>
      <c r="L375" s="226"/>
      <c r="M375" s="166"/>
      <c r="N375" s="226"/>
      <c r="O375" s="166"/>
      <c r="P375" s="226"/>
      <c r="Q375" s="166"/>
      <c r="R375" s="226"/>
      <c r="S375" s="1"/>
      <c r="T375" s="1"/>
      <c r="U375" s="1"/>
      <c r="V375" s="4"/>
      <c r="W375" s="4"/>
      <c r="X375" s="4"/>
      <c r="Y375" s="4"/>
      <c r="Z375" s="4"/>
      <c r="AA375" s="4"/>
      <c r="AB375" s="1"/>
      <c r="AC375" s="1"/>
      <c r="AD375" s="1"/>
      <c r="AE375" s="1"/>
      <c r="AF375" s="1"/>
      <c r="AG375" s="1"/>
      <c r="AH375" s="1"/>
      <c r="AI375" s="1"/>
    </row>
    <row r="376" spans="1:35" s="2" customFormat="1" ht="11.5" x14ac:dyDescent="0.25">
      <c r="A376" s="1"/>
      <c r="B376" s="227"/>
      <c r="C376" s="227"/>
      <c r="D376" s="225"/>
      <c r="E376" s="225"/>
      <c r="F376" s="226"/>
      <c r="G376" s="166"/>
      <c r="H376" s="226"/>
      <c r="I376" s="166"/>
      <c r="J376" s="226"/>
      <c r="K376" s="166"/>
      <c r="L376" s="226"/>
      <c r="M376" s="166"/>
      <c r="N376" s="226"/>
      <c r="O376" s="166"/>
      <c r="P376" s="226"/>
      <c r="Q376" s="166"/>
      <c r="R376" s="226"/>
      <c r="S376" s="1"/>
      <c r="T376" s="1"/>
      <c r="U376" s="1"/>
      <c r="V376" s="4"/>
      <c r="W376" s="4"/>
      <c r="X376" s="4"/>
      <c r="Y376" s="4"/>
      <c r="Z376" s="4"/>
      <c r="AA376" s="4"/>
      <c r="AB376" s="1"/>
      <c r="AC376" s="1"/>
      <c r="AD376" s="1"/>
      <c r="AE376" s="1"/>
      <c r="AF376" s="1"/>
      <c r="AG376" s="1"/>
      <c r="AH376" s="1"/>
      <c r="AI376" s="1"/>
    </row>
    <row r="377" spans="1:35" s="2" customFormat="1" ht="11.5" x14ac:dyDescent="0.25">
      <c r="A377" s="1"/>
      <c r="B377" s="227"/>
      <c r="C377" s="227"/>
      <c r="D377" s="225"/>
      <c r="E377" s="225"/>
      <c r="F377" s="226"/>
      <c r="G377" s="166"/>
      <c r="H377" s="226"/>
      <c r="I377" s="166"/>
      <c r="J377" s="226"/>
      <c r="K377" s="166"/>
      <c r="L377" s="226"/>
      <c r="M377" s="166"/>
      <c r="N377" s="226"/>
      <c r="O377" s="166"/>
      <c r="P377" s="226"/>
      <c r="Q377" s="166"/>
      <c r="R377" s="226"/>
      <c r="S377" s="1"/>
      <c r="T377" s="1"/>
      <c r="U377" s="1"/>
      <c r="V377" s="4"/>
      <c r="W377" s="4"/>
      <c r="X377" s="4"/>
      <c r="Y377" s="4"/>
      <c r="Z377" s="4"/>
      <c r="AA377" s="4"/>
      <c r="AB377" s="1"/>
      <c r="AC377" s="1"/>
      <c r="AD377" s="1"/>
      <c r="AE377" s="1"/>
      <c r="AF377" s="1"/>
      <c r="AG377" s="1"/>
      <c r="AH377" s="1"/>
      <c r="AI377" s="1"/>
    </row>
    <row r="378" spans="1:35" s="2" customFormat="1" ht="11.5" x14ac:dyDescent="0.25">
      <c r="A378" s="1"/>
      <c r="B378" s="227"/>
      <c r="C378" s="227"/>
      <c r="D378" s="225"/>
      <c r="E378" s="225"/>
      <c r="F378" s="226"/>
      <c r="G378" s="166"/>
      <c r="H378" s="226"/>
      <c r="I378" s="166"/>
      <c r="J378" s="226"/>
      <c r="K378" s="166"/>
      <c r="L378" s="226"/>
      <c r="M378" s="166"/>
      <c r="N378" s="226"/>
      <c r="O378" s="166"/>
      <c r="P378" s="226"/>
      <c r="Q378" s="166"/>
      <c r="R378" s="226"/>
      <c r="S378" s="1"/>
      <c r="T378" s="1"/>
      <c r="U378" s="1"/>
      <c r="V378" s="4"/>
      <c r="W378" s="4"/>
      <c r="X378" s="4"/>
      <c r="Y378" s="4"/>
      <c r="Z378" s="4"/>
      <c r="AA378" s="4"/>
      <c r="AB378" s="1"/>
      <c r="AC378" s="1"/>
      <c r="AD378" s="1"/>
      <c r="AE378" s="1"/>
      <c r="AF378" s="1"/>
      <c r="AG378" s="1"/>
      <c r="AH378" s="1"/>
      <c r="AI378" s="1"/>
    </row>
    <row r="379" spans="1:35" s="2" customFormat="1" ht="11.5" x14ac:dyDescent="0.25">
      <c r="A379" s="1"/>
      <c r="B379" s="227"/>
      <c r="C379" s="227"/>
      <c r="D379" s="225"/>
      <c r="E379" s="225"/>
      <c r="F379" s="226"/>
      <c r="G379" s="166"/>
      <c r="H379" s="226"/>
      <c r="I379" s="166"/>
      <c r="J379" s="226"/>
      <c r="K379" s="166"/>
      <c r="L379" s="226"/>
      <c r="M379" s="166"/>
      <c r="N379" s="226"/>
      <c r="O379" s="166"/>
      <c r="P379" s="226"/>
      <c r="Q379" s="166"/>
      <c r="R379" s="226"/>
      <c r="S379" s="1"/>
      <c r="T379" s="1"/>
      <c r="U379" s="1"/>
      <c r="V379" s="4"/>
      <c r="W379" s="4"/>
      <c r="X379" s="4"/>
      <c r="Y379" s="4"/>
      <c r="Z379" s="4"/>
      <c r="AA379" s="4"/>
      <c r="AB379" s="1"/>
      <c r="AC379" s="1"/>
      <c r="AD379" s="1"/>
      <c r="AE379" s="1"/>
      <c r="AF379" s="1"/>
      <c r="AG379" s="1"/>
      <c r="AH379" s="1"/>
      <c r="AI379" s="1"/>
    </row>
    <row r="380" spans="1:35" s="2" customFormat="1" ht="11.5" x14ac:dyDescent="0.25">
      <c r="A380" s="1"/>
      <c r="B380" s="227"/>
      <c r="C380" s="227"/>
      <c r="D380" s="225"/>
      <c r="E380" s="225"/>
      <c r="F380" s="226"/>
      <c r="G380" s="166"/>
      <c r="H380" s="226"/>
      <c r="I380" s="166"/>
      <c r="J380" s="226"/>
      <c r="K380" s="166"/>
      <c r="L380" s="226"/>
      <c r="M380" s="166"/>
      <c r="N380" s="226"/>
      <c r="O380" s="166"/>
      <c r="P380" s="226"/>
      <c r="Q380" s="166"/>
      <c r="R380" s="226"/>
      <c r="S380" s="1"/>
      <c r="T380" s="1"/>
      <c r="U380" s="1"/>
      <c r="V380" s="4"/>
      <c r="W380" s="4"/>
      <c r="X380" s="4"/>
      <c r="Y380" s="4"/>
      <c r="Z380" s="4"/>
      <c r="AA380" s="4"/>
      <c r="AB380" s="1"/>
      <c r="AC380" s="1"/>
      <c r="AD380" s="1"/>
      <c r="AE380" s="1"/>
      <c r="AF380" s="1"/>
      <c r="AG380" s="1"/>
      <c r="AH380" s="1"/>
      <c r="AI380" s="1"/>
    </row>
    <row r="381" spans="1:35" s="2" customFormat="1" ht="11.5" x14ac:dyDescent="0.25">
      <c r="A381" s="1"/>
      <c r="B381" s="227"/>
      <c r="C381" s="227"/>
      <c r="D381" s="225"/>
      <c r="E381" s="225"/>
      <c r="F381" s="226"/>
      <c r="G381" s="166"/>
      <c r="H381" s="226"/>
      <c r="I381" s="166"/>
      <c r="J381" s="226"/>
      <c r="K381" s="166"/>
      <c r="L381" s="226"/>
      <c r="M381" s="166"/>
      <c r="N381" s="226"/>
      <c r="O381" s="166"/>
      <c r="P381" s="226"/>
      <c r="Q381" s="166"/>
      <c r="R381" s="226"/>
      <c r="S381" s="1"/>
      <c r="T381" s="1"/>
      <c r="U381" s="1"/>
      <c r="V381" s="4"/>
      <c r="W381" s="4"/>
      <c r="X381" s="4"/>
      <c r="Y381" s="4"/>
      <c r="Z381" s="4"/>
      <c r="AA381" s="4"/>
      <c r="AB381" s="1"/>
      <c r="AC381" s="1"/>
      <c r="AD381" s="1"/>
      <c r="AE381" s="1"/>
      <c r="AF381" s="1"/>
      <c r="AG381" s="1"/>
      <c r="AH381" s="1"/>
      <c r="AI381" s="1"/>
    </row>
    <row r="382" spans="1:35" s="2" customFormat="1" ht="11.5" x14ac:dyDescent="0.25">
      <c r="A382" s="1"/>
      <c r="B382" s="227"/>
      <c r="C382" s="227"/>
      <c r="D382" s="225"/>
      <c r="E382" s="225"/>
      <c r="F382" s="226"/>
      <c r="G382" s="166"/>
      <c r="H382" s="226"/>
      <c r="I382" s="166"/>
      <c r="J382" s="226"/>
      <c r="K382" s="166"/>
      <c r="L382" s="226"/>
      <c r="M382" s="166"/>
      <c r="N382" s="226"/>
      <c r="O382" s="166"/>
      <c r="P382" s="226"/>
      <c r="Q382" s="166"/>
      <c r="R382" s="226"/>
      <c r="S382" s="1"/>
      <c r="T382" s="1"/>
      <c r="U382" s="1"/>
      <c r="V382" s="4"/>
      <c r="W382" s="4"/>
      <c r="X382" s="4"/>
      <c r="Y382" s="4"/>
      <c r="Z382" s="4"/>
      <c r="AA382" s="4"/>
      <c r="AB382" s="1"/>
      <c r="AC382" s="1"/>
      <c r="AD382" s="1"/>
      <c r="AE382" s="1"/>
      <c r="AF382" s="1"/>
      <c r="AG382" s="1"/>
      <c r="AH382" s="1"/>
      <c r="AI382" s="1"/>
    </row>
    <row r="383" spans="1:35" s="2" customFormat="1" ht="11.5" x14ac:dyDescent="0.25">
      <c r="A383" s="1"/>
      <c r="B383" s="227"/>
      <c r="C383" s="227"/>
      <c r="D383" s="225"/>
      <c r="E383" s="225"/>
      <c r="F383" s="226"/>
      <c r="G383" s="166"/>
      <c r="H383" s="226"/>
      <c r="I383" s="166"/>
      <c r="J383" s="226"/>
      <c r="K383" s="166"/>
      <c r="L383" s="226"/>
      <c r="M383" s="166"/>
      <c r="N383" s="226"/>
      <c r="O383" s="166"/>
      <c r="P383" s="226"/>
      <c r="Q383" s="166"/>
      <c r="R383" s="226"/>
      <c r="S383" s="1"/>
      <c r="T383" s="1"/>
      <c r="U383" s="1"/>
      <c r="V383" s="4"/>
      <c r="W383" s="4"/>
      <c r="X383" s="4"/>
      <c r="Y383" s="4"/>
      <c r="Z383" s="4"/>
      <c r="AA383" s="4"/>
      <c r="AB383" s="1"/>
      <c r="AC383" s="1"/>
      <c r="AD383" s="1"/>
      <c r="AE383" s="1"/>
      <c r="AF383" s="1"/>
      <c r="AG383" s="1"/>
      <c r="AH383" s="1"/>
      <c r="AI383" s="1"/>
    </row>
    <row r="384" spans="1:35" s="2" customFormat="1" ht="11.5" x14ac:dyDescent="0.25">
      <c r="A384" s="1"/>
      <c r="B384" s="227"/>
      <c r="C384" s="227"/>
      <c r="D384" s="225"/>
      <c r="E384" s="225"/>
      <c r="F384" s="226"/>
      <c r="G384" s="166"/>
      <c r="H384" s="226"/>
      <c r="I384" s="166"/>
      <c r="J384" s="226"/>
      <c r="K384" s="166"/>
      <c r="L384" s="226"/>
      <c r="M384" s="166"/>
      <c r="N384" s="226"/>
      <c r="O384" s="166"/>
      <c r="P384" s="226"/>
      <c r="Q384" s="166"/>
      <c r="R384" s="226"/>
      <c r="S384" s="1"/>
      <c r="T384" s="1"/>
      <c r="U384" s="1"/>
      <c r="V384" s="4"/>
      <c r="W384" s="4"/>
      <c r="X384" s="4"/>
      <c r="Y384" s="4"/>
      <c r="Z384" s="4"/>
      <c r="AA384" s="4"/>
      <c r="AB384" s="1"/>
      <c r="AC384" s="1"/>
      <c r="AD384" s="1"/>
      <c r="AE384" s="1"/>
      <c r="AF384" s="1"/>
      <c r="AG384" s="1"/>
      <c r="AH384" s="1"/>
      <c r="AI384" s="1"/>
    </row>
    <row r="385" spans="1:35" s="2" customFormat="1" ht="11.5" x14ac:dyDescent="0.25">
      <c r="A385" s="1"/>
      <c r="B385" s="227"/>
      <c r="C385" s="227"/>
      <c r="D385" s="225"/>
      <c r="E385" s="225"/>
      <c r="F385" s="226"/>
      <c r="G385" s="166"/>
      <c r="H385" s="226"/>
      <c r="I385" s="166"/>
      <c r="J385" s="226"/>
      <c r="K385" s="166"/>
      <c r="L385" s="226"/>
      <c r="M385" s="166"/>
      <c r="N385" s="226"/>
      <c r="O385" s="166"/>
      <c r="P385" s="226"/>
      <c r="Q385" s="166"/>
      <c r="R385" s="226"/>
      <c r="S385" s="1"/>
      <c r="T385" s="1"/>
      <c r="U385" s="1"/>
      <c r="V385" s="4"/>
      <c r="W385" s="4"/>
      <c r="X385" s="4"/>
      <c r="Y385" s="4"/>
      <c r="Z385" s="4"/>
      <c r="AA385" s="4"/>
      <c r="AB385" s="1"/>
      <c r="AC385" s="1"/>
      <c r="AD385" s="1"/>
      <c r="AE385" s="1"/>
      <c r="AF385" s="1"/>
      <c r="AG385" s="1"/>
      <c r="AH385" s="1"/>
      <c r="AI385" s="1"/>
    </row>
    <row r="386" spans="1:35" s="2" customFormat="1" ht="11.5" x14ac:dyDescent="0.25">
      <c r="A386" s="1"/>
      <c r="B386" s="227"/>
      <c r="C386" s="227"/>
      <c r="D386" s="225"/>
      <c r="E386" s="225"/>
      <c r="F386" s="226"/>
      <c r="G386" s="166"/>
      <c r="H386" s="226"/>
      <c r="I386" s="166"/>
      <c r="J386" s="226"/>
      <c r="K386" s="166"/>
      <c r="L386" s="226"/>
      <c r="M386" s="166"/>
      <c r="N386" s="226"/>
      <c r="O386" s="166"/>
      <c r="P386" s="226"/>
      <c r="Q386" s="166"/>
      <c r="R386" s="226"/>
      <c r="S386" s="1"/>
      <c r="T386" s="1"/>
      <c r="U386" s="1"/>
      <c r="V386" s="4"/>
      <c r="W386" s="4"/>
      <c r="X386" s="4"/>
      <c r="Y386" s="4"/>
      <c r="Z386" s="4"/>
      <c r="AA386" s="4"/>
      <c r="AB386" s="1"/>
      <c r="AC386" s="1"/>
      <c r="AD386" s="1"/>
      <c r="AE386" s="1"/>
      <c r="AF386" s="1"/>
      <c r="AG386" s="1"/>
      <c r="AH386" s="1"/>
      <c r="AI386" s="1"/>
    </row>
    <row r="387" spans="1:35" s="2" customFormat="1" ht="11.5" x14ac:dyDescent="0.25">
      <c r="A387" s="1"/>
      <c r="B387" s="227"/>
      <c r="C387" s="227"/>
      <c r="D387" s="225"/>
      <c r="E387" s="225"/>
      <c r="F387" s="226"/>
      <c r="G387" s="166"/>
      <c r="H387" s="226"/>
      <c r="I387" s="166"/>
      <c r="J387" s="226"/>
      <c r="K387" s="166"/>
      <c r="L387" s="226"/>
      <c r="M387" s="166"/>
      <c r="N387" s="226"/>
      <c r="O387" s="166"/>
      <c r="P387" s="226"/>
      <c r="Q387" s="166"/>
      <c r="R387" s="226"/>
      <c r="S387" s="1"/>
      <c r="T387" s="1"/>
      <c r="U387" s="1"/>
      <c r="V387" s="4"/>
      <c r="W387" s="4"/>
      <c r="X387" s="4"/>
      <c r="Y387" s="4"/>
      <c r="Z387" s="4"/>
      <c r="AA387" s="4"/>
      <c r="AB387" s="1"/>
      <c r="AC387" s="1"/>
      <c r="AD387" s="1"/>
      <c r="AE387" s="1"/>
      <c r="AF387" s="1"/>
      <c r="AG387" s="1"/>
      <c r="AH387" s="1"/>
      <c r="AI387" s="1"/>
    </row>
    <row r="388" spans="1:35" s="2" customFormat="1" ht="11.5" x14ac:dyDescent="0.25">
      <c r="A388" s="1"/>
      <c r="B388" s="227"/>
      <c r="C388" s="227"/>
      <c r="D388" s="225"/>
      <c r="E388" s="225"/>
      <c r="F388" s="226"/>
      <c r="G388" s="166"/>
      <c r="H388" s="226"/>
      <c r="I388" s="166"/>
      <c r="J388" s="226"/>
      <c r="K388" s="166"/>
      <c r="L388" s="226"/>
      <c r="M388" s="166"/>
      <c r="N388" s="226"/>
      <c r="O388" s="166"/>
      <c r="P388" s="226"/>
      <c r="Q388" s="166"/>
      <c r="R388" s="226"/>
      <c r="S388" s="1"/>
      <c r="T388" s="1"/>
      <c r="U388" s="1"/>
      <c r="V388" s="4"/>
      <c r="W388" s="4"/>
      <c r="X388" s="4"/>
      <c r="Y388" s="4"/>
      <c r="Z388" s="4"/>
      <c r="AA388" s="4"/>
      <c r="AB388" s="1"/>
      <c r="AC388" s="1"/>
      <c r="AD388" s="1"/>
      <c r="AE388" s="1"/>
      <c r="AF388" s="1"/>
      <c r="AG388" s="1"/>
      <c r="AH388" s="1"/>
      <c r="AI388" s="1"/>
    </row>
    <row r="389" spans="1:35" s="2" customFormat="1" ht="11.5" x14ac:dyDescent="0.25">
      <c r="A389" s="1"/>
      <c r="B389" s="227"/>
      <c r="C389" s="227"/>
      <c r="D389" s="225"/>
      <c r="E389" s="225"/>
      <c r="F389" s="226"/>
      <c r="G389" s="166"/>
      <c r="H389" s="226"/>
      <c r="I389" s="166"/>
      <c r="J389" s="226"/>
      <c r="K389" s="166"/>
      <c r="L389" s="226"/>
      <c r="M389" s="166"/>
      <c r="N389" s="226"/>
      <c r="O389" s="166"/>
      <c r="P389" s="226"/>
      <c r="Q389" s="166"/>
      <c r="R389" s="226"/>
      <c r="S389" s="1"/>
      <c r="T389" s="1"/>
      <c r="U389" s="1"/>
      <c r="V389" s="4"/>
      <c r="W389" s="4"/>
      <c r="X389" s="4"/>
      <c r="Y389" s="4"/>
      <c r="Z389" s="4"/>
      <c r="AA389" s="4"/>
      <c r="AB389" s="1"/>
      <c r="AC389" s="1"/>
      <c r="AD389" s="1"/>
      <c r="AE389" s="1"/>
      <c r="AF389" s="1"/>
      <c r="AG389" s="1"/>
      <c r="AH389" s="1"/>
      <c r="AI389" s="1"/>
    </row>
    <row r="390" spans="1:35" s="2" customFormat="1" ht="11.5" x14ac:dyDescent="0.25">
      <c r="A390" s="1"/>
      <c r="B390" s="227"/>
      <c r="C390" s="227"/>
      <c r="D390" s="225"/>
      <c r="E390" s="225"/>
      <c r="F390" s="226"/>
      <c r="G390" s="166"/>
      <c r="H390" s="226"/>
      <c r="I390" s="166"/>
      <c r="J390" s="226"/>
      <c r="K390" s="166"/>
      <c r="L390" s="226"/>
      <c r="M390" s="166"/>
      <c r="N390" s="226"/>
      <c r="O390" s="166"/>
      <c r="P390" s="226"/>
      <c r="Q390" s="166"/>
      <c r="R390" s="226"/>
      <c r="S390" s="1"/>
      <c r="T390" s="1"/>
      <c r="U390" s="1"/>
      <c r="V390" s="4"/>
      <c r="W390" s="4"/>
      <c r="X390" s="4"/>
      <c r="Y390" s="4"/>
      <c r="Z390" s="4"/>
      <c r="AA390" s="4"/>
      <c r="AB390" s="1"/>
      <c r="AC390" s="1"/>
      <c r="AD390" s="1"/>
      <c r="AE390" s="1"/>
      <c r="AF390" s="1"/>
      <c r="AG390" s="1"/>
      <c r="AH390" s="1"/>
      <c r="AI390" s="1"/>
    </row>
    <row r="391" spans="1:35" s="2" customFormat="1" ht="11.5" x14ac:dyDescent="0.25">
      <c r="A391" s="1"/>
      <c r="B391" s="227"/>
      <c r="C391" s="227"/>
      <c r="D391" s="225"/>
      <c r="E391" s="225"/>
      <c r="F391" s="226"/>
      <c r="G391" s="166"/>
      <c r="H391" s="226"/>
      <c r="I391" s="166"/>
      <c r="J391" s="226"/>
      <c r="K391" s="166"/>
      <c r="L391" s="226"/>
      <c r="M391" s="166"/>
      <c r="N391" s="226"/>
      <c r="O391" s="166"/>
      <c r="P391" s="226"/>
      <c r="Q391" s="166"/>
      <c r="R391" s="226"/>
      <c r="S391" s="1"/>
      <c r="T391" s="1"/>
      <c r="U391" s="1"/>
      <c r="V391" s="4"/>
      <c r="W391" s="4"/>
      <c r="X391" s="4"/>
      <c r="Y391" s="4"/>
      <c r="Z391" s="4"/>
      <c r="AA391" s="4"/>
      <c r="AB391" s="1"/>
      <c r="AC391" s="1"/>
      <c r="AD391" s="1"/>
      <c r="AE391" s="1"/>
      <c r="AF391" s="1"/>
      <c r="AG391" s="1"/>
      <c r="AH391" s="1"/>
      <c r="AI391" s="1"/>
    </row>
    <row r="392" spans="1:35" s="2" customFormat="1" ht="11.5" x14ac:dyDescent="0.25">
      <c r="A392" s="1"/>
      <c r="B392" s="227"/>
      <c r="C392" s="227"/>
      <c r="D392" s="225"/>
      <c r="E392" s="225"/>
      <c r="F392" s="226"/>
      <c r="G392" s="166"/>
      <c r="H392" s="226"/>
      <c r="I392" s="166"/>
      <c r="J392" s="226"/>
      <c r="K392" s="166"/>
      <c r="L392" s="226"/>
      <c r="M392" s="166"/>
      <c r="N392" s="226"/>
      <c r="O392" s="166"/>
      <c r="P392" s="226"/>
      <c r="Q392" s="166"/>
      <c r="R392" s="226"/>
      <c r="S392" s="1"/>
      <c r="T392" s="1"/>
      <c r="U392" s="1"/>
      <c r="V392" s="4"/>
      <c r="W392" s="4"/>
      <c r="X392" s="4"/>
      <c r="Y392" s="4"/>
      <c r="Z392" s="4"/>
      <c r="AA392" s="4"/>
      <c r="AB392" s="1"/>
      <c r="AC392" s="1"/>
      <c r="AD392" s="1"/>
      <c r="AE392" s="1"/>
      <c r="AF392" s="1"/>
      <c r="AG392" s="1"/>
      <c r="AH392" s="1"/>
      <c r="AI392" s="1"/>
    </row>
    <row r="393" spans="1:35" s="2" customFormat="1" ht="11.5" x14ac:dyDescent="0.25">
      <c r="A393" s="1"/>
      <c r="B393" s="227"/>
      <c r="C393" s="227"/>
      <c r="D393" s="225"/>
      <c r="E393" s="225"/>
      <c r="F393" s="226"/>
      <c r="G393" s="166"/>
      <c r="H393" s="226"/>
      <c r="I393" s="166"/>
      <c r="J393" s="226"/>
      <c r="K393" s="166"/>
      <c r="L393" s="226"/>
      <c r="M393" s="166"/>
      <c r="N393" s="226"/>
      <c r="O393" s="166"/>
      <c r="P393" s="226"/>
      <c r="Q393" s="166"/>
      <c r="R393" s="226"/>
      <c r="S393" s="1"/>
      <c r="T393" s="1"/>
      <c r="U393" s="1"/>
      <c r="V393" s="4"/>
      <c r="W393" s="4"/>
      <c r="X393" s="4"/>
      <c r="Y393" s="4"/>
      <c r="Z393" s="4"/>
      <c r="AA393" s="4"/>
      <c r="AB393" s="1"/>
      <c r="AC393" s="1"/>
      <c r="AD393" s="1"/>
      <c r="AE393" s="1"/>
      <c r="AF393" s="1"/>
      <c r="AG393" s="1"/>
      <c r="AH393" s="1"/>
      <c r="AI393" s="1"/>
    </row>
    <row r="394" spans="1:35" s="2" customFormat="1" ht="11.5" x14ac:dyDescent="0.25">
      <c r="A394" s="1"/>
      <c r="B394" s="227"/>
      <c r="C394" s="227"/>
      <c r="D394" s="225"/>
      <c r="E394" s="225"/>
      <c r="F394" s="226"/>
      <c r="G394" s="166"/>
      <c r="H394" s="226"/>
      <c r="I394" s="166"/>
      <c r="J394" s="226"/>
      <c r="K394" s="166"/>
      <c r="L394" s="226"/>
      <c r="M394" s="166"/>
      <c r="N394" s="226"/>
      <c r="O394" s="166"/>
      <c r="P394" s="226"/>
      <c r="Q394" s="166"/>
      <c r="R394" s="226"/>
      <c r="S394" s="1"/>
      <c r="T394" s="1"/>
      <c r="U394" s="1"/>
      <c r="V394" s="4"/>
      <c r="W394" s="4"/>
      <c r="X394" s="4"/>
      <c r="Y394" s="4"/>
      <c r="Z394" s="4"/>
      <c r="AA394" s="4"/>
      <c r="AB394" s="1"/>
      <c r="AC394" s="1"/>
      <c r="AD394" s="1"/>
      <c r="AE394" s="1"/>
      <c r="AF394" s="1"/>
      <c r="AG394" s="1"/>
      <c r="AH394" s="1"/>
      <c r="AI394" s="1"/>
    </row>
    <row r="395" spans="1:35" s="2" customFormat="1" ht="11.5" x14ac:dyDescent="0.25">
      <c r="A395" s="1"/>
      <c r="B395" s="227"/>
      <c r="C395" s="227"/>
      <c r="D395" s="225"/>
      <c r="E395" s="225"/>
      <c r="F395" s="226"/>
      <c r="G395" s="166"/>
      <c r="H395" s="226"/>
      <c r="I395" s="166"/>
      <c r="J395" s="226"/>
      <c r="K395" s="166"/>
      <c r="L395" s="226"/>
      <c r="M395" s="166"/>
      <c r="N395" s="226"/>
      <c r="O395" s="166"/>
      <c r="P395" s="226"/>
      <c r="Q395" s="166"/>
      <c r="R395" s="226"/>
      <c r="S395" s="1"/>
      <c r="T395" s="1"/>
      <c r="U395" s="1"/>
      <c r="V395" s="4"/>
      <c r="W395" s="4"/>
      <c r="X395" s="4"/>
      <c r="Y395" s="4"/>
      <c r="Z395" s="4"/>
      <c r="AA395" s="4"/>
      <c r="AB395" s="1"/>
      <c r="AC395" s="1"/>
      <c r="AD395" s="1"/>
      <c r="AE395" s="1"/>
      <c r="AF395" s="1"/>
      <c r="AG395" s="1"/>
      <c r="AH395" s="1"/>
      <c r="AI395" s="1"/>
    </row>
    <row r="396" spans="1:35" s="2" customFormat="1" ht="11.5" x14ac:dyDescent="0.25">
      <c r="A396" s="1"/>
      <c r="B396" s="227"/>
      <c r="C396" s="227"/>
      <c r="D396" s="225"/>
      <c r="E396" s="225"/>
      <c r="F396" s="226"/>
      <c r="G396" s="166"/>
      <c r="H396" s="226"/>
      <c r="I396" s="166"/>
      <c r="J396" s="226"/>
      <c r="K396" s="166"/>
      <c r="L396" s="226"/>
      <c r="M396" s="166"/>
      <c r="N396" s="226"/>
      <c r="O396" s="166"/>
      <c r="P396" s="226"/>
      <c r="Q396" s="166"/>
      <c r="R396" s="226"/>
      <c r="S396" s="1"/>
      <c r="T396" s="1"/>
      <c r="U396" s="1"/>
      <c r="V396" s="4"/>
      <c r="W396" s="4"/>
      <c r="X396" s="4"/>
      <c r="Y396" s="4"/>
      <c r="Z396" s="4"/>
      <c r="AA396" s="4"/>
      <c r="AB396" s="1"/>
      <c r="AC396" s="1"/>
      <c r="AD396" s="1"/>
      <c r="AE396" s="1"/>
      <c r="AF396" s="1"/>
      <c r="AG396" s="1"/>
      <c r="AH396" s="1"/>
      <c r="AI396" s="1"/>
    </row>
    <row r="397" spans="1:35" s="2" customFormat="1" ht="11.5" x14ac:dyDescent="0.25">
      <c r="A397" s="1"/>
      <c r="B397" s="227"/>
      <c r="C397" s="227"/>
      <c r="D397" s="225"/>
      <c r="E397" s="225"/>
      <c r="F397" s="226"/>
      <c r="G397" s="166"/>
      <c r="H397" s="226"/>
      <c r="I397" s="166"/>
      <c r="J397" s="226"/>
      <c r="K397" s="166"/>
      <c r="L397" s="226"/>
      <c r="M397" s="166"/>
      <c r="N397" s="226"/>
      <c r="O397" s="166"/>
      <c r="P397" s="226"/>
      <c r="Q397" s="166"/>
      <c r="R397" s="226"/>
      <c r="S397" s="1"/>
      <c r="T397" s="1"/>
      <c r="U397" s="1"/>
      <c r="V397" s="4"/>
      <c r="W397" s="4"/>
      <c r="X397" s="4"/>
      <c r="Y397" s="4"/>
      <c r="Z397" s="4"/>
      <c r="AA397" s="4"/>
      <c r="AB397" s="1"/>
      <c r="AC397" s="1"/>
      <c r="AD397" s="1"/>
      <c r="AE397" s="1"/>
      <c r="AF397" s="1"/>
      <c r="AG397" s="1"/>
      <c r="AH397" s="1"/>
      <c r="AI397" s="1"/>
    </row>
    <row r="398" spans="1:35" s="2" customFormat="1" ht="11.5" x14ac:dyDescent="0.25">
      <c r="A398" s="1"/>
      <c r="B398" s="227"/>
      <c r="C398" s="227"/>
      <c r="D398" s="225"/>
      <c r="E398" s="225"/>
      <c r="F398" s="226"/>
      <c r="G398" s="166"/>
      <c r="H398" s="226"/>
      <c r="I398" s="166"/>
      <c r="J398" s="226"/>
      <c r="K398" s="166"/>
      <c r="L398" s="226"/>
      <c r="M398" s="166"/>
      <c r="N398" s="226"/>
      <c r="O398" s="166"/>
      <c r="P398" s="226"/>
      <c r="Q398" s="166"/>
      <c r="R398" s="226"/>
      <c r="S398" s="1"/>
      <c r="T398" s="1"/>
      <c r="U398" s="1"/>
      <c r="V398" s="4"/>
      <c r="W398" s="4"/>
      <c r="X398" s="4"/>
      <c r="Y398" s="4"/>
      <c r="Z398" s="4"/>
      <c r="AA398" s="4"/>
      <c r="AB398" s="1"/>
      <c r="AC398" s="1"/>
      <c r="AD398" s="1"/>
      <c r="AE398" s="1"/>
      <c r="AF398" s="1"/>
      <c r="AG398" s="1"/>
      <c r="AH398" s="1"/>
      <c r="AI398" s="1"/>
    </row>
    <row r="399" spans="1:35" s="2" customFormat="1" ht="11.5" x14ac:dyDescent="0.25">
      <c r="A399" s="1"/>
      <c r="B399" s="227"/>
      <c r="C399" s="227"/>
      <c r="D399" s="225"/>
      <c r="E399" s="225"/>
      <c r="F399" s="226"/>
      <c r="G399" s="166"/>
      <c r="H399" s="226"/>
      <c r="I399" s="166"/>
      <c r="J399" s="226"/>
      <c r="K399" s="166"/>
      <c r="L399" s="226"/>
      <c r="M399" s="166"/>
      <c r="N399" s="226"/>
      <c r="O399" s="166"/>
      <c r="P399" s="226"/>
      <c r="Q399" s="166"/>
      <c r="R399" s="226"/>
      <c r="S399" s="1"/>
      <c r="T399" s="1"/>
      <c r="U399" s="1"/>
      <c r="V399" s="4"/>
      <c r="W399" s="4"/>
      <c r="X399" s="4"/>
      <c r="Y399" s="4"/>
      <c r="Z399" s="4"/>
      <c r="AA399" s="4"/>
      <c r="AB399" s="1"/>
      <c r="AC399" s="1"/>
      <c r="AD399" s="1"/>
      <c r="AE399" s="1"/>
      <c r="AF399" s="1"/>
      <c r="AG399" s="1"/>
      <c r="AH399" s="1"/>
      <c r="AI399" s="1"/>
    </row>
    <row r="400" spans="1:35" s="2" customFormat="1" ht="11.5" x14ac:dyDescent="0.25">
      <c r="A400" s="1"/>
      <c r="B400" s="227"/>
      <c r="C400" s="227"/>
      <c r="D400" s="225"/>
      <c r="E400" s="225"/>
      <c r="F400" s="226"/>
      <c r="G400" s="166"/>
      <c r="H400" s="226"/>
      <c r="I400" s="166"/>
      <c r="J400" s="226"/>
      <c r="K400" s="166"/>
      <c r="L400" s="226"/>
      <c r="M400" s="166"/>
      <c r="N400" s="226"/>
      <c r="O400" s="166"/>
      <c r="P400" s="226"/>
      <c r="Q400" s="166"/>
      <c r="R400" s="226"/>
      <c r="S400" s="1"/>
      <c r="T400" s="1"/>
      <c r="U400" s="1"/>
      <c r="V400" s="4"/>
      <c r="W400" s="4"/>
      <c r="X400" s="4"/>
      <c r="Y400" s="4"/>
      <c r="Z400" s="4"/>
      <c r="AA400" s="4"/>
      <c r="AB400" s="1"/>
      <c r="AC400" s="1"/>
      <c r="AD400" s="1"/>
      <c r="AE400" s="1"/>
      <c r="AF400" s="1"/>
      <c r="AG400" s="1"/>
      <c r="AH400" s="1"/>
      <c r="AI400" s="1"/>
    </row>
    <row r="401" spans="1:35" s="2" customFormat="1" ht="11.5" x14ac:dyDescent="0.25">
      <c r="A401" s="1"/>
      <c r="B401" s="227"/>
      <c r="C401" s="227"/>
      <c r="D401" s="225"/>
      <c r="E401" s="225"/>
      <c r="F401" s="226"/>
      <c r="G401" s="166"/>
      <c r="H401" s="226"/>
      <c r="I401" s="166"/>
      <c r="J401" s="226"/>
      <c r="K401" s="166"/>
      <c r="L401" s="226"/>
      <c r="M401" s="166"/>
      <c r="N401" s="226"/>
      <c r="O401" s="166"/>
      <c r="P401" s="226"/>
      <c r="Q401" s="166"/>
      <c r="R401" s="226"/>
      <c r="S401" s="1"/>
      <c r="T401" s="1"/>
      <c r="U401" s="1"/>
      <c r="V401" s="4"/>
      <c r="W401" s="4"/>
      <c r="X401" s="4"/>
      <c r="Y401" s="4"/>
      <c r="Z401" s="4"/>
      <c r="AA401" s="4"/>
      <c r="AB401" s="1"/>
      <c r="AC401" s="1"/>
      <c r="AD401" s="1"/>
      <c r="AE401" s="1"/>
      <c r="AF401" s="1"/>
      <c r="AG401" s="1"/>
      <c r="AH401" s="1"/>
      <c r="AI401" s="1"/>
    </row>
    <row r="402" spans="1:35" s="2" customFormat="1" ht="11.5" x14ac:dyDescent="0.25">
      <c r="A402" s="1"/>
      <c r="B402" s="227"/>
      <c r="C402" s="227"/>
      <c r="D402" s="225"/>
      <c r="E402" s="225"/>
      <c r="F402" s="226"/>
      <c r="G402" s="166"/>
      <c r="H402" s="226"/>
      <c r="I402" s="166"/>
      <c r="J402" s="226"/>
      <c r="K402" s="166"/>
      <c r="L402" s="226"/>
      <c r="M402" s="166"/>
      <c r="N402" s="226"/>
      <c r="O402" s="166"/>
      <c r="P402" s="226"/>
      <c r="Q402" s="166"/>
      <c r="R402" s="226"/>
      <c r="S402" s="1"/>
      <c r="T402" s="1"/>
      <c r="U402" s="1"/>
      <c r="V402" s="4"/>
      <c r="W402" s="4"/>
      <c r="X402" s="4"/>
      <c r="Y402" s="4"/>
      <c r="Z402" s="4"/>
      <c r="AA402" s="4"/>
      <c r="AB402" s="1"/>
      <c r="AC402" s="1"/>
      <c r="AD402" s="1"/>
      <c r="AE402" s="1"/>
      <c r="AF402" s="1"/>
      <c r="AG402" s="1"/>
      <c r="AH402" s="1"/>
      <c r="AI402" s="1"/>
    </row>
    <row r="403" spans="1:35" s="2" customFormat="1" ht="11.5" x14ac:dyDescent="0.25">
      <c r="A403" s="1"/>
      <c r="B403" s="227"/>
      <c r="C403" s="227"/>
      <c r="D403" s="225"/>
      <c r="E403" s="225"/>
      <c r="F403" s="226"/>
      <c r="G403" s="166"/>
      <c r="H403" s="226"/>
      <c r="I403" s="166"/>
      <c r="J403" s="226"/>
      <c r="K403" s="166"/>
      <c r="L403" s="226"/>
      <c r="M403" s="166"/>
      <c r="N403" s="226"/>
      <c r="O403" s="166"/>
      <c r="P403" s="226"/>
      <c r="Q403" s="166"/>
      <c r="R403" s="226"/>
      <c r="S403" s="1"/>
      <c r="T403" s="1"/>
      <c r="U403" s="1"/>
      <c r="V403" s="4"/>
      <c r="W403" s="4"/>
      <c r="X403" s="4"/>
      <c r="Y403" s="4"/>
      <c r="Z403" s="4"/>
      <c r="AA403" s="4"/>
      <c r="AB403" s="1"/>
      <c r="AC403" s="1"/>
      <c r="AD403" s="1"/>
      <c r="AE403" s="1"/>
      <c r="AF403" s="1"/>
      <c r="AG403" s="1"/>
      <c r="AH403" s="1"/>
      <c r="AI403" s="1"/>
    </row>
    <row r="404" spans="1:35" s="2" customFormat="1" ht="11.5" x14ac:dyDescent="0.25">
      <c r="A404" s="1"/>
      <c r="B404" s="227"/>
      <c r="C404" s="227"/>
      <c r="D404" s="225"/>
      <c r="E404" s="225"/>
      <c r="F404" s="226"/>
      <c r="G404" s="166"/>
      <c r="H404" s="226"/>
      <c r="I404" s="166"/>
      <c r="J404" s="226"/>
      <c r="K404" s="166"/>
      <c r="L404" s="226"/>
      <c r="M404" s="166"/>
      <c r="N404" s="226"/>
      <c r="O404" s="166"/>
      <c r="P404" s="226"/>
      <c r="Q404" s="166"/>
      <c r="R404" s="226"/>
      <c r="S404" s="1"/>
      <c r="T404" s="1"/>
      <c r="U404" s="1"/>
      <c r="V404" s="4"/>
      <c r="W404" s="4"/>
      <c r="X404" s="4"/>
      <c r="Y404" s="4"/>
      <c r="Z404" s="4"/>
      <c r="AA404" s="4"/>
      <c r="AB404" s="1"/>
      <c r="AC404" s="1"/>
      <c r="AD404" s="1"/>
      <c r="AE404" s="1"/>
      <c r="AF404" s="1"/>
      <c r="AG404" s="1"/>
      <c r="AH404" s="1"/>
      <c r="AI404" s="1"/>
    </row>
    <row r="405" spans="1:35" s="2" customFormat="1" ht="11.5" x14ac:dyDescent="0.25">
      <c r="A405" s="1"/>
      <c r="B405" s="227"/>
      <c r="C405" s="227"/>
      <c r="D405" s="225"/>
      <c r="E405" s="225"/>
      <c r="F405" s="226"/>
      <c r="G405" s="166"/>
      <c r="H405" s="226"/>
      <c r="I405" s="166"/>
      <c r="J405" s="226"/>
      <c r="K405" s="166"/>
      <c r="L405" s="226"/>
      <c r="M405" s="166"/>
      <c r="N405" s="226"/>
      <c r="O405" s="166"/>
      <c r="P405" s="226"/>
      <c r="Q405" s="166"/>
      <c r="R405" s="226"/>
      <c r="S405" s="1"/>
      <c r="T405" s="1"/>
      <c r="U405" s="1"/>
      <c r="V405" s="4"/>
      <c r="W405" s="4"/>
      <c r="X405" s="4"/>
      <c r="Y405" s="4"/>
      <c r="Z405" s="4"/>
      <c r="AA405" s="4"/>
      <c r="AB405" s="1"/>
      <c r="AC405" s="1"/>
      <c r="AD405" s="1"/>
      <c r="AE405" s="1"/>
      <c r="AF405" s="1"/>
      <c r="AG405" s="1"/>
      <c r="AH405" s="1"/>
      <c r="AI405" s="1"/>
    </row>
    <row r="406" spans="1:35" s="2" customFormat="1" ht="11.5" x14ac:dyDescent="0.25">
      <c r="A406" s="1"/>
      <c r="B406" s="227"/>
      <c r="C406" s="227"/>
      <c r="D406" s="225"/>
      <c r="E406" s="225"/>
      <c r="F406" s="226"/>
      <c r="G406" s="166"/>
      <c r="H406" s="226"/>
      <c r="I406" s="166"/>
      <c r="J406" s="226"/>
      <c r="K406" s="166"/>
      <c r="L406" s="226"/>
      <c r="M406" s="166"/>
      <c r="N406" s="226"/>
      <c r="O406" s="166"/>
      <c r="P406" s="226"/>
      <c r="Q406" s="166"/>
      <c r="R406" s="226"/>
      <c r="S406" s="1"/>
      <c r="T406" s="1"/>
      <c r="U406" s="1"/>
      <c r="V406" s="4"/>
      <c r="W406" s="4"/>
      <c r="X406" s="4"/>
      <c r="Y406" s="4"/>
      <c r="Z406" s="4"/>
      <c r="AA406" s="4"/>
      <c r="AB406" s="1"/>
      <c r="AC406" s="1"/>
      <c r="AD406" s="1"/>
      <c r="AE406" s="1"/>
      <c r="AF406" s="1"/>
      <c r="AG406" s="1"/>
      <c r="AH406" s="1"/>
      <c r="AI406" s="1"/>
    </row>
    <row r="407" spans="1:35" s="2" customFormat="1" ht="11.5" x14ac:dyDescent="0.25">
      <c r="A407" s="1"/>
      <c r="B407" s="227"/>
      <c r="C407" s="227"/>
      <c r="D407" s="225"/>
      <c r="E407" s="225"/>
      <c r="F407" s="226"/>
      <c r="G407" s="166"/>
      <c r="H407" s="226"/>
      <c r="I407" s="166"/>
      <c r="J407" s="226"/>
      <c r="K407" s="166"/>
      <c r="L407" s="226"/>
      <c r="M407" s="166"/>
      <c r="N407" s="226"/>
      <c r="O407" s="166"/>
      <c r="P407" s="226"/>
      <c r="Q407" s="166"/>
      <c r="R407" s="226"/>
      <c r="S407" s="1"/>
      <c r="T407" s="1"/>
      <c r="U407" s="1"/>
      <c r="V407" s="4"/>
      <c r="W407" s="4"/>
      <c r="X407" s="4"/>
      <c r="Y407" s="4"/>
      <c r="Z407" s="4"/>
      <c r="AA407" s="4"/>
      <c r="AB407" s="1"/>
      <c r="AC407" s="1"/>
      <c r="AD407" s="1"/>
      <c r="AE407" s="1"/>
      <c r="AF407" s="1"/>
      <c r="AG407" s="1"/>
      <c r="AH407" s="1"/>
      <c r="AI407" s="1"/>
    </row>
    <row r="408" spans="1:35" s="2" customFormat="1" ht="11.5" x14ac:dyDescent="0.25">
      <c r="A408" s="1"/>
      <c r="B408" s="227"/>
      <c r="C408" s="227"/>
      <c r="D408" s="225"/>
      <c r="E408" s="225"/>
      <c r="F408" s="226"/>
      <c r="G408" s="166"/>
      <c r="H408" s="226"/>
      <c r="I408" s="166"/>
      <c r="J408" s="226"/>
      <c r="K408" s="166"/>
      <c r="L408" s="226"/>
      <c r="M408" s="166"/>
      <c r="N408" s="226"/>
      <c r="O408" s="166"/>
      <c r="P408" s="226"/>
      <c r="Q408" s="166"/>
      <c r="R408" s="226"/>
      <c r="S408" s="1"/>
      <c r="T408" s="1"/>
      <c r="U408" s="1"/>
      <c r="V408" s="4"/>
      <c r="W408" s="4"/>
      <c r="X408" s="4"/>
      <c r="Y408" s="4"/>
      <c r="Z408" s="4"/>
      <c r="AA408" s="4"/>
      <c r="AB408" s="1"/>
      <c r="AC408" s="1"/>
      <c r="AD408" s="1"/>
      <c r="AE408" s="1"/>
      <c r="AF408" s="1"/>
      <c r="AG408" s="1"/>
      <c r="AH408" s="1"/>
      <c r="AI408" s="1"/>
    </row>
    <row r="409" spans="1:35" s="2" customFormat="1" ht="11.5" x14ac:dyDescent="0.25">
      <c r="A409" s="1"/>
      <c r="B409" s="227"/>
      <c r="C409" s="227"/>
      <c r="D409" s="225"/>
      <c r="E409" s="225"/>
      <c r="F409" s="226"/>
      <c r="G409" s="166"/>
      <c r="H409" s="226"/>
      <c r="I409" s="166"/>
      <c r="J409" s="226"/>
      <c r="K409" s="166"/>
      <c r="L409" s="226"/>
      <c r="M409" s="166"/>
      <c r="N409" s="226"/>
      <c r="O409" s="166"/>
      <c r="P409" s="226"/>
      <c r="Q409" s="166"/>
      <c r="R409" s="226"/>
      <c r="S409" s="1"/>
      <c r="T409" s="1"/>
      <c r="U409" s="1"/>
      <c r="V409" s="4"/>
      <c r="W409" s="4"/>
      <c r="X409" s="4"/>
      <c r="Y409" s="4"/>
      <c r="Z409" s="4"/>
      <c r="AA409" s="4"/>
      <c r="AB409" s="1"/>
      <c r="AC409" s="1"/>
      <c r="AD409" s="1"/>
      <c r="AE409" s="1"/>
      <c r="AF409" s="1"/>
      <c r="AG409" s="1"/>
      <c r="AH409" s="1"/>
      <c r="AI409" s="1"/>
    </row>
    <row r="410" spans="1:35" s="2" customFormat="1" ht="11.5" x14ac:dyDescent="0.25">
      <c r="A410" s="1"/>
      <c r="B410" s="227"/>
      <c r="C410" s="227"/>
      <c r="D410" s="225"/>
      <c r="E410" s="225"/>
      <c r="F410" s="226"/>
      <c r="G410" s="166"/>
      <c r="H410" s="226"/>
      <c r="I410" s="166"/>
      <c r="J410" s="226"/>
      <c r="K410" s="166"/>
      <c r="L410" s="226"/>
      <c r="M410" s="166"/>
      <c r="N410" s="226"/>
      <c r="O410" s="166"/>
      <c r="P410" s="226"/>
      <c r="Q410" s="166"/>
      <c r="R410" s="226"/>
      <c r="S410" s="1"/>
      <c r="T410" s="1"/>
      <c r="U410" s="1"/>
      <c r="V410" s="4"/>
      <c r="W410" s="4"/>
      <c r="X410" s="4"/>
      <c r="Y410" s="4"/>
      <c r="Z410" s="4"/>
      <c r="AA410" s="4"/>
      <c r="AB410" s="1"/>
      <c r="AC410" s="1"/>
      <c r="AD410" s="1"/>
      <c r="AE410" s="1"/>
      <c r="AF410" s="1"/>
      <c r="AG410" s="1"/>
      <c r="AH410" s="1"/>
      <c r="AI410" s="1"/>
    </row>
    <row r="411" spans="1:35" s="2" customFormat="1" ht="11.5" x14ac:dyDescent="0.25">
      <c r="A411" s="1"/>
      <c r="B411" s="227"/>
      <c r="C411" s="227"/>
      <c r="D411" s="225"/>
      <c r="E411" s="225"/>
      <c r="F411" s="226"/>
      <c r="G411" s="166"/>
      <c r="H411" s="226"/>
      <c r="I411" s="166"/>
      <c r="J411" s="226"/>
      <c r="K411" s="166"/>
      <c r="L411" s="226"/>
      <c r="M411" s="166"/>
      <c r="N411" s="226"/>
      <c r="O411" s="166"/>
      <c r="P411" s="226"/>
      <c r="Q411" s="166"/>
      <c r="R411" s="226"/>
      <c r="S411" s="1"/>
      <c r="T411" s="1"/>
      <c r="U411" s="1"/>
      <c r="V411" s="4"/>
      <c r="W411" s="4"/>
      <c r="X411" s="4"/>
      <c r="Y411" s="4"/>
      <c r="Z411" s="4"/>
      <c r="AA411" s="4"/>
      <c r="AB411" s="1"/>
      <c r="AC411" s="1"/>
      <c r="AD411" s="1"/>
      <c r="AE411" s="1"/>
      <c r="AF411" s="1"/>
      <c r="AG411" s="1"/>
      <c r="AH411" s="1"/>
      <c r="AI411" s="1"/>
    </row>
    <row r="412" spans="1:35" s="2" customFormat="1" ht="11.5" x14ac:dyDescent="0.25">
      <c r="A412" s="1"/>
      <c r="B412" s="227"/>
      <c r="C412" s="227"/>
      <c r="D412" s="225"/>
      <c r="E412" s="225"/>
      <c r="F412" s="226"/>
      <c r="G412" s="166"/>
      <c r="H412" s="226"/>
      <c r="I412" s="166"/>
      <c r="J412" s="226"/>
      <c r="K412" s="166"/>
      <c r="L412" s="226"/>
      <c r="M412" s="166"/>
      <c r="N412" s="226"/>
      <c r="O412" s="166"/>
      <c r="P412" s="226"/>
      <c r="Q412" s="166"/>
      <c r="R412" s="226"/>
      <c r="S412" s="1"/>
      <c r="T412" s="1"/>
      <c r="U412" s="1"/>
      <c r="V412" s="4"/>
      <c r="W412" s="4"/>
      <c r="X412" s="4"/>
      <c r="Y412" s="4"/>
      <c r="Z412" s="4"/>
      <c r="AA412" s="4"/>
      <c r="AB412" s="1"/>
      <c r="AC412" s="1"/>
      <c r="AD412" s="1"/>
      <c r="AE412" s="1"/>
      <c r="AF412" s="1"/>
      <c r="AG412" s="1"/>
      <c r="AH412" s="1"/>
      <c r="AI412" s="1"/>
    </row>
    <row r="413" spans="1:35" s="2" customFormat="1" ht="11.5" x14ac:dyDescent="0.25">
      <c r="A413" s="1"/>
      <c r="B413" s="227"/>
      <c r="C413" s="227"/>
      <c r="D413" s="225"/>
      <c r="E413" s="225"/>
      <c r="F413" s="226"/>
      <c r="G413" s="166"/>
      <c r="H413" s="226"/>
      <c r="I413" s="166"/>
      <c r="J413" s="226"/>
      <c r="K413" s="166"/>
      <c r="L413" s="226"/>
      <c r="M413" s="166"/>
      <c r="N413" s="226"/>
      <c r="O413" s="166"/>
      <c r="P413" s="226"/>
      <c r="Q413" s="166"/>
      <c r="R413" s="226"/>
      <c r="S413" s="1"/>
      <c r="T413" s="1"/>
      <c r="U413" s="1"/>
      <c r="V413" s="4"/>
      <c r="W413" s="4"/>
      <c r="X413" s="4"/>
      <c r="Y413" s="4"/>
      <c r="Z413" s="4"/>
      <c r="AA413" s="4"/>
      <c r="AB413" s="1"/>
      <c r="AC413" s="1"/>
      <c r="AD413" s="1"/>
      <c r="AE413" s="1"/>
      <c r="AF413" s="1"/>
      <c r="AG413" s="1"/>
      <c r="AH413" s="1"/>
      <c r="AI413" s="1"/>
    </row>
    <row r="414" spans="1:35" s="2" customFormat="1" ht="11.5" x14ac:dyDescent="0.25">
      <c r="A414" s="1"/>
      <c r="B414" s="227"/>
      <c r="C414" s="227"/>
      <c r="D414" s="225"/>
      <c r="E414" s="225"/>
      <c r="F414" s="226"/>
      <c r="G414" s="166"/>
      <c r="H414" s="226"/>
      <c r="I414" s="166"/>
      <c r="J414" s="226"/>
      <c r="K414" s="166"/>
      <c r="L414" s="226"/>
      <c r="M414" s="166"/>
      <c r="N414" s="226"/>
      <c r="O414" s="166"/>
      <c r="P414" s="226"/>
      <c r="Q414" s="166"/>
      <c r="R414" s="226"/>
      <c r="S414" s="1"/>
      <c r="T414" s="1"/>
      <c r="U414" s="1"/>
      <c r="V414" s="4"/>
      <c r="W414" s="4"/>
      <c r="X414" s="4"/>
      <c r="Y414" s="4"/>
      <c r="Z414" s="4"/>
      <c r="AA414" s="4"/>
      <c r="AB414" s="1"/>
      <c r="AC414" s="1"/>
      <c r="AD414" s="1"/>
      <c r="AE414" s="1"/>
      <c r="AF414" s="1"/>
      <c r="AG414" s="1"/>
      <c r="AH414" s="1"/>
      <c r="AI414" s="1"/>
    </row>
    <row r="415" spans="1:35" s="2" customFormat="1" ht="11.5" x14ac:dyDescent="0.25">
      <c r="A415" s="1"/>
      <c r="B415" s="227"/>
      <c r="C415" s="227"/>
      <c r="D415" s="225"/>
      <c r="E415" s="225"/>
      <c r="F415" s="226"/>
      <c r="G415" s="166"/>
      <c r="H415" s="226"/>
      <c r="I415" s="166"/>
      <c r="J415" s="226"/>
      <c r="K415" s="166"/>
      <c r="L415" s="226"/>
      <c r="M415" s="166"/>
      <c r="N415" s="226"/>
      <c r="O415" s="166"/>
      <c r="P415" s="226"/>
      <c r="Q415" s="166"/>
      <c r="R415" s="226"/>
      <c r="S415" s="1"/>
      <c r="T415" s="1"/>
      <c r="U415" s="1"/>
      <c r="V415" s="4"/>
      <c r="W415" s="4"/>
      <c r="X415" s="4"/>
      <c r="Y415" s="4"/>
      <c r="Z415" s="4"/>
      <c r="AA415" s="4"/>
      <c r="AB415" s="1"/>
      <c r="AC415" s="1"/>
      <c r="AD415" s="1"/>
      <c r="AE415" s="1"/>
      <c r="AF415" s="1"/>
      <c r="AG415" s="1"/>
      <c r="AH415" s="1"/>
      <c r="AI415" s="1"/>
    </row>
    <row r="416" spans="1:35" s="2" customFormat="1" ht="11.5" x14ac:dyDescent="0.25">
      <c r="A416" s="1"/>
      <c r="B416" s="227"/>
      <c r="C416" s="227"/>
      <c r="D416" s="225"/>
      <c r="E416" s="225"/>
      <c r="F416" s="226"/>
      <c r="G416" s="166"/>
      <c r="H416" s="226"/>
      <c r="I416" s="166"/>
      <c r="J416" s="226"/>
      <c r="K416" s="166"/>
      <c r="L416" s="226"/>
      <c r="M416" s="166"/>
      <c r="N416" s="226"/>
      <c r="O416" s="166"/>
      <c r="P416" s="226"/>
      <c r="Q416" s="166"/>
      <c r="R416" s="226"/>
      <c r="S416" s="1"/>
      <c r="T416" s="1"/>
      <c r="U416" s="1"/>
      <c r="V416" s="4"/>
      <c r="W416" s="4"/>
      <c r="X416" s="4"/>
      <c r="Y416" s="4"/>
      <c r="Z416" s="4"/>
      <c r="AA416" s="4"/>
      <c r="AB416" s="1"/>
      <c r="AC416" s="1"/>
      <c r="AD416" s="1"/>
      <c r="AE416" s="1"/>
      <c r="AF416" s="1"/>
      <c r="AG416" s="1"/>
      <c r="AH416" s="1"/>
      <c r="AI416" s="1"/>
    </row>
    <row r="417" spans="1:35" s="2" customFormat="1" ht="11.5" x14ac:dyDescent="0.25">
      <c r="A417" s="1"/>
      <c r="B417" s="227"/>
      <c r="C417" s="227"/>
      <c r="D417" s="225"/>
      <c r="E417" s="225"/>
      <c r="F417" s="226"/>
      <c r="G417" s="166"/>
      <c r="H417" s="226"/>
      <c r="I417" s="166"/>
      <c r="J417" s="226"/>
      <c r="K417" s="166"/>
      <c r="L417" s="226"/>
      <c r="M417" s="166"/>
      <c r="N417" s="226"/>
      <c r="O417" s="166"/>
      <c r="P417" s="226"/>
      <c r="Q417" s="166"/>
      <c r="R417" s="226"/>
      <c r="S417" s="1"/>
      <c r="T417" s="1"/>
      <c r="U417" s="1"/>
      <c r="V417" s="4"/>
      <c r="W417" s="4"/>
      <c r="X417" s="4"/>
      <c r="Y417" s="4"/>
      <c r="Z417" s="4"/>
      <c r="AA417" s="4"/>
      <c r="AB417" s="1"/>
      <c r="AC417" s="1"/>
      <c r="AD417" s="1"/>
      <c r="AE417" s="1"/>
      <c r="AF417" s="1"/>
      <c r="AG417" s="1"/>
      <c r="AH417" s="1"/>
      <c r="AI417" s="1"/>
    </row>
    <row r="418" spans="1:35" s="2" customFormat="1" ht="11.5" x14ac:dyDescent="0.25">
      <c r="A418" s="1"/>
      <c r="B418" s="227"/>
      <c r="C418" s="227"/>
      <c r="D418" s="225"/>
      <c r="E418" s="225"/>
      <c r="F418" s="226"/>
      <c r="G418" s="166"/>
      <c r="H418" s="226"/>
      <c r="I418" s="166"/>
      <c r="J418" s="226"/>
      <c r="K418" s="166"/>
      <c r="L418" s="226"/>
      <c r="M418" s="166"/>
      <c r="N418" s="226"/>
      <c r="O418" s="166"/>
      <c r="P418" s="226"/>
      <c r="Q418" s="166"/>
      <c r="R418" s="226"/>
      <c r="S418" s="1"/>
      <c r="T418" s="1"/>
      <c r="U418" s="1"/>
      <c r="V418" s="4"/>
      <c r="W418" s="4"/>
      <c r="X418" s="4"/>
      <c r="Y418" s="4"/>
      <c r="Z418" s="4"/>
      <c r="AA418" s="4"/>
      <c r="AB418" s="1"/>
      <c r="AC418" s="1"/>
      <c r="AD418" s="1"/>
      <c r="AE418" s="1"/>
      <c r="AF418" s="1"/>
      <c r="AG418" s="1"/>
      <c r="AH418" s="1"/>
      <c r="AI418" s="1"/>
    </row>
    <row r="419" spans="1:35" s="2" customFormat="1" ht="11.5" x14ac:dyDescent="0.25">
      <c r="A419" s="1"/>
      <c r="B419" s="227"/>
      <c r="C419" s="227"/>
      <c r="D419" s="225"/>
      <c r="E419" s="225"/>
      <c r="F419" s="226"/>
      <c r="G419" s="166"/>
      <c r="H419" s="226"/>
      <c r="I419" s="166"/>
      <c r="J419" s="226"/>
      <c r="K419" s="166"/>
      <c r="L419" s="226"/>
      <c r="M419" s="166"/>
      <c r="N419" s="226"/>
      <c r="O419" s="166"/>
      <c r="P419" s="226"/>
      <c r="Q419" s="166"/>
      <c r="R419" s="226"/>
      <c r="S419" s="1"/>
      <c r="T419" s="1"/>
      <c r="U419" s="1"/>
      <c r="V419" s="4"/>
      <c r="W419" s="4"/>
      <c r="X419" s="4"/>
      <c r="Y419" s="4"/>
      <c r="Z419" s="4"/>
      <c r="AA419" s="4"/>
      <c r="AB419" s="1"/>
      <c r="AC419" s="1"/>
      <c r="AD419" s="1"/>
      <c r="AE419" s="1"/>
      <c r="AF419" s="1"/>
      <c r="AG419" s="1"/>
      <c r="AH419" s="1"/>
      <c r="AI419" s="1"/>
    </row>
    <row r="420" spans="1:35" s="2" customFormat="1" ht="11.5" x14ac:dyDescent="0.25">
      <c r="A420" s="1"/>
      <c r="B420" s="227"/>
      <c r="C420" s="227"/>
      <c r="D420" s="225"/>
      <c r="E420" s="225"/>
      <c r="F420" s="226"/>
      <c r="G420" s="166"/>
      <c r="H420" s="226"/>
      <c r="I420" s="166"/>
      <c r="J420" s="226"/>
      <c r="K420" s="166"/>
      <c r="L420" s="226"/>
      <c r="M420" s="166"/>
      <c r="N420" s="226"/>
      <c r="O420" s="166"/>
      <c r="P420" s="226"/>
      <c r="Q420" s="166"/>
      <c r="R420" s="226"/>
      <c r="S420" s="1"/>
      <c r="T420" s="1"/>
      <c r="U420" s="1"/>
      <c r="V420" s="4"/>
      <c r="W420" s="4"/>
      <c r="X420" s="4"/>
      <c r="Y420" s="4"/>
      <c r="Z420" s="4"/>
      <c r="AA420" s="4"/>
      <c r="AB420" s="1"/>
      <c r="AC420" s="1"/>
      <c r="AD420" s="1"/>
      <c r="AE420" s="1"/>
      <c r="AF420" s="1"/>
      <c r="AG420" s="1"/>
      <c r="AH420" s="1"/>
      <c r="AI420" s="1"/>
    </row>
    <row r="421" spans="1:35" s="2" customFormat="1" ht="11.5" x14ac:dyDescent="0.25">
      <c r="A421" s="1"/>
      <c r="B421" s="227"/>
      <c r="C421" s="227"/>
      <c r="D421" s="225"/>
      <c r="E421" s="225"/>
      <c r="F421" s="226"/>
      <c r="G421" s="166"/>
      <c r="H421" s="226"/>
      <c r="I421" s="166"/>
      <c r="J421" s="226"/>
      <c r="K421" s="166"/>
      <c r="L421" s="226"/>
      <c r="M421" s="166"/>
      <c r="N421" s="226"/>
      <c r="O421" s="166"/>
      <c r="P421" s="226"/>
      <c r="Q421" s="166"/>
      <c r="R421" s="226"/>
      <c r="S421" s="1"/>
      <c r="T421" s="1"/>
      <c r="U421" s="1"/>
      <c r="V421" s="4"/>
      <c r="W421" s="4"/>
      <c r="X421" s="4"/>
      <c r="Y421" s="4"/>
      <c r="Z421" s="4"/>
      <c r="AA421" s="4"/>
      <c r="AB421" s="1"/>
      <c r="AC421" s="1"/>
      <c r="AD421" s="1"/>
      <c r="AE421" s="1"/>
      <c r="AF421" s="1"/>
      <c r="AG421" s="1"/>
      <c r="AH421" s="1"/>
      <c r="AI421" s="1"/>
    </row>
    <row r="422" spans="1:35" s="2" customFormat="1" ht="11.5" x14ac:dyDescent="0.25">
      <c r="A422" s="1"/>
      <c r="B422" s="227"/>
      <c r="C422" s="227"/>
      <c r="D422" s="225"/>
      <c r="E422" s="225"/>
      <c r="F422" s="226"/>
      <c r="G422" s="166"/>
      <c r="H422" s="226"/>
      <c r="I422" s="166"/>
      <c r="J422" s="226"/>
      <c r="K422" s="166"/>
      <c r="L422" s="226"/>
      <c r="M422" s="166"/>
      <c r="N422" s="226"/>
      <c r="O422" s="166"/>
      <c r="P422" s="226"/>
      <c r="Q422" s="166"/>
      <c r="R422" s="226"/>
      <c r="S422" s="1"/>
      <c r="T422" s="1"/>
      <c r="U422" s="1"/>
      <c r="V422" s="4"/>
      <c r="W422" s="4"/>
      <c r="X422" s="4"/>
      <c r="Y422" s="4"/>
      <c r="Z422" s="4"/>
      <c r="AA422" s="4"/>
      <c r="AB422" s="1"/>
      <c r="AC422" s="1"/>
      <c r="AD422" s="1"/>
      <c r="AE422" s="1"/>
      <c r="AF422" s="1"/>
      <c r="AG422" s="1"/>
      <c r="AH422" s="1"/>
      <c r="AI422" s="1"/>
    </row>
    <row r="423" spans="1:35" s="2" customFormat="1" ht="11.5" x14ac:dyDescent="0.25">
      <c r="A423" s="1"/>
      <c r="B423" s="227"/>
      <c r="C423" s="227"/>
      <c r="D423" s="225"/>
      <c r="E423" s="225"/>
      <c r="F423" s="226"/>
      <c r="G423" s="166"/>
      <c r="H423" s="226"/>
      <c r="I423" s="166"/>
      <c r="J423" s="226"/>
      <c r="K423" s="166"/>
      <c r="L423" s="226"/>
      <c r="M423" s="166"/>
      <c r="N423" s="226"/>
      <c r="O423" s="166"/>
      <c r="P423" s="226"/>
      <c r="Q423" s="166"/>
      <c r="R423" s="226"/>
      <c r="S423" s="1"/>
      <c r="T423" s="1"/>
      <c r="U423" s="1"/>
      <c r="V423" s="4"/>
      <c r="W423" s="4"/>
      <c r="X423" s="4"/>
      <c r="Y423" s="4"/>
      <c r="Z423" s="4"/>
      <c r="AA423" s="4"/>
      <c r="AB423" s="1"/>
      <c r="AC423" s="1"/>
      <c r="AD423" s="1"/>
      <c r="AE423" s="1"/>
      <c r="AF423" s="1"/>
      <c r="AG423" s="1"/>
      <c r="AH423" s="1"/>
      <c r="AI423" s="1"/>
    </row>
    <row r="424" spans="1:35" s="2" customFormat="1" ht="11.5" x14ac:dyDescent="0.25">
      <c r="A424" s="1"/>
      <c r="B424" s="227"/>
      <c r="C424" s="227"/>
      <c r="D424" s="225"/>
      <c r="E424" s="225"/>
      <c r="F424" s="226"/>
      <c r="G424" s="166"/>
      <c r="H424" s="226"/>
      <c r="I424" s="166"/>
      <c r="J424" s="226"/>
      <c r="K424" s="166"/>
      <c r="L424" s="226"/>
      <c r="M424" s="166"/>
      <c r="N424" s="226"/>
      <c r="O424" s="166"/>
      <c r="P424" s="226"/>
      <c r="Q424" s="166"/>
      <c r="R424" s="226"/>
      <c r="S424" s="1"/>
      <c r="T424" s="1"/>
      <c r="U424" s="1"/>
      <c r="V424" s="4"/>
      <c r="W424" s="4"/>
      <c r="X424" s="4"/>
      <c r="Y424" s="4"/>
      <c r="Z424" s="4"/>
      <c r="AA424" s="4"/>
      <c r="AB424" s="1"/>
      <c r="AC424" s="1"/>
      <c r="AD424" s="1"/>
      <c r="AE424" s="1"/>
      <c r="AF424" s="1"/>
      <c r="AG424" s="1"/>
      <c r="AH424" s="1"/>
      <c r="AI424" s="1"/>
    </row>
    <row r="425" spans="1:35" s="2" customFormat="1" ht="11.5" x14ac:dyDescent="0.25">
      <c r="A425" s="1"/>
      <c r="B425" s="227"/>
      <c r="C425" s="227"/>
      <c r="D425" s="225"/>
      <c r="E425" s="225"/>
      <c r="F425" s="226"/>
      <c r="G425" s="166"/>
      <c r="H425" s="226"/>
      <c r="I425" s="166"/>
      <c r="J425" s="226"/>
      <c r="K425" s="166"/>
      <c r="L425" s="226"/>
      <c r="M425" s="166"/>
      <c r="N425" s="226"/>
      <c r="O425" s="166"/>
      <c r="P425" s="226"/>
      <c r="Q425" s="166"/>
      <c r="R425" s="226"/>
      <c r="S425" s="1"/>
      <c r="T425" s="1"/>
      <c r="U425" s="1"/>
      <c r="V425" s="4"/>
      <c r="W425" s="4"/>
      <c r="X425" s="4"/>
      <c r="Y425" s="4"/>
      <c r="Z425" s="4"/>
      <c r="AA425" s="4"/>
      <c r="AB425" s="1"/>
      <c r="AC425" s="1"/>
      <c r="AD425" s="1"/>
      <c r="AE425" s="1"/>
      <c r="AF425" s="1"/>
      <c r="AG425" s="1"/>
      <c r="AH425" s="1"/>
      <c r="AI425" s="1"/>
    </row>
    <row r="426" spans="1:35" s="2" customFormat="1" ht="11.5" x14ac:dyDescent="0.25">
      <c r="A426" s="1"/>
      <c r="B426" s="227"/>
      <c r="C426" s="227"/>
      <c r="D426" s="225"/>
      <c r="E426" s="225"/>
      <c r="F426" s="226"/>
      <c r="G426" s="166"/>
      <c r="H426" s="226"/>
      <c r="I426" s="166"/>
      <c r="J426" s="226"/>
      <c r="K426" s="166"/>
      <c r="L426" s="226"/>
      <c r="M426" s="166"/>
      <c r="N426" s="226"/>
      <c r="O426" s="166"/>
      <c r="P426" s="226"/>
      <c r="Q426" s="166"/>
      <c r="R426" s="226"/>
      <c r="S426" s="1"/>
      <c r="T426" s="1"/>
      <c r="U426" s="1"/>
      <c r="V426" s="4"/>
      <c r="W426" s="4"/>
      <c r="X426" s="4"/>
      <c r="Y426" s="4"/>
      <c r="Z426" s="4"/>
      <c r="AA426" s="4"/>
      <c r="AB426" s="1"/>
      <c r="AC426" s="1"/>
      <c r="AD426" s="1"/>
      <c r="AE426" s="1"/>
      <c r="AF426" s="1"/>
      <c r="AG426" s="1"/>
      <c r="AH426" s="1"/>
      <c r="AI426" s="1"/>
    </row>
    <row r="427" spans="1:35" s="2" customFormat="1" ht="11.5" x14ac:dyDescent="0.25">
      <c r="A427" s="1"/>
      <c r="B427" s="227"/>
      <c r="C427" s="227"/>
      <c r="D427" s="225"/>
      <c r="E427" s="225"/>
      <c r="F427" s="226"/>
      <c r="G427" s="166"/>
      <c r="H427" s="226"/>
      <c r="I427" s="166"/>
      <c r="J427" s="226"/>
      <c r="K427" s="166"/>
      <c r="L427" s="226"/>
      <c r="M427" s="166"/>
      <c r="N427" s="226"/>
      <c r="O427" s="166"/>
      <c r="P427" s="226"/>
      <c r="Q427" s="166"/>
      <c r="R427" s="226"/>
      <c r="S427" s="1"/>
      <c r="T427" s="1"/>
      <c r="U427" s="1"/>
      <c r="V427" s="4"/>
      <c r="W427" s="4"/>
      <c r="X427" s="4"/>
      <c r="Y427" s="4"/>
      <c r="Z427" s="4"/>
      <c r="AA427" s="4"/>
      <c r="AB427" s="1"/>
      <c r="AC427" s="1"/>
      <c r="AD427" s="1"/>
      <c r="AE427" s="1"/>
      <c r="AF427" s="1"/>
      <c r="AG427" s="1"/>
      <c r="AH427" s="1"/>
      <c r="AI427" s="1"/>
    </row>
    <row r="428" spans="1:35" s="2" customFormat="1" ht="11.5" x14ac:dyDescent="0.25">
      <c r="A428" s="1"/>
      <c r="B428" s="227"/>
      <c r="C428" s="227"/>
      <c r="D428" s="225"/>
      <c r="E428" s="225"/>
      <c r="F428" s="226"/>
      <c r="G428" s="166"/>
      <c r="H428" s="226"/>
      <c r="I428" s="166"/>
      <c r="J428" s="226"/>
      <c r="K428" s="166"/>
      <c r="L428" s="226"/>
      <c r="M428" s="166"/>
      <c r="N428" s="226"/>
      <c r="O428" s="166"/>
      <c r="P428" s="226"/>
      <c r="Q428" s="166"/>
      <c r="R428" s="226"/>
      <c r="S428" s="1"/>
      <c r="T428" s="1"/>
      <c r="U428" s="1"/>
      <c r="V428" s="4"/>
      <c r="W428" s="4"/>
      <c r="X428" s="4"/>
      <c r="Y428" s="4"/>
      <c r="Z428" s="4"/>
      <c r="AA428" s="4"/>
      <c r="AB428" s="1"/>
      <c r="AC428" s="1"/>
      <c r="AD428" s="1"/>
      <c r="AE428" s="1"/>
      <c r="AF428" s="1"/>
      <c r="AG428" s="1"/>
      <c r="AH428" s="1"/>
      <c r="AI428" s="1"/>
    </row>
    <row r="429" spans="1:35" s="2" customFormat="1" ht="11.5" x14ac:dyDescent="0.25">
      <c r="A429" s="1"/>
      <c r="B429" s="227"/>
      <c r="C429" s="227"/>
      <c r="D429" s="225"/>
      <c r="E429" s="225"/>
      <c r="F429" s="226"/>
      <c r="G429" s="166"/>
      <c r="H429" s="226"/>
      <c r="I429" s="166"/>
      <c r="J429" s="226"/>
      <c r="K429" s="166"/>
      <c r="L429" s="226"/>
      <c r="M429" s="166"/>
      <c r="N429" s="226"/>
      <c r="O429" s="166"/>
      <c r="P429" s="226"/>
      <c r="Q429" s="166"/>
      <c r="R429" s="226"/>
      <c r="S429" s="1"/>
      <c r="T429" s="1"/>
      <c r="U429" s="1"/>
      <c r="V429" s="4"/>
      <c r="W429" s="4"/>
      <c r="X429" s="4"/>
      <c r="Y429" s="4"/>
      <c r="Z429" s="4"/>
      <c r="AA429" s="4"/>
      <c r="AB429" s="1"/>
      <c r="AC429" s="1"/>
      <c r="AD429" s="1"/>
      <c r="AE429" s="1"/>
      <c r="AF429" s="1"/>
      <c r="AG429" s="1"/>
      <c r="AH429" s="1"/>
      <c r="AI429" s="1"/>
    </row>
    <row r="430" spans="1:35" s="2" customFormat="1" ht="11.5" x14ac:dyDescent="0.25">
      <c r="A430" s="1"/>
      <c r="B430" s="227"/>
      <c r="C430" s="227"/>
      <c r="D430" s="225"/>
      <c r="E430" s="225"/>
      <c r="F430" s="226"/>
      <c r="G430" s="166"/>
      <c r="H430" s="226"/>
      <c r="I430" s="166"/>
      <c r="J430" s="226"/>
      <c r="K430" s="166"/>
      <c r="L430" s="226"/>
      <c r="M430" s="166"/>
      <c r="N430" s="226"/>
      <c r="O430" s="166"/>
      <c r="P430" s="226"/>
      <c r="Q430" s="166"/>
      <c r="R430" s="226"/>
      <c r="S430" s="1"/>
      <c r="T430" s="1"/>
      <c r="U430" s="1"/>
      <c r="V430" s="4"/>
      <c r="W430" s="4"/>
      <c r="X430" s="4"/>
      <c r="Y430" s="4"/>
      <c r="Z430" s="4"/>
      <c r="AA430" s="4"/>
      <c r="AB430" s="1"/>
      <c r="AC430" s="1"/>
      <c r="AD430" s="1"/>
      <c r="AE430" s="1"/>
      <c r="AF430" s="1"/>
      <c r="AG430" s="1"/>
      <c r="AH430" s="1"/>
      <c r="AI430" s="1"/>
    </row>
    <row r="431" spans="1:35" s="2" customFormat="1" ht="11.5" x14ac:dyDescent="0.25">
      <c r="A431" s="1"/>
      <c r="B431" s="227"/>
      <c r="C431" s="227"/>
      <c r="D431" s="225"/>
      <c r="E431" s="225"/>
      <c r="F431" s="226"/>
      <c r="G431" s="166"/>
      <c r="H431" s="226"/>
      <c r="I431" s="166"/>
      <c r="J431" s="226"/>
      <c r="K431" s="166"/>
      <c r="L431" s="226"/>
      <c r="M431" s="166"/>
      <c r="N431" s="226"/>
      <c r="O431" s="166"/>
      <c r="P431" s="226"/>
      <c r="Q431" s="166"/>
      <c r="R431" s="226"/>
      <c r="S431" s="1"/>
      <c r="T431" s="1"/>
      <c r="U431" s="1"/>
      <c r="V431" s="4"/>
      <c r="W431" s="4"/>
      <c r="X431" s="4"/>
      <c r="Y431" s="4"/>
      <c r="Z431" s="4"/>
      <c r="AA431" s="4"/>
      <c r="AB431" s="1"/>
      <c r="AC431" s="1"/>
      <c r="AD431" s="1"/>
      <c r="AE431" s="1"/>
      <c r="AF431" s="1"/>
      <c r="AG431" s="1"/>
      <c r="AH431" s="1"/>
      <c r="AI431" s="1"/>
    </row>
    <row r="432" spans="1:35" s="2" customFormat="1" ht="11.5" x14ac:dyDescent="0.25">
      <c r="A432" s="1"/>
      <c r="B432" s="227"/>
      <c r="C432" s="227"/>
      <c r="D432" s="225"/>
      <c r="E432" s="225"/>
      <c r="F432" s="226"/>
      <c r="G432" s="166"/>
      <c r="H432" s="226"/>
      <c r="I432" s="166"/>
      <c r="J432" s="226"/>
      <c r="K432" s="166"/>
      <c r="L432" s="226"/>
      <c r="M432" s="166"/>
      <c r="N432" s="226"/>
      <c r="O432" s="166"/>
      <c r="P432" s="226"/>
      <c r="Q432" s="166"/>
      <c r="R432" s="226"/>
      <c r="S432" s="1"/>
      <c r="T432" s="1"/>
      <c r="U432" s="1"/>
      <c r="V432" s="4"/>
      <c r="W432" s="4"/>
      <c r="X432" s="4"/>
      <c r="Y432" s="4"/>
      <c r="Z432" s="4"/>
      <c r="AA432" s="4"/>
      <c r="AB432" s="1"/>
      <c r="AC432" s="1"/>
      <c r="AD432" s="1"/>
      <c r="AE432" s="1"/>
      <c r="AF432" s="1"/>
      <c r="AG432" s="1"/>
      <c r="AH432" s="1"/>
      <c r="AI432" s="1"/>
    </row>
    <row r="433" spans="1:35" s="2" customFormat="1" ht="11.5" x14ac:dyDescent="0.25">
      <c r="A433" s="1"/>
      <c r="B433" s="227"/>
      <c r="C433" s="227"/>
      <c r="D433" s="225"/>
      <c r="E433" s="225"/>
      <c r="F433" s="226"/>
      <c r="G433" s="166"/>
      <c r="H433" s="226"/>
      <c r="I433" s="166"/>
      <c r="J433" s="226"/>
      <c r="K433" s="166"/>
      <c r="L433" s="226"/>
      <c r="M433" s="166"/>
      <c r="N433" s="226"/>
      <c r="O433" s="166"/>
      <c r="P433" s="226"/>
      <c r="Q433" s="166"/>
      <c r="R433" s="226"/>
      <c r="S433" s="1"/>
      <c r="T433" s="1"/>
      <c r="U433" s="1"/>
      <c r="V433" s="4"/>
      <c r="W433" s="4"/>
      <c r="X433" s="4"/>
      <c r="Y433" s="4"/>
      <c r="Z433" s="4"/>
      <c r="AA433" s="4"/>
      <c r="AB433" s="1"/>
      <c r="AC433" s="1"/>
      <c r="AD433" s="1"/>
      <c r="AE433" s="1"/>
      <c r="AF433" s="1"/>
      <c r="AG433" s="1"/>
      <c r="AH433" s="1"/>
      <c r="AI433" s="1"/>
    </row>
    <row r="434" spans="1:35" s="2" customFormat="1" ht="11.5" x14ac:dyDescent="0.25">
      <c r="A434" s="1"/>
      <c r="B434" s="227"/>
      <c r="C434" s="227"/>
      <c r="D434" s="225"/>
      <c r="E434" s="225"/>
      <c r="F434" s="226"/>
      <c r="G434" s="166"/>
      <c r="H434" s="226"/>
      <c r="I434" s="166"/>
      <c r="J434" s="226"/>
      <c r="K434" s="166"/>
      <c r="L434" s="226"/>
      <c r="M434" s="166"/>
      <c r="N434" s="226"/>
      <c r="O434" s="166"/>
      <c r="P434" s="226"/>
      <c r="Q434" s="166"/>
      <c r="R434" s="226"/>
      <c r="S434" s="1"/>
      <c r="T434" s="1"/>
      <c r="U434" s="1"/>
      <c r="V434" s="4"/>
      <c r="W434" s="4"/>
      <c r="X434" s="4"/>
      <c r="Y434" s="4"/>
      <c r="Z434" s="4"/>
      <c r="AA434" s="4"/>
      <c r="AB434" s="1"/>
      <c r="AC434" s="1"/>
      <c r="AD434" s="1"/>
      <c r="AE434" s="1"/>
      <c r="AF434" s="1"/>
      <c r="AG434" s="1"/>
      <c r="AH434" s="1"/>
      <c r="AI434" s="1"/>
    </row>
    <row r="435" spans="1:35" s="2" customFormat="1" ht="11.5" x14ac:dyDescent="0.25">
      <c r="A435" s="1"/>
      <c r="B435" s="227"/>
      <c r="C435" s="227"/>
      <c r="D435" s="225"/>
      <c r="E435" s="225"/>
      <c r="F435" s="226"/>
      <c r="G435" s="166"/>
      <c r="H435" s="226"/>
      <c r="I435" s="166"/>
      <c r="J435" s="226"/>
      <c r="K435" s="166"/>
      <c r="L435" s="226"/>
      <c r="M435" s="166"/>
      <c r="N435" s="226"/>
      <c r="O435" s="166"/>
      <c r="P435" s="226"/>
      <c r="Q435" s="166"/>
      <c r="R435" s="226"/>
      <c r="S435" s="1"/>
      <c r="T435" s="1"/>
      <c r="U435" s="1"/>
      <c r="V435" s="4"/>
      <c r="W435" s="4"/>
      <c r="X435" s="4"/>
      <c r="Y435" s="4"/>
      <c r="Z435" s="4"/>
      <c r="AA435" s="4"/>
      <c r="AB435" s="1"/>
      <c r="AC435" s="1"/>
      <c r="AD435" s="1"/>
      <c r="AE435" s="1"/>
      <c r="AF435" s="1"/>
      <c r="AG435" s="1"/>
      <c r="AH435" s="1"/>
      <c r="AI435" s="1"/>
    </row>
    <row r="436" spans="1:35" s="2" customFormat="1" ht="11.5" x14ac:dyDescent="0.25">
      <c r="A436" s="1"/>
      <c r="B436" s="227"/>
      <c r="C436" s="227"/>
      <c r="D436" s="225"/>
      <c r="E436" s="225"/>
      <c r="F436" s="226"/>
      <c r="G436" s="166"/>
      <c r="H436" s="226"/>
      <c r="I436" s="166"/>
      <c r="J436" s="226"/>
      <c r="K436" s="166"/>
      <c r="L436" s="226"/>
      <c r="M436" s="166"/>
      <c r="N436" s="226"/>
      <c r="O436" s="166"/>
      <c r="P436" s="226"/>
      <c r="Q436" s="166"/>
      <c r="R436" s="226"/>
      <c r="S436" s="1"/>
      <c r="T436" s="1"/>
      <c r="U436" s="1"/>
      <c r="V436" s="4"/>
      <c r="W436" s="4"/>
      <c r="X436" s="4"/>
      <c r="Y436" s="4"/>
      <c r="Z436" s="4"/>
      <c r="AA436" s="4"/>
      <c r="AB436" s="1"/>
      <c r="AC436" s="1"/>
      <c r="AD436" s="1"/>
      <c r="AE436" s="1"/>
      <c r="AF436" s="1"/>
      <c r="AG436" s="1"/>
      <c r="AH436" s="1"/>
      <c r="AI436" s="1"/>
    </row>
    <row r="437" spans="1:35" s="2" customFormat="1" ht="11.5" x14ac:dyDescent="0.25">
      <c r="A437" s="1"/>
      <c r="B437" s="227"/>
      <c r="C437" s="227"/>
      <c r="D437" s="225"/>
      <c r="E437" s="225"/>
      <c r="F437" s="226"/>
      <c r="G437" s="166"/>
      <c r="H437" s="226"/>
      <c r="I437" s="166"/>
      <c r="J437" s="226"/>
      <c r="K437" s="166"/>
      <c r="L437" s="226"/>
      <c r="M437" s="166"/>
      <c r="N437" s="226"/>
      <c r="O437" s="166"/>
      <c r="P437" s="226"/>
      <c r="Q437" s="166"/>
      <c r="R437" s="226"/>
      <c r="S437" s="1"/>
      <c r="T437" s="1"/>
      <c r="U437" s="1"/>
      <c r="V437" s="4"/>
      <c r="W437" s="4"/>
      <c r="X437" s="4"/>
      <c r="Y437" s="4"/>
      <c r="Z437" s="4"/>
      <c r="AA437" s="4"/>
      <c r="AB437" s="1"/>
      <c r="AC437" s="1"/>
      <c r="AD437" s="1"/>
      <c r="AE437" s="1"/>
      <c r="AF437" s="1"/>
      <c r="AG437" s="1"/>
      <c r="AH437" s="1"/>
      <c r="AI437" s="1"/>
    </row>
    <row r="438" spans="1:35" s="2" customFormat="1" ht="11.5" x14ac:dyDescent="0.25">
      <c r="A438" s="1"/>
      <c r="B438" s="227"/>
      <c r="C438" s="227"/>
      <c r="D438" s="225"/>
      <c r="E438" s="225"/>
      <c r="F438" s="226"/>
      <c r="G438" s="166"/>
      <c r="H438" s="226"/>
      <c r="I438" s="166"/>
      <c r="J438" s="226"/>
      <c r="K438" s="166"/>
      <c r="L438" s="226"/>
      <c r="M438" s="166"/>
      <c r="N438" s="226"/>
      <c r="O438" s="166"/>
      <c r="P438" s="226"/>
      <c r="Q438" s="166"/>
      <c r="R438" s="226"/>
      <c r="S438" s="1"/>
      <c r="T438" s="1"/>
      <c r="U438" s="1"/>
      <c r="V438" s="4"/>
      <c r="W438" s="4"/>
      <c r="X438" s="4"/>
      <c r="Y438" s="4"/>
      <c r="Z438" s="4"/>
      <c r="AA438" s="4"/>
      <c r="AB438" s="1"/>
      <c r="AC438" s="1"/>
      <c r="AD438" s="1"/>
      <c r="AE438" s="1"/>
      <c r="AF438" s="1"/>
      <c r="AG438" s="1"/>
      <c r="AH438" s="1"/>
      <c r="AI438" s="1"/>
    </row>
    <row r="439" spans="1:35" s="2" customFormat="1" ht="11.5" x14ac:dyDescent="0.25">
      <c r="A439" s="1"/>
      <c r="B439" s="227"/>
      <c r="C439" s="227"/>
      <c r="D439" s="225"/>
      <c r="E439" s="225"/>
      <c r="F439" s="226"/>
      <c r="G439" s="166"/>
      <c r="H439" s="226"/>
      <c r="I439" s="166"/>
      <c r="J439" s="226"/>
      <c r="K439" s="166"/>
      <c r="L439" s="226"/>
      <c r="M439" s="166"/>
      <c r="N439" s="226"/>
      <c r="O439" s="166"/>
      <c r="P439" s="226"/>
      <c r="Q439" s="166"/>
      <c r="R439" s="226"/>
      <c r="S439" s="1"/>
      <c r="T439" s="1"/>
      <c r="U439" s="1"/>
      <c r="V439" s="4"/>
      <c r="W439" s="4"/>
      <c r="X439" s="4"/>
      <c r="Y439" s="4"/>
      <c r="Z439" s="4"/>
      <c r="AA439" s="4"/>
      <c r="AB439" s="1"/>
      <c r="AC439" s="1"/>
      <c r="AD439" s="1"/>
      <c r="AE439" s="1"/>
      <c r="AF439" s="1"/>
      <c r="AG439" s="1"/>
      <c r="AH439" s="1"/>
      <c r="AI439" s="1"/>
    </row>
    <row r="440" spans="1:35" s="2" customFormat="1" ht="11.5" x14ac:dyDescent="0.25">
      <c r="A440" s="1"/>
      <c r="B440" s="227"/>
      <c r="C440" s="227"/>
      <c r="D440" s="225"/>
      <c r="E440" s="225"/>
      <c r="F440" s="226"/>
      <c r="G440" s="166"/>
      <c r="H440" s="226"/>
      <c r="I440" s="166"/>
      <c r="J440" s="226"/>
      <c r="K440" s="166"/>
      <c r="L440" s="226"/>
      <c r="M440" s="166"/>
      <c r="N440" s="226"/>
      <c r="O440" s="166"/>
      <c r="P440" s="226"/>
      <c r="Q440" s="166"/>
      <c r="R440" s="226"/>
      <c r="S440" s="1"/>
      <c r="T440" s="1"/>
      <c r="U440" s="1"/>
      <c r="V440" s="4"/>
      <c r="W440" s="4"/>
      <c r="X440" s="4"/>
      <c r="Y440" s="4"/>
      <c r="Z440" s="4"/>
      <c r="AA440" s="4"/>
      <c r="AB440" s="1"/>
      <c r="AC440" s="1"/>
      <c r="AD440" s="1"/>
      <c r="AE440" s="1"/>
      <c r="AF440" s="1"/>
      <c r="AG440" s="1"/>
      <c r="AH440" s="1"/>
      <c r="AI440" s="1"/>
    </row>
    <row r="441" spans="1:35" s="2" customFormat="1" ht="11.5" x14ac:dyDescent="0.25">
      <c r="A441" s="1"/>
      <c r="B441" s="227"/>
      <c r="C441" s="227"/>
      <c r="D441" s="225"/>
      <c r="E441" s="225"/>
      <c r="F441" s="226"/>
      <c r="G441" s="166"/>
      <c r="H441" s="226"/>
      <c r="I441" s="166"/>
      <c r="J441" s="226"/>
      <c r="K441" s="166"/>
      <c r="L441" s="226"/>
      <c r="M441" s="166"/>
      <c r="N441" s="226"/>
      <c r="O441" s="166"/>
      <c r="P441" s="226"/>
      <c r="Q441" s="166"/>
      <c r="R441" s="226"/>
      <c r="S441" s="1"/>
      <c r="T441" s="1"/>
      <c r="U441" s="1"/>
      <c r="V441" s="4"/>
      <c r="W441" s="4"/>
      <c r="X441" s="4"/>
      <c r="Y441" s="4"/>
      <c r="Z441" s="4"/>
      <c r="AA441" s="4"/>
      <c r="AB441" s="1"/>
      <c r="AC441" s="1"/>
      <c r="AD441" s="1"/>
      <c r="AE441" s="1"/>
      <c r="AF441" s="1"/>
      <c r="AG441" s="1"/>
      <c r="AH441" s="1"/>
      <c r="AI441" s="1"/>
    </row>
    <row r="442" spans="1:35" s="2" customFormat="1" ht="11.5" x14ac:dyDescent="0.25">
      <c r="A442" s="1"/>
      <c r="B442" s="227"/>
      <c r="C442" s="227"/>
      <c r="D442" s="225"/>
      <c r="E442" s="225"/>
      <c r="F442" s="226"/>
      <c r="G442" s="166"/>
      <c r="H442" s="226"/>
      <c r="I442" s="166"/>
      <c r="J442" s="226"/>
      <c r="K442" s="166"/>
      <c r="L442" s="226"/>
      <c r="M442" s="166"/>
      <c r="N442" s="226"/>
      <c r="O442" s="166"/>
      <c r="P442" s="226"/>
      <c r="Q442" s="166"/>
      <c r="R442" s="226"/>
      <c r="S442" s="1"/>
      <c r="T442" s="1"/>
      <c r="U442" s="1"/>
      <c r="V442" s="4"/>
      <c r="W442" s="4"/>
      <c r="X442" s="4"/>
      <c r="Y442" s="4"/>
      <c r="Z442" s="4"/>
      <c r="AA442" s="4"/>
      <c r="AB442" s="1"/>
      <c r="AC442" s="1"/>
      <c r="AD442" s="1"/>
      <c r="AE442" s="1"/>
      <c r="AF442" s="1"/>
      <c r="AG442" s="1"/>
      <c r="AH442" s="1"/>
      <c r="AI442" s="1"/>
    </row>
    <row r="443" spans="1:35" s="2" customFormat="1" ht="11.5" x14ac:dyDescent="0.25">
      <c r="A443" s="1"/>
      <c r="B443" s="227"/>
      <c r="C443" s="227"/>
      <c r="D443" s="225"/>
      <c r="E443" s="225"/>
      <c r="F443" s="226"/>
      <c r="G443" s="166"/>
      <c r="H443" s="226"/>
      <c r="I443" s="166"/>
      <c r="J443" s="226"/>
      <c r="K443" s="166"/>
      <c r="L443" s="226"/>
      <c r="M443" s="166"/>
      <c r="N443" s="226"/>
      <c r="O443" s="166"/>
      <c r="P443" s="226"/>
      <c r="Q443" s="166"/>
      <c r="R443" s="226"/>
      <c r="S443" s="1"/>
      <c r="T443" s="1"/>
      <c r="U443" s="1"/>
      <c r="V443" s="4"/>
      <c r="W443" s="4"/>
      <c r="X443" s="4"/>
      <c r="Y443" s="4"/>
      <c r="Z443" s="4"/>
      <c r="AA443" s="4"/>
      <c r="AB443" s="1"/>
      <c r="AC443" s="1"/>
      <c r="AD443" s="1"/>
      <c r="AE443" s="1"/>
      <c r="AF443" s="1"/>
      <c r="AG443" s="1"/>
      <c r="AH443" s="1"/>
      <c r="AI443" s="1"/>
    </row>
    <row r="444" spans="1:35" s="2" customFormat="1" ht="11.5" x14ac:dyDescent="0.25">
      <c r="A444" s="1"/>
      <c r="B444" s="227"/>
      <c r="C444" s="227"/>
      <c r="D444" s="225"/>
      <c r="E444" s="225"/>
      <c r="F444" s="226"/>
      <c r="G444" s="166"/>
      <c r="H444" s="226"/>
      <c r="I444" s="166"/>
      <c r="J444" s="226"/>
      <c r="K444" s="166"/>
      <c r="L444" s="226"/>
      <c r="M444" s="166"/>
      <c r="N444" s="226"/>
      <c r="O444" s="166"/>
      <c r="P444" s="226"/>
      <c r="Q444" s="166"/>
      <c r="R444" s="226"/>
      <c r="S444" s="1"/>
      <c r="T444" s="1"/>
      <c r="U444" s="1"/>
      <c r="V444" s="4"/>
      <c r="W444" s="4"/>
      <c r="X444" s="4"/>
      <c r="Y444" s="4"/>
      <c r="Z444" s="4"/>
      <c r="AA444" s="4"/>
      <c r="AB444" s="1"/>
      <c r="AC444" s="1"/>
      <c r="AD444" s="1"/>
      <c r="AE444" s="1"/>
      <c r="AF444" s="1"/>
      <c r="AG444" s="1"/>
      <c r="AH444" s="1"/>
      <c r="AI444" s="1"/>
    </row>
    <row r="445" spans="1:35" s="2" customFormat="1" ht="11.5" x14ac:dyDescent="0.25">
      <c r="A445" s="1"/>
      <c r="B445" s="227"/>
      <c r="C445" s="227"/>
      <c r="D445" s="225"/>
      <c r="E445" s="225"/>
      <c r="F445" s="226"/>
      <c r="G445" s="166"/>
      <c r="H445" s="226"/>
      <c r="I445" s="166"/>
      <c r="J445" s="226"/>
      <c r="K445" s="166"/>
      <c r="L445" s="226"/>
      <c r="M445" s="166"/>
      <c r="N445" s="226"/>
      <c r="O445" s="166"/>
      <c r="P445" s="226"/>
      <c r="Q445" s="166"/>
      <c r="R445" s="226"/>
      <c r="S445" s="1"/>
      <c r="T445" s="1"/>
      <c r="U445" s="1"/>
      <c r="V445" s="4"/>
      <c r="W445" s="4"/>
      <c r="X445" s="4"/>
      <c r="Y445" s="4"/>
      <c r="Z445" s="4"/>
      <c r="AA445" s="4"/>
      <c r="AB445" s="1"/>
      <c r="AC445" s="1"/>
      <c r="AD445" s="1"/>
      <c r="AE445" s="1"/>
      <c r="AF445" s="1"/>
      <c r="AG445" s="1"/>
      <c r="AH445" s="1"/>
      <c r="AI445" s="1"/>
    </row>
    <row r="446" spans="1:35" s="2" customFormat="1" ht="11.5" x14ac:dyDescent="0.25">
      <c r="A446" s="1"/>
      <c r="B446" s="227"/>
      <c r="C446" s="227"/>
      <c r="D446" s="225"/>
      <c r="E446" s="225"/>
      <c r="F446" s="226"/>
      <c r="G446" s="166"/>
      <c r="H446" s="226"/>
      <c r="I446" s="166"/>
      <c r="J446" s="226"/>
      <c r="K446" s="166"/>
      <c r="L446" s="226"/>
      <c r="M446" s="166"/>
      <c r="N446" s="226"/>
      <c r="O446" s="166"/>
      <c r="P446" s="226"/>
      <c r="Q446" s="166"/>
      <c r="R446" s="226"/>
      <c r="S446" s="1"/>
      <c r="T446" s="1"/>
      <c r="U446" s="1"/>
      <c r="V446" s="4"/>
      <c r="W446" s="4"/>
      <c r="X446" s="4"/>
      <c r="Y446" s="4"/>
      <c r="Z446" s="4"/>
      <c r="AA446" s="4"/>
      <c r="AB446" s="1"/>
      <c r="AC446" s="1"/>
      <c r="AD446" s="1"/>
      <c r="AE446" s="1"/>
      <c r="AF446" s="1"/>
      <c r="AG446" s="1"/>
      <c r="AH446" s="1"/>
      <c r="AI446" s="1"/>
    </row>
    <row r="447" spans="1:35" s="2" customFormat="1" ht="11.5" x14ac:dyDescent="0.25">
      <c r="A447" s="1"/>
      <c r="B447" s="227"/>
      <c r="C447" s="227"/>
      <c r="D447" s="225"/>
      <c r="E447" s="225"/>
      <c r="F447" s="226"/>
      <c r="G447" s="166"/>
      <c r="H447" s="226"/>
      <c r="I447" s="166"/>
      <c r="J447" s="226"/>
      <c r="K447" s="166"/>
      <c r="L447" s="226"/>
      <c r="M447" s="166"/>
      <c r="N447" s="226"/>
      <c r="O447" s="166"/>
      <c r="P447" s="226"/>
      <c r="Q447" s="166"/>
      <c r="R447" s="226"/>
      <c r="S447" s="1"/>
      <c r="T447" s="1"/>
      <c r="U447" s="1"/>
      <c r="V447" s="4"/>
      <c r="W447" s="4"/>
      <c r="X447" s="4"/>
      <c r="Y447" s="4"/>
      <c r="Z447" s="4"/>
      <c r="AA447" s="4"/>
      <c r="AB447" s="1"/>
      <c r="AC447" s="1"/>
      <c r="AD447" s="1"/>
      <c r="AE447" s="1"/>
      <c r="AF447" s="1"/>
      <c r="AG447" s="1"/>
      <c r="AH447" s="1"/>
      <c r="AI447" s="1"/>
    </row>
    <row r="448" spans="1:35" s="2" customFormat="1" ht="11.5" x14ac:dyDescent="0.25">
      <c r="A448" s="1"/>
      <c r="B448" s="227"/>
      <c r="C448" s="227"/>
      <c r="D448" s="225"/>
      <c r="E448" s="225"/>
      <c r="F448" s="226"/>
      <c r="G448" s="166"/>
      <c r="H448" s="226"/>
      <c r="I448" s="166"/>
      <c r="J448" s="226"/>
      <c r="K448" s="166"/>
      <c r="L448" s="226"/>
      <c r="M448" s="166"/>
      <c r="N448" s="226"/>
      <c r="O448" s="166"/>
      <c r="P448" s="226"/>
      <c r="Q448" s="166"/>
      <c r="R448" s="226"/>
      <c r="S448" s="1"/>
      <c r="T448" s="1"/>
      <c r="U448" s="1"/>
      <c r="V448" s="4"/>
      <c r="W448" s="4"/>
      <c r="X448" s="4"/>
      <c r="Y448" s="4"/>
      <c r="Z448" s="4"/>
      <c r="AA448" s="4"/>
      <c r="AB448" s="1"/>
      <c r="AC448" s="1"/>
      <c r="AD448" s="1"/>
      <c r="AE448" s="1"/>
      <c r="AF448" s="1"/>
      <c r="AG448" s="1"/>
      <c r="AH448" s="1"/>
      <c r="AI448" s="1"/>
    </row>
    <row r="449" spans="1:35" s="2" customFormat="1" ht="11.5" x14ac:dyDescent="0.25">
      <c r="A449" s="1"/>
      <c r="B449" s="227"/>
      <c r="C449" s="227"/>
      <c r="D449" s="225"/>
      <c r="E449" s="225"/>
      <c r="F449" s="226"/>
      <c r="G449" s="166"/>
      <c r="H449" s="226"/>
      <c r="I449" s="166"/>
      <c r="J449" s="226"/>
      <c r="K449" s="166"/>
      <c r="L449" s="226"/>
      <c r="M449" s="166"/>
      <c r="N449" s="226"/>
      <c r="O449" s="166"/>
      <c r="P449" s="226"/>
      <c r="Q449" s="166"/>
      <c r="R449" s="226"/>
      <c r="S449" s="1"/>
      <c r="T449" s="1"/>
      <c r="U449" s="1"/>
      <c r="V449" s="4"/>
      <c r="W449" s="4"/>
      <c r="X449" s="4"/>
      <c r="Y449" s="4"/>
      <c r="Z449" s="4"/>
      <c r="AA449" s="4"/>
      <c r="AB449" s="1"/>
      <c r="AC449" s="1"/>
      <c r="AD449" s="1"/>
      <c r="AE449" s="1"/>
      <c r="AF449" s="1"/>
      <c r="AG449" s="1"/>
      <c r="AH449" s="1"/>
      <c r="AI449" s="1"/>
    </row>
    <row r="450" spans="1:35" s="2" customFormat="1" ht="11.5" x14ac:dyDescent="0.25">
      <c r="A450" s="1"/>
      <c r="B450" s="227"/>
      <c r="C450" s="227"/>
      <c r="D450" s="225"/>
      <c r="E450" s="225"/>
      <c r="F450" s="226"/>
      <c r="G450" s="166"/>
      <c r="H450" s="226"/>
      <c r="I450" s="166"/>
      <c r="J450" s="226"/>
      <c r="K450" s="166"/>
      <c r="L450" s="226"/>
      <c r="M450" s="166"/>
      <c r="N450" s="226"/>
      <c r="O450" s="166"/>
      <c r="P450" s="226"/>
      <c r="Q450" s="166"/>
      <c r="R450" s="226"/>
      <c r="S450" s="1"/>
      <c r="T450" s="1"/>
      <c r="U450" s="1"/>
      <c r="V450" s="4"/>
      <c r="W450" s="4"/>
      <c r="X450" s="4"/>
      <c r="Y450" s="4"/>
      <c r="Z450" s="4"/>
      <c r="AA450" s="4"/>
      <c r="AB450" s="1"/>
      <c r="AC450" s="1"/>
      <c r="AD450" s="1"/>
      <c r="AE450" s="1"/>
      <c r="AF450" s="1"/>
      <c r="AG450" s="1"/>
      <c r="AH450" s="1"/>
      <c r="AI450" s="1"/>
    </row>
    <row r="451" spans="1:35" s="2" customFormat="1" ht="11.5" x14ac:dyDescent="0.25">
      <c r="A451" s="1"/>
      <c r="B451" s="227"/>
      <c r="C451" s="227"/>
      <c r="D451" s="225"/>
      <c r="E451" s="225"/>
      <c r="F451" s="226"/>
      <c r="G451" s="166"/>
      <c r="H451" s="226"/>
      <c r="I451" s="166"/>
      <c r="J451" s="226"/>
      <c r="K451" s="166"/>
      <c r="L451" s="226"/>
      <c r="M451" s="166"/>
      <c r="N451" s="226"/>
      <c r="O451" s="166"/>
      <c r="P451" s="226"/>
      <c r="Q451" s="166"/>
      <c r="R451" s="226"/>
      <c r="S451" s="1"/>
      <c r="T451" s="1"/>
      <c r="U451" s="1"/>
      <c r="V451" s="4"/>
      <c r="W451" s="4"/>
      <c r="X451" s="4"/>
      <c r="Y451" s="4"/>
      <c r="Z451" s="4"/>
      <c r="AA451" s="4"/>
      <c r="AB451" s="1"/>
      <c r="AC451" s="1"/>
      <c r="AD451" s="1"/>
      <c r="AE451" s="1"/>
      <c r="AF451" s="1"/>
      <c r="AG451" s="1"/>
      <c r="AH451" s="1"/>
      <c r="AI451" s="1"/>
    </row>
    <row r="452" spans="1:35" s="2" customFormat="1" ht="11.5" x14ac:dyDescent="0.25">
      <c r="A452" s="1"/>
      <c r="B452" s="227"/>
      <c r="C452" s="227"/>
      <c r="D452" s="225"/>
      <c r="E452" s="225"/>
      <c r="F452" s="226"/>
      <c r="G452" s="166"/>
      <c r="H452" s="226"/>
      <c r="I452" s="166"/>
      <c r="J452" s="226"/>
      <c r="K452" s="166"/>
      <c r="L452" s="226"/>
      <c r="M452" s="166"/>
      <c r="N452" s="226"/>
      <c r="O452" s="166"/>
      <c r="P452" s="226"/>
      <c r="Q452" s="166"/>
      <c r="R452" s="226"/>
      <c r="S452" s="1"/>
      <c r="T452" s="1"/>
      <c r="U452" s="1"/>
      <c r="V452" s="4"/>
      <c r="W452" s="4"/>
      <c r="X452" s="4"/>
      <c r="Y452" s="4"/>
      <c r="Z452" s="4"/>
      <c r="AA452" s="4"/>
      <c r="AB452" s="1"/>
      <c r="AC452" s="1"/>
      <c r="AD452" s="1"/>
      <c r="AE452" s="1"/>
      <c r="AF452" s="1"/>
      <c r="AG452" s="1"/>
      <c r="AH452" s="1"/>
      <c r="AI452" s="1"/>
    </row>
    <row r="453" spans="1:35" s="2" customFormat="1" ht="11.5" x14ac:dyDescent="0.25">
      <c r="A453" s="1"/>
      <c r="B453" s="227"/>
      <c r="C453" s="227"/>
      <c r="D453" s="225"/>
      <c r="E453" s="225"/>
      <c r="F453" s="226"/>
      <c r="G453" s="166"/>
      <c r="H453" s="226"/>
      <c r="I453" s="166"/>
      <c r="J453" s="226"/>
      <c r="K453" s="166"/>
      <c r="L453" s="226"/>
      <c r="M453" s="166"/>
      <c r="N453" s="226"/>
      <c r="O453" s="166"/>
      <c r="P453" s="226"/>
      <c r="Q453" s="166"/>
      <c r="R453" s="226"/>
      <c r="S453" s="1"/>
      <c r="T453" s="1"/>
      <c r="U453" s="1"/>
      <c r="V453" s="4"/>
      <c r="W453" s="4"/>
      <c r="X453" s="4"/>
      <c r="Y453" s="4"/>
      <c r="Z453" s="4"/>
      <c r="AA453" s="4"/>
      <c r="AB453" s="1"/>
      <c r="AC453" s="1"/>
      <c r="AD453" s="1"/>
      <c r="AE453" s="1"/>
      <c r="AF453" s="1"/>
      <c r="AG453" s="1"/>
      <c r="AH453" s="1"/>
      <c r="AI453" s="1"/>
    </row>
    <row r="454" spans="1:35" s="2" customFormat="1" ht="11.5" x14ac:dyDescent="0.25">
      <c r="A454" s="1"/>
      <c r="B454" s="227"/>
      <c r="C454" s="227"/>
      <c r="D454" s="225"/>
      <c r="E454" s="225"/>
      <c r="F454" s="226"/>
      <c r="G454" s="166"/>
      <c r="H454" s="226"/>
      <c r="I454" s="166"/>
      <c r="J454" s="226"/>
      <c r="K454" s="166"/>
      <c r="L454" s="226"/>
      <c r="M454" s="166"/>
      <c r="N454" s="226"/>
      <c r="O454" s="166"/>
      <c r="P454" s="226"/>
      <c r="Q454" s="166"/>
      <c r="R454" s="226"/>
      <c r="S454" s="1"/>
      <c r="T454" s="1"/>
      <c r="U454" s="1"/>
      <c r="V454" s="4"/>
      <c r="W454" s="4"/>
      <c r="X454" s="4"/>
      <c r="Y454" s="4"/>
      <c r="Z454" s="4"/>
      <c r="AA454" s="4"/>
      <c r="AB454" s="1"/>
      <c r="AC454" s="1"/>
      <c r="AD454" s="1"/>
      <c r="AE454" s="1"/>
      <c r="AF454" s="1"/>
      <c r="AG454" s="1"/>
      <c r="AH454" s="1"/>
      <c r="AI454" s="1"/>
    </row>
    <row r="455" spans="1:35" s="2" customFormat="1" ht="11.5" x14ac:dyDescent="0.25">
      <c r="A455" s="1"/>
      <c r="B455" s="227"/>
      <c r="C455" s="227"/>
      <c r="D455" s="225"/>
      <c r="E455" s="225"/>
      <c r="F455" s="226"/>
      <c r="G455" s="166"/>
      <c r="H455" s="226"/>
      <c r="I455" s="166"/>
      <c r="J455" s="226"/>
      <c r="K455" s="166"/>
      <c r="L455" s="226"/>
      <c r="M455" s="166"/>
      <c r="N455" s="226"/>
      <c r="O455" s="166"/>
      <c r="P455" s="226"/>
      <c r="Q455" s="166"/>
      <c r="R455" s="226"/>
      <c r="S455" s="1"/>
      <c r="T455" s="1"/>
      <c r="U455" s="1"/>
      <c r="V455" s="4"/>
      <c r="W455" s="4"/>
      <c r="X455" s="4"/>
      <c r="Y455" s="4"/>
      <c r="Z455" s="4"/>
      <c r="AA455" s="4"/>
      <c r="AB455" s="1"/>
      <c r="AC455" s="1"/>
      <c r="AD455" s="1"/>
      <c r="AE455" s="1"/>
      <c r="AF455" s="1"/>
      <c r="AG455" s="1"/>
      <c r="AH455" s="1"/>
      <c r="AI455" s="1"/>
    </row>
    <row r="456" spans="1:35" s="2" customFormat="1" ht="11.5" x14ac:dyDescent="0.25">
      <c r="A456" s="1"/>
      <c r="B456" s="227"/>
      <c r="C456" s="227"/>
      <c r="D456" s="225"/>
      <c r="E456" s="225"/>
      <c r="F456" s="226"/>
      <c r="G456" s="166"/>
      <c r="H456" s="226"/>
      <c r="I456" s="166"/>
      <c r="J456" s="226"/>
      <c r="K456" s="166"/>
      <c r="L456" s="226"/>
      <c r="M456" s="166"/>
      <c r="N456" s="226"/>
      <c r="O456" s="166"/>
      <c r="P456" s="226"/>
      <c r="Q456" s="166"/>
      <c r="R456" s="226"/>
      <c r="S456" s="1"/>
      <c r="T456" s="1"/>
      <c r="U456" s="1"/>
      <c r="V456" s="4"/>
      <c r="W456" s="4"/>
      <c r="X456" s="4"/>
      <c r="Y456" s="4"/>
      <c r="Z456" s="4"/>
      <c r="AA456" s="4"/>
      <c r="AB456" s="1"/>
      <c r="AC456" s="1"/>
      <c r="AD456" s="1"/>
      <c r="AE456" s="1"/>
      <c r="AF456" s="1"/>
      <c r="AG456" s="1"/>
      <c r="AH456" s="1"/>
      <c r="AI456" s="1"/>
    </row>
    <row r="457" spans="1:35" s="2" customFormat="1" ht="11.5" x14ac:dyDescent="0.25">
      <c r="A457" s="1"/>
      <c r="B457" s="227"/>
      <c r="C457" s="227"/>
      <c r="D457" s="225"/>
      <c r="E457" s="225"/>
      <c r="F457" s="226"/>
      <c r="G457" s="166"/>
      <c r="H457" s="226"/>
      <c r="I457" s="166"/>
      <c r="J457" s="226"/>
      <c r="K457" s="166"/>
      <c r="L457" s="226"/>
      <c r="M457" s="166"/>
      <c r="N457" s="226"/>
      <c r="O457" s="166"/>
      <c r="P457" s="226"/>
      <c r="Q457" s="166"/>
      <c r="R457" s="226"/>
      <c r="S457" s="1"/>
      <c r="T457" s="1"/>
      <c r="U457" s="1"/>
      <c r="V457" s="4"/>
      <c r="W457" s="4"/>
      <c r="X457" s="4"/>
      <c r="Y457" s="4"/>
      <c r="Z457" s="4"/>
      <c r="AA457" s="4"/>
      <c r="AB457" s="1"/>
      <c r="AC457" s="1"/>
      <c r="AD457" s="1"/>
      <c r="AE457" s="1"/>
      <c r="AF457" s="1"/>
      <c r="AG457" s="1"/>
      <c r="AH457" s="1"/>
      <c r="AI457" s="1"/>
    </row>
    <row r="458" spans="1:35" s="2" customFormat="1" ht="11.5" x14ac:dyDescent="0.25">
      <c r="A458" s="1"/>
      <c r="B458" s="227"/>
      <c r="C458" s="227"/>
      <c r="D458" s="225"/>
      <c r="E458" s="225"/>
      <c r="F458" s="226"/>
      <c r="G458" s="166"/>
      <c r="H458" s="226"/>
      <c r="I458" s="166"/>
      <c r="J458" s="226"/>
      <c r="K458" s="166"/>
      <c r="L458" s="226"/>
      <c r="M458" s="166"/>
      <c r="N458" s="226"/>
      <c r="O458" s="166"/>
      <c r="P458" s="226"/>
      <c r="Q458" s="166"/>
      <c r="R458" s="226"/>
      <c r="S458" s="1"/>
      <c r="T458" s="1"/>
      <c r="U458" s="1"/>
      <c r="V458" s="4"/>
      <c r="W458" s="4"/>
      <c r="X458" s="4"/>
      <c r="Y458" s="4"/>
      <c r="Z458" s="4"/>
      <c r="AA458" s="4"/>
      <c r="AB458" s="1"/>
      <c r="AC458" s="1"/>
      <c r="AD458" s="1"/>
      <c r="AE458" s="1"/>
      <c r="AF458" s="1"/>
      <c r="AG458" s="1"/>
      <c r="AH458" s="1"/>
      <c r="AI458" s="1"/>
    </row>
    <row r="459" spans="1:35" s="2" customFormat="1" ht="11.5" x14ac:dyDescent="0.25">
      <c r="A459" s="1"/>
      <c r="B459" s="227"/>
      <c r="C459" s="227"/>
      <c r="D459" s="225"/>
      <c r="E459" s="225"/>
      <c r="F459" s="226"/>
      <c r="G459" s="166"/>
      <c r="H459" s="226"/>
      <c r="I459" s="166"/>
      <c r="J459" s="226"/>
      <c r="K459" s="166"/>
      <c r="L459" s="226"/>
      <c r="M459" s="166"/>
      <c r="N459" s="226"/>
      <c r="O459" s="166"/>
      <c r="P459" s="226"/>
      <c r="Q459" s="166"/>
      <c r="R459" s="226"/>
      <c r="S459" s="1"/>
      <c r="T459" s="1"/>
      <c r="U459" s="1"/>
      <c r="V459" s="4"/>
      <c r="W459" s="4"/>
      <c r="X459" s="4"/>
      <c r="Y459" s="4"/>
      <c r="Z459" s="4"/>
      <c r="AA459" s="4"/>
      <c r="AB459" s="1"/>
      <c r="AC459" s="1"/>
      <c r="AD459" s="1"/>
      <c r="AE459" s="1"/>
      <c r="AF459" s="1"/>
      <c r="AG459" s="1"/>
      <c r="AH459" s="1"/>
      <c r="AI459" s="1"/>
    </row>
    <row r="460" spans="1:35" s="2" customFormat="1" ht="11.5" x14ac:dyDescent="0.25">
      <c r="A460" s="1"/>
      <c r="B460" s="227"/>
      <c r="C460" s="227"/>
      <c r="D460" s="225"/>
      <c r="E460" s="225"/>
      <c r="F460" s="226"/>
      <c r="G460" s="166"/>
      <c r="H460" s="226"/>
      <c r="I460" s="166"/>
      <c r="J460" s="226"/>
      <c r="K460" s="166"/>
      <c r="L460" s="226"/>
      <c r="M460" s="166"/>
      <c r="N460" s="226"/>
      <c r="O460" s="166"/>
      <c r="P460" s="226"/>
      <c r="Q460" s="166"/>
      <c r="R460" s="226"/>
      <c r="S460" s="1"/>
      <c r="T460" s="1"/>
      <c r="U460" s="1"/>
      <c r="V460" s="4"/>
      <c r="W460" s="4"/>
      <c r="X460" s="4"/>
      <c r="Y460" s="4"/>
      <c r="Z460" s="4"/>
      <c r="AA460" s="4"/>
      <c r="AB460" s="1"/>
      <c r="AC460" s="1"/>
      <c r="AD460" s="1"/>
      <c r="AE460" s="1"/>
      <c r="AF460" s="1"/>
      <c r="AG460" s="1"/>
      <c r="AH460" s="1"/>
      <c r="AI460" s="1"/>
    </row>
    <row r="461" spans="1:35" s="2" customFormat="1" ht="11.5" x14ac:dyDescent="0.25">
      <c r="A461" s="1"/>
      <c r="B461" s="227"/>
      <c r="C461" s="227"/>
      <c r="D461" s="225"/>
      <c r="E461" s="225"/>
      <c r="F461" s="226"/>
      <c r="G461" s="166"/>
      <c r="H461" s="226"/>
      <c r="I461" s="166"/>
      <c r="J461" s="226"/>
      <c r="K461" s="166"/>
      <c r="L461" s="226"/>
      <c r="M461" s="166"/>
      <c r="N461" s="226"/>
      <c r="O461" s="166"/>
      <c r="P461" s="226"/>
      <c r="Q461" s="166"/>
      <c r="R461" s="226"/>
      <c r="S461" s="1"/>
      <c r="T461" s="1"/>
      <c r="U461" s="1"/>
      <c r="V461" s="4"/>
      <c r="W461" s="4"/>
      <c r="X461" s="4"/>
      <c r="Y461" s="4"/>
      <c r="Z461" s="4"/>
      <c r="AA461" s="4"/>
      <c r="AB461" s="1"/>
      <c r="AC461" s="1"/>
      <c r="AD461" s="1"/>
      <c r="AE461" s="1"/>
      <c r="AF461" s="1"/>
      <c r="AG461" s="1"/>
      <c r="AH461" s="1"/>
      <c r="AI461" s="1"/>
    </row>
    <row r="462" spans="1:35" s="2" customFormat="1" ht="11.5" x14ac:dyDescent="0.25">
      <c r="A462" s="1"/>
      <c r="B462" s="227"/>
      <c r="C462" s="227"/>
      <c r="D462" s="225"/>
      <c r="E462" s="225"/>
      <c r="F462" s="226"/>
      <c r="G462" s="166"/>
      <c r="H462" s="226"/>
      <c r="I462" s="166"/>
      <c r="J462" s="226"/>
      <c r="K462" s="166"/>
      <c r="L462" s="226"/>
      <c r="M462" s="166"/>
      <c r="N462" s="226"/>
      <c r="O462" s="166"/>
      <c r="P462" s="226"/>
      <c r="Q462" s="166"/>
      <c r="R462" s="226"/>
      <c r="S462" s="1"/>
      <c r="T462" s="1"/>
      <c r="U462" s="1"/>
      <c r="V462" s="4"/>
      <c r="W462" s="4"/>
      <c r="X462" s="4"/>
      <c r="Y462" s="4"/>
      <c r="Z462" s="4"/>
      <c r="AA462" s="4"/>
      <c r="AB462" s="1"/>
      <c r="AC462" s="1"/>
      <c r="AD462" s="1"/>
      <c r="AE462" s="1"/>
      <c r="AF462" s="1"/>
      <c r="AG462" s="1"/>
      <c r="AH462" s="1"/>
      <c r="AI462" s="1"/>
    </row>
    <row r="463" spans="1:35" s="2" customFormat="1" ht="11.5" x14ac:dyDescent="0.25">
      <c r="A463" s="1"/>
      <c r="B463" s="227"/>
      <c r="C463" s="227"/>
      <c r="D463" s="225"/>
      <c r="E463" s="225"/>
      <c r="F463" s="226"/>
      <c r="G463" s="166"/>
      <c r="H463" s="226"/>
      <c r="I463" s="166"/>
      <c r="J463" s="226"/>
      <c r="K463" s="166"/>
      <c r="L463" s="226"/>
      <c r="M463" s="166"/>
      <c r="N463" s="226"/>
      <c r="O463" s="166"/>
      <c r="P463" s="226"/>
      <c r="Q463" s="166"/>
      <c r="R463" s="226"/>
      <c r="S463" s="1"/>
      <c r="T463" s="1"/>
      <c r="U463" s="1"/>
      <c r="V463" s="4"/>
      <c r="W463" s="4"/>
      <c r="X463" s="4"/>
      <c r="Y463" s="4"/>
      <c r="Z463" s="4"/>
      <c r="AA463" s="4"/>
      <c r="AB463" s="1"/>
      <c r="AC463" s="1"/>
      <c r="AD463" s="1"/>
      <c r="AE463" s="1"/>
      <c r="AF463" s="1"/>
      <c r="AG463" s="1"/>
      <c r="AH463" s="1"/>
      <c r="AI463" s="1"/>
    </row>
    <row r="464" spans="1:35" s="2" customFormat="1" ht="11.5" x14ac:dyDescent="0.25">
      <c r="A464" s="1"/>
      <c r="B464" s="227"/>
      <c r="C464" s="227"/>
      <c r="D464" s="225"/>
      <c r="E464" s="225"/>
      <c r="F464" s="226"/>
      <c r="G464" s="166"/>
      <c r="H464" s="226"/>
      <c r="I464" s="166"/>
      <c r="J464" s="226"/>
      <c r="K464" s="166"/>
      <c r="L464" s="226"/>
      <c r="M464" s="166"/>
      <c r="N464" s="226"/>
      <c r="O464" s="166"/>
      <c r="P464" s="226"/>
      <c r="Q464" s="166"/>
      <c r="R464" s="226"/>
      <c r="S464" s="1"/>
      <c r="T464" s="1"/>
      <c r="U464" s="1"/>
      <c r="V464" s="4"/>
      <c r="W464" s="4"/>
      <c r="X464" s="4"/>
      <c r="Y464" s="4"/>
      <c r="Z464" s="4"/>
      <c r="AA464" s="4"/>
      <c r="AB464" s="1"/>
      <c r="AC464" s="1"/>
      <c r="AD464" s="1"/>
      <c r="AE464" s="1"/>
      <c r="AF464" s="1"/>
      <c r="AG464" s="1"/>
      <c r="AH464" s="1"/>
      <c r="AI464" s="1"/>
    </row>
    <row r="465" spans="1:35" s="2" customFormat="1" ht="11.5" x14ac:dyDescent="0.25">
      <c r="A465" s="1"/>
      <c r="B465" s="227"/>
      <c r="C465" s="227"/>
      <c r="D465" s="225"/>
      <c r="E465" s="225"/>
      <c r="F465" s="226"/>
      <c r="G465" s="166"/>
      <c r="H465" s="226"/>
      <c r="I465" s="166"/>
      <c r="J465" s="226"/>
      <c r="K465" s="166"/>
      <c r="L465" s="226"/>
      <c r="M465" s="166"/>
      <c r="N465" s="226"/>
      <c r="O465" s="166"/>
      <c r="P465" s="226"/>
      <c r="Q465" s="166"/>
      <c r="R465" s="226"/>
      <c r="S465" s="1"/>
      <c r="T465" s="1"/>
      <c r="U465" s="1"/>
      <c r="V465" s="4"/>
      <c r="W465" s="4"/>
      <c r="X465" s="4"/>
      <c r="Y465" s="4"/>
      <c r="Z465" s="4"/>
      <c r="AA465" s="4"/>
      <c r="AB465" s="1"/>
      <c r="AC465" s="1"/>
      <c r="AD465" s="1"/>
      <c r="AE465" s="1"/>
      <c r="AF465" s="1"/>
      <c r="AG465" s="1"/>
      <c r="AH465" s="1"/>
      <c r="AI465" s="1"/>
    </row>
    <row r="466" spans="1:35" s="2" customFormat="1" ht="11.5" x14ac:dyDescent="0.25">
      <c r="A466" s="1"/>
      <c r="B466" s="227"/>
      <c r="C466" s="227"/>
      <c r="D466" s="225"/>
      <c r="E466" s="225"/>
      <c r="F466" s="226"/>
      <c r="G466" s="166"/>
      <c r="H466" s="226"/>
      <c r="I466" s="166"/>
      <c r="J466" s="226"/>
      <c r="K466" s="166"/>
      <c r="L466" s="226"/>
      <c r="M466" s="166"/>
      <c r="N466" s="226"/>
      <c r="O466" s="166"/>
      <c r="P466" s="226"/>
      <c r="Q466" s="166"/>
      <c r="R466" s="226"/>
      <c r="S466" s="1"/>
      <c r="T466" s="1"/>
      <c r="U466" s="1"/>
      <c r="V466" s="4"/>
      <c r="W466" s="4"/>
      <c r="X466" s="4"/>
      <c r="Y466" s="4"/>
      <c r="Z466" s="4"/>
      <c r="AA466" s="4"/>
      <c r="AB466" s="1"/>
      <c r="AC466" s="1"/>
      <c r="AD466" s="1"/>
      <c r="AE466" s="1"/>
      <c r="AF466" s="1"/>
      <c r="AG466" s="1"/>
      <c r="AH466" s="1"/>
      <c r="AI466" s="1"/>
    </row>
    <row r="467" spans="1:35" s="2" customFormat="1" ht="11.5" x14ac:dyDescent="0.25">
      <c r="A467" s="1"/>
      <c r="B467" s="227"/>
      <c r="C467" s="227"/>
      <c r="D467" s="225"/>
      <c r="E467" s="225"/>
      <c r="F467" s="226"/>
      <c r="G467" s="166"/>
      <c r="H467" s="226"/>
      <c r="I467" s="166"/>
      <c r="J467" s="226"/>
      <c r="K467" s="166"/>
      <c r="L467" s="226"/>
      <c r="M467" s="166"/>
      <c r="N467" s="226"/>
      <c r="O467" s="166"/>
      <c r="P467" s="226"/>
      <c r="Q467" s="166"/>
      <c r="R467" s="226"/>
      <c r="S467" s="1"/>
      <c r="T467" s="1"/>
      <c r="U467" s="1"/>
      <c r="V467" s="4"/>
      <c r="W467" s="4"/>
      <c r="X467" s="4"/>
      <c r="Y467" s="4"/>
      <c r="Z467" s="4"/>
      <c r="AA467" s="4"/>
      <c r="AB467" s="1"/>
      <c r="AC467" s="1"/>
      <c r="AD467" s="1"/>
      <c r="AE467" s="1"/>
      <c r="AF467" s="1"/>
      <c r="AG467" s="1"/>
      <c r="AH467" s="1"/>
      <c r="AI467" s="1"/>
    </row>
    <row r="468" spans="1:35" s="2" customFormat="1" ht="11.5" x14ac:dyDescent="0.25">
      <c r="A468" s="1"/>
      <c r="B468" s="227"/>
      <c r="C468" s="227"/>
      <c r="D468" s="225"/>
      <c r="E468" s="225"/>
      <c r="F468" s="226"/>
      <c r="G468" s="166"/>
      <c r="H468" s="226"/>
      <c r="I468" s="166"/>
      <c r="J468" s="226"/>
      <c r="K468" s="166"/>
      <c r="L468" s="226"/>
      <c r="M468" s="166"/>
      <c r="N468" s="226"/>
      <c r="O468" s="166"/>
      <c r="P468" s="226"/>
      <c r="Q468" s="166"/>
      <c r="R468" s="226"/>
      <c r="S468" s="1"/>
      <c r="T468" s="1"/>
      <c r="U468" s="1"/>
      <c r="V468" s="4"/>
      <c r="W468" s="4"/>
      <c r="X468" s="4"/>
      <c r="Y468" s="4"/>
      <c r="Z468" s="4"/>
      <c r="AA468" s="4"/>
      <c r="AB468" s="1"/>
      <c r="AC468" s="1"/>
      <c r="AD468" s="1"/>
      <c r="AE468" s="1"/>
      <c r="AF468" s="1"/>
      <c r="AG468" s="1"/>
      <c r="AH468" s="1"/>
      <c r="AI468" s="1"/>
    </row>
    <row r="469" spans="1:35" s="2" customFormat="1" ht="11.5" x14ac:dyDescent="0.25">
      <c r="A469" s="1"/>
      <c r="B469" s="227"/>
      <c r="C469" s="227"/>
      <c r="D469" s="225"/>
      <c r="E469" s="225"/>
      <c r="F469" s="226"/>
      <c r="G469" s="166"/>
      <c r="H469" s="226"/>
      <c r="I469" s="166"/>
      <c r="J469" s="226"/>
      <c r="K469" s="166"/>
      <c r="L469" s="226"/>
      <c r="M469" s="166"/>
      <c r="N469" s="226"/>
      <c r="O469" s="166"/>
      <c r="P469" s="226"/>
      <c r="Q469" s="166"/>
      <c r="R469" s="226"/>
      <c r="S469" s="1"/>
      <c r="T469" s="1"/>
      <c r="U469" s="1"/>
      <c r="V469" s="4"/>
      <c r="W469" s="4"/>
      <c r="X469" s="4"/>
      <c r="Y469" s="4"/>
      <c r="Z469" s="4"/>
      <c r="AA469" s="4"/>
      <c r="AB469" s="1"/>
      <c r="AC469" s="1"/>
      <c r="AD469" s="1"/>
      <c r="AE469" s="1"/>
      <c r="AF469" s="1"/>
      <c r="AG469" s="1"/>
      <c r="AH469" s="1"/>
      <c r="AI469" s="1"/>
    </row>
    <row r="470" spans="1:35" s="2" customFormat="1" ht="11.5" x14ac:dyDescent="0.25">
      <c r="A470" s="1"/>
      <c r="B470" s="227"/>
      <c r="C470" s="227"/>
      <c r="D470" s="225"/>
      <c r="E470" s="225"/>
      <c r="F470" s="226"/>
      <c r="G470" s="166"/>
      <c r="H470" s="226"/>
      <c r="I470" s="166"/>
      <c r="J470" s="226"/>
      <c r="K470" s="166"/>
      <c r="L470" s="226"/>
      <c r="M470" s="166"/>
      <c r="N470" s="226"/>
      <c r="O470" s="166"/>
      <c r="P470" s="226"/>
      <c r="Q470" s="166"/>
      <c r="R470" s="226"/>
      <c r="S470" s="1"/>
      <c r="T470" s="1"/>
      <c r="U470" s="1"/>
      <c r="V470" s="4"/>
      <c r="W470" s="4"/>
      <c r="X470" s="4"/>
      <c r="Y470" s="4"/>
      <c r="Z470" s="4"/>
      <c r="AA470" s="4"/>
      <c r="AB470" s="1"/>
      <c r="AC470" s="1"/>
      <c r="AD470" s="1"/>
      <c r="AE470" s="1"/>
      <c r="AF470" s="1"/>
      <c r="AG470" s="1"/>
      <c r="AH470" s="1"/>
      <c r="AI470" s="1"/>
    </row>
    <row r="471" spans="1:35" s="2" customFormat="1" ht="11.5" x14ac:dyDescent="0.25">
      <c r="A471" s="1"/>
      <c r="B471" s="227"/>
      <c r="C471" s="227"/>
      <c r="D471" s="225"/>
      <c r="E471" s="225"/>
      <c r="F471" s="226"/>
      <c r="G471" s="166"/>
      <c r="H471" s="226"/>
      <c r="I471" s="166"/>
      <c r="J471" s="226"/>
      <c r="K471" s="166"/>
      <c r="L471" s="226"/>
      <c r="M471" s="166"/>
      <c r="N471" s="226"/>
      <c r="O471" s="166"/>
      <c r="P471" s="226"/>
      <c r="Q471" s="166"/>
      <c r="R471" s="226"/>
      <c r="S471" s="1"/>
      <c r="T471" s="1"/>
      <c r="U471" s="1"/>
      <c r="V471" s="4"/>
      <c r="W471" s="4"/>
      <c r="X471" s="4"/>
      <c r="Y471" s="4"/>
      <c r="Z471" s="4"/>
      <c r="AA471" s="4"/>
      <c r="AB471" s="1"/>
      <c r="AC471" s="1"/>
      <c r="AD471" s="1"/>
      <c r="AE471" s="1"/>
      <c r="AF471" s="1"/>
      <c r="AG471" s="1"/>
      <c r="AH471" s="1"/>
      <c r="AI471" s="1"/>
    </row>
    <row r="472" spans="1:35" s="2" customFormat="1" ht="11.5" x14ac:dyDescent="0.25">
      <c r="A472" s="1"/>
      <c r="B472" s="227"/>
      <c r="C472" s="227"/>
      <c r="D472" s="225"/>
      <c r="E472" s="225"/>
      <c r="F472" s="226"/>
      <c r="G472" s="166"/>
      <c r="H472" s="226"/>
      <c r="I472" s="166"/>
      <c r="J472" s="226"/>
      <c r="K472" s="166"/>
      <c r="L472" s="226"/>
      <c r="M472" s="166"/>
      <c r="N472" s="226"/>
      <c r="O472" s="166"/>
      <c r="P472" s="226"/>
      <c r="Q472" s="166"/>
      <c r="R472" s="226"/>
      <c r="S472" s="1"/>
      <c r="T472" s="1"/>
      <c r="U472" s="1"/>
      <c r="V472" s="4"/>
      <c r="W472" s="4"/>
      <c r="X472" s="4"/>
      <c r="Y472" s="4"/>
      <c r="Z472" s="4"/>
      <c r="AA472" s="4"/>
      <c r="AB472" s="1"/>
      <c r="AC472" s="1"/>
      <c r="AD472" s="1"/>
      <c r="AE472" s="1"/>
      <c r="AF472" s="1"/>
      <c r="AG472" s="1"/>
      <c r="AH472" s="1"/>
      <c r="AI472" s="1"/>
    </row>
    <row r="473" spans="1:35" s="2" customFormat="1" ht="11.5" x14ac:dyDescent="0.25">
      <c r="A473" s="1"/>
      <c r="B473" s="227"/>
      <c r="C473" s="227"/>
      <c r="D473" s="225"/>
      <c r="E473" s="225"/>
      <c r="F473" s="226"/>
      <c r="G473" s="166"/>
      <c r="H473" s="226"/>
      <c r="I473" s="166"/>
      <c r="J473" s="226"/>
      <c r="K473" s="166"/>
      <c r="L473" s="226"/>
      <c r="M473" s="166"/>
      <c r="N473" s="226"/>
      <c r="O473" s="166"/>
      <c r="P473" s="226"/>
      <c r="Q473" s="166"/>
      <c r="R473" s="226"/>
      <c r="S473" s="1"/>
      <c r="T473" s="1"/>
      <c r="U473" s="1"/>
      <c r="V473" s="4"/>
      <c r="W473" s="4"/>
      <c r="X473" s="4"/>
      <c r="Y473" s="4"/>
      <c r="Z473" s="4"/>
      <c r="AA473" s="4"/>
      <c r="AB473" s="1"/>
      <c r="AC473" s="1"/>
      <c r="AD473" s="1"/>
      <c r="AE473" s="1"/>
      <c r="AF473" s="1"/>
      <c r="AG473" s="1"/>
      <c r="AH473" s="1"/>
      <c r="AI473" s="1"/>
    </row>
    <row r="474" spans="1:35" s="2" customFormat="1" ht="11.5" x14ac:dyDescent="0.25">
      <c r="A474" s="1"/>
      <c r="B474" s="227"/>
      <c r="C474" s="227"/>
      <c r="D474" s="225"/>
      <c r="E474" s="225"/>
      <c r="F474" s="226"/>
      <c r="G474" s="166"/>
      <c r="H474" s="226"/>
      <c r="I474" s="166"/>
      <c r="J474" s="226"/>
      <c r="K474" s="166"/>
      <c r="L474" s="226"/>
      <c r="M474" s="166"/>
      <c r="N474" s="226"/>
      <c r="O474" s="166"/>
      <c r="P474" s="226"/>
      <c r="Q474" s="166"/>
      <c r="R474" s="226"/>
      <c r="S474" s="1"/>
      <c r="T474" s="1"/>
      <c r="U474" s="1"/>
      <c r="V474" s="4"/>
      <c r="W474" s="4"/>
      <c r="X474" s="4"/>
      <c r="Y474" s="4"/>
      <c r="Z474" s="4"/>
      <c r="AA474" s="4"/>
      <c r="AB474" s="1"/>
      <c r="AC474" s="1"/>
      <c r="AD474" s="1"/>
      <c r="AE474" s="1"/>
      <c r="AF474" s="1"/>
      <c r="AG474" s="1"/>
      <c r="AH474" s="1"/>
      <c r="AI474" s="1"/>
    </row>
    <row r="475" spans="1:35" s="2" customFormat="1" ht="11.5" x14ac:dyDescent="0.25">
      <c r="A475" s="1"/>
      <c r="B475" s="227"/>
      <c r="C475" s="227"/>
      <c r="D475" s="225"/>
      <c r="E475" s="225"/>
      <c r="F475" s="226"/>
      <c r="G475" s="166"/>
      <c r="H475" s="226"/>
      <c r="I475" s="166"/>
      <c r="J475" s="226"/>
      <c r="K475" s="166"/>
      <c r="L475" s="226"/>
      <c r="M475" s="166"/>
      <c r="N475" s="226"/>
      <c r="O475" s="166"/>
      <c r="P475" s="226"/>
      <c r="Q475" s="166"/>
      <c r="R475" s="226"/>
      <c r="S475" s="1"/>
      <c r="T475" s="1"/>
      <c r="U475" s="1"/>
      <c r="V475" s="4"/>
      <c r="W475" s="4"/>
      <c r="X475" s="4"/>
      <c r="Y475" s="4"/>
      <c r="Z475" s="4"/>
      <c r="AA475" s="4"/>
      <c r="AB475" s="1"/>
      <c r="AC475" s="1"/>
      <c r="AD475" s="1"/>
      <c r="AE475" s="1"/>
      <c r="AF475" s="1"/>
      <c r="AG475" s="1"/>
      <c r="AH475" s="1"/>
      <c r="AI475" s="1"/>
    </row>
    <row r="476" spans="1:35" s="2" customFormat="1" ht="11.5" x14ac:dyDescent="0.25">
      <c r="A476" s="1"/>
      <c r="B476" s="227"/>
      <c r="C476" s="227"/>
      <c r="D476" s="225"/>
      <c r="E476" s="225"/>
      <c r="F476" s="226"/>
      <c r="G476" s="166"/>
      <c r="H476" s="226"/>
      <c r="I476" s="166"/>
      <c r="J476" s="226"/>
      <c r="K476" s="166"/>
      <c r="L476" s="226"/>
      <c r="M476" s="166"/>
      <c r="N476" s="226"/>
      <c r="O476" s="166"/>
      <c r="P476" s="226"/>
      <c r="Q476" s="166"/>
      <c r="R476" s="226"/>
      <c r="S476" s="1"/>
      <c r="T476" s="1"/>
      <c r="U476" s="1"/>
      <c r="V476" s="4"/>
      <c r="W476" s="4"/>
      <c r="X476" s="4"/>
      <c r="Y476" s="4"/>
      <c r="Z476" s="4"/>
      <c r="AA476" s="4"/>
      <c r="AB476" s="1"/>
      <c r="AC476" s="1"/>
      <c r="AD476" s="1"/>
      <c r="AE476" s="1"/>
      <c r="AF476" s="1"/>
      <c r="AG476" s="1"/>
      <c r="AH476" s="1"/>
      <c r="AI476" s="1"/>
    </row>
    <row r="477" spans="1:35" s="2" customFormat="1" ht="11.5" x14ac:dyDescent="0.25">
      <c r="A477" s="1"/>
      <c r="B477" s="227"/>
      <c r="C477" s="227"/>
      <c r="D477" s="225"/>
      <c r="E477" s="225"/>
      <c r="F477" s="226"/>
      <c r="G477" s="166"/>
      <c r="H477" s="226"/>
      <c r="I477" s="166"/>
      <c r="J477" s="226"/>
      <c r="K477" s="166"/>
      <c r="L477" s="226"/>
      <c r="M477" s="166"/>
      <c r="N477" s="226"/>
      <c r="O477" s="166"/>
      <c r="P477" s="226"/>
      <c r="Q477" s="166"/>
      <c r="R477" s="226"/>
      <c r="S477" s="1"/>
      <c r="T477" s="1"/>
      <c r="U477" s="1"/>
      <c r="V477" s="4"/>
      <c r="W477" s="4"/>
      <c r="X477" s="4"/>
      <c r="Y477" s="4"/>
      <c r="Z477" s="4"/>
      <c r="AA477" s="4"/>
      <c r="AB477" s="1"/>
      <c r="AC477" s="1"/>
      <c r="AD477" s="1"/>
      <c r="AE477" s="1"/>
      <c r="AF477" s="1"/>
      <c r="AG477" s="1"/>
      <c r="AH477" s="1"/>
      <c r="AI477" s="1"/>
    </row>
    <row r="478" spans="1:35" s="2" customFormat="1" ht="11.5" x14ac:dyDescent="0.25">
      <c r="A478" s="1"/>
      <c r="B478" s="227"/>
      <c r="C478" s="227"/>
      <c r="D478" s="225"/>
      <c r="E478" s="225"/>
      <c r="F478" s="226"/>
      <c r="G478" s="166"/>
      <c r="H478" s="226"/>
      <c r="I478" s="166"/>
      <c r="J478" s="226"/>
      <c r="K478" s="166"/>
      <c r="L478" s="226"/>
      <c r="M478" s="166"/>
      <c r="N478" s="226"/>
      <c r="O478" s="166"/>
      <c r="P478" s="226"/>
      <c r="Q478" s="166"/>
      <c r="R478" s="226"/>
      <c r="S478" s="1"/>
      <c r="T478" s="1"/>
      <c r="U478" s="1"/>
      <c r="V478" s="4"/>
      <c r="W478" s="4"/>
      <c r="X478" s="4"/>
      <c r="Y478" s="4"/>
      <c r="Z478" s="4"/>
      <c r="AA478" s="4"/>
      <c r="AB478" s="1"/>
      <c r="AC478" s="1"/>
      <c r="AD478" s="1"/>
      <c r="AE478" s="1"/>
      <c r="AF478" s="1"/>
      <c r="AG478" s="1"/>
      <c r="AH478" s="1"/>
      <c r="AI478" s="1"/>
    </row>
    <row r="479" spans="1:35" s="2" customFormat="1" ht="11.5" x14ac:dyDescent="0.25">
      <c r="A479" s="1"/>
      <c r="B479" s="227"/>
      <c r="C479" s="227"/>
      <c r="D479" s="225"/>
      <c r="E479" s="225"/>
      <c r="F479" s="226"/>
      <c r="G479" s="166"/>
      <c r="H479" s="226"/>
      <c r="I479" s="166"/>
      <c r="J479" s="226"/>
      <c r="K479" s="166"/>
      <c r="L479" s="226"/>
      <c r="M479" s="166"/>
      <c r="N479" s="226"/>
      <c r="O479" s="166"/>
      <c r="P479" s="226"/>
      <c r="Q479" s="166"/>
      <c r="R479" s="226"/>
      <c r="S479" s="1"/>
      <c r="T479" s="1"/>
      <c r="U479" s="1"/>
      <c r="V479" s="4"/>
      <c r="W479" s="4"/>
      <c r="X479" s="4"/>
      <c r="Y479" s="4"/>
      <c r="Z479" s="4"/>
      <c r="AA479" s="4"/>
      <c r="AB479" s="1"/>
      <c r="AC479" s="1"/>
      <c r="AD479" s="1"/>
      <c r="AE479" s="1"/>
      <c r="AF479" s="1"/>
      <c r="AG479" s="1"/>
      <c r="AH479" s="1"/>
      <c r="AI479" s="1"/>
    </row>
    <row r="480" spans="1:35" s="2" customFormat="1" ht="11.5" x14ac:dyDescent="0.25">
      <c r="A480" s="1"/>
      <c r="B480" s="227"/>
      <c r="C480" s="227"/>
      <c r="D480" s="225"/>
      <c r="E480" s="225"/>
      <c r="F480" s="226"/>
      <c r="G480" s="166"/>
      <c r="H480" s="226"/>
      <c r="I480" s="166"/>
      <c r="J480" s="226"/>
      <c r="K480" s="166"/>
      <c r="L480" s="226"/>
      <c r="M480" s="166"/>
      <c r="N480" s="226"/>
      <c r="O480" s="166"/>
      <c r="P480" s="226"/>
      <c r="Q480" s="166"/>
      <c r="R480" s="226"/>
      <c r="S480" s="1"/>
      <c r="T480" s="1"/>
      <c r="U480" s="1"/>
      <c r="V480" s="4"/>
      <c r="W480" s="4"/>
      <c r="X480" s="4"/>
      <c r="Y480" s="4"/>
      <c r="Z480" s="4"/>
      <c r="AA480" s="4"/>
      <c r="AB480" s="1"/>
      <c r="AC480" s="1"/>
      <c r="AD480" s="1"/>
      <c r="AE480" s="1"/>
      <c r="AF480" s="1"/>
      <c r="AG480" s="1"/>
      <c r="AH480" s="1"/>
      <c r="AI480" s="1"/>
    </row>
    <row r="481" spans="1:35" s="2" customFormat="1" ht="11.5" x14ac:dyDescent="0.25">
      <c r="A481" s="1"/>
      <c r="B481" s="227"/>
      <c r="C481" s="227"/>
      <c r="D481" s="225"/>
      <c r="E481" s="225"/>
      <c r="F481" s="226"/>
      <c r="G481" s="166"/>
      <c r="H481" s="226"/>
      <c r="I481" s="166"/>
      <c r="J481" s="226"/>
      <c r="K481" s="166"/>
      <c r="L481" s="226"/>
      <c r="M481" s="166"/>
      <c r="N481" s="226"/>
      <c r="O481" s="166"/>
      <c r="P481" s="226"/>
      <c r="Q481" s="166"/>
      <c r="R481" s="226"/>
      <c r="S481" s="1"/>
      <c r="T481" s="1"/>
      <c r="U481" s="1"/>
      <c r="V481" s="4"/>
      <c r="W481" s="4"/>
      <c r="X481" s="4"/>
      <c r="Y481" s="4"/>
      <c r="Z481" s="4"/>
      <c r="AA481" s="4"/>
      <c r="AB481" s="1"/>
      <c r="AC481" s="1"/>
      <c r="AD481" s="1"/>
      <c r="AE481" s="1"/>
      <c r="AF481" s="1"/>
      <c r="AG481" s="1"/>
      <c r="AH481" s="1"/>
      <c r="AI481" s="1"/>
    </row>
    <row r="482" spans="1:35" s="2" customFormat="1" ht="11.5" x14ac:dyDescent="0.25">
      <c r="A482" s="1"/>
      <c r="B482" s="227"/>
      <c r="C482" s="227"/>
      <c r="D482" s="225"/>
      <c r="E482" s="225"/>
      <c r="F482" s="226"/>
      <c r="G482" s="166"/>
      <c r="H482" s="226"/>
      <c r="I482" s="166"/>
      <c r="J482" s="226"/>
      <c r="K482" s="166"/>
      <c r="L482" s="226"/>
      <c r="M482" s="166"/>
      <c r="N482" s="226"/>
      <c r="O482" s="166"/>
      <c r="P482" s="226"/>
      <c r="Q482" s="166"/>
      <c r="R482" s="226"/>
      <c r="S482" s="1"/>
      <c r="T482" s="1"/>
      <c r="U482" s="1"/>
      <c r="V482" s="4"/>
      <c r="W482" s="4"/>
      <c r="X482" s="4"/>
      <c r="Y482" s="4"/>
      <c r="Z482" s="4"/>
      <c r="AA482" s="4"/>
      <c r="AB482" s="1"/>
      <c r="AC482" s="1"/>
      <c r="AD482" s="1"/>
      <c r="AE482" s="1"/>
      <c r="AF482" s="1"/>
      <c r="AG482" s="1"/>
      <c r="AH482" s="1"/>
      <c r="AI482" s="1"/>
    </row>
    <row r="483" spans="1:35" s="2" customFormat="1" ht="11.5" x14ac:dyDescent="0.25">
      <c r="A483" s="1"/>
      <c r="B483" s="227"/>
      <c r="C483" s="227"/>
      <c r="D483" s="225"/>
      <c r="E483" s="225"/>
      <c r="F483" s="226"/>
      <c r="G483" s="166"/>
      <c r="H483" s="226"/>
      <c r="I483" s="166"/>
      <c r="J483" s="226"/>
      <c r="K483" s="166"/>
      <c r="L483" s="226"/>
      <c r="M483" s="166"/>
      <c r="N483" s="226"/>
      <c r="O483" s="166"/>
      <c r="P483" s="226"/>
      <c r="Q483" s="166"/>
      <c r="R483" s="226"/>
      <c r="S483" s="1"/>
      <c r="T483" s="1"/>
      <c r="U483" s="1"/>
      <c r="V483" s="4"/>
      <c r="W483" s="4"/>
      <c r="X483" s="4"/>
      <c r="Y483" s="4"/>
      <c r="Z483" s="4"/>
      <c r="AA483" s="4"/>
      <c r="AB483" s="1"/>
      <c r="AC483" s="1"/>
      <c r="AD483" s="1"/>
      <c r="AE483" s="1"/>
      <c r="AF483" s="1"/>
      <c r="AG483" s="1"/>
      <c r="AH483" s="1"/>
      <c r="AI483" s="1"/>
    </row>
    <row r="484" spans="1:35" s="2" customFormat="1" ht="11.5" x14ac:dyDescent="0.25">
      <c r="A484" s="1"/>
      <c r="B484" s="227"/>
      <c r="C484" s="227"/>
      <c r="D484" s="225"/>
      <c r="E484" s="225"/>
      <c r="F484" s="226"/>
      <c r="G484" s="166"/>
      <c r="H484" s="226"/>
      <c r="I484" s="166"/>
      <c r="J484" s="226"/>
      <c r="K484" s="166"/>
      <c r="L484" s="226"/>
      <c r="M484" s="166"/>
      <c r="N484" s="226"/>
      <c r="O484" s="166"/>
      <c r="P484" s="226"/>
      <c r="Q484" s="166"/>
      <c r="R484" s="226"/>
      <c r="S484" s="1"/>
      <c r="T484" s="1"/>
      <c r="U484" s="1"/>
      <c r="V484" s="4"/>
      <c r="W484" s="4"/>
      <c r="X484" s="4"/>
      <c r="Y484" s="4"/>
      <c r="Z484" s="4"/>
      <c r="AA484" s="4"/>
      <c r="AB484" s="1"/>
      <c r="AC484" s="1"/>
      <c r="AD484" s="1"/>
      <c r="AE484" s="1"/>
      <c r="AF484" s="1"/>
      <c r="AG484" s="1"/>
      <c r="AH484" s="1"/>
      <c r="AI484" s="1"/>
    </row>
    <row r="485" spans="1:35" s="2" customFormat="1" ht="11.5" x14ac:dyDescent="0.25">
      <c r="A485" s="1"/>
      <c r="B485" s="227"/>
      <c r="C485" s="227"/>
      <c r="D485" s="225"/>
      <c r="E485" s="225"/>
      <c r="F485" s="226"/>
      <c r="G485" s="166"/>
      <c r="H485" s="226"/>
      <c r="I485" s="166"/>
      <c r="J485" s="226"/>
      <c r="K485" s="166"/>
      <c r="L485" s="226"/>
      <c r="M485" s="166"/>
      <c r="N485" s="226"/>
      <c r="O485" s="166"/>
      <c r="P485" s="226"/>
      <c r="Q485" s="166"/>
      <c r="R485" s="226"/>
      <c r="S485" s="1"/>
      <c r="T485" s="1"/>
      <c r="U485" s="1"/>
      <c r="V485" s="4"/>
      <c r="W485" s="4"/>
      <c r="X485" s="4"/>
      <c r="Y485" s="4"/>
      <c r="Z485" s="4"/>
      <c r="AA485" s="4"/>
      <c r="AB485" s="1"/>
      <c r="AC485" s="1"/>
      <c r="AD485" s="1"/>
      <c r="AE485" s="1"/>
      <c r="AF485" s="1"/>
      <c r="AG485" s="1"/>
      <c r="AH485" s="1"/>
      <c r="AI485" s="1"/>
    </row>
    <row r="486" spans="1:35" s="2" customFormat="1" ht="11.5" x14ac:dyDescent="0.25">
      <c r="A486" s="1"/>
      <c r="B486" s="227"/>
      <c r="C486" s="227"/>
      <c r="D486" s="225"/>
      <c r="E486" s="225"/>
      <c r="F486" s="226"/>
      <c r="G486" s="166"/>
      <c r="H486" s="226"/>
      <c r="I486" s="166"/>
      <c r="J486" s="226"/>
      <c r="K486" s="166"/>
      <c r="L486" s="226"/>
      <c r="M486" s="166"/>
      <c r="N486" s="226"/>
      <c r="O486" s="166"/>
      <c r="P486" s="226"/>
      <c r="Q486" s="166"/>
      <c r="R486" s="226"/>
      <c r="S486" s="1"/>
      <c r="T486" s="1"/>
      <c r="U486" s="1"/>
      <c r="V486" s="4"/>
      <c r="W486" s="4"/>
      <c r="X486" s="4"/>
      <c r="Y486" s="4"/>
      <c r="Z486" s="4"/>
      <c r="AA486" s="4"/>
      <c r="AB486" s="1"/>
      <c r="AC486" s="1"/>
      <c r="AD486" s="1"/>
      <c r="AE486" s="1"/>
      <c r="AF486" s="1"/>
      <c r="AG486" s="1"/>
      <c r="AH486" s="1"/>
      <c r="AI486" s="1"/>
    </row>
    <row r="487" spans="1:35" s="2" customFormat="1" ht="11.5" x14ac:dyDescent="0.25">
      <c r="A487" s="1"/>
      <c r="B487" s="227"/>
      <c r="C487" s="227"/>
      <c r="D487" s="225"/>
      <c r="E487" s="225"/>
      <c r="F487" s="226"/>
      <c r="G487" s="166"/>
      <c r="H487" s="226"/>
      <c r="I487" s="166"/>
      <c r="J487" s="226"/>
      <c r="K487" s="166"/>
      <c r="L487" s="226"/>
      <c r="M487" s="166"/>
      <c r="N487" s="226"/>
      <c r="O487" s="166"/>
      <c r="P487" s="226"/>
      <c r="Q487" s="166"/>
      <c r="R487" s="226"/>
      <c r="S487" s="1"/>
      <c r="T487" s="1"/>
      <c r="U487" s="1"/>
      <c r="V487" s="4"/>
      <c r="W487" s="4"/>
      <c r="X487" s="4"/>
      <c r="Y487" s="4"/>
      <c r="Z487" s="4"/>
      <c r="AA487" s="4"/>
      <c r="AB487" s="1"/>
      <c r="AC487" s="1"/>
      <c r="AD487" s="1"/>
      <c r="AE487" s="1"/>
      <c r="AF487" s="1"/>
      <c r="AG487" s="1"/>
      <c r="AH487" s="1"/>
      <c r="AI487" s="1"/>
    </row>
    <row r="488" spans="1:35" s="2" customFormat="1" ht="11.5" x14ac:dyDescent="0.25">
      <c r="A488" s="1"/>
      <c r="B488" s="227"/>
      <c r="C488" s="227"/>
      <c r="D488" s="225"/>
      <c r="E488" s="225"/>
      <c r="F488" s="226"/>
      <c r="G488" s="166"/>
      <c r="H488" s="226"/>
      <c r="I488" s="166"/>
      <c r="J488" s="226"/>
      <c r="K488" s="166"/>
      <c r="L488" s="226"/>
      <c r="M488" s="166"/>
      <c r="N488" s="226"/>
      <c r="O488" s="166"/>
      <c r="P488" s="226"/>
      <c r="Q488" s="166"/>
      <c r="R488" s="226"/>
      <c r="S488" s="1"/>
      <c r="T488" s="1"/>
      <c r="U488" s="1"/>
      <c r="V488" s="4"/>
      <c r="W488" s="4"/>
      <c r="X488" s="4"/>
      <c r="Y488" s="4"/>
      <c r="Z488" s="4"/>
      <c r="AA488" s="4"/>
      <c r="AB488" s="1"/>
      <c r="AC488" s="1"/>
      <c r="AD488" s="1"/>
      <c r="AE488" s="1"/>
      <c r="AF488" s="1"/>
      <c r="AG488" s="1"/>
      <c r="AH488" s="1"/>
      <c r="AI488" s="1"/>
    </row>
    <row r="489" spans="1:35" s="2" customFormat="1" ht="11.5" x14ac:dyDescent="0.25">
      <c r="A489" s="1"/>
      <c r="B489" s="227"/>
      <c r="C489" s="227"/>
      <c r="D489" s="225"/>
      <c r="E489" s="225"/>
      <c r="F489" s="226"/>
      <c r="G489" s="166"/>
      <c r="H489" s="226"/>
      <c r="I489" s="166"/>
      <c r="J489" s="226"/>
      <c r="K489" s="166"/>
      <c r="L489" s="226"/>
      <c r="M489" s="166"/>
      <c r="N489" s="226"/>
      <c r="O489" s="166"/>
      <c r="P489" s="226"/>
      <c r="Q489" s="166"/>
      <c r="R489" s="226"/>
      <c r="S489" s="1"/>
      <c r="T489" s="1"/>
      <c r="U489" s="1"/>
      <c r="V489" s="4"/>
      <c r="W489" s="4"/>
      <c r="X489" s="4"/>
      <c r="Y489" s="4"/>
      <c r="Z489" s="4"/>
      <c r="AA489" s="4"/>
      <c r="AB489" s="1"/>
      <c r="AC489" s="1"/>
      <c r="AD489" s="1"/>
      <c r="AE489" s="1"/>
      <c r="AF489" s="1"/>
      <c r="AG489" s="1"/>
      <c r="AH489" s="1"/>
      <c r="AI489" s="1"/>
    </row>
    <row r="490" spans="1:35" ht="11.5" x14ac:dyDescent="0.25">
      <c r="B490" s="227"/>
      <c r="C490" s="227"/>
      <c r="D490" s="225"/>
      <c r="E490" s="225"/>
      <c r="F490" s="226"/>
      <c r="G490" s="166"/>
      <c r="H490" s="226"/>
      <c r="I490" s="166"/>
      <c r="J490" s="226"/>
      <c r="K490" s="166"/>
      <c r="L490" s="226"/>
      <c r="M490" s="166"/>
      <c r="N490" s="226"/>
      <c r="O490" s="166"/>
      <c r="P490" s="226"/>
      <c r="Q490" s="166"/>
      <c r="R490" s="226"/>
    </row>
    <row r="491" spans="1:35" ht="11.5" x14ac:dyDescent="0.25">
      <c r="B491" s="227"/>
      <c r="C491" s="166"/>
      <c r="D491" s="225"/>
      <c r="E491" s="225"/>
      <c r="F491" s="226"/>
      <c r="G491" s="166"/>
      <c r="H491" s="226"/>
      <c r="I491" s="166"/>
      <c r="J491" s="226"/>
      <c r="K491" s="166"/>
      <c r="L491" s="226"/>
      <c r="M491" s="166"/>
      <c r="N491" s="226"/>
      <c r="O491" s="166"/>
      <c r="P491" s="226"/>
      <c r="Q491" s="166"/>
      <c r="R491" s="226"/>
    </row>
    <row r="492" spans="1:35" ht="11.5" x14ac:dyDescent="0.25">
      <c r="B492" s="227"/>
      <c r="C492" s="166"/>
      <c r="D492" s="225"/>
      <c r="E492" s="225"/>
      <c r="F492" s="226"/>
      <c r="G492" s="166"/>
      <c r="H492" s="226"/>
      <c r="I492" s="166"/>
      <c r="J492" s="226"/>
      <c r="K492" s="166"/>
      <c r="L492" s="226"/>
      <c r="M492" s="166"/>
      <c r="N492" s="226"/>
      <c r="O492" s="166"/>
      <c r="P492" s="226"/>
      <c r="Q492" s="166"/>
      <c r="R492" s="226"/>
    </row>
    <row r="493" spans="1:35" ht="11.5" x14ac:dyDescent="0.25">
      <c r="B493" s="228"/>
      <c r="C493" s="227"/>
      <c r="D493" s="227"/>
      <c r="E493" s="225"/>
      <c r="F493" s="226"/>
      <c r="G493" s="166"/>
      <c r="H493" s="226"/>
      <c r="I493" s="166"/>
      <c r="J493" s="166"/>
      <c r="K493" s="166"/>
      <c r="L493" s="166"/>
      <c r="M493" s="166"/>
      <c r="N493" s="226"/>
      <c r="O493" s="166"/>
      <c r="P493" s="226"/>
      <c r="Q493" s="166"/>
      <c r="R493" s="226"/>
    </row>
    <row r="494" spans="1:35" ht="11.5" x14ac:dyDescent="0.25">
      <c r="B494" s="228"/>
      <c r="C494" s="227"/>
      <c r="D494" s="227"/>
      <c r="E494" s="225"/>
      <c r="F494" s="226"/>
      <c r="G494" s="166"/>
      <c r="H494" s="226"/>
      <c r="I494" s="166"/>
      <c r="J494" s="166"/>
      <c r="K494" s="166"/>
      <c r="L494" s="166"/>
      <c r="M494" s="166"/>
      <c r="N494" s="226"/>
      <c r="O494" s="166"/>
      <c r="P494" s="226"/>
      <c r="Q494" s="166"/>
      <c r="R494" s="226"/>
    </row>
    <row r="495" spans="1:35" ht="11.5" x14ac:dyDescent="0.25">
      <c r="B495" s="228"/>
      <c r="C495" s="227"/>
      <c r="D495" s="227"/>
      <c r="E495" s="225"/>
      <c r="F495" s="226"/>
      <c r="G495" s="166"/>
      <c r="H495" s="226"/>
      <c r="I495" s="166"/>
      <c r="J495" s="226"/>
      <c r="K495" s="166"/>
      <c r="L495" s="226"/>
      <c r="M495" s="166"/>
      <c r="N495" s="226"/>
      <c r="O495" s="166"/>
      <c r="P495" s="226"/>
      <c r="Q495" s="166"/>
      <c r="R495" s="226"/>
    </row>
    <row r="496" spans="1:35" ht="11.5" x14ac:dyDescent="0.25">
      <c r="B496" s="228"/>
      <c r="C496" s="227"/>
      <c r="D496" s="227"/>
      <c r="E496" s="225"/>
      <c r="F496" s="226"/>
      <c r="G496" s="166"/>
      <c r="H496" s="226"/>
      <c r="I496" s="166"/>
      <c r="J496" s="226"/>
      <c r="K496" s="166"/>
      <c r="L496" s="226"/>
      <c r="M496" s="166"/>
      <c r="N496" s="226"/>
      <c r="O496" s="166"/>
      <c r="P496" s="226"/>
      <c r="Q496" s="166"/>
      <c r="R496" s="226"/>
    </row>
    <row r="497" spans="1:35" ht="11.5" x14ac:dyDescent="0.25">
      <c r="B497" s="228"/>
      <c r="C497" s="227"/>
      <c r="D497" s="227"/>
      <c r="E497" s="225"/>
      <c r="F497" s="226"/>
      <c r="G497" s="166"/>
      <c r="H497" s="226"/>
      <c r="I497" s="166"/>
      <c r="J497" s="226"/>
      <c r="K497" s="166"/>
      <c r="L497" s="226"/>
      <c r="M497" s="166"/>
      <c r="N497" s="226"/>
      <c r="O497" s="166"/>
      <c r="P497" s="226"/>
      <c r="Q497" s="166"/>
      <c r="R497" s="226"/>
    </row>
    <row r="498" spans="1:35" ht="11.5" x14ac:dyDescent="0.25">
      <c r="B498" s="229"/>
      <c r="C498" s="227"/>
      <c r="D498" s="227"/>
      <c r="E498" s="225"/>
      <c r="F498" s="226"/>
      <c r="G498" s="166"/>
      <c r="H498" s="226"/>
      <c r="I498" s="166"/>
      <c r="J498" s="226"/>
      <c r="K498" s="166"/>
      <c r="L498" s="226"/>
      <c r="M498" s="166"/>
      <c r="N498" s="226"/>
      <c r="O498" s="166"/>
      <c r="P498" s="226"/>
      <c r="Q498" s="166"/>
      <c r="R498" s="226"/>
    </row>
    <row r="499" spans="1:35" ht="11.5" x14ac:dyDescent="0.25">
      <c r="B499" s="230"/>
      <c r="C499" s="227"/>
      <c r="D499" s="227"/>
      <c r="E499" s="225"/>
      <c r="F499" s="226"/>
      <c r="G499" s="166"/>
      <c r="H499" s="226"/>
      <c r="I499" s="166"/>
      <c r="J499" s="226"/>
      <c r="K499" s="166"/>
      <c r="L499" s="226"/>
      <c r="M499" s="166"/>
      <c r="N499" s="226"/>
      <c r="O499" s="166"/>
      <c r="P499" s="226"/>
      <c r="Q499" s="166"/>
      <c r="R499" s="226"/>
    </row>
    <row r="500" spans="1:35" ht="11.5" x14ac:dyDescent="0.25">
      <c r="B500" s="230"/>
      <c r="C500" s="227"/>
      <c r="D500" s="227"/>
      <c r="E500" s="225"/>
      <c r="F500" s="226"/>
      <c r="G500" s="166"/>
      <c r="H500" s="226"/>
      <c r="I500" s="166"/>
      <c r="J500" s="226"/>
      <c r="K500" s="166"/>
      <c r="L500" s="226"/>
      <c r="M500" s="166"/>
      <c r="N500" s="226"/>
      <c r="O500" s="166"/>
      <c r="P500" s="226"/>
      <c r="Q500" s="166"/>
      <c r="R500" s="226"/>
    </row>
    <row r="501" spans="1:35" ht="11.5" x14ac:dyDescent="0.25">
      <c r="B501" s="231"/>
      <c r="C501" s="166"/>
      <c r="D501" s="225"/>
      <c r="E501" s="225"/>
      <c r="F501" s="226"/>
      <c r="G501" s="166"/>
      <c r="H501" s="226"/>
      <c r="I501" s="166"/>
      <c r="J501" s="226"/>
      <c r="K501" s="166"/>
      <c r="L501" s="226"/>
      <c r="M501" s="166"/>
      <c r="N501" s="226"/>
      <c r="O501" s="166"/>
      <c r="P501" s="226"/>
      <c r="Q501" s="166"/>
      <c r="R501" s="226"/>
    </row>
    <row r="502" spans="1:35" ht="11.5" x14ac:dyDescent="0.25">
      <c r="B502" s="231"/>
      <c r="C502" s="166"/>
      <c r="D502" s="225"/>
      <c r="E502" s="225"/>
      <c r="F502" s="226"/>
      <c r="G502" s="166"/>
      <c r="H502" s="226"/>
      <c r="I502" s="166"/>
      <c r="J502" s="226"/>
      <c r="K502" s="166"/>
      <c r="L502" s="226"/>
      <c r="M502" s="166"/>
      <c r="N502" s="226"/>
      <c r="O502" s="166"/>
      <c r="P502" s="226"/>
      <c r="Q502" s="166"/>
      <c r="R502" s="226"/>
    </row>
    <row r="503" spans="1:35" ht="11.5" x14ac:dyDescent="0.25">
      <c r="B503" s="227"/>
      <c r="C503" s="166"/>
      <c r="D503" s="227"/>
      <c r="E503" s="225"/>
      <c r="F503" s="226"/>
      <c r="G503" s="166"/>
      <c r="H503" s="226"/>
      <c r="I503" s="166"/>
      <c r="J503" s="226"/>
      <c r="K503" s="166"/>
      <c r="L503" s="226"/>
      <c r="M503" s="166"/>
      <c r="N503" s="226"/>
      <c r="O503" s="166"/>
      <c r="P503" s="226"/>
      <c r="Q503" s="166"/>
      <c r="R503" s="226"/>
    </row>
    <row r="504" spans="1:35" ht="11.5" x14ac:dyDescent="0.25">
      <c r="B504" s="230"/>
      <c r="C504" s="227"/>
      <c r="D504" s="227"/>
      <c r="E504" s="225"/>
      <c r="F504" s="226"/>
      <c r="G504" s="166"/>
      <c r="H504" s="226"/>
      <c r="I504" s="166"/>
      <c r="J504" s="226"/>
      <c r="K504" s="166"/>
      <c r="L504" s="226"/>
      <c r="M504" s="166"/>
      <c r="N504" s="226"/>
      <c r="O504" s="166"/>
      <c r="P504" s="226"/>
      <c r="Q504" s="166"/>
      <c r="R504" s="226"/>
    </row>
    <row r="505" spans="1:35" ht="11.5" x14ac:dyDescent="0.25">
      <c r="B505" s="230"/>
      <c r="C505" s="227"/>
      <c r="D505" s="227"/>
      <c r="E505" s="225"/>
      <c r="F505" s="226"/>
      <c r="G505" s="166"/>
      <c r="H505" s="226"/>
      <c r="I505" s="166"/>
      <c r="J505" s="226"/>
      <c r="K505" s="166"/>
      <c r="L505" s="226"/>
      <c r="M505" s="166"/>
      <c r="N505" s="226"/>
      <c r="O505" s="166"/>
      <c r="P505" s="226"/>
      <c r="Q505" s="166"/>
      <c r="R505" s="226"/>
    </row>
    <row r="506" spans="1:35" s="2" customFormat="1" ht="11.5" x14ac:dyDescent="0.25">
      <c r="A506" s="1"/>
      <c r="B506" s="230"/>
      <c r="C506" s="227"/>
      <c r="D506" s="227"/>
      <c r="E506" s="225"/>
      <c r="F506" s="226"/>
      <c r="G506" s="166"/>
      <c r="H506" s="226"/>
      <c r="I506" s="166"/>
      <c r="J506" s="226"/>
      <c r="K506" s="166"/>
      <c r="L506" s="226"/>
      <c r="M506" s="166"/>
      <c r="N506" s="226"/>
      <c r="O506" s="166"/>
      <c r="P506" s="226"/>
      <c r="Q506" s="166"/>
      <c r="R506" s="226"/>
      <c r="S506" s="1"/>
      <c r="T506" s="1"/>
      <c r="U506" s="1"/>
      <c r="V506" s="4"/>
      <c r="W506" s="4"/>
      <c r="X506" s="4"/>
      <c r="Y506" s="4"/>
      <c r="Z506" s="4"/>
      <c r="AA506" s="4"/>
      <c r="AB506" s="1"/>
      <c r="AC506" s="1"/>
      <c r="AD506" s="1"/>
      <c r="AE506" s="1"/>
      <c r="AF506" s="1"/>
      <c r="AG506" s="1"/>
      <c r="AH506" s="1"/>
      <c r="AI506" s="1"/>
    </row>
    <row r="507" spans="1:35" s="2" customFormat="1" ht="11.5" x14ac:dyDescent="0.25">
      <c r="A507" s="1"/>
      <c r="B507" s="230"/>
      <c r="C507" s="227"/>
      <c r="D507" s="227"/>
      <c r="E507" s="225"/>
      <c r="F507" s="226"/>
      <c r="G507" s="166"/>
      <c r="H507" s="226"/>
      <c r="I507" s="166"/>
      <c r="J507" s="226"/>
      <c r="K507" s="166"/>
      <c r="L507" s="226"/>
      <c r="M507" s="166"/>
      <c r="N507" s="226"/>
      <c r="O507" s="166"/>
      <c r="P507" s="226"/>
      <c r="Q507" s="166"/>
      <c r="R507" s="226"/>
      <c r="S507" s="1"/>
      <c r="T507" s="1"/>
      <c r="U507" s="1"/>
      <c r="V507" s="4"/>
      <c r="W507" s="4"/>
      <c r="X507" s="4"/>
      <c r="Y507" s="4"/>
      <c r="Z507" s="4"/>
      <c r="AA507" s="4"/>
      <c r="AB507" s="1"/>
      <c r="AC507" s="1"/>
      <c r="AD507" s="1"/>
      <c r="AE507" s="1"/>
      <c r="AF507" s="1"/>
      <c r="AG507" s="1"/>
      <c r="AH507" s="1"/>
      <c r="AI507" s="1"/>
    </row>
    <row r="508" spans="1:35" s="2" customFormat="1" ht="11.5" x14ac:dyDescent="0.25">
      <c r="A508" s="1"/>
      <c r="B508" s="230"/>
      <c r="C508" s="227"/>
      <c r="D508" s="227"/>
      <c r="E508" s="225"/>
      <c r="F508" s="226"/>
      <c r="G508" s="166"/>
      <c r="H508" s="226"/>
      <c r="I508" s="166"/>
      <c r="J508" s="226"/>
      <c r="K508" s="166"/>
      <c r="L508" s="226"/>
      <c r="M508" s="166"/>
      <c r="N508" s="226"/>
      <c r="O508" s="166"/>
      <c r="P508" s="226"/>
      <c r="Q508" s="166"/>
      <c r="R508" s="226"/>
      <c r="S508" s="1"/>
      <c r="T508" s="1"/>
      <c r="U508" s="1"/>
      <c r="V508" s="4"/>
      <c r="W508" s="4"/>
      <c r="X508" s="4"/>
      <c r="Y508" s="4"/>
      <c r="Z508" s="4"/>
      <c r="AA508" s="4"/>
      <c r="AB508" s="1"/>
      <c r="AC508" s="1"/>
      <c r="AD508" s="1"/>
      <c r="AE508" s="1"/>
      <c r="AF508" s="1"/>
      <c r="AG508" s="1"/>
      <c r="AH508" s="1"/>
      <c r="AI508" s="1"/>
    </row>
    <row r="509" spans="1:35" s="2" customFormat="1" ht="11.5" x14ac:dyDescent="0.25">
      <c r="A509" s="1"/>
      <c r="B509" s="230"/>
      <c r="C509" s="227"/>
      <c r="D509" s="227"/>
      <c r="E509" s="225"/>
      <c r="F509" s="226"/>
      <c r="G509" s="166"/>
      <c r="H509" s="226"/>
      <c r="I509" s="166"/>
      <c r="J509" s="226"/>
      <c r="K509" s="166"/>
      <c r="L509" s="226"/>
      <c r="M509" s="166"/>
      <c r="N509" s="226"/>
      <c r="O509" s="166"/>
      <c r="P509" s="226"/>
      <c r="Q509" s="166"/>
      <c r="R509" s="226"/>
      <c r="S509" s="1"/>
      <c r="T509" s="1"/>
      <c r="U509" s="1"/>
      <c r="V509" s="4"/>
      <c r="W509" s="4"/>
      <c r="X509" s="4"/>
      <c r="Y509" s="4"/>
      <c r="Z509" s="4"/>
      <c r="AA509" s="4"/>
      <c r="AB509" s="1"/>
      <c r="AC509" s="1"/>
      <c r="AD509" s="1"/>
      <c r="AE509" s="1"/>
      <c r="AF509" s="1"/>
      <c r="AG509" s="1"/>
      <c r="AH509" s="1"/>
      <c r="AI509" s="1"/>
    </row>
    <row r="510" spans="1:35" s="2" customFormat="1" ht="11.5" x14ac:dyDescent="0.25">
      <c r="A510" s="1"/>
      <c r="B510" s="230"/>
      <c r="C510" s="227"/>
      <c r="D510" s="227"/>
      <c r="E510" s="225"/>
      <c r="F510" s="226"/>
      <c r="G510" s="166"/>
      <c r="H510" s="226"/>
      <c r="I510" s="166"/>
      <c r="J510" s="226"/>
      <c r="K510" s="166"/>
      <c r="L510" s="226"/>
      <c r="M510" s="166"/>
      <c r="N510" s="226"/>
      <c r="O510" s="166"/>
      <c r="P510" s="226"/>
      <c r="Q510" s="166"/>
      <c r="R510" s="226"/>
      <c r="S510" s="1"/>
      <c r="T510" s="1"/>
      <c r="U510" s="1"/>
      <c r="V510" s="4"/>
      <c r="W510" s="4"/>
      <c r="X510" s="4"/>
      <c r="Y510" s="4"/>
      <c r="Z510" s="4"/>
      <c r="AA510" s="4"/>
      <c r="AB510" s="1"/>
      <c r="AC510" s="1"/>
      <c r="AD510" s="1"/>
      <c r="AE510" s="1"/>
      <c r="AF510" s="1"/>
      <c r="AG510" s="1"/>
      <c r="AH510" s="1"/>
      <c r="AI510" s="1"/>
    </row>
    <row r="511" spans="1:35" s="2" customFormat="1" ht="11.5" x14ac:dyDescent="0.25">
      <c r="A511" s="1"/>
      <c r="B511" s="230"/>
      <c r="C511" s="227"/>
      <c r="D511" s="227"/>
      <c r="E511" s="225"/>
      <c r="F511" s="226"/>
      <c r="G511" s="166"/>
      <c r="H511" s="226"/>
      <c r="I511" s="166"/>
      <c r="J511" s="226"/>
      <c r="K511" s="166"/>
      <c r="L511" s="226"/>
      <c r="M511" s="166"/>
      <c r="N511" s="226"/>
      <c r="O511" s="166"/>
      <c r="P511" s="226"/>
      <c r="Q511" s="166"/>
      <c r="R511" s="226"/>
      <c r="S511" s="1"/>
      <c r="T511" s="1"/>
      <c r="U511" s="1"/>
      <c r="V511" s="4"/>
      <c r="W511" s="4"/>
      <c r="X511" s="4"/>
      <c r="Y511" s="4"/>
      <c r="Z511" s="4"/>
      <c r="AA511" s="4"/>
      <c r="AB511" s="1"/>
      <c r="AC511" s="1"/>
      <c r="AD511" s="1"/>
      <c r="AE511" s="1"/>
      <c r="AF511" s="1"/>
      <c r="AG511" s="1"/>
      <c r="AH511" s="1"/>
      <c r="AI511" s="1"/>
    </row>
    <row r="512" spans="1:35" s="2" customFormat="1" ht="11.5" x14ac:dyDescent="0.25">
      <c r="A512" s="1"/>
      <c r="B512" s="230"/>
      <c r="C512" s="227"/>
      <c r="D512" s="227"/>
      <c r="E512" s="225"/>
      <c r="F512" s="226"/>
      <c r="G512" s="166"/>
      <c r="H512" s="226"/>
      <c r="I512" s="166"/>
      <c r="J512" s="226"/>
      <c r="K512" s="166"/>
      <c r="L512" s="226"/>
      <c r="M512" s="166"/>
      <c r="N512" s="226"/>
      <c r="O512" s="166"/>
      <c r="P512" s="226"/>
      <c r="Q512" s="166"/>
      <c r="R512" s="226"/>
      <c r="S512" s="1"/>
      <c r="T512" s="1"/>
      <c r="U512" s="1"/>
      <c r="V512" s="4"/>
      <c r="W512" s="4"/>
      <c r="X512" s="4"/>
      <c r="Y512" s="4"/>
      <c r="Z512" s="4"/>
      <c r="AA512" s="4"/>
      <c r="AB512" s="1"/>
      <c r="AC512" s="1"/>
      <c r="AD512" s="1"/>
      <c r="AE512" s="1"/>
      <c r="AF512" s="1"/>
      <c r="AG512" s="1"/>
      <c r="AH512" s="1"/>
      <c r="AI512" s="1"/>
    </row>
    <row r="513" spans="1:35" s="2" customFormat="1" ht="11.5" x14ac:dyDescent="0.25">
      <c r="A513" s="1"/>
      <c r="B513" s="230"/>
      <c r="C513" s="227"/>
      <c r="D513" s="227"/>
      <c r="E513" s="225"/>
      <c r="F513" s="226"/>
      <c r="G513" s="166"/>
      <c r="H513" s="226"/>
      <c r="I513" s="166"/>
      <c r="J513" s="226"/>
      <c r="K513" s="166"/>
      <c r="L513" s="226"/>
      <c r="M513" s="166"/>
      <c r="N513" s="226"/>
      <c r="O513" s="166"/>
      <c r="P513" s="226"/>
      <c r="Q513" s="166"/>
      <c r="R513" s="226"/>
      <c r="S513" s="1"/>
      <c r="T513" s="1"/>
      <c r="U513" s="1"/>
      <c r="V513" s="4"/>
      <c r="W513" s="4"/>
      <c r="X513" s="4"/>
      <c r="Y513" s="4"/>
      <c r="Z513" s="4"/>
      <c r="AA513" s="4"/>
      <c r="AB513" s="1"/>
      <c r="AC513" s="1"/>
      <c r="AD513" s="1"/>
      <c r="AE513" s="1"/>
      <c r="AF513" s="1"/>
      <c r="AG513" s="1"/>
      <c r="AH513" s="1"/>
      <c r="AI513" s="1"/>
    </row>
    <row r="514" spans="1:35" s="2" customFormat="1" ht="11.5" x14ac:dyDescent="0.25">
      <c r="A514" s="1"/>
      <c r="B514" s="230"/>
      <c r="C514" s="227"/>
      <c r="D514" s="227"/>
      <c r="E514" s="225"/>
      <c r="F514" s="226"/>
      <c r="G514" s="166"/>
      <c r="H514" s="226"/>
      <c r="I514" s="166"/>
      <c r="J514" s="226"/>
      <c r="K514" s="166"/>
      <c r="L514" s="226"/>
      <c r="M514" s="166"/>
      <c r="N514" s="226"/>
      <c r="O514" s="166"/>
      <c r="P514" s="226"/>
      <c r="Q514" s="166"/>
      <c r="R514" s="226"/>
      <c r="S514" s="1"/>
      <c r="T514" s="1"/>
      <c r="U514" s="1"/>
      <c r="V514" s="4"/>
      <c r="W514" s="4"/>
      <c r="X514" s="4"/>
      <c r="Y514" s="4"/>
      <c r="Z514" s="4"/>
      <c r="AA514" s="4"/>
      <c r="AB514" s="1"/>
      <c r="AC514" s="1"/>
      <c r="AD514" s="1"/>
      <c r="AE514" s="1"/>
      <c r="AF514" s="1"/>
      <c r="AG514" s="1"/>
      <c r="AH514" s="1"/>
      <c r="AI514" s="1"/>
    </row>
    <row r="515" spans="1:35" s="2" customFormat="1" ht="11.5" x14ac:dyDescent="0.25">
      <c r="A515" s="1"/>
      <c r="B515" s="230"/>
      <c r="C515" s="227"/>
      <c r="D515" s="227"/>
      <c r="E515" s="225"/>
      <c r="F515" s="226"/>
      <c r="G515" s="166"/>
      <c r="H515" s="226"/>
      <c r="I515" s="166"/>
      <c r="J515" s="226"/>
      <c r="K515" s="166"/>
      <c r="L515" s="226"/>
      <c r="M515" s="166"/>
      <c r="N515" s="226"/>
      <c r="O515" s="166"/>
      <c r="P515" s="226"/>
      <c r="Q515" s="166"/>
      <c r="R515" s="226"/>
      <c r="S515" s="1"/>
      <c r="T515" s="1"/>
      <c r="U515" s="1"/>
      <c r="V515" s="4"/>
      <c r="W515" s="4"/>
      <c r="X515" s="4"/>
      <c r="Y515" s="4"/>
      <c r="Z515" s="4"/>
      <c r="AA515" s="4"/>
      <c r="AB515" s="1"/>
      <c r="AC515" s="1"/>
      <c r="AD515" s="1"/>
      <c r="AE515" s="1"/>
      <c r="AF515" s="1"/>
      <c r="AG515" s="1"/>
      <c r="AH515" s="1"/>
      <c r="AI515" s="1"/>
    </row>
    <row r="516" spans="1:35" s="2" customFormat="1" ht="11.5" x14ac:dyDescent="0.25">
      <c r="A516" s="1"/>
      <c r="B516" s="230"/>
      <c r="C516" s="227"/>
      <c r="D516" s="227"/>
      <c r="E516" s="225"/>
      <c r="F516" s="226"/>
      <c r="G516" s="166"/>
      <c r="H516" s="226"/>
      <c r="I516" s="166"/>
      <c r="J516" s="226"/>
      <c r="K516" s="166"/>
      <c r="L516" s="226"/>
      <c r="M516" s="166"/>
      <c r="N516" s="226"/>
      <c r="O516" s="166"/>
      <c r="P516" s="226"/>
      <c r="Q516" s="166"/>
      <c r="R516" s="226"/>
      <c r="S516" s="1"/>
      <c r="T516" s="1"/>
      <c r="U516" s="1"/>
      <c r="V516" s="4"/>
      <c r="W516" s="4"/>
      <c r="X516" s="4"/>
      <c r="Y516" s="4"/>
      <c r="Z516" s="4"/>
      <c r="AA516" s="4"/>
      <c r="AB516" s="1"/>
      <c r="AC516" s="1"/>
      <c r="AD516" s="1"/>
      <c r="AE516" s="1"/>
      <c r="AF516" s="1"/>
      <c r="AG516" s="1"/>
      <c r="AH516" s="1"/>
      <c r="AI516" s="1"/>
    </row>
    <row r="517" spans="1:35" s="2" customFormat="1" ht="11.5" x14ac:dyDescent="0.25">
      <c r="A517" s="1"/>
      <c r="B517" s="230"/>
      <c r="C517" s="227"/>
      <c r="D517" s="227"/>
      <c r="E517" s="225"/>
      <c r="F517" s="226"/>
      <c r="G517" s="166"/>
      <c r="H517" s="226"/>
      <c r="I517" s="166"/>
      <c r="J517" s="226"/>
      <c r="K517" s="166"/>
      <c r="L517" s="226"/>
      <c r="M517" s="166"/>
      <c r="N517" s="226"/>
      <c r="O517" s="166"/>
      <c r="P517" s="226"/>
      <c r="Q517" s="166"/>
      <c r="R517" s="226"/>
      <c r="S517" s="1"/>
      <c r="T517" s="1"/>
      <c r="U517" s="1"/>
      <c r="V517" s="4"/>
      <c r="W517" s="4"/>
      <c r="X517" s="4"/>
      <c r="Y517" s="4"/>
      <c r="Z517" s="4"/>
      <c r="AA517" s="4"/>
      <c r="AB517" s="1"/>
      <c r="AC517" s="1"/>
      <c r="AD517" s="1"/>
      <c r="AE517" s="1"/>
      <c r="AF517" s="1"/>
      <c r="AG517" s="1"/>
      <c r="AH517" s="1"/>
      <c r="AI517" s="1"/>
    </row>
    <row r="518" spans="1:35" s="2" customFormat="1" ht="11.5" x14ac:dyDescent="0.25">
      <c r="A518" s="1"/>
      <c r="B518" s="230"/>
      <c r="C518" s="227"/>
      <c r="D518" s="227"/>
      <c r="E518" s="225"/>
      <c r="F518" s="226"/>
      <c r="G518" s="166"/>
      <c r="H518" s="226"/>
      <c r="I518" s="166"/>
      <c r="J518" s="226"/>
      <c r="K518" s="166"/>
      <c r="L518" s="226"/>
      <c r="M518" s="166"/>
      <c r="N518" s="226"/>
      <c r="O518" s="166"/>
      <c r="P518" s="226"/>
      <c r="Q518" s="166"/>
      <c r="R518" s="226"/>
      <c r="S518" s="1"/>
      <c r="T518" s="1"/>
      <c r="U518" s="1"/>
      <c r="V518" s="4"/>
      <c r="W518" s="4"/>
      <c r="X518" s="4"/>
      <c r="Y518" s="4"/>
      <c r="Z518" s="4"/>
      <c r="AA518" s="4"/>
      <c r="AB518" s="1"/>
      <c r="AC518" s="1"/>
      <c r="AD518" s="1"/>
      <c r="AE518" s="1"/>
      <c r="AF518" s="1"/>
      <c r="AG518" s="1"/>
      <c r="AH518" s="1"/>
      <c r="AI518" s="1"/>
    </row>
    <row r="519" spans="1:35" s="2" customFormat="1" ht="11.5" x14ac:dyDescent="0.25">
      <c r="A519" s="1"/>
      <c r="B519" s="230"/>
      <c r="C519" s="227"/>
      <c r="D519" s="227"/>
      <c r="E519" s="225"/>
      <c r="F519" s="226"/>
      <c r="G519" s="166"/>
      <c r="H519" s="226"/>
      <c r="I519" s="166"/>
      <c r="J519" s="226"/>
      <c r="K519" s="166"/>
      <c r="L519" s="226"/>
      <c r="M519" s="166"/>
      <c r="N519" s="226"/>
      <c r="O519" s="166"/>
      <c r="P519" s="226"/>
      <c r="Q519" s="166"/>
      <c r="R519" s="226"/>
      <c r="S519" s="1"/>
      <c r="T519" s="1"/>
      <c r="U519" s="1"/>
      <c r="V519" s="4"/>
      <c r="W519" s="4"/>
      <c r="X519" s="4"/>
      <c r="Y519" s="4"/>
      <c r="Z519" s="4"/>
      <c r="AA519" s="4"/>
      <c r="AB519" s="1"/>
      <c r="AC519" s="1"/>
      <c r="AD519" s="1"/>
      <c r="AE519" s="1"/>
      <c r="AF519" s="1"/>
      <c r="AG519" s="1"/>
      <c r="AH519" s="1"/>
      <c r="AI519" s="1"/>
    </row>
    <row r="520" spans="1:35" s="2" customFormat="1" ht="11.5" x14ac:dyDescent="0.25">
      <c r="A520" s="1"/>
      <c r="B520" s="230"/>
      <c r="C520" s="227"/>
      <c r="D520" s="227"/>
      <c r="E520" s="225"/>
      <c r="F520" s="226"/>
      <c r="G520" s="166"/>
      <c r="H520" s="226"/>
      <c r="I520" s="166"/>
      <c r="J520" s="226"/>
      <c r="K520" s="166"/>
      <c r="L520" s="226"/>
      <c r="M520" s="166"/>
      <c r="N520" s="226"/>
      <c r="O520" s="166"/>
      <c r="P520" s="226"/>
      <c r="Q520" s="166"/>
      <c r="R520" s="226"/>
      <c r="S520" s="1"/>
      <c r="T520" s="1"/>
      <c r="U520" s="1"/>
      <c r="V520" s="4"/>
      <c r="W520" s="4"/>
      <c r="X520" s="4"/>
      <c r="Y520" s="4"/>
      <c r="Z520" s="4"/>
      <c r="AA520" s="4"/>
      <c r="AB520" s="1"/>
      <c r="AC520" s="1"/>
      <c r="AD520" s="1"/>
      <c r="AE520" s="1"/>
      <c r="AF520" s="1"/>
      <c r="AG520" s="1"/>
      <c r="AH520" s="1"/>
      <c r="AI520" s="1"/>
    </row>
    <row r="521" spans="1:35" s="2" customFormat="1" ht="11.5" x14ac:dyDescent="0.25">
      <c r="A521" s="1"/>
      <c r="B521" s="230"/>
      <c r="C521" s="227"/>
      <c r="D521" s="227"/>
      <c r="E521" s="225"/>
      <c r="F521" s="226"/>
      <c r="G521" s="166"/>
      <c r="H521" s="226"/>
      <c r="I521" s="166"/>
      <c r="J521" s="226"/>
      <c r="K521" s="166"/>
      <c r="L521" s="226"/>
      <c r="M521" s="166"/>
      <c r="N521" s="226"/>
      <c r="O521" s="166"/>
      <c r="P521" s="226"/>
      <c r="Q521" s="166"/>
      <c r="R521" s="226"/>
      <c r="S521" s="1"/>
      <c r="T521" s="1"/>
      <c r="U521" s="1"/>
      <c r="V521" s="4"/>
      <c r="W521" s="4"/>
      <c r="X521" s="4"/>
      <c r="Y521" s="4"/>
      <c r="Z521" s="4"/>
      <c r="AA521" s="4"/>
      <c r="AB521" s="1"/>
      <c r="AC521" s="1"/>
      <c r="AD521" s="1"/>
      <c r="AE521" s="1"/>
      <c r="AF521" s="1"/>
      <c r="AG521" s="1"/>
      <c r="AH521" s="1"/>
      <c r="AI521" s="1"/>
    </row>
    <row r="522" spans="1:35" s="2" customFormat="1" ht="11.5" x14ac:dyDescent="0.25">
      <c r="A522" s="1"/>
      <c r="B522" s="230"/>
      <c r="C522" s="227"/>
      <c r="D522" s="227"/>
      <c r="E522" s="225"/>
      <c r="F522" s="226"/>
      <c r="G522" s="166"/>
      <c r="H522" s="226"/>
      <c r="I522" s="166"/>
      <c r="J522" s="226"/>
      <c r="K522" s="166"/>
      <c r="L522" s="226"/>
      <c r="M522" s="166"/>
      <c r="N522" s="226"/>
      <c r="O522" s="166"/>
      <c r="P522" s="226"/>
      <c r="Q522" s="166"/>
      <c r="R522" s="226"/>
      <c r="S522" s="1"/>
      <c r="T522" s="1"/>
      <c r="U522" s="1"/>
      <c r="V522" s="4"/>
      <c r="W522" s="4"/>
      <c r="X522" s="4"/>
      <c r="Y522" s="4"/>
      <c r="Z522" s="4"/>
      <c r="AA522" s="4"/>
      <c r="AB522" s="1"/>
      <c r="AC522" s="1"/>
      <c r="AD522" s="1"/>
      <c r="AE522" s="1"/>
      <c r="AF522" s="1"/>
      <c r="AG522" s="1"/>
      <c r="AH522" s="1"/>
      <c r="AI522" s="1"/>
    </row>
    <row r="523" spans="1:35" s="2" customFormat="1" ht="11.5" x14ac:dyDescent="0.25">
      <c r="A523" s="1"/>
      <c r="B523" s="230"/>
      <c r="C523" s="227"/>
      <c r="D523" s="227"/>
      <c r="E523" s="225"/>
      <c r="F523" s="226"/>
      <c r="G523" s="166"/>
      <c r="H523" s="226"/>
      <c r="I523" s="166"/>
      <c r="J523" s="226"/>
      <c r="K523" s="166"/>
      <c r="L523" s="226"/>
      <c r="M523" s="166"/>
      <c r="N523" s="226"/>
      <c r="O523" s="166"/>
      <c r="P523" s="226"/>
      <c r="Q523" s="166"/>
      <c r="R523" s="226"/>
      <c r="S523" s="1"/>
      <c r="T523" s="1"/>
      <c r="U523" s="1"/>
      <c r="V523" s="4"/>
      <c r="W523" s="4"/>
      <c r="X523" s="4"/>
      <c r="Y523" s="4"/>
      <c r="Z523" s="4"/>
      <c r="AA523" s="4"/>
      <c r="AB523" s="1"/>
      <c r="AC523" s="1"/>
      <c r="AD523" s="1"/>
      <c r="AE523" s="1"/>
      <c r="AF523" s="1"/>
      <c r="AG523" s="1"/>
      <c r="AH523" s="1"/>
      <c r="AI523" s="1"/>
    </row>
    <row r="524" spans="1:35" s="2" customFormat="1" ht="11.5" x14ac:dyDescent="0.25">
      <c r="A524" s="1"/>
      <c r="B524" s="230"/>
      <c r="C524" s="227"/>
      <c r="D524" s="227"/>
      <c r="E524" s="225"/>
      <c r="F524" s="226"/>
      <c r="G524" s="166"/>
      <c r="H524" s="226"/>
      <c r="I524" s="166"/>
      <c r="J524" s="226"/>
      <c r="K524" s="166"/>
      <c r="L524" s="226"/>
      <c r="M524" s="166"/>
      <c r="N524" s="226"/>
      <c r="O524" s="166"/>
      <c r="P524" s="226"/>
      <c r="Q524" s="166"/>
      <c r="R524" s="226"/>
      <c r="S524" s="1"/>
      <c r="T524" s="1"/>
      <c r="U524" s="1"/>
      <c r="V524" s="4"/>
      <c r="W524" s="4"/>
      <c r="X524" s="4"/>
      <c r="Y524" s="4"/>
      <c r="Z524" s="4"/>
      <c r="AA524" s="4"/>
      <c r="AB524" s="1"/>
      <c r="AC524" s="1"/>
      <c r="AD524" s="1"/>
      <c r="AE524" s="1"/>
      <c r="AF524" s="1"/>
      <c r="AG524" s="1"/>
      <c r="AH524" s="1"/>
      <c r="AI524" s="1"/>
    </row>
    <row r="525" spans="1:35" s="2" customFormat="1" ht="11.5" x14ac:dyDescent="0.25">
      <c r="A525" s="1"/>
      <c r="B525" s="230"/>
      <c r="C525" s="227"/>
      <c r="D525" s="227"/>
      <c r="E525" s="225"/>
      <c r="F525" s="226"/>
      <c r="G525" s="166"/>
      <c r="H525" s="226"/>
      <c r="I525" s="166"/>
      <c r="J525" s="226"/>
      <c r="K525" s="166"/>
      <c r="L525" s="226"/>
      <c r="M525" s="166"/>
      <c r="N525" s="226"/>
      <c r="O525" s="166"/>
      <c r="P525" s="226"/>
      <c r="Q525" s="166"/>
      <c r="R525" s="226"/>
      <c r="S525" s="1"/>
      <c r="T525" s="1"/>
      <c r="U525" s="1"/>
      <c r="V525" s="4"/>
      <c r="W525" s="4"/>
      <c r="X525" s="4"/>
      <c r="Y525" s="4"/>
      <c r="Z525" s="4"/>
      <c r="AA525" s="4"/>
      <c r="AB525" s="1"/>
      <c r="AC525" s="1"/>
      <c r="AD525" s="1"/>
      <c r="AE525" s="1"/>
      <c r="AF525" s="1"/>
      <c r="AG525" s="1"/>
      <c r="AH525" s="1"/>
      <c r="AI525" s="1"/>
    </row>
    <row r="526" spans="1:35" s="2" customFormat="1" ht="11.5" x14ac:dyDescent="0.25">
      <c r="A526" s="1"/>
      <c r="B526" s="230"/>
      <c r="C526" s="227"/>
      <c r="D526" s="227"/>
      <c r="E526" s="225"/>
      <c r="F526" s="226"/>
      <c r="G526" s="166"/>
      <c r="H526" s="226"/>
      <c r="I526" s="166"/>
      <c r="J526" s="226"/>
      <c r="K526" s="166"/>
      <c r="L526" s="226"/>
      <c r="M526" s="166"/>
      <c r="N526" s="226"/>
      <c r="O526" s="166"/>
      <c r="P526" s="226"/>
      <c r="Q526" s="166"/>
      <c r="R526" s="226"/>
      <c r="S526" s="1"/>
      <c r="T526" s="1"/>
      <c r="U526" s="1"/>
      <c r="V526" s="4"/>
      <c r="W526" s="4"/>
      <c r="X526" s="4"/>
      <c r="Y526" s="4"/>
      <c r="Z526" s="4"/>
      <c r="AA526" s="4"/>
      <c r="AB526" s="1"/>
      <c r="AC526" s="1"/>
      <c r="AD526" s="1"/>
      <c r="AE526" s="1"/>
      <c r="AF526" s="1"/>
      <c r="AG526" s="1"/>
      <c r="AH526" s="1"/>
      <c r="AI526" s="1"/>
    </row>
    <row r="527" spans="1:35" s="2" customFormat="1" ht="11.5" x14ac:dyDescent="0.25">
      <c r="A527" s="1"/>
      <c r="B527" s="230"/>
      <c r="C527" s="227"/>
      <c r="D527" s="227"/>
      <c r="E527" s="225"/>
      <c r="F527" s="226"/>
      <c r="G527" s="166"/>
      <c r="H527" s="226"/>
      <c r="I527" s="166"/>
      <c r="J527" s="226"/>
      <c r="K527" s="166"/>
      <c r="L527" s="226"/>
      <c r="M527" s="166"/>
      <c r="N527" s="226"/>
      <c r="O527" s="166"/>
      <c r="P527" s="226"/>
      <c r="Q527" s="166"/>
      <c r="R527" s="226"/>
      <c r="S527" s="1"/>
      <c r="T527" s="1"/>
      <c r="U527" s="1"/>
      <c r="V527" s="4"/>
      <c r="W527" s="4"/>
      <c r="X527" s="4"/>
      <c r="Y527" s="4"/>
      <c r="Z527" s="4"/>
      <c r="AA527" s="4"/>
      <c r="AB527" s="1"/>
      <c r="AC527" s="1"/>
      <c r="AD527" s="1"/>
      <c r="AE527" s="1"/>
      <c r="AF527" s="1"/>
      <c r="AG527" s="1"/>
      <c r="AH527" s="1"/>
      <c r="AI527" s="1"/>
    </row>
    <row r="528" spans="1:35" s="2" customFormat="1" ht="11.5" x14ac:dyDescent="0.25">
      <c r="A528" s="1"/>
      <c r="B528" s="230"/>
      <c r="C528" s="227"/>
      <c r="D528" s="227"/>
      <c r="E528" s="225"/>
      <c r="F528" s="226"/>
      <c r="G528" s="166"/>
      <c r="H528" s="226"/>
      <c r="I528" s="166"/>
      <c r="J528" s="226"/>
      <c r="K528" s="166"/>
      <c r="L528" s="226"/>
      <c r="M528" s="166"/>
      <c r="N528" s="226"/>
      <c r="O528" s="166"/>
      <c r="P528" s="226"/>
      <c r="Q528" s="166"/>
      <c r="R528" s="226"/>
      <c r="S528" s="1"/>
      <c r="T528" s="1"/>
      <c r="U528" s="1"/>
      <c r="V528" s="4"/>
      <c r="W528" s="4"/>
      <c r="X528" s="4"/>
      <c r="Y528" s="4"/>
      <c r="Z528" s="4"/>
      <c r="AA528" s="4"/>
      <c r="AB528" s="1"/>
      <c r="AC528" s="1"/>
      <c r="AD528" s="1"/>
      <c r="AE528" s="1"/>
      <c r="AF528" s="1"/>
      <c r="AG528" s="1"/>
      <c r="AH528" s="1"/>
      <c r="AI528" s="1"/>
    </row>
    <row r="529" spans="1:35" s="2" customFormat="1" ht="11.5" x14ac:dyDescent="0.25">
      <c r="A529" s="1"/>
      <c r="B529" s="230"/>
      <c r="C529" s="227"/>
      <c r="D529" s="227"/>
      <c r="E529" s="225"/>
      <c r="F529" s="226"/>
      <c r="G529" s="166"/>
      <c r="H529" s="226"/>
      <c r="I529" s="166"/>
      <c r="J529" s="226"/>
      <c r="K529" s="166"/>
      <c r="L529" s="226"/>
      <c r="M529" s="166"/>
      <c r="N529" s="226"/>
      <c r="O529" s="166"/>
      <c r="P529" s="226"/>
      <c r="Q529" s="166"/>
      <c r="R529" s="226"/>
      <c r="S529" s="1"/>
      <c r="T529" s="1"/>
      <c r="U529" s="1"/>
      <c r="V529" s="4"/>
      <c r="W529" s="4"/>
      <c r="X529" s="4"/>
      <c r="Y529" s="4"/>
      <c r="Z529" s="4"/>
      <c r="AA529" s="4"/>
      <c r="AB529" s="1"/>
      <c r="AC529" s="1"/>
      <c r="AD529" s="1"/>
      <c r="AE529" s="1"/>
      <c r="AF529" s="1"/>
      <c r="AG529" s="1"/>
      <c r="AH529" s="1"/>
      <c r="AI529" s="1"/>
    </row>
    <row r="530" spans="1:35" s="2" customFormat="1" ht="11.5" x14ac:dyDescent="0.25">
      <c r="A530" s="1"/>
      <c r="B530" s="230"/>
      <c r="C530" s="227"/>
      <c r="D530" s="227"/>
      <c r="E530" s="225"/>
      <c r="F530" s="226"/>
      <c r="G530" s="166"/>
      <c r="H530" s="226"/>
      <c r="I530" s="166"/>
      <c r="J530" s="226"/>
      <c r="K530" s="166"/>
      <c r="L530" s="226"/>
      <c r="M530" s="166"/>
      <c r="N530" s="226"/>
      <c r="O530" s="166"/>
      <c r="P530" s="226"/>
      <c r="Q530" s="166"/>
      <c r="R530" s="226"/>
      <c r="S530" s="1"/>
      <c r="T530" s="1"/>
      <c r="U530" s="1"/>
      <c r="V530" s="4"/>
      <c r="W530" s="4"/>
      <c r="X530" s="4"/>
      <c r="Y530" s="4"/>
      <c r="Z530" s="4"/>
      <c r="AA530" s="4"/>
      <c r="AB530" s="1"/>
      <c r="AC530" s="1"/>
      <c r="AD530" s="1"/>
      <c r="AE530" s="1"/>
      <c r="AF530" s="1"/>
      <c r="AG530" s="1"/>
      <c r="AH530" s="1"/>
      <c r="AI530" s="1"/>
    </row>
    <row r="531" spans="1:35" s="2" customFormat="1" ht="11.5" x14ac:dyDescent="0.25">
      <c r="A531" s="1"/>
      <c r="B531" s="230"/>
      <c r="C531" s="227"/>
      <c r="D531" s="227"/>
      <c r="E531" s="225"/>
      <c r="F531" s="226"/>
      <c r="G531" s="166"/>
      <c r="H531" s="226"/>
      <c r="I531" s="166"/>
      <c r="J531" s="226"/>
      <c r="K531" s="166"/>
      <c r="L531" s="226"/>
      <c r="M531" s="166"/>
      <c r="N531" s="226"/>
      <c r="O531" s="166"/>
      <c r="P531" s="226"/>
      <c r="Q531" s="166"/>
      <c r="R531" s="226"/>
      <c r="S531" s="1"/>
      <c r="T531" s="1"/>
      <c r="U531" s="1"/>
      <c r="V531" s="4"/>
      <c r="W531" s="4"/>
      <c r="X531" s="4"/>
      <c r="Y531" s="4"/>
      <c r="Z531" s="4"/>
      <c r="AA531" s="4"/>
      <c r="AB531" s="1"/>
      <c r="AC531" s="1"/>
      <c r="AD531" s="1"/>
      <c r="AE531" s="1"/>
      <c r="AF531" s="1"/>
      <c r="AG531" s="1"/>
      <c r="AH531" s="1"/>
      <c r="AI531" s="1"/>
    </row>
    <row r="532" spans="1:35" s="2" customFormat="1" ht="11.5" x14ac:dyDescent="0.25">
      <c r="A532" s="1"/>
      <c r="B532" s="230"/>
      <c r="C532" s="227"/>
      <c r="D532" s="227"/>
      <c r="E532" s="225"/>
      <c r="F532" s="226"/>
      <c r="G532" s="166"/>
      <c r="H532" s="226"/>
      <c r="I532" s="166"/>
      <c r="J532" s="226"/>
      <c r="K532" s="166"/>
      <c r="L532" s="226"/>
      <c r="M532" s="166"/>
      <c r="N532" s="226"/>
      <c r="O532" s="166"/>
      <c r="P532" s="226"/>
      <c r="Q532" s="166"/>
      <c r="R532" s="226"/>
      <c r="S532" s="1"/>
      <c r="T532" s="1"/>
      <c r="U532" s="1"/>
      <c r="V532" s="4"/>
      <c r="W532" s="4"/>
      <c r="X532" s="4"/>
      <c r="Y532" s="4"/>
      <c r="Z532" s="4"/>
      <c r="AA532" s="4"/>
      <c r="AB532" s="1"/>
      <c r="AC532" s="1"/>
      <c r="AD532" s="1"/>
      <c r="AE532" s="1"/>
      <c r="AF532" s="1"/>
      <c r="AG532" s="1"/>
      <c r="AH532" s="1"/>
      <c r="AI532" s="1"/>
    </row>
    <row r="533" spans="1:35" s="2" customFormat="1" ht="11.5" x14ac:dyDescent="0.25">
      <c r="A533" s="1"/>
      <c r="B533" s="230"/>
      <c r="C533" s="227"/>
      <c r="D533" s="227"/>
      <c r="E533" s="225"/>
      <c r="F533" s="226"/>
      <c r="G533" s="166"/>
      <c r="H533" s="226"/>
      <c r="I533" s="166"/>
      <c r="J533" s="226"/>
      <c r="K533" s="166"/>
      <c r="L533" s="226"/>
      <c r="M533" s="166"/>
      <c r="N533" s="226"/>
      <c r="O533" s="166"/>
      <c r="P533" s="226"/>
      <c r="Q533" s="166"/>
      <c r="R533" s="226"/>
      <c r="S533" s="1"/>
      <c r="T533" s="1"/>
      <c r="U533" s="1"/>
      <c r="V533" s="4"/>
      <c r="W533" s="4"/>
      <c r="X533" s="4"/>
      <c r="Y533" s="4"/>
      <c r="Z533" s="4"/>
      <c r="AA533" s="4"/>
      <c r="AB533" s="1"/>
      <c r="AC533" s="1"/>
      <c r="AD533" s="1"/>
      <c r="AE533" s="1"/>
      <c r="AF533" s="1"/>
      <c r="AG533" s="1"/>
      <c r="AH533" s="1"/>
      <c r="AI533" s="1"/>
    </row>
    <row r="534" spans="1:35" s="2" customFormat="1" ht="11.5" x14ac:dyDescent="0.25">
      <c r="A534" s="1"/>
      <c r="B534" s="230"/>
      <c r="C534" s="227"/>
      <c r="D534" s="227"/>
      <c r="E534" s="225"/>
      <c r="F534" s="226"/>
      <c r="G534" s="166"/>
      <c r="H534" s="226"/>
      <c r="I534" s="166"/>
      <c r="J534" s="226"/>
      <c r="K534" s="166"/>
      <c r="L534" s="226"/>
      <c r="M534" s="166"/>
      <c r="N534" s="226"/>
      <c r="O534" s="166"/>
      <c r="P534" s="226"/>
      <c r="Q534" s="166"/>
      <c r="R534" s="226"/>
      <c r="S534" s="1"/>
      <c r="T534" s="1"/>
      <c r="U534" s="1"/>
      <c r="V534" s="4"/>
      <c r="W534" s="4"/>
      <c r="X534" s="4"/>
      <c r="Y534" s="4"/>
      <c r="Z534" s="4"/>
      <c r="AA534" s="4"/>
      <c r="AB534" s="1"/>
      <c r="AC534" s="1"/>
      <c r="AD534" s="1"/>
      <c r="AE534" s="1"/>
      <c r="AF534" s="1"/>
      <c r="AG534" s="1"/>
      <c r="AH534" s="1"/>
      <c r="AI534" s="1"/>
    </row>
    <row r="535" spans="1:35" s="2" customFormat="1" ht="11.5" x14ac:dyDescent="0.25">
      <c r="A535" s="1"/>
      <c r="B535" s="230"/>
      <c r="C535" s="227"/>
      <c r="D535" s="227"/>
      <c r="E535" s="225"/>
      <c r="F535" s="226"/>
      <c r="G535" s="166"/>
      <c r="H535" s="226"/>
      <c r="I535" s="166"/>
      <c r="J535" s="226"/>
      <c r="K535" s="166"/>
      <c r="L535" s="226"/>
      <c r="M535" s="166"/>
      <c r="N535" s="226"/>
      <c r="O535" s="166"/>
      <c r="P535" s="226"/>
      <c r="Q535" s="166"/>
      <c r="R535" s="226"/>
      <c r="S535" s="1"/>
      <c r="T535" s="1"/>
      <c r="U535" s="1"/>
      <c r="V535" s="4"/>
      <c r="W535" s="4"/>
      <c r="X535" s="4"/>
      <c r="Y535" s="4"/>
      <c r="Z535" s="4"/>
      <c r="AA535" s="4"/>
      <c r="AB535" s="1"/>
      <c r="AC535" s="1"/>
      <c r="AD535" s="1"/>
      <c r="AE535" s="1"/>
      <c r="AF535" s="1"/>
      <c r="AG535" s="1"/>
      <c r="AH535" s="1"/>
      <c r="AI535" s="1"/>
    </row>
    <row r="536" spans="1:35" s="2" customFormat="1" ht="11.5" x14ac:dyDescent="0.25">
      <c r="A536" s="1"/>
      <c r="B536" s="230"/>
      <c r="C536" s="227"/>
      <c r="D536" s="227"/>
      <c r="E536" s="225"/>
      <c r="F536" s="226"/>
      <c r="G536" s="166"/>
      <c r="H536" s="226"/>
      <c r="I536" s="166"/>
      <c r="J536" s="226"/>
      <c r="K536" s="166"/>
      <c r="L536" s="226"/>
      <c r="M536" s="166"/>
      <c r="N536" s="226"/>
      <c r="O536" s="166"/>
      <c r="P536" s="226"/>
      <c r="Q536" s="166"/>
      <c r="R536" s="226"/>
      <c r="S536" s="1"/>
      <c r="T536" s="1"/>
      <c r="U536" s="1"/>
      <c r="V536" s="4"/>
      <c r="W536" s="4"/>
      <c r="X536" s="4"/>
      <c r="Y536" s="4"/>
      <c r="Z536" s="4"/>
      <c r="AA536" s="4"/>
      <c r="AB536" s="1"/>
      <c r="AC536" s="1"/>
      <c r="AD536" s="1"/>
      <c r="AE536" s="1"/>
      <c r="AF536" s="1"/>
      <c r="AG536" s="1"/>
      <c r="AH536" s="1"/>
      <c r="AI536" s="1"/>
    </row>
    <row r="537" spans="1:35" s="2" customFormat="1" ht="11.5" x14ac:dyDescent="0.25">
      <c r="A537" s="1"/>
      <c r="B537" s="230"/>
      <c r="C537" s="227"/>
      <c r="D537" s="227"/>
      <c r="E537" s="225"/>
      <c r="F537" s="226"/>
      <c r="G537" s="166"/>
      <c r="H537" s="226"/>
      <c r="I537" s="166"/>
      <c r="J537" s="226"/>
      <c r="K537" s="166"/>
      <c r="L537" s="226"/>
      <c r="M537" s="166"/>
      <c r="N537" s="226"/>
      <c r="O537" s="166"/>
      <c r="P537" s="226"/>
      <c r="Q537" s="166"/>
      <c r="R537" s="226"/>
      <c r="S537" s="1"/>
      <c r="T537" s="1"/>
      <c r="U537" s="1"/>
      <c r="V537" s="4"/>
      <c r="W537" s="4"/>
      <c r="X537" s="4"/>
      <c r="Y537" s="4"/>
      <c r="Z537" s="4"/>
      <c r="AA537" s="4"/>
      <c r="AB537" s="1"/>
      <c r="AC537" s="1"/>
      <c r="AD537" s="1"/>
      <c r="AE537" s="1"/>
      <c r="AF537" s="1"/>
      <c r="AG537" s="1"/>
      <c r="AH537" s="1"/>
      <c r="AI537" s="1"/>
    </row>
    <row r="538" spans="1:35" s="2" customFormat="1" ht="11.5" x14ac:dyDescent="0.25">
      <c r="A538" s="1"/>
      <c r="B538" s="230"/>
      <c r="C538" s="227"/>
      <c r="D538" s="227"/>
      <c r="E538" s="225"/>
      <c r="F538" s="226"/>
      <c r="G538" s="166"/>
      <c r="H538" s="226"/>
      <c r="I538" s="166"/>
      <c r="J538" s="226"/>
      <c r="K538" s="166"/>
      <c r="L538" s="226"/>
      <c r="M538" s="166"/>
      <c r="N538" s="226"/>
      <c r="O538" s="166"/>
      <c r="P538" s="226"/>
      <c r="Q538" s="166"/>
      <c r="R538" s="226"/>
      <c r="S538" s="1"/>
      <c r="T538" s="1"/>
      <c r="U538" s="1"/>
      <c r="V538" s="4"/>
      <c r="W538" s="4"/>
      <c r="X538" s="4"/>
      <c r="Y538" s="4"/>
      <c r="Z538" s="4"/>
      <c r="AA538" s="4"/>
      <c r="AB538" s="1"/>
      <c r="AC538" s="1"/>
      <c r="AD538" s="1"/>
      <c r="AE538" s="1"/>
      <c r="AF538" s="1"/>
      <c r="AG538" s="1"/>
      <c r="AH538" s="1"/>
      <c r="AI538" s="1"/>
    </row>
    <row r="539" spans="1:35" s="2" customFormat="1" ht="11.5" x14ac:dyDescent="0.25">
      <c r="A539" s="1"/>
      <c r="B539" s="230"/>
      <c r="C539" s="227"/>
      <c r="D539" s="227"/>
      <c r="E539" s="225"/>
      <c r="F539" s="226"/>
      <c r="G539" s="166"/>
      <c r="H539" s="226"/>
      <c r="I539" s="166"/>
      <c r="J539" s="226"/>
      <c r="K539" s="166"/>
      <c r="L539" s="226"/>
      <c r="M539" s="166"/>
      <c r="N539" s="226"/>
      <c r="O539" s="166"/>
      <c r="P539" s="226"/>
      <c r="Q539" s="166"/>
      <c r="R539" s="226"/>
      <c r="S539" s="1"/>
      <c r="T539" s="1"/>
      <c r="U539" s="1"/>
      <c r="V539" s="4"/>
      <c r="W539" s="4"/>
      <c r="X539" s="4"/>
      <c r="Y539" s="4"/>
      <c r="Z539" s="4"/>
      <c r="AA539" s="4"/>
      <c r="AB539" s="1"/>
      <c r="AC539" s="1"/>
      <c r="AD539" s="1"/>
      <c r="AE539" s="1"/>
      <c r="AF539" s="1"/>
      <c r="AG539" s="1"/>
      <c r="AH539" s="1"/>
      <c r="AI539" s="1"/>
    </row>
    <row r="540" spans="1:35" s="2" customFormat="1" ht="11.5" x14ac:dyDescent="0.25">
      <c r="A540" s="1"/>
      <c r="B540" s="227"/>
      <c r="C540" s="166"/>
      <c r="D540" s="225"/>
      <c r="E540" s="225"/>
      <c r="F540" s="226"/>
      <c r="G540" s="166"/>
      <c r="H540" s="226"/>
      <c r="I540" s="166"/>
      <c r="J540" s="226"/>
      <c r="K540" s="166"/>
      <c r="L540" s="226"/>
      <c r="M540" s="166"/>
      <c r="N540" s="226"/>
      <c r="O540" s="166"/>
      <c r="P540" s="226"/>
      <c r="Q540" s="166"/>
      <c r="R540" s="226"/>
      <c r="S540" s="1"/>
      <c r="T540" s="1"/>
      <c r="U540" s="1"/>
      <c r="V540" s="4"/>
      <c r="W540" s="4"/>
      <c r="X540" s="4"/>
      <c r="Y540" s="4"/>
      <c r="Z540" s="4"/>
      <c r="AA540" s="4"/>
      <c r="AB540" s="1"/>
      <c r="AC540" s="1"/>
      <c r="AD540" s="1"/>
      <c r="AE540" s="1"/>
      <c r="AF540" s="1"/>
      <c r="AG540" s="1"/>
      <c r="AH540" s="1"/>
      <c r="AI540" s="1"/>
    </row>
    <row r="541" spans="1:35" s="2" customFormat="1" ht="11.5" x14ac:dyDescent="0.25">
      <c r="A541" s="1"/>
      <c r="B541" s="227"/>
      <c r="C541" s="166"/>
      <c r="D541" s="225"/>
      <c r="E541" s="225"/>
      <c r="F541" s="226"/>
      <c r="G541" s="166"/>
      <c r="H541" s="226"/>
      <c r="I541" s="166"/>
      <c r="J541" s="226"/>
      <c r="K541" s="166"/>
      <c r="L541" s="226"/>
      <c r="M541" s="166"/>
      <c r="N541" s="226"/>
      <c r="O541" s="166"/>
      <c r="P541" s="226"/>
      <c r="Q541" s="166"/>
      <c r="R541" s="226"/>
      <c r="S541" s="1"/>
      <c r="T541" s="1"/>
      <c r="U541" s="1"/>
      <c r="V541" s="4"/>
      <c r="W541" s="4"/>
      <c r="X541" s="4"/>
      <c r="Y541" s="4"/>
      <c r="Z541" s="4"/>
      <c r="AA541" s="4"/>
      <c r="AB541" s="1"/>
      <c r="AC541" s="1"/>
      <c r="AD541" s="1"/>
      <c r="AE541" s="1"/>
      <c r="AF541" s="1"/>
      <c r="AG541" s="1"/>
      <c r="AH541" s="1"/>
      <c r="AI541" s="1"/>
    </row>
    <row r="542" spans="1:35" ht="11.5" x14ac:dyDescent="0.25">
      <c r="B542" s="166"/>
      <c r="C542" s="166"/>
      <c r="D542" s="225"/>
      <c r="E542" s="225"/>
      <c r="F542" s="226"/>
      <c r="G542" s="166"/>
      <c r="H542" s="226"/>
      <c r="I542" s="166"/>
      <c r="J542" s="226"/>
      <c r="K542" s="166"/>
      <c r="L542" s="226"/>
      <c r="M542" s="166"/>
      <c r="N542" s="226"/>
      <c r="O542" s="166"/>
      <c r="P542" s="226"/>
      <c r="Q542" s="166"/>
      <c r="R542" s="226"/>
    </row>
    <row r="543" spans="1:35" ht="11.5" x14ac:dyDescent="0.25">
      <c r="B543" s="166"/>
      <c r="C543" s="166"/>
      <c r="D543" s="225"/>
      <c r="E543" s="225"/>
      <c r="F543" s="226"/>
      <c r="G543" s="166"/>
      <c r="H543" s="226"/>
      <c r="I543" s="166"/>
      <c r="J543" s="226"/>
      <c r="K543" s="166"/>
      <c r="L543" s="226"/>
      <c r="M543" s="166"/>
      <c r="N543" s="226"/>
      <c r="O543" s="166"/>
      <c r="P543" s="226"/>
      <c r="Q543" s="166"/>
      <c r="R543" s="226"/>
    </row>
    <row r="544" spans="1:35" ht="11.5" x14ac:dyDescent="0.25">
      <c r="B544" s="166"/>
      <c r="C544" s="166"/>
      <c r="D544" s="225"/>
      <c r="E544" s="225"/>
      <c r="F544" s="226"/>
      <c r="G544" s="166"/>
      <c r="H544" s="226"/>
      <c r="I544" s="166"/>
      <c r="J544" s="226"/>
      <c r="K544" s="166"/>
      <c r="L544" s="226"/>
      <c r="M544" s="166"/>
      <c r="N544" s="226"/>
      <c r="O544" s="166"/>
      <c r="P544" s="226"/>
      <c r="Q544" s="166"/>
      <c r="R544" s="226"/>
    </row>
    <row r="545" spans="2:18" ht="11.5" x14ac:dyDescent="0.25">
      <c r="B545" s="166"/>
      <c r="C545" s="166"/>
      <c r="D545" s="225"/>
      <c r="E545" s="225"/>
      <c r="F545" s="226"/>
      <c r="G545" s="166"/>
      <c r="H545" s="226"/>
      <c r="I545" s="166"/>
      <c r="J545" s="226"/>
      <c r="K545" s="166"/>
      <c r="L545" s="226"/>
      <c r="M545" s="166"/>
      <c r="N545" s="226"/>
      <c r="O545" s="166"/>
      <c r="P545" s="226"/>
      <c r="Q545" s="166"/>
      <c r="R545" s="226"/>
    </row>
    <row r="546" spans="2:18" ht="11.5" x14ac:dyDescent="0.25">
      <c r="B546" s="166"/>
      <c r="C546" s="166"/>
      <c r="D546" s="225"/>
      <c r="E546" s="225"/>
      <c r="F546" s="226"/>
      <c r="G546" s="166"/>
      <c r="H546" s="226"/>
      <c r="I546" s="166"/>
      <c r="J546" s="226"/>
      <c r="K546" s="166"/>
      <c r="L546" s="226"/>
      <c r="M546" s="166"/>
      <c r="N546" s="226"/>
      <c r="O546" s="166"/>
      <c r="P546" s="226"/>
      <c r="Q546" s="166"/>
      <c r="R546" s="226"/>
    </row>
    <row r="547" spans="2:18" ht="11.5" x14ac:dyDescent="0.25">
      <c r="B547" s="166"/>
      <c r="C547" s="166"/>
      <c r="D547" s="225"/>
      <c r="E547" s="225"/>
      <c r="F547" s="226"/>
      <c r="G547" s="166"/>
      <c r="H547" s="226"/>
      <c r="I547" s="166"/>
      <c r="J547" s="226"/>
      <c r="K547" s="166"/>
      <c r="L547" s="226"/>
      <c r="M547" s="166"/>
      <c r="N547" s="226"/>
      <c r="O547" s="166"/>
      <c r="P547" s="226"/>
      <c r="Q547" s="166"/>
      <c r="R547" s="226"/>
    </row>
    <row r="548" spans="2:18" ht="11.5" x14ac:dyDescent="0.25">
      <c r="B548" s="166"/>
      <c r="C548" s="166"/>
      <c r="D548" s="225"/>
      <c r="E548" s="225"/>
      <c r="F548" s="226"/>
      <c r="G548" s="166"/>
      <c r="H548" s="226"/>
      <c r="I548" s="166"/>
      <c r="J548" s="226"/>
      <c r="K548" s="166"/>
      <c r="L548" s="226"/>
      <c r="M548" s="166"/>
      <c r="N548" s="226"/>
      <c r="O548" s="166"/>
      <c r="P548" s="226"/>
      <c r="Q548" s="166"/>
      <c r="R548" s="226"/>
    </row>
    <row r="549" spans="2:18" ht="11.5" x14ac:dyDescent="0.25">
      <c r="B549" s="166"/>
      <c r="C549" s="166"/>
      <c r="D549" s="225"/>
      <c r="E549" s="225"/>
      <c r="F549" s="226"/>
      <c r="G549" s="166"/>
      <c r="H549" s="226"/>
      <c r="I549" s="166"/>
      <c r="J549" s="226"/>
      <c r="K549" s="166"/>
      <c r="L549" s="226"/>
      <c r="M549" s="166"/>
      <c r="N549" s="226"/>
      <c r="O549" s="166"/>
      <c r="P549" s="226"/>
      <c r="Q549" s="166"/>
      <c r="R549" s="226"/>
    </row>
    <row r="550" spans="2:18" ht="11.5" x14ac:dyDescent="0.25">
      <c r="B550" s="166"/>
      <c r="C550" s="166"/>
      <c r="D550" s="225"/>
      <c r="E550" s="225"/>
      <c r="F550" s="226"/>
      <c r="G550" s="166"/>
      <c r="H550" s="226"/>
      <c r="I550" s="166"/>
      <c r="J550" s="226"/>
      <c r="K550" s="166"/>
      <c r="L550" s="226"/>
      <c r="M550" s="166"/>
      <c r="N550" s="226"/>
      <c r="O550" s="166"/>
      <c r="P550" s="226"/>
      <c r="Q550" s="166"/>
      <c r="R550" s="226"/>
    </row>
    <row r="551" spans="2:18" ht="11.5" x14ac:dyDescent="0.25">
      <c r="B551" s="166"/>
      <c r="C551" s="166"/>
      <c r="D551" s="225"/>
      <c r="E551" s="225"/>
      <c r="F551" s="226"/>
      <c r="G551" s="166"/>
      <c r="H551" s="226"/>
      <c r="I551" s="166"/>
      <c r="J551" s="226"/>
      <c r="K551" s="166"/>
      <c r="L551" s="226"/>
      <c r="M551" s="166"/>
      <c r="N551" s="226"/>
      <c r="O551" s="166"/>
      <c r="P551" s="226"/>
      <c r="Q551" s="166"/>
      <c r="R551" s="226"/>
    </row>
    <row r="552" spans="2:18" ht="11.5" x14ac:dyDescent="0.25">
      <c r="B552" s="166"/>
      <c r="C552" s="166"/>
      <c r="D552" s="225"/>
      <c r="E552" s="225"/>
      <c r="F552" s="226"/>
      <c r="G552" s="166"/>
      <c r="H552" s="226"/>
      <c r="I552" s="166"/>
      <c r="J552" s="226"/>
      <c r="K552" s="166"/>
      <c r="L552" s="226"/>
      <c r="M552" s="166"/>
      <c r="N552" s="226"/>
      <c r="O552" s="166"/>
      <c r="P552" s="226"/>
      <c r="Q552" s="166"/>
      <c r="R552" s="226"/>
    </row>
    <row r="553" spans="2:18" ht="11.5" x14ac:dyDescent="0.25">
      <c r="B553" s="166"/>
      <c r="C553" s="166"/>
      <c r="D553" s="225"/>
      <c r="E553" s="225"/>
      <c r="F553" s="226"/>
      <c r="G553" s="166"/>
      <c r="H553" s="226"/>
      <c r="I553" s="166"/>
      <c r="J553" s="226"/>
      <c r="K553" s="166"/>
      <c r="L553" s="226"/>
      <c r="M553" s="166"/>
      <c r="N553" s="226"/>
      <c r="O553" s="166"/>
      <c r="P553" s="226"/>
      <c r="Q553" s="166"/>
      <c r="R553" s="226"/>
    </row>
    <row r="554" spans="2:18" ht="11.5" x14ac:dyDescent="0.25">
      <c r="B554" s="166"/>
      <c r="C554" s="166"/>
      <c r="D554" s="225"/>
      <c r="E554" s="225"/>
      <c r="F554" s="226"/>
      <c r="G554" s="166"/>
      <c r="H554" s="226"/>
      <c r="I554" s="166"/>
      <c r="J554" s="226"/>
      <c r="K554" s="166"/>
      <c r="L554" s="226"/>
      <c r="M554" s="166"/>
      <c r="N554" s="226"/>
      <c r="O554" s="166"/>
      <c r="P554" s="226"/>
      <c r="Q554" s="166"/>
      <c r="R554" s="226"/>
    </row>
    <row r="555" spans="2:18" ht="11.5" x14ac:dyDescent="0.25">
      <c r="B555" s="166"/>
      <c r="C555" s="166"/>
      <c r="D555" s="225"/>
      <c r="E555" s="225"/>
      <c r="F555" s="226"/>
      <c r="G555" s="166"/>
      <c r="H555" s="226"/>
      <c r="I555" s="166"/>
      <c r="J555" s="226"/>
      <c r="K555" s="166"/>
      <c r="L555" s="226"/>
      <c r="M555" s="166"/>
      <c r="N555" s="226"/>
      <c r="O555" s="166"/>
      <c r="P555" s="226"/>
      <c r="Q555" s="166"/>
      <c r="R555" s="226"/>
    </row>
    <row r="556" spans="2:18" ht="11.5" x14ac:dyDescent="0.25">
      <c r="B556" s="166"/>
      <c r="C556" s="166"/>
      <c r="D556" s="225"/>
      <c r="E556" s="225"/>
      <c r="F556" s="226"/>
      <c r="G556" s="166"/>
      <c r="H556" s="226"/>
      <c r="I556" s="166"/>
      <c r="J556" s="226"/>
      <c r="K556" s="166"/>
      <c r="L556" s="226"/>
      <c r="M556" s="166"/>
      <c r="N556" s="226"/>
      <c r="O556" s="166"/>
      <c r="P556" s="226"/>
      <c r="Q556" s="166"/>
      <c r="R556" s="226"/>
    </row>
    <row r="557" spans="2:18" ht="11.5" x14ac:dyDescent="0.25">
      <c r="B557" s="166"/>
      <c r="C557" s="166"/>
      <c r="D557" s="225"/>
      <c r="E557" s="225"/>
      <c r="F557" s="226"/>
      <c r="G557" s="166"/>
      <c r="H557" s="226"/>
      <c r="I557" s="166"/>
      <c r="J557" s="226"/>
      <c r="K557" s="166"/>
      <c r="L557" s="226"/>
      <c r="M557" s="166"/>
      <c r="N557" s="226"/>
      <c r="O557" s="166"/>
      <c r="P557" s="226"/>
      <c r="Q557" s="166"/>
      <c r="R557" s="226"/>
    </row>
    <row r="558" spans="2:18" ht="11.5" x14ac:dyDescent="0.25">
      <c r="B558" s="166"/>
      <c r="C558" s="166"/>
      <c r="D558" s="225"/>
      <c r="E558" s="225"/>
      <c r="F558" s="226"/>
      <c r="G558" s="166"/>
      <c r="H558" s="226"/>
      <c r="I558" s="166"/>
      <c r="J558" s="226"/>
      <c r="K558" s="166"/>
      <c r="L558" s="226"/>
      <c r="M558" s="166"/>
      <c r="N558" s="226"/>
      <c r="O558" s="166"/>
      <c r="P558" s="226"/>
      <c r="Q558" s="166"/>
      <c r="R558" s="226"/>
    </row>
    <row r="559" spans="2:18" ht="11.5" x14ac:dyDescent="0.25">
      <c r="B559" s="166"/>
      <c r="C559" s="166"/>
      <c r="D559" s="225"/>
      <c r="E559" s="225"/>
      <c r="F559" s="226"/>
      <c r="G559" s="166"/>
      <c r="H559" s="226"/>
      <c r="I559" s="166"/>
      <c r="J559" s="226"/>
      <c r="K559" s="166"/>
      <c r="L559" s="226"/>
      <c r="M559" s="166"/>
      <c r="N559" s="226"/>
      <c r="O559" s="166"/>
      <c r="P559" s="226"/>
      <c r="Q559" s="166"/>
      <c r="R559" s="226"/>
    </row>
    <row r="560" spans="2:18" ht="11.5" x14ac:dyDescent="0.25">
      <c r="B560" s="166"/>
      <c r="C560" s="166"/>
      <c r="D560" s="225"/>
      <c r="E560" s="225"/>
      <c r="F560" s="226"/>
      <c r="G560" s="166"/>
      <c r="H560" s="226"/>
      <c r="I560" s="166"/>
      <c r="J560" s="226"/>
      <c r="K560" s="166"/>
      <c r="L560" s="226"/>
      <c r="M560" s="166"/>
      <c r="N560" s="226"/>
      <c r="O560" s="166"/>
      <c r="P560" s="226"/>
      <c r="Q560" s="166"/>
      <c r="R560" s="226"/>
    </row>
    <row r="561" spans="2:18" ht="11.5" x14ac:dyDescent="0.25">
      <c r="B561" s="166"/>
      <c r="C561" s="166"/>
      <c r="D561" s="225"/>
      <c r="E561" s="225"/>
      <c r="F561" s="226"/>
      <c r="G561" s="166"/>
      <c r="H561" s="226"/>
      <c r="I561" s="166"/>
      <c r="J561" s="226"/>
      <c r="K561" s="166"/>
      <c r="L561" s="226"/>
      <c r="M561" s="166"/>
      <c r="N561" s="226"/>
      <c r="O561" s="166"/>
      <c r="P561" s="226"/>
      <c r="Q561" s="166"/>
      <c r="R561" s="226"/>
    </row>
    <row r="562" spans="2:18" ht="11.5" x14ac:dyDescent="0.25">
      <c r="B562" s="166"/>
      <c r="C562" s="166"/>
      <c r="D562" s="225"/>
      <c r="E562" s="225"/>
      <c r="F562" s="226"/>
      <c r="G562" s="166"/>
      <c r="H562" s="226"/>
      <c r="I562" s="166"/>
      <c r="J562" s="226"/>
      <c r="K562" s="166"/>
      <c r="L562" s="226"/>
      <c r="M562" s="166"/>
      <c r="N562" s="226"/>
      <c r="O562" s="166"/>
      <c r="P562" s="226"/>
      <c r="Q562" s="166"/>
      <c r="R562" s="226"/>
    </row>
    <row r="563" spans="2:18" ht="11.5" x14ac:dyDescent="0.25">
      <c r="B563" s="166"/>
      <c r="C563" s="166"/>
      <c r="D563" s="225"/>
      <c r="E563" s="225"/>
      <c r="F563" s="226"/>
      <c r="G563" s="166"/>
      <c r="H563" s="226"/>
      <c r="I563" s="166"/>
      <c r="J563" s="226"/>
      <c r="K563" s="166"/>
      <c r="L563" s="226"/>
      <c r="M563" s="166"/>
      <c r="N563" s="226"/>
      <c r="O563" s="166"/>
      <c r="P563" s="226"/>
      <c r="Q563" s="166"/>
      <c r="R563" s="226"/>
    </row>
    <row r="564" spans="2:18" ht="11.5" x14ac:dyDescent="0.25">
      <c r="B564" s="166"/>
      <c r="C564" s="166"/>
      <c r="D564" s="225"/>
      <c r="E564" s="225"/>
      <c r="F564" s="226"/>
      <c r="G564" s="166"/>
      <c r="H564" s="226"/>
      <c r="I564" s="166"/>
      <c r="J564" s="226"/>
      <c r="K564" s="166"/>
      <c r="L564" s="226"/>
      <c r="M564" s="166"/>
      <c r="N564" s="226"/>
      <c r="O564" s="166"/>
      <c r="P564" s="226"/>
      <c r="Q564" s="166"/>
      <c r="R564" s="226"/>
    </row>
    <row r="565" spans="2:18" ht="11.5" x14ac:dyDescent="0.25">
      <c r="B565" s="166"/>
      <c r="C565" s="166"/>
      <c r="D565" s="225"/>
      <c r="E565" s="225"/>
      <c r="F565" s="226"/>
      <c r="G565" s="166"/>
      <c r="H565" s="226"/>
      <c r="I565" s="166"/>
      <c r="J565" s="226"/>
      <c r="K565" s="166"/>
      <c r="L565" s="226"/>
      <c r="M565" s="166"/>
      <c r="N565" s="226"/>
      <c r="O565" s="166"/>
      <c r="P565" s="226"/>
      <c r="Q565" s="166"/>
      <c r="R565" s="226"/>
    </row>
    <row r="566" spans="2:18" ht="11.5" x14ac:dyDescent="0.25">
      <c r="B566" s="166"/>
      <c r="C566" s="166"/>
      <c r="D566" s="225"/>
      <c r="E566" s="225"/>
      <c r="F566" s="226"/>
      <c r="G566" s="166"/>
      <c r="H566" s="226"/>
      <c r="I566" s="166"/>
      <c r="J566" s="226"/>
      <c r="K566" s="166"/>
      <c r="L566" s="226"/>
      <c r="M566" s="166"/>
      <c r="N566" s="226"/>
      <c r="O566" s="166"/>
      <c r="P566" s="226"/>
      <c r="Q566" s="166"/>
      <c r="R566" s="226"/>
    </row>
    <row r="567" spans="2:18" ht="11.5" x14ac:dyDescent="0.25">
      <c r="B567" s="166"/>
      <c r="C567" s="166"/>
      <c r="D567" s="225"/>
      <c r="E567" s="225"/>
      <c r="F567" s="226"/>
      <c r="G567" s="166"/>
      <c r="H567" s="226"/>
      <c r="I567" s="166"/>
      <c r="J567" s="226"/>
      <c r="K567" s="166"/>
      <c r="L567" s="226"/>
      <c r="M567" s="166"/>
      <c r="N567" s="226"/>
      <c r="O567" s="166"/>
      <c r="P567" s="226"/>
      <c r="Q567" s="166"/>
      <c r="R567" s="226"/>
    </row>
    <row r="568" spans="2:18" ht="11.5" x14ac:dyDescent="0.25">
      <c r="B568" s="166"/>
      <c r="C568" s="166"/>
      <c r="D568" s="225"/>
      <c r="E568" s="225"/>
      <c r="F568" s="226"/>
      <c r="G568" s="166"/>
      <c r="H568" s="226"/>
      <c r="I568" s="166"/>
      <c r="J568" s="226"/>
      <c r="K568" s="166"/>
      <c r="L568" s="226"/>
      <c r="M568" s="166"/>
      <c r="N568" s="226"/>
      <c r="O568" s="166"/>
      <c r="P568" s="226"/>
      <c r="Q568" s="166"/>
      <c r="R568" s="226"/>
    </row>
    <row r="569" spans="2:18" ht="11.5" x14ac:dyDescent="0.25">
      <c r="B569" s="166"/>
      <c r="C569" s="166"/>
      <c r="D569" s="225"/>
      <c r="E569" s="225"/>
      <c r="F569" s="226"/>
      <c r="G569" s="166"/>
      <c r="H569" s="226"/>
      <c r="I569" s="166"/>
      <c r="J569" s="226"/>
      <c r="K569" s="166"/>
      <c r="L569" s="226"/>
      <c r="M569" s="166"/>
      <c r="N569" s="226"/>
      <c r="O569" s="166"/>
      <c r="P569" s="226"/>
      <c r="Q569" s="166"/>
      <c r="R569" s="226"/>
    </row>
    <row r="570" spans="2:18" ht="11.5" x14ac:dyDescent="0.25">
      <c r="B570" s="166"/>
      <c r="C570" s="166"/>
      <c r="D570" s="225"/>
      <c r="E570" s="225"/>
      <c r="F570" s="226"/>
      <c r="G570" s="166"/>
      <c r="H570" s="226"/>
      <c r="I570" s="166"/>
      <c r="J570" s="226"/>
      <c r="K570" s="166"/>
      <c r="L570" s="226"/>
      <c r="M570" s="166"/>
      <c r="N570" s="226"/>
      <c r="O570" s="166"/>
      <c r="P570" s="226"/>
      <c r="Q570" s="166"/>
      <c r="R570" s="226"/>
    </row>
    <row r="571" spans="2:18" ht="11.5" x14ac:dyDescent="0.25">
      <c r="B571" s="166"/>
      <c r="C571" s="166"/>
      <c r="D571" s="225"/>
      <c r="E571" s="225"/>
      <c r="F571" s="226"/>
      <c r="G571" s="166"/>
      <c r="H571" s="226"/>
      <c r="I571" s="166"/>
      <c r="J571" s="226"/>
      <c r="K571" s="166"/>
      <c r="L571" s="226"/>
      <c r="M571" s="166"/>
      <c r="N571" s="226"/>
      <c r="O571" s="166"/>
      <c r="P571" s="226"/>
      <c r="Q571" s="166"/>
      <c r="R571" s="226"/>
    </row>
    <row r="572" spans="2:18" ht="11.5" x14ac:dyDescent="0.25">
      <c r="B572" s="166"/>
      <c r="C572" s="166"/>
      <c r="D572" s="225"/>
      <c r="E572" s="225"/>
      <c r="F572" s="226"/>
      <c r="G572" s="166"/>
      <c r="H572" s="226"/>
      <c r="I572" s="166"/>
      <c r="J572" s="226"/>
      <c r="K572" s="166"/>
      <c r="L572" s="226"/>
      <c r="M572" s="166"/>
      <c r="N572" s="226"/>
      <c r="O572" s="166"/>
      <c r="P572" s="226"/>
      <c r="Q572" s="166"/>
      <c r="R572" s="226"/>
    </row>
    <row r="573" spans="2:18" ht="11.5" x14ac:dyDescent="0.25">
      <c r="B573" s="166"/>
      <c r="C573" s="166"/>
      <c r="D573" s="225"/>
      <c r="E573" s="225"/>
      <c r="F573" s="226"/>
      <c r="G573" s="166"/>
      <c r="H573" s="226"/>
      <c r="I573" s="166"/>
      <c r="J573" s="226"/>
      <c r="K573" s="166"/>
      <c r="L573" s="226"/>
      <c r="M573" s="166"/>
      <c r="N573" s="226"/>
      <c r="O573" s="166"/>
      <c r="P573" s="226"/>
      <c r="Q573" s="166"/>
      <c r="R573" s="226"/>
    </row>
    <row r="574" spans="2:18" ht="11.5" x14ac:dyDescent="0.25">
      <c r="B574" s="166"/>
      <c r="C574" s="166"/>
      <c r="D574" s="225"/>
      <c r="E574" s="225"/>
      <c r="F574" s="226"/>
      <c r="G574" s="166"/>
      <c r="H574" s="226"/>
      <c r="I574" s="166"/>
      <c r="J574" s="226"/>
      <c r="K574" s="166"/>
      <c r="L574" s="226"/>
      <c r="M574" s="166"/>
      <c r="N574" s="226"/>
      <c r="O574" s="166"/>
      <c r="P574" s="226"/>
      <c r="Q574" s="166"/>
      <c r="R574" s="226"/>
    </row>
    <row r="575" spans="2:18" ht="11.5" x14ac:dyDescent="0.25">
      <c r="B575" s="166"/>
      <c r="C575" s="166"/>
      <c r="D575" s="225"/>
      <c r="E575" s="225"/>
      <c r="F575" s="226"/>
      <c r="G575" s="166"/>
      <c r="H575" s="226"/>
      <c r="I575" s="166"/>
      <c r="J575" s="226"/>
      <c r="K575" s="166"/>
      <c r="L575" s="226"/>
      <c r="M575" s="166"/>
      <c r="N575" s="226"/>
      <c r="O575" s="166"/>
      <c r="P575" s="226"/>
      <c r="Q575" s="166"/>
      <c r="R575" s="226"/>
    </row>
    <row r="576" spans="2:18" ht="11.5" x14ac:dyDescent="0.25">
      <c r="B576" s="166"/>
      <c r="C576" s="166"/>
      <c r="D576" s="225"/>
      <c r="E576" s="225"/>
      <c r="F576" s="226"/>
      <c r="G576" s="166"/>
      <c r="H576" s="226"/>
      <c r="I576" s="166"/>
      <c r="J576" s="226"/>
      <c r="K576" s="166"/>
      <c r="L576" s="226"/>
      <c r="M576" s="166"/>
      <c r="N576" s="226"/>
      <c r="O576" s="166"/>
      <c r="P576" s="226"/>
      <c r="Q576" s="166"/>
      <c r="R576" s="226"/>
    </row>
    <row r="577" spans="2:18" ht="11.5" x14ac:dyDescent="0.25">
      <c r="B577" s="166"/>
      <c r="C577" s="166"/>
      <c r="D577" s="225"/>
      <c r="E577" s="225"/>
      <c r="F577" s="226"/>
      <c r="G577" s="166"/>
      <c r="H577" s="226"/>
      <c r="I577" s="166"/>
      <c r="J577" s="226"/>
      <c r="K577" s="166"/>
      <c r="L577" s="226"/>
      <c r="M577" s="166"/>
      <c r="N577" s="226"/>
      <c r="O577" s="166"/>
      <c r="P577" s="226"/>
      <c r="Q577" s="166"/>
      <c r="R577" s="226"/>
    </row>
    <row r="578" spans="2:18" ht="11.5" x14ac:dyDescent="0.25">
      <c r="B578" s="166"/>
      <c r="C578" s="166"/>
      <c r="D578" s="225"/>
      <c r="E578" s="225"/>
      <c r="F578" s="226"/>
      <c r="G578" s="166"/>
      <c r="H578" s="226"/>
      <c r="I578" s="166"/>
      <c r="J578" s="226"/>
      <c r="K578" s="166"/>
      <c r="L578" s="226"/>
      <c r="M578" s="166"/>
      <c r="N578" s="226"/>
      <c r="O578" s="166"/>
      <c r="P578" s="226"/>
      <c r="Q578" s="166"/>
      <c r="R578" s="226"/>
    </row>
    <row r="579" spans="2:18" ht="11.5" x14ac:dyDescent="0.25">
      <c r="B579" s="166"/>
      <c r="C579" s="166"/>
      <c r="D579" s="225"/>
      <c r="E579" s="225"/>
      <c r="F579" s="226"/>
      <c r="G579" s="166"/>
      <c r="H579" s="226"/>
      <c r="I579" s="166"/>
      <c r="J579" s="226"/>
      <c r="K579" s="166"/>
      <c r="L579" s="226"/>
      <c r="M579" s="166"/>
      <c r="N579" s="226"/>
      <c r="O579" s="166"/>
      <c r="P579" s="226"/>
      <c r="Q579" s="166"/>
      <c r="R579" s="226"/>
    </row>
    <row r="580" spans="2:18" ht="11.5" x14ac:dyDescent="0.25">
      <c r="B580" s="166"/>
      <c r="C580" s="166"/>
      <c r="D580" s="225"/>
      <c r="E580" s="225"/>
      <c r="F580" s="226"/>
      <c r="G580" s="166"/>
      <c r="H580" s="226"/>
      <c r="I580" s="166"/>
      <c r="J580" s="226"/>
      <c r="K580" s="166"/>
      <c r="L580" s="226"/>
      <c r="M580" s="166"/>
      <c r="N580" s="226"/>
      <c r="O580" s="166"/>
      <c r="P580" s="226"/>
      <c r="Q580" s="166"/>
      <c r="R580" s="226"/>
    </row>
    <row r="581" spans="2:18" ht="11.5" x14ac:dyDescent="0.25">
      <c r="B581" s="166"/>
      <c r="C581" s="166"/>
      <c r="D581" s="225"/>
      <c r="E581" s="225"/>
      <c r="F581" s="226"/>
      <c r="G581" s="166"/>
      <c r="H581" s="226"/>
      <c r="I581" s="166"/>
      <c r="J581" s="226"/>
      <c r="K581" s="166"/>
      <c r="L581" s="226"/>
      <c r="M581" s="166"/>
      <c r="N581" s="226"/>
      <c r="O581" s="166"/>
      <c r="P581" s="226"/>
      <c r="Q581" s="166"/>
      <c r="R581" s="226"/>
    </row>
    <row r="582" spans="2:18" ht="11.5" x14ac:dyDescent="0.25">
      <c r="B582" s="166"/>
      <c r="C582" s="166"/>
      <c r="D582" s="225"/>
      <c r="E582" s="225"/>
      <c r="F582" s="226"/>
      <c r="G582" s="166"/>
      <c r="H582" s="226"/>
      <c r="I582" s="166"/>
      <c r="J582" s="226"/>
      <c r="K582" s="166"/>
      <c r="L582" s="226"/>
      <c r="M582" s="166"/>
      <c r="N582" s="226"/>
      <c r="O582" s="166"/>
      <c r="P582" s="226"/>
      <c r="Q582" s="166"/>
      <c r="R582" s="226"/>
    </row>
    <row r="583" spans="2:18" ht="11.5" x14ac:dyDescent="0.25">
      <c r="B583" s="166"/>
      <c r="C583" s="166"/>
      <c r="D583" s="225"/>
      <c r="E583" s="225"/>
      <c r="F583" s="226"/>
      <c r="G583" s="166"/>
      <c r="H583" s="226"/>
      <c r="I583" s="166"/>
      <c r="J583" s="226"/>
      <c r="K583" s="166"/>
      <c r="L583" s="226"/>
      <c r="M583" s="166"/>
      <c r="N583" s="226"/>
      <c r="O583" s="166"/>
      <c r="P583" s="226"/>
      <c r="Q583" s="166"/>
      <c r="R583" s="226"/>
    </row>
    <row r="584" spans="2:18" ht="11.5" x14ac:dyDescent="0.25">
      <c r="B584" s="166"/>
      <c r="C584" s="166"/>
      <c r="D584" s="225"/>
      <c r="E584" s="225"/>
      <c r="F584" s="226"/>
      <c r="G584" s="166"/>
      <c r="H584" s="226"/>
      <c r="I584" s="166"/>
      <c r="J584" s="226"/>
      <c r="K584" s="166"/>
      <c r="L584" s="226"/>
      <c r="M584" s="166"/>
      <c r="N584" s="226"/>
      <c r="O584" s="166"/>
      <c r="P584" s="226"/>
      <c r="Q584" s="166"/>
      <c r="R584" s="226"/>
    </row>
    <row r="585" spans="2:18" ht="11.5" x14ac:dyDescent="0.25">
      <c r="B585" s="166"/>
      <c r="C585" s="166"/>
      <c r="D585" s="225"/>
      <c r="E585" s="225"/>
      <c r="F585" s="226"/>
      <c r="G585" s="166"/>
      <c r="H585" s="226"/>
      <c r="I585" s="166"/>
      <c r="J585" s="226"/>
      <c r="K585" s="166"/>
      <c r="L585" s="226"/>
      <c r="M585" s="166"/>
      <c r="N585" s="226"/>
      <c r="O585" s="166"/>
      <c r="P585" s="226"/>
      <c r="Q585" s="166"/>
      <c r="R585" s="226"/>
    </row>
    <row r="586" spans="2:18" ht="11.5" x14ac:dyDescent="0.25">
      <c r="B586" s="166"/>
      <c r="C586" s="166"/>
      <c r="D586" s="225"/>
      <c r="E586" s="225"/>
      <c r="F586" s="226"/>
      <c r="G586" s="166"/>
      <c r="H586" s="226"/>
      <c r="I586" s="166"/>
      <c r="J586" s="226"/>
      <c r="K586" s="166"/>
      <c r="L586" s="226"/>
      <c r="M586" s="166"/>
      <c r="N586" s="226"/>
      <c r="O586" s="166"/>
      <c r="P586" s="226"/>
      <c r="Q586" s="166"/>
      <c r="R586" s="226"/>
    </row>
    <row r="587" spans="2:18" ht="11.5" x14ac:dyDescent="0.25">
      <c r="B587" s="166"/>
      <c r="C587" s="166"/>
      <c r="D587" s="225"/>
      <c r="E587" s="225"/>
      <c r="F587" s="226"/>
      <c r="G587" s="166"/>
      <c r="H587" s="226"/>
      <c r="I587" s="166"/>
      <c r="J587" s="226"/>
      <c r="K587" s="166"/>
      <c r="L587" s="226"/>
      <c r="M587" s="166"/>
      <c r="N587" s="226"/>
      <c r="O587" s="166"/>
      <c r="P587" s="226"/>
      <c r="Q587" s="166"/>
      <c r="R587" s="226"/>
    </row>
    <row r="588" spans="2:18" ht="11.5" x14ac:dyDescent="0.25">
      <c r="B588" s="166"/>
      <c r="C588" s="166"/>
      <c r="D588" s="225"/>
      <c r="E588" s="225"/>
      <c r="F588" s="226"/>
      <c r="G588" s="166"/>
      <c r="H588" s="226"/>
      <c r="I588" s="166"/>
      <c r="J588" s="226"/>
      <c r="K588" s="166"/>
      <c r="L588" s="226"/>
      <c r="M588" s="166"/>
      <c r="N588" s="226"/>
      <c r="O588" s="166"/>
      <c r="P588" s="226"/>
      <c r="Q588" s="166"/>
      <c r="R588" s="226"/>
    </row>
    <row r="589" spans="2:18" ht="11.5" x14ac:dyDescent="0.25">
      <c r="B589" s="166"/>
      <c r="C589" s="166"/>
      <c r="D589" s="225"/>
      <c r="E589" s="225"/>
      <c r="F589" s="226"/>
      <c r="G589" s="166"/>
      <c r="H589" s="226"/>
      <c r="I589" s="166"/>
      <c r="J589" s="226"/>
      <c r="K589" s="166"/>
      <c r="L589" s="226"/>
      <c r="M589" s="166"/>
      <c r="N589" s="226"/>
      <c r="O589" s="166"/>
      <c r="P589" s="226"/>
      <c r="Q589" s="166"/>
      <c r="R589" s="226"/>
    </row>
    <row r="590" spans="2:18" ht="11.5" x14ac:dyDescent="0.25">
      <c r="B590" s="166"/>
      <c r="C590" s="166"/>
      <c r="D590" s="225"/>
      <c r="E590" s="225"/>
      <c r="F590" s="226"/>
      <c r="G590" s="166"/>
      <c r="H590" s="226"/>
      <c r="I590" s="166"/>
      <c r="J590" s="226"/>
      <c r="K590" s="166"/>
      <c r="L590" s="226"/>
      <c r="M590" s="166"/>
      <c r="N590" s="226"/>
      <c r="O590" s="166"/>
      <c r="P590" s="226"/>
      <c r="Q590" s="166"/>
      <c r="R590" s="226"/>
    </row>
    <row r="591" spans="2:18" ht="11.5" x14ac:dyDescent="0.25">
      <c r="B591" s="166"/>
      <c r="C591" s="166"/>
      <c r="D591" s="225"/>
      <c r="E591" s="225"/>
      <c r="F591" s="226"/>
      <c r="G591" s="166"/>
      <c r="H591" s="226"/>
      <c r="I591" s="166"/>
      <c r="J591" s="226"/>
      <c r="K591" s="166"/>
      <c r="L591" s="226"/>
      <c r="M591" s="166"/>
      <c r="N591" s="226"/>
      <c r="O591" s="166"/>
      <c r="P591" s="226"/>
      <c r="Q591" s="166"/>
      <c r="R591" s="226"/>
    </row>
    <row r="592" spans="2:18" ht="11.5" x14ac:dyDescent="0.25">
      <c r="B592" s="166"/>
      <c r="C592" s="166"/>
      <c r="D592" s="225"/>
      <c r="E592" s="225"/>
      <c r="F592" s="226"/>
      <c r="G592" s="166"/>
      <c r="H592" s="226"/>
      <c r="I592" s="166"/>
      <c r="J592" s="226"/>
      <c r="K592" s="166"/>
      <c r="L592" s="226"/>
      <c r="M592" s="166"/>
      <c r="N592" s="226"/>
      <c r="O592" s="166"/>
      <c r="P592" s="226"/>
      <c r="Q592" s="166"/>
      <c r="R592" s="226"/>
    </row>
    <row r="593" spans="2:18" ht="11.5" x14ac:dyDescent="0.25">
      <c r="B593" s="166"/>
      <c r="C593" s="166"/>
      <c r="D593" s="225"/>
      <c r="E593" s="225"/>
      <c r="F593" s="226"/>
      <c r="G593" s="166"/>
      <c r="H593" s="226"/>
      <c r="I593" s="166"/>
      <c r="J593" s="226"/>
      <c r="K593" s="166"/>
      <c r="L593" s="226"/>
      <c r="M593" s="166"/>
      <c r="N593" s="226"/>
      <c r="O593" s="166"/>
      <c r="P593" s="226"/>
      <c r="Q593" s="166"/>
      <c r="R593" s="226"/>
    </row>
    <row r="594" spans="2:18" ht="11.5" x14ac:dyDescent="0.25">
      <c r="B594" s="166"/>
      <c r="C594" s="166"/>
      <c r="D594" s="225"/>
      <c r="E594" s="225"/>
      <c r="F594" s="226"/>
      <c r="G594" s="166"/>
      <c r="H594" s="226"/>
      <c r="I594" s="166"/>
      <c r="J594" s="226"/>
      <c r="K594" s="166"/>
      <c r="L594" s="226"/>
      <c r="M594" s="166"/>
      <c r="N594" s="226"/>
      <c r="O594" s="166"/>
      <c r="P594" s="226"/>
      <c r="Q594" s="166"/>
      <c r="R594" s="226"/>
    </row>
    <row r="595" spans="2:18" ht="11.5" x14ac:dyDescent="0.25">
      <c r="B595" s="166"/>
      <c r="C595" s="166"/>
      <c r="D595" s="225"/>
      <c r="E595" s="225"/>
      <c r="F595" s="226"/>
      <c r="G595" s="166"/>
      <c r="H595" s="226"/>
      <c r="I595" s="166"/>
      <c r="J595" s="226"/>
      <c r="K595" s="166"/>
      <c r="L595" s="226"/>
      <c r="M595" s="166"/>
      <c r="N595" s="226"/>
      <c r="O595" s="166"/>
      <c r="P595" s="226"/>
      <c r="Q595" s="166"/>
      <c r="R595" s="226"/>
    </row>
    <row r="596" spans="2:18" ht="11.5" x14ac:dyDescent="0.25">
      <c r="B596" s="166"/>
      <c r="C596" s="166"/>
      <c r="D596" s="225"/>
      <c r="E596" s="225"/>
      <c r="F596" s="226"/>
      <c r="G596" s="166"/>
      <c r="H596" s="226"/>
      <c r="I596" s="166"/>
      <c r="J596" s="226"/>
      <c r="K596" s="166"/>
      <c r="L596" s="226"/>
      <c r="M596" s="166"/>
      <c r="N596" s="226"/>
      <c r="O596" s="166"/>
      <c r="P596" s="226"/>
      <c r="Q596" s="166"/>
      <c r="R596" s="226"/>
    </row>
    <row r="597" spans="2:18" ht="11.5" x14ac:dyDescent="0.25">
      <c r="B597" s="166"/>
      <c r="C597" s="166"/>
      <c r="D597" s="225"/>
      <c r="E597" s="225"/>
      <c r="F597" s="226"/>
      <c r="G597" s="166"/>
      <c r="H597" s="226"/>
      <c r="I597" s="166"/>
      <c r="J597" s="226"/>
      <c r="K597" s="166"/>
      <c r="L597" s="226"/>
      <c r="M597" s="166"/>
      <c r="N597" s="226"/>
      <c r="O597" s="166"/>
      <c r="P597" s="226"/>
      <c r="Q597" s="166"/>
      <c r="R597" s="226"/>
    </row>
    <row r="598" spans="2:18" ht="11.5" x14ac:dyDescent="0.25">
      <c r="B598" s="166"/>
      <c r="C598" s="166"/>
      <c r="D598" s="225"/>
      <c r="E598" s="225"/>
      <c r="F598" s="226"/>
      <c r="G598" s="166"/>
      <c r="H598" s="226"/>
      <c r="I598" s="166"/>
      <c r="J598" s="226"/>
      <c r="K598" s="166"/>
      <c r="L598" s="226"/>
      <c r="M598" s="166"/>
      <c r="N598" s="226"/>
      <c r="O598" s="166"/>
      <c r="P598" s="226"/>
      <c r="Q598" s="166"/>
      <c r="R598" s="226"/>
    </row>
    <row r="599" spans="2:18" ht="11.5" x14ac:dyDescent="0.25">
      <c r="B599" s="166"/>
      <c r="C599" s="166"/>
      <c r="D599" s="225"/>
      <c r="E599" s="225"/>
      <c r="F599" s="226"/>
      <c r="G599" s="166"/>
      <c r="H599" s="226"/>
      <c r="I599" s="166"/>
      <c r="J599" s="226"/>
      <c r="K599" s="166"/>
      <c r="L599" s="226"/>
      <c r="M599" s="166"/>
      <c r="N599" s="226"/>
      <c r="O599" s="166"/>
      <c r="P599" s="226"/>
      <c r="Q599" s="166"/>
      <c r="R599" s="226"/>
    </row>
    <row r="600" spans="2:18" ht="11.5" x14ac:dyDescent="0.25">
      <c r="B600" s="166"/>
      <c r="C600" s="166"/>
      <c r="D600" s="225"/>
      <c r="E600" s="225"/>
      <c r="F600" s="226"/>
      <c r="G600" s="166"/>
      <c r="H600" s="226"/>
      <c r="I600" s="166"/>
      <c r="J600" s="226"/>
      <c r="K600" s="166"/>
      <c r="L600" s="226"/>
      <c r="M600" s="166"/>
      <c r="N600" s="226"/>
      <c r="O600" s="166"/>
      <c r="P600" s="226"/>
      <c r="Q600" s="166"/>
      <c r="R600" s="226"/>
    </row>
    <row r="601" spans="2:18" ht="11.5" x14ac:dyDescent="0.25">
      <c r="B601" s="166"/>
      <c r="C601" s="166"/>
      <c r="D601" s="225"/>
      <c r="E601" s="225"/>
      <c r="F601" s="226"/>
      <c r="G601" s="166"/>
      <c r="H601" s="226"/>
      <c r="I601" s="166"/>
      <c r="J601" s="226"/>
      <c r="K601" s="166"/>
      <c r="L601" s="226"/>
      <c r="M601" s="166"/>
      <c r="N601" s="226"/>
      <c r="O601" s="166"/>
      <c r="P601" s="226"/>
      <c r="Q601" s="166"/>
      <c r="R601" s="226"/>
    </row>
    <row r="602" spans="2:18" ht="11.5" x14ac:dyDescent="0.25">
      <c r="B602" s="166"/>
      <c r="C602" s="166"/>
      <c r="D602" s="225"/>
      <c r="E602" s="225"/>
      <c r="F602" s="226"/>
      <c r="G602" s="166"/>
      <c r="H602" s="226"/>
      <c r="I602" s="166"/>
      <c r="J602" s="226"/>
      <c r="K602" s="166"/>
      <c r="L602" s="226"/>
      <c r="M602" s="166"/>
      <c r="N602" s="226"/>
      <c r="O602" s="166"/>
      <c r="P602" s="226"/>
      <c r="Q602" s="166"/>
      <c r="R602" s="226"/>
    </row>
    <row r="603" spans="2:18" ht="11.5" x14ac:dyDescent="0.25">
      <c r="B603" s="166"/>
      <c r="C603" s="166"/>
      <c r="D603" s="225"/>
      <c r="E603" s="225"/>
      <c r="F603" s="226"/>
      <c r="G603" s="166"/>
      <c r="H603" s="226"/>
      <c r="I603" s="166"/>
      <c r="J603" s="226"/>
      <c r="K603" s="166"/>
      <c r="L603" s="226"/>
      <c r="M603" s="166"/>
      <c r="N603" s="226"/>
      <c r="O603" s="166"/>
      <c r="P603" s="226"/>
      <c r="Q603" s="166"/>
      <c r="R603" s="226"/>
    </row>
    <row r="604" spans="2:18" ht="11.5" x14ac:dyDescent="0.25">
      <c r="B604" s="166"/>
      <c r="C604" s="166"/>
      <c r="D604" s="225"/>
      <c r="E604" s="225"/>
      <c r="F604" s="226"/>
      <c r="G604" s="166"/>
      <c r="H604" s="226"/>
      <c r="I604" s="166"/>
      <c r="J604" s="226"/>
      <c r="K604" s="166"/>
      <c r="L604" s="226"/>
      <c r="M604" s="166"/>
      <c r="N604" s="226"/>
      <c r="O604" s="166"/>
      <c r="P604" s="226"/>
      <c r="Q604" s="166"/>
      <c r="R604" s="226"/>
    </row>
    <row r="605" spans="2:18" ht="11.5" x14ac:dyDescent="0.25">
      <c r="B605" s="166"/>
      <c r="C605" s="166"/>
      <c r="D605" s="225"/>
      <c r="E605" s="225"/>
      <c r="F605" s="226"/>
      <c r="G605" s="166"/>
      <c r="H605" s="226"/>
      <c r="I605" s="166"/>
      <c r="J605" s="226"/>
      <c r="K605" s="166"/>
      <c r="L605" s="226"/>
      <c r="M605" s="166"/>
      <c r="N605" s="226"/>
      <c r="O605" s="166"/>
      <c r="P605" s="226"/>
      <c r="Q605" s="166"/>
      <c r="R605" s="226"/>
    </row>
    <row r="606" spans="2:18" ht="11.5" x14ac:dyDescent="0.25">
      <c r="B606" s="166"/>
      <c r="C606" s="166"/>
      <c r="D606" s="225"/>
      <c r="E606" s="225"/>
      <c r="F606" s="226"/>
      <c r="G606" s="166"/>
      <c r="H606" s="226"/>
      <c r="I606" s="166"/>
      <c r="J606" s="226"/>
      <c r="K606" s="166"/>
      <c r="L606" s="226"/>
      <c r="M606" s="166"/>
      <c r="N606" s="226"/>
      <c r="O606" s="166"/>
      <c r="P606" s="226"/>
      <c r="Q606" s="166"/>
      <c r="R606" s="226"/>
    </row>
    <row r="607" spans="2:18" ht="11.5" x14ac:dyDescent="0.25">
      <c r="B607" s="166"/>
      <c r="C607" s="166"/>
      <c r="D607" s="225"/>
      <c r="E607" s="225"/>
      <c r="F607" s="226"/>
      <c r="G607" s="166"/>
      <c r="H607" s="226"/>
      <c r="I607" s="166"/>
      <c r="J607" s="226"/>
      <c r="K607" s="166"/>
      <c r="L607" s="226"/>
      <c r="M607" s="166"/>
      <c r="N607" s="226"/>
      <c r="O607" s="166"/>
      <c r="P607" s="226"/>
      <c r="Q607" s="166"/>
      <c r="R607" s="226"/>
    </row>
    <row r="608" spans="2:18" ht="11.5" x14ac:dyDescent="0.25">
      <c r="B608" s="166"/>
      <c r="C608" s="166"/>
      <c r="D608" s="225"/>
      <c r="E608" s="225"/>
      <c r="F608" s="226"/>
      <c r="G608" s="166"/>
      <c r="H608" s="226"/>
      <c r="I608" s="166"/>
      <c r="J608" s="226"/>
      <c r="K608" s="166"/>
      <c r="L608" s="226"/>
      <c r="M608" s="166"/>
      <c r="N608" s="226"/>
      <c r="O608" s="166"/>
      <c r="P608" s="226"/>
      <c r="Q608" s="166"/>
      <c r="R608" s="226"/>
    </row>
    <row r="609" spans="2:18" ht="11.5" x14ac:dyDescent="0.25">
      <c r="B609" s="166"/>
      <c r="C609" s="166"/>
      <c r="D609" s="225"/>
      <c r="E609" s="225"/>
      <c r="F609" s="226"/>
      <c r="G609" s="166"/>
      <c r="H609" s="226"/>
      <c r="I609" s="166"/>
      <c r="J609" s="226"/>
      <c r="K609" s="166"/>
      <c r="L609" s="226"/>
      <c r="M609" s="166"/>
      <c r="N609" s="226"/>
      <c r="O609" s="166"/>
      <c r="P609" s="226"/>
      <c r="Q609" s="166"/>
      <c r="R609" s="226"/>
    </row>
    <row r="610" spans="2:18" ht="11.5" x14ac:dyDescent="0.25">
      <c r="B610" s="166"/>
      <c r="C610" s="166"/>
      <c r="D610" s="225"/>
      <c r="E610" s="225"/>
      <c r="F610" s="226"/>
      <c r="G610" s="166"/>
      <c r="H610" s="226"/>
      <c r="I610" s="166"/>
      <c r="J610" s="226"/>
      <c r="K610" s="166"/>
      <c r="L610" s="226"/>
      <c r="M610" s="166"/>
      <c r="N610" s="226"/>
      <c r="O610" s="166"/>
      <c r="P610" s="226"/>
      <c r="Q610" s="166"/>
      <c r="R610" s="226"/>
    </row>
    <row r="611" spans="2:18" ht="11.5" x14ac:dyDescent="0.25">
      <c r="B611" s="166"/>
      <c r="C611" s="166"/>
      <c r="D611" s="225"/>
      <c r="E611" s="225"/>
      <c r="F611" s="226"/>
      <c r="G611" s="166"/>
      <c r="H611" s="226"/>
      <c r="I611" s="166"/>
      <c r="J611" s="226"/>
      <c r="K611" s="166"/>
      <c r="L611" s="226"/>
      <c r="M611" s="166"/>
      <c r="N611" s="226"/>
      <c r="O611" s="166"/>
      <c r="P611" s="226"/>
      <c r="Q611" s="166"/>
      <c r="R611" s="226"/>
    </row>
    <row r="612" spans="2:18" ht="11.5" x14ac:dyDescent="0.25">
      <c r="B612" s="166"/>
      <c r="C612" s="166"/>
      <c r="D612" s="225"/>
      <c r="E612" s="225"/>
      <c r="F612" s="226"/>
      <c r="G612" s="166"/>
      <c r="H612" s="226"/>
      <c r="I612" s="166"/>
      <c r="J612" s="226"/>
      <c r="K612" s="166"/>
      <c r="L612" s="226"/>
      <c r="M612" s="166"/>
      <c r="N612" s="226"/>
      <c r="O612" s="166"/>
      <c r="P612" s="226"/>
      <c r="Q612" s="166"/>
      <c r="R612" s="226"/>
    </row>
    <row r="613" spans="2:18" ht="11.5" x14ac:dyDescent="0.25">
      <c r="B613" s="166"/>
      <c r="C613" s="166"/>
      <c r="D613" s="225"/>
      <c r="E613" s="225"/>
      <c r="F613" s="226"/>
      <c r="G613" s="166"/>
      <c r="H613" s="226"/>
      <c r="I613" s="166"/>
      <c r="J613" s="226"/>
      <c r="K613" s="166"/>
      <c r="L613" s="226"/>
      <c r="M613" s="166"/>
      <c r="N613" s="226"/>
      <c r="O613" s="166"/>
      <c r="P613" s="226"/>
      <c r="Q613" s="166"/>
      <c r="R613" s="226"/>
    </row>
    <row r="614" spans="2:18" ht="11.5" x14ac:dyDescent="0.25">
      <c r="B614" s="166"/>
      <c r="C614" s="166"/>
      <c r="D614" s="225"/>
      <c r="E614" s="225"/>
      <c r="F614" s="226"/>
      <c r="G614" s="166"/>
      <c r="H614" s="226"/>
      <c r="I614" s="166"/>
      <c r="J614" s="226"/>
      <c r="K614" s="166"/>
      <c r="L614" s="226"/>
      <c r="M614" s="166"/>
      <c r="N614" s="226"/>
      <c r="O614" s="166"/>
      <c r="P614" s="226"/>
      <c r="Q614" s="166"/>
      <c r="R614" s="226"/>
    </row>
    <row r="615" spans="2:18" ht="11.5" x14ac:dyDescent="0.25">
      <c r="B615" s="166"/>
      <c r="C615" s="166"/>
      <c r="D615" s="225"/>
      <c r="E615" s="225"/>
      <c r="F615" s="226"/>
      <c r="G615" s="166"/>
      <c r="H615" s="226"/>
      <c r="I615" s="166"/>
      <c r="J615" s="226"/>
      <c r="K615" s="166"/>
      <c r="L615" s="226"/>
      <c r="M615" s="166"/>
      <c r="N615" s="226"/>
      <c r="O615" s="166"/>
      <c r="P615" s="226"/>
      <c r="Q615" s="166"/>
      <c r="R615" s="226"/>
    </row>
    <row r="616" spans="2:18" ht="11.5" x14ac:dyDescent="0.25">
      <c r="B616" s="166"/>
      <c r="C616" s="166"/>
      <c r="D616" s="225"/>
      <c r="E616" s="225"/>
      <c r="F616" s="226"/>
      <c r="G616" s="166"/>
      <c r="H616" s="226"/>
      <c r="I616" s="166"/>
      <c r="J616" s="226"/>
      <c r="K616" s="166"/>
      <c r="L616" s="226"/>
      <c r="M616" s="166"/>
      <c r="N616" s="226"/>
      <c r="O616" s="166"/>
      <c r="P616" s="226"/>
      <c r="Q616" s="166"/>
      <c r="R616" s="226"/>
    </row>
    <row r="617" spans="2:18" ht="11.5" x14ac:dyDescent="0.25">
      <c r="B617" s="166"/>
      <c r="C617" s="166"/>
      <c r="D617" s="225"/>
      <c r="E617" s="225"/>
      <c r="F617" s="226"/>
      <c r="G617" s="166"/>
      <c r="H617" s="226"/>
      <c r="I617" s="166"/>
      <c r="J617" s="226"/>
      <c r="K617" s="166"/>
      <c r="L617" s="226"/>
      <c r="M617" s="166"/>
      <c r="N617" s="226"/>
      <c r="O617" s="166"/>
      <c r="P617" s="226"/>
      <c r="Q617" s="166"/>
      <c r="R617" s="226"/>
    </row>
    <row r="618" spans="2:18" ht="11.5" x14ac:dyDescent="0.25">
      <c r="B618" s="166"/>
      <c r="C618" s="166"/>
      <c r="D618" s="225"/>
      <c r="E618" s="225"/>
      <c r="F618" s="226"/>
      <c r="G618" s="166"/>
      <c r="H618" s="226"/>
      <c r="I618" s="166"/>
      <c r="J618" s="226"/>
      <c r="K618" s="166"/>
      <c r="L618" s="226"/>
      <c r="M618" s="166"/>
      <c r="N618" s="226"/>
      <c r="O618" s="166"/>
      <c r="P618" s="226"/>
      <c r="Q618" s="166"/>
      <c r="R618" s="226"/>
    </row>
    <row r="619" spans="2:18" ht="11.5" x14ac:dyDescent="0.25">
      <c r="B619" s="166"/>
      <c r="C619" s="166"/>
      <c r="D619" s="225"/>
      <c r="E619" s="225"/>
      <c r="F619" s="226"/>
      <c r="G619" s="166"/>
      <c r="H619" s="226"/>
      <c r="I619" s="166"/>
      <c r="J619" s="226"/>
      <c r="K619" s="166"/>
      <c r="L619" s="226"/>
      <c r="M619" s="166"/>
      <c r="N619" s="226"/>
      <c r="O619" s="166"/>
      <c r="P619" s="226"/>
      <c r="Q619" s="166"/>
      <c r="R619" s="226"/>
    </row>
    <row r="620" spans="2:18" ht="11.5" x14ac:dyDescent="0.25">
      <c r="B620" s="166"/>
      <c r="C620" s="166"/>
      <c r="D620" s="225"/>
      <c r="E620" s="225"/>
      <c r="F620" s="226"/>
      <c r="G620" s="166"/>
      <c r="H620" s="226"/>
      <c r="I620" s="166"/>
      <c r="J620" s="226"/>
      <c r="K620" s="166"/>
      <c r="L620" s="226"/>
      <c r="M620" s="166"/>
      <c r="N620" s="226"/>
      <c r="O620" s="166"/>
      <c r="P620" s="226"/>
      <c r="Q620" s="166"/>
      <c r="R620" s="226"/>
    </row>
    <row r="621" spans="2:18" ht="11.5" x14ac:dyDescent="0.25">
      <c r="B621" s="166"/>
      <c r="C621" s="166"/>
      <c r="D621" s="225"/>
      <c r="E621" s="225"/>
      <c r="F621" s="226"/>
      <c r="G621" s="166"/>
      <c r="H621" s="226"/>
      <c r="I621" s="166"/>
      <c r="J621" s="226"/>
      <c r="K621" s="166"/>
      <c r="L621" s="226"/>
      <c r="M621" s="166"/>
      <c r="N621" s="226"/>
      <c r="O621" s="166"/>
      <c r="P621" s="226"/>
      <c r="Q621" s="166"/>
      <c r="R621" s="226"/>
    </row>
    <row r="622" spans="2:18" ht="11.5" x14ac:dyDescent="0.25">
      <c r="B622" s="166"/>
      <c r="C622" s="166"/>
      <c r="D622" s="225"/>
      <c r="E622" s="225"/>
      <c r="F622" s="226"/>
      <c r="G622" s="166"/>
      <c r="H622" s="226"/>
      <c r="I622" s="166"/>
      <c r="J622" s="226"/>
      <c r="K622" s="166"/>
      <c r="L622" s="226"/>
      <c r="M622" s="166"/>
      <c r="N622" s="226"/>
      <c r="O622" s="166"/>
      <c r="P622" s="226"/>
      <c r="Q622" s="166"/>
      <c r="R622" s="226"/>
    </row>
    <row r="623" spans="2:18" ht="11.5" x14ac:dyDescent="0.25">
      <c r="B623" s="166"/>
      <c r="C623" s="166"/>
      <c r="D623" s="225"/>
      <c r="E623" s="225"/>
      <c r="F623" s="226"/>
      <c r="G623" s="166"/>
      <c r="H623" s="226"/>
      <c r="I623" s="166"/>
      <c r="J623" s="226"/>
      <c r="K623" s="166"/>
      <c r="L623" s="226"/>
      <c r="M623" s="166"/>
      <c r="N623" s="226"/>
      <c r="O623" s="166"/>
      <c r="P623" s="226"/>
      <c r="Q623" s="166"/>
      <c r="R623" s="226"/>
    </row>
    <row r="624" spans="2:18" ht="11.5" x14ac:dyDescent="0.25">
      <c r="B624" s="166"/>
      <c r="C624" s="166"/>
      <c r="D624" s="225"/>
      <c r="E624" s="225"/>
      <c r="F624" s="226"/>
      <c r="G624" s="166"/>
      <c r="H624" s="226"/>
      <c r="I624" s="166"/>
      <c r="J624" s="226"/>
      <c r="K624" s="166"/>
      <c r="L624" s="226"/>
      <c r="M624" s="166"/>
      <c r="N624" s="226"/>
      <c r="O624" s="166"/>
      <c r="P624" s="226"/>
      <c r="Q624" s="166"/>
      <c r="R624" s="226"/>
    </row>
    <row r="625" spans="2:18" ht="11.5" x14ac:dyDescent="0.25">
      <c r="B625" s="166"/>
      <c r="C625" s="166"/>
      <c r="D625" s="225"/>
      <c r="E625" s="225"/>
      <c r="F625" s="226"/>
      <c r="G625" s="166"/>
      <c r="H625" s="226"/>
      <c r="I625" s="166"/>
      <c r="J625" s="226"/>
      <c r="K625" s="166"/>
      <c r="L625" s="226"/>
      <c r="M625" s="166"/>
      <c r="N625" s="226"/>
      <c r="O625" s="166"/>
      <c r="P625" s="226"/>
      <c r="Q625" s="166"/>
      <c r="R625" s="226"/>
    </row>
    <row r="626" spans="2:18" ht="11.5" x14ac:dyDescent="0.25">
      <c r="B626" s="166"/>
      <c r="C626" s="166"/>
      <c r="D626" s="225"/>
      <c r="E626" s="225"/>
      <c r="F626" s="226"/>
      <c r="G626" s="166"/>
      <c r="H626" s="226"/>
      <c r="I626" s="166"/>
      <c r="J626" s="226"/>
      <c r="K626" s="166"/>
      <c r="L626" s="226"/>
      <c r="M626" s="166"/>
      <c r="N626" s="226"/>
      <c r="O626" s="166"/>
      <c r="P626" s="226"/>
      <c r="Q626" s="166"/>
      <c r="R626" s="226"/>
    </row>
    <row r="627" spans="2:18" ht="11.5" x14ac:dyDescent="0.25">
      <c r="B627" s="166"/>
      <c r="C627" s="166"/>
      <c r="D627" s="225"/>
      <c r="E627" s="225"/>
      <c r="F627" s="226"/>
      <c r="G627" s="166"/>
      <c r="H627" s="226"/>
      <c r="I627" s="166"/>
      <c r="J627" s="226"/>
      <c r="K627" s="166"/>
      <c r="L627" s="226"/>
      <c r="M627" s="166"/>
      <c r="N627" s="226"/>
      <c r="O627" s="166"/>
      <c r="P627" s="226"/>
      <c r="Q627" s="166"/>
      <c r="R627" s="226"/>
    </row>
    <row r="628" spans="2:18" ht="11.5" x14ac:dyDescent="0.25">
      <c r="B628" s="166"/>
      <c r="C628" s="166"/>
      <c r="D628" s="225"/>
      <c r="E628" s="225"/>
      <c r="F628" s="226"/>
      <c r="G628" s="166"/>
      <c r="H628" s="226"/>
      <c r="I628" s="166"/>
      <c r="J628" s="226"/>
      <c r="K628" s="166"/>
      <c r="L628" s="226"/>
      <c r="M628" s="166"/>
      <c r="N628" s="226"/>
      <c r="O628" s="166"/>
      <c r="P628" s="226"/>
      <c r="Q628" s="166"/>
      <c r="R628" s="226"/>
    </row>
    <row r="629" spans="2:18" ht="11.5" x14ac:dyDescent="0.25">
      <c r="B629" s="166"/>
      <c r="C629" s="166"/>
      <c r="D629" s="225"/>
      <c r="E629" s="225"/>
      <c r="F629" s="226"/>
      <c r="G629" s="166"/>
      <c r="H629" s="226"/>
      <c r="I629" s="166"/>
      <c r="J629" s="226"/>
      <c r="K629" s="166"/>
      <c r="L629" s="226"/>
      <c r="M629" s="166"/>
      <c r="N629" s="226"/>
      <c r="O629" s="166"/>
      <c r="P629" s="226"/>
      <c r="Q629" s="166"/>
      <c r="R629" s="226"/>
    </row>
    <row r="630" spans="2:18" ht="11.5" x14ac:dyDescent="0.25">
      <c r="B630" s="166"/>
      <c r="C630" s="166"/>
      <c r="D630" s="225"/>
      <c r="E630" s="225"/>
      <c r="F630" s="226"/>
      <c r="G630" s="166"/>
      <c r="H630" s="226"/>
      <c r="I630" s="166"/>
      <c r="J630" s="226"/>
      <c r="K630" s="166"/>
      <c r="L630" s="226"/>
      <c r="M630" s="166"/>
      <c r="N630" s="226"/>
      <c r="O630" s="166"/>
      <c r="P630" s="226"/>
      <c r="Q630" s="166"/>
      <c r="R630" s="226"/>
    </row>
    <row r="631" spans="2:18" ht="11.5" x14ac:dyDescent="0.25">
      <c r="B631" s="166"/>
      <c r="C631" s="166"/>
      <c r="D631" s="225"/>
      <c r="E631" s="225"/>
      <c r="F631" s="226"/>
      <c r="G631" s="166"/>
      <c r="H631" s="226"/>
      <c r="I631" s="166"/>
      <c r="J631" s="226"/>
      <c r="K631" s="166"/>
      <c r="L631" s="226"/>
      <c r="M631" s="166"/>
      <c r="N631" s="226"/>
      <c r="O631" s="166"/>
      <c r="P631" s="226"/>
      <c r="Q631" s="166"/>
      <c r="R631" s="226"/>
    </row>
    <row r="632" spans="2:18" ht="11.5" x14ac:dyDescent="0.25">
      <c r="B632" s="166"/>
      <c r="C632" s="166"/>
      <c r="D632" s="225"/>
      <c r="E632" s="225"/>
      <c r="F632" s="226"/>
      <c r="G632" s="166"/>
      <c r="H632" s="226"/>
      <c r="I632" s="166"/>
      <c r="J632" s="226"/>
      <c r="K632" s="166"/>
      <c r="L632" s="226"/>
      <c r="M632" s="166"/>
      <c r="N632" s="226"/>
      <c r="O632" s="166"/>
      <c r="P632" s="226"/>
      <c r="Q632" s="166"/>
      <c r="R632" s="226"/>
    </row>
    <row r="633" spans="2:18" ht="11.5" x14ac:dyDescent="0.25">
      <c r="B633" s="166"/>
      <c r="C633" s="166"/>
      <c r="D633" s="225"/>
      <c r="E633" s="225"/>
      <c r="F633" s="226"/>
      <c r="G633" s="166"/>
      <c r="H633" s="226"/>
      <c r="I633" s="166"/>
      <c r="J633" s="226"/>
      <c r="K633" s="166"/>
      <c r="L633" s="226"/>
      <c r="M633" s="166"/>
      <c r="N633" s="226"/>
      <c r="O633" s="166"/>
      <c r="P633" s="226"/>
      <c r="Q633" s="166"/>
      <c r="R633" s="226"/>
    </row>
    <row r="634" spans="2:18" ht="11.5" x14ac:dyDescent="0.25">
      <c r="B634" s="166"/>
      <c r="C634" s="166"/>
      <c r="D634" s="225"/>
      <c r="E634" s="225"/>
      <c r="F634" s="226"/>
      <c r="G634" s="166"/>
      <c r="H634" s="226"/>
      <c r="I634" s="166"/>
      <c r="J634" s="226"/>
      <c r="K634" s="166"/>
      <c r="L634" s="226"/>
      <c r="M634" s="166"/>
      <c r="N634" s="226"/>
      <c r="O634" s="166"/>
      <c r="P634" s="226"/>
      <c r="Q634" s="166"/>
      <c r="R634" s="226"/>
    </row>
    <row r="635" spans="2:18" ht="11.5" x14ac:dyDescent="0.25">
      <c r="B635" s="166"/>
      <c r="C635" s="166"/>
      <c r="D635" s="225"/>
      <c r="E635" s="225"/>
      <c r="F635" s="226"/>
      <c r="G635" s="166"/>
      <c r="H635" s="226"/>
      <c r="I635" s="166"/>
      <c r="J635" s="226"/>
      <c r="K635" s="166"/>
      <c r="L635" s="226"/>
      <c r="M635" s="166"/>
      <c r="N635" s="226"/>
      <c r="O635" s="166"/>
      <c r="P635" s="226"/>
      <c r="Q635" s="166"/>
      <c r="R635" s="226"/>
    </row>
    <row r="636" spans="2:18" ht="11.5" x14ac:dyDescent="0.25">
      <c r="B636" s="166"/>
      <c r="C636" s="166"/>
      <c r="D636" s="225"/>
      <c r="E636" s="225"/>
      <c r="F636" s="226"/>
      <c r="G636" s="166"/>
      <c r="H636" s="226"/>
      <c r="I636" s="166"/>
      <c r="J636" s="226"/>
      <c r="K636" s="166"/>
      <c r="L636" s="226"/>
      <c r="M636" s="166"/>
      <c r="N636" s="226"/>
      <c r="O636" s="166"/>
      <c r="P636" s="226"/>
      <c r="Q636" s="166"/>
      <c r="R636" s="226"/>
    </row>
    <row r="637" spans="2:18" ht="11.5" x14ac:dyDescent="0.25">
      <c r="B637" s="166"/>
      <c r="C637" s="166"/>
      <c r="D637" s="225"/>
      <c r="E637" s="225"/>
      <c r="F637" s="226"/>
      <c r="G637" s="166"/>
      <c r="H637" s="226"/>
      <c r="I637" s="166"/>
      <c r="J637" s="226"/>
      <c r="K637" s="166"/>
      <c r="L637" s="226"/>
      <c r="M637" s="166"/>
      <c r="N637" s="226"/>
      <c r="O637" s="166"/>
      <c r="P637" s="226"/>
      <c r="Q637" s="166"/>
      <c r="R637" s="226"/>
    </row>
    <row r="638" spans="2:18" ht="11.5" x14ac:dyDescent="0.25">
      <c r="B638" s="166"/>
      <c r="C638" s="166"/>
      <c r="D638" s="225"/>
      <c r="E638" s="225"/>
      <c r="F638" s="226"/>
      <c r="G638" s="166"/>
      <c r="H638" s="226"/>
      <c r="I638" s="166"/>
      <c r="J638" s="226"/>
      <c r="K638" s="166"/>
      <c r="L638" s="226"/>
      <c r="M638" s="166"/>
      <c r="N638" s="226"/>
      <c r="O638" s="166"/>
      <c r="P638" s="226"/>
      <c r="Q638" s="166"/>
      <c r="R638" s="226"/>
    </row>
    <row r="639" spans="2:18" ht="11.5" x14ac:dyDescent="0.25">
      <c r="B639" s="166"/>
      <c r="C639" s="166"/>
      <c r="D639" s="225"/>
      <c r="E639" s="225"/>
      <c r="F639" s="226"/>
      <c r="G639" s="166"/>
      <c r="H639" s="226"/>
      <c r="I639" s="166"/>
      <c r="J639" s="226"/>
      <c r="K639" s="166"/>
      <c r="L639" s="226"/>
      <c r="M639" s="166"/>
      <c r="N639" s="226"/>
      <c r="O639" s="166"/>
      <c r="P639" s="226"/>
      <c r="Q639" s="166"/>
      <c r="R639" s="226"/>
    </row>
    <row r="640" spans="2:18" ht="11.5" x14ac:dyDescent="0.25">
      <c r="B640" s="166"/>
      <c r="C640" s="166"/>
      <c r="D640" s="225"/>
      <c r="E640" s="225"/>
      <c r="F640" s="226"/>
      <c r="G640" s="166"/>
      <c r="H640" s="226"/>
      <c r="I640" s="166"/>
      <c r="J640" s="226"/>
      <c r="K640" s="166"/>
      <c r="L640" s="226"/>
      <c r="M640" s="166"/>
      <c r="N640" s="226"/>
      <c r="O640" s="166"/>
      <c r="P640" s="226"/>
      <c r="Q640" s="166"/>
      <c r="R640" s="226"/>
    </row>
    <row r="641" spans="2:18" ht="11.5" x14ac:dyDescent="0.25">
      <c r="B641" s="166"/>
      <c r="C641" s="166"/>
      <c r="D641" s="225"/>
      <c r="E641" s="225"/>
      <c r="F641" s="226"/>
      <c r="G641" s="166"/>
      <c r="H641" s="226"/>
      <c r="I641" s="166"/>
      <c r="J641" s="226"/>
      <c r="K641" s="166"/>
      <c r="L641" s="226"/>
      <c r="M641" s="166"/>
      <c r="N641" s="226"/>
      <c r="O641" s="166"/>
      <c r="P641" s="226"/>
      <c r="Q641" s="166"/>
      <c r="R641" s="226"/>
    </row>
    <row r="642" spans="2:18" ht="11.5" x14ac:dyDescent="0.25">
      <c r="B642" s="166"/>
      <c r="C642" s="166"/>
      <c r="D642" s="225"/>
      <c r="E642" s="225"/>
      <c r="F642" s="226"/>
      <c r="G642" s="166"/>
      <c r="H642" s="226"/>
      <c r="I642" s="166"/>
      <c r="J642" s="226"/>
      <c r="K642" s="166"/>
      <c r="L642" s="226"/>
      <c r="M642" s="166"/>
      <c r="N642" s="226"/>
      <c r="O642" s="166"/>
      <c r="P642" s="226"/>
      <c r="Q642" s="166"/>
      <c r="R642" s="226"/>
    </row>
    <row r="643" spans="2:18" ht="11.5" x14ac:dyDescent="0.25">
      <c r="B643" s="166"/>
      <c r="C643" s="166"/>
      <c r="D643" s="225"/>
      <c r="E643" s="225"/>
      <c r="F643" s="226"/>
      <c r="G643" s="166"/>
      <c r="H643" s="226"/>
      <c r="I643" s="166"/>
      <c r="J643" s="226"/>
      <c r="K643" s="166"/>
      <c r="L643" s="226"/>
      <c r="M643" s="166"/>
      <c r="N643" s="226"/>
      <c r="O643" s="166"/>
      <c r="P643" s="226"/>
      <c r="Q643" s="166"/>
      <c r="R643" s="226"/>
    </row>
    <row r="644" spans="2:18" ht="11.5" x14ac:dyDescent="0.25">
      <c r="B644" s="166"/>
      <c r="C644" s="166"/>
      <c r="D644" s="225"/>
      <c r="E644" s="225"/>
      <c r="F644" s="226"/>
      <c r="G644" s="166"/>
      <c r="H644" s="226"/>
      <c r="I644" s="166"/>
      <c r="J644" s="226"/>
      <c r="K644" s="166"/>
      <c r="L644" s="226"/>
      <c r="M644" s="166"/>
      <c r="N644" s="226"/>
      <c r="O644" s="166"/>
      <c r="P644" s="226"/>
      <c r="Q644" s="166"/>
      <c r="R644" s="226"/>
    </row>
    <row r="645" spans="2:18" ht="11.5" x14ac:dyDescent="0.25">
      <c r="B645" s="166"/>
      <c r="C645" s="166"/>
      <c r="D645" s="225"/>
      <c r="E645" s="225"/>
      <c r="F645" s="226"/>
      <c r="G645" s="166"/>
      <c r="H645" s="226"/>
      <c r="I645" s="166"/>
      <c r="J645" s="226"/>
      <c r="K645" s="166"/>
      <c r="L645" s="226"/>
      <c r="M645" s="166"/>
      <c r="N645" s="226"/>
      <c r="O645" s="166"/>
      <c r="P645" s="226"/>
      <c r="Q645" s="166"/>
      <c r="R645" s="226"/>
    </row>
    <row r="646" spans="2:18" ht="11.5" x14ac:dyDescent="0.25">
      <c r="B646" s="166"/>
      <c r="C646" s="166"/>
      <c r="D646" s="225"/>
      <c r="E646" s="225"/>
      <c r="F646" s="226"/>
      <c r="G646" s="166"/>
      <c r="H646" s="226"/>
      <c r="I646" s="166"/>
      <c r="J646" s="226"/>
      <c r="K646" s="166"/>
      <c r="L646" s="226"/>
      <c r="M646" s="166"/>
      <c r="N646" s="226"/>
      <c r="O646" s="166"/>
      <c r="P646" s="226"/>
      <c r="Q646" s="166"/>
      <c r="R646" s="226"/>
    </row>
    <row r="647" spans="2:18" ht="11.5" x14ac:dyDescent="0.25">
      <c r="B647" s="166"/>
      <c r="C647" s="166"/>
      <c r="D647" s="225"/>
      <c r="E647" s="225"/>
      <c r="F647" s="226"/>
      <c r="G647" s="166"/>
      <c r="H647" s="226"/>
      <c r="I647" s="166"/>
      <c r="J647" s="226"/>
      <c r="K647" s="166"/>
      <c r="L647" s="226"/>
      <c r="M647" s="166"/>
      <c r="N647" s="226"/>
      <c r="O647" s="166"/>
      <c r="P647" s="226"/>
      <c r="Q647" s="166"/>
      <c r="R647" s="226"/>
    </row>
    <row r="648" spans="2:18" ht="11.5" x14ac:dyDescent="0.25">
      <c r="B648" s="166"/>
      <c r="C648" s="166"/>
      <c r="D648" s="225"/>
      <c r="E648" s="225"/>
      <c r="F648" s="226"/>
      <c r="G648" s="166"/>
      <c r="H648" s="226"/>
      <c r="I648" s="166"/>
      <c r="J648" s="226"/>
      <c r="K648" s="166"/>
      <c r="L648" s="226"/>
      <c r="M648" s="166"/>
      <c r="N648" s="226"/>
      <c r="O648" s="166"/>
      <c r="P648" s="226"/>
      <c r="Q648" s="166"/>
      <c r="R648" s="226"/>
    </row>
    <row r="649" spans="2:18" ht="11.5" x14ac:dyDescent="0.25">
      <c r="B649" s="166"/>
      <c r="C649" s="166"/>
      <c r="D649" s="225"/>
      <c r="E649" s="225"/>
      <c r="F649" s="226"/>
      <c r="G649" s="166"/>
      <c r="H649" s="226"/>
      <c r="I649" s="166"/>
      <c r="J649" s="226"/>
      <c r="K649" s="166"/>
      <c r="L649" s="226"/>
      <c r="M649" s="166"/>
      <c r="N649" s="226"/>
      <c r="O649" s="166"/>
      <c r="P649" s="226"/>
      <c r="Q649" s="166"/>
      <c r="R649" s="226"/>
    </row>
    <row r="650" spans="2:18" ht="11.5" x14ac:dyDescent="0.25">
      <c r="B650" s="166"/>
      <c r="C650" s="166"/>
      <c r="D650" s="225"/>
      <c r="E650" s="225"/>
      <c r="F650" s="226"/>
      <c r="G650" s="166"/>
      <c r="H650" s="226"/>
      <c r="I650" s="166"/>
      <c r="J650" s="226"/>
      <c r="K650" s="166"/>
      <c r="L650" s="226"/>
      <c r="M650" s="166"/>
      <c r="N650" s="226"/>
      <c r="O650" s="166"/>
      <c r="P650" s="226"/>
      <c r="Q650" s="166"/>
      <c r="R650" s="226"/>
    </row>
    <row r="651" spans="2:18" ht="11.5" x14ac:dyDescent="0.25">
      <c r="B651" s="166"/>
      <c r="C651" s="166"/>
      <c r="D651" s="225"/>
      <c r="E651" s="225"/>
      <c r="F651" s="226"/>
      <c r="G651" s="166"/>
      <c r="H651" s="226"/>
      <c r="I651" s="166"/>
      <c r="J651" s="226"/>
      <c r="K651" s="166"/>
      <c r="L651" s="226"/>
      <c r="M651" s="166"/>
      <c r="N651" s="226"/>
      <c r="O651" s="166"/>
      <c r="P651" s="226"/>
      <c r="Q651" s="166"/>
      <c r="R651" s="226"/>
    </row>
    <row r="652" spans="2:18" ht="11.5" x14ac:dyDescent="0.25">
      <c r="B652" s="166"/>
      <c r="C652" s="166"/>
      <c r="D652" s="225"/>
      <c r="E652" s="225"/>
      <c r="F652" s="226"/>
      <c r="G652" s="166"/>
      <c r="H652" s="226"/>
      <c r="I652" s="166"/>
      <c r="J652" s="226"/>
      <c r="K652" s="166"/>
      <c r="L652" s="226"/>
      <c r="M652" s="166"/>
      <c r="N652" s="226"/>
      <c r="O652" s="166"/>
      <c r="P652" s="226"/>
      <c r="Q652" s="166"/>
      <c r="R652" s="226"/>
    </row>
    <row r="653" spans="2:18" ht="11.5" x14ac:dyDescent="0.25">
      <c r="B653" s="166"/>
      <c r="C653" s="166"/>
      <c r="D653" s="225"/>
      <c r="E653" s="225"/>
      <c r="F653" s="226"/>
      <c r="G653" s="166"/>
      <c r="H653" s="226"/>
      <c r="I653" s="166"/>
      <c r="J653" s="226"/>
      <c r="K653" s="166"/>
      <c r="L653" s="226"/>
      <c r="M653" s="166"/>
      <c r="N653" s="226"/>
      <c r="O653" s="166"/>
      <c r="P653" s="226"/>
      <c r="Q653" s="166"/>
      <c r="R653" s="226"/>
    </row>
    <row r="654" spans="2:18" ht="11.5" x14ac:dyDescent="0.25">
      <c r="B654" s="166"/>
      <c r="C654" s="166"/>
      <c r="D654" s="225"/>
      <c r="E654" s="225"/>
      <c r="F654" s="226"/>
      <c r="G654" s="166"/>
      <c r="H654" s="226"/>
      <c r="I654" s="166"/>
      <c r="J654" s="226"/>
      <c r="K654" s="166"/>
      <c r="L654" s="226"/>
      <c r="M654" s="166"/>
      <c r="N654" s="226"/>
      <c r="O654" s="166"/>
      <c r="P654" s="226"/>
      <c r="Q654" s="166"/>
      <c r="R654" s="226"/>
    </row>
    <row r="655" spans="2:18" ht="11.5" x14ac:dyDescent="0.25">
      <c r="B655" s="166"/>
      <c r="C655" s="166"/>
      <c r="D655" s="225"/>
      <c r="E655" s="225"/>
      <c r="F655" s="226"/>
      <c r="G655" s="166"/>
      <c r="H655" s="226"/>
      <c r="I655" s="166"/>
      <c r="J655" s="226"/>
      <c r="K655" s="166"/>
      <c r="L655" s="226"/>
      <c r="M655" s="166"/>
      <c r="N655" s="226"/>
      <c r="O655" s="166"/>
      <c r="P655" s="226"/>
      <c r="Q655" s="166"/>
      <c r="R655" s="226"/>
    </row>
    <row r="656" spans="2:18" ht="11.5" x14ac:dyDescent="0.25">
      <c r="B656" s="166"/>
      <c r="C656" s="166"/>
      <c r="D656" s="225"/>
      <c r="E656" s="225"/>
      <c r="F656" s="226"/>
      <c r="G656" s="166"/>
      <c r="H656" s="226"/>
      <c r="I656" s="166"/>
      <c r="J656" s="226"/>
      <c r="K656" s="166"/>
      <c r="L656" s="226"/>
      <c r="M656" s="166"/>
      <c r="N656" s="226"/>
      <c r="O656" s="166"/>
      <c r="P656" s="226"/>
      <c r="Q656" s="166"/>
      <c r="R656" s="226"/>
    </row>
    <row r="657" spans="2:18" ht="11.5" x14ac:dyDescent="0.25">
      <c r="B657" s="166"/>
      <c r="C657" s="166"/>
      <c r="D657" s="225"/>
      <c r="E657" s="225"/>
      <c r="F657" s="226"/>
      <c r="G657" s="166"/>
      <c r="H657" s="226"/>
      <c r="I657" s="166"/>
      <c r="J657" s="226"/>
      <c r="K657" s="166"/>
      <c r="L657" s="226"/>
      <c r="M657" s="166"/>
      <c r="N657" s="226"/>
      <c r="O657" s="166"/>
      <c r="P657" s="226"/>
      <c r="Q657" s="166"/>
      <c r="R657" s="226"/>
    </row>
    <row r="658" spans="2:18" ht="11.5" x14ac:dyDescent="0.25">
      <c r="B658" s="166"/>
      <c r="C658" s="166"/>
      <c r="D658" s="225"/>
      <c r="E658" s="225"/>
      <c r="F658" s="226"/>
      <c r="G658" s="166"/>
      <c r="H658" s="226"/>
      <c r="I658" s="166"/>
      <c r="J658" s="226"/>
      <c r="K658" s="166"/>
      <c r="L658" s="226"/>
      <c r="M658" s="166"/>
      <c r="N658" s="226"/>
      <c r="O658" s="166"/>
      <c r="P658" s="226"/>
      <c r="Q658" s="166"/>
      <c r="R658" s="226"/>
    </row>
    <row r="659" spans="2:18" ht="11.5" x14ac:dyDescent="0.25">
      <c r="B659" s="166"/>
      <c r="C659" s="166"/>
      <c r="D659" s="225"/>
      <c r="E659" s="225"/>
      <c r="F659" s="226"/>
      <c r="G659" s="166"/>
      <c r="H659" s="226"/>
      <c r="I659" s="166"/>
      <c r="J659" s="226"/>
      <c r="K659" s="166"/>
      <c r="L659" s="226"/>
      <c r="M659" s="166"/>
      <c r="N659" s="226"/>
      <c r="O659" s="166"/>
      <c r="P659" s="226"/>
      <c r="Q659" s="166"/>
      <c r="R659" s="226"/>
    </row>
    <row r="660" spans="2:18" ht="11.5" x14ac:dyDescent="0.25">
      <c r="B660" s="166"/>
      <c r="C660" s="166"/>
      <c r="D660" s="225"/>
      <c r="E660" s="225"/>
      <c r="F660" s="226"/>
      <c r="G660" s="166"/>
      <c r="H660" s="226"/>
      <c r="I660" s="166"/>
      <c r="J660" s="226"/>
      <c r="K660" s="166"/>
      <c r="L660" s="226"/>
      <c r="M660" s="166"/>
      <c r="N660" s="226"/>
      <c r="O660" s="166"/>
      <c r="P660" s="226"/>
      <c r="Q660" s="166"/>
      <c r="R660" s="226"/>
    </row>
    <row r="661" spans="2:18" ht="11.5" x14ac:dyDescent="0.25">
      <c r="B661" s="166"/>
      <c r="C661" s="166"/>
      <c r="D661" s="225"/>
      <c r="E661" s="225"/>
      <c r="F661" s="226"/>
      <c r="G661" s="166"/>
      <c r="H661" s="226"/>
      <c r="I661" s="166"/>
      <c r="J661" s="226"/>
      <c r="K661" s="166"/>
      <c r="L661" s="226"/>
      <c r="M661" s="166"/>
      <c r="N661" s="226"/>
      <c r="O661" s="166"/>
      <c r="P661" s="226"/>
      <c r="Q661" s="166"/>
      <c r="R661" s="226"/>
    </row>
    <row r="662" spans="2:18" ht="11.5" x14ac:dyDescent="0.25">
      <c r="B662" s="166"/>
      <c r="C662" s="166"/>
      <c r="D662" s="225"/>
      <c r="E662" s="225"/>
      <c r="F662" s="226"/>
      <c r="G662" s="166"/>
      <c r="H662" s="226"/>
      <c r="I662" s="166"/>
      <c r="J662" s="226"/>
      <c r="K662" s="166"/>
      <c r="L662" s="226"/>
      <c r="M662" s="166"/>
      <c r="N662" s="226"/>
      <c r="O662" s="166"/>
      <c r="P662" s="226"/>
      <c r="Q662" s="166"/>
      <c r="R662" s="226"/>
    </row>
    <row r="663" spans="2:18" ht="11.5" x14ac:dyDescent="0.25">
      <c r="B663" s="166"/>
      <c r="C663" s="166"/>
      <c r="D663" s="225"/>
      <c r="E663" s="225"/>
      <c r="F663" s="226"/>
      <c r="G663" s="166"/>
      <c r="H663" s="226"/>
      <c r="I663" s="166"/>
      <c r="J663" s="226"/>
      <c r="K663" s="166"/>
      <c r="L663" s="226"/>
      <c r="M663" s="166"/>
      <c r="N663" s="226"/>
      <c r="O663" s="166"/>
      <c r="P663" s="226"/>
      <c r="Q663" s="166"/>
      <c r="R663" s="226"/>
    </row>
    <row r="664" spans="2:18" ht="11.5" x14ac:dyDescent="0.25">
      <c r="B664" s="166"/>
      <c r="C664" s="166"/>
      <c r="D664" s="225"/>
      <c r="E664" s="225"/>
      <c r="F664" s="226"/>
      <c r="G664" s="166"/>
      <c r="H664" s="226"/>
      <c r="I664" s="166"/>
      <c r="J664" s="226"/>
      <c r="K664" s="166"/>
      <c r="L664" s="226"/>
      <c r="M664" s="166"/>
      <c r="N664" s="226"/>
      <c r="O664" s="166"/>
      <c r="P664" s="226"/>
      <c r="Q664" s="166"/>
      <c r="R664" s="226"/>
    </row>
    <row r="665" spans="2:18" ht="11.5" x14ac:dyDescent="0.25">
      <c r="B665" s="166"/>
      <c r="C665" s="166"/>
      <c r="D665" s="225"/>
      <c r="E665" s="225"/>
      <c r="F665" s="226"/>
      <c r="G665" s="166"/>
      <c r="H665" s="226"/>
      <c r="I665" s="166"/>
      <c r="J665" s="226"/>
      <c r="K665" s="166"/>
      <c r="L665" s="226"/>
      <c r="M665" s="166"/>
      <c r="N665" s="226"/>
      <c r="O665" s="166"/>
      <c r="P665" s="226"/>
      <c r="Q665" s="166"/>
      <c r="R665" s="226"/>
    </row>
    <row r="666" spans="2:18" ht="11.5" x14ac:dyDescent="0.25">
      <c r="B666" s="166"/>
      <c r="C666" s="166"/>
      <c r="D666" s="225"/>
      <c r="E666" s="225"/>
      <c r="F666" s="226"/>
      <c r="G666" s="166"/>
      <c r="H666" s="226"/>
      <c r="I666" s="166"/>
      <c r="J666" s="226"/>
      <c r="K666" s="166"/>
      <c r="L666" s="226"/>
      <c r="M666" s="166"/>
      <c r="N666" s="226"/>
      <c r="O666" s="166"/>
      <c r="P666" s="226"/>
      <c r="Q666" s="166"/>
      <c r="R666" s="226"/>
    </row>
    <row r="667" spans="2:18" ht="11.5" x14ac:dyDescent="0.25">
      <c r="B667" s="166"/>
      <c r="C667" s="166"/>
      <c r="D667" s="225"/>
      <c r="E667" s="225"/>
      <c r="F667" s="226"/>
      <c r="G667" s="166"/>
      <c r="H667" s="226"/>
      <c r="I667" s="166"/>
      <c r="J667" s="226"/>
      <c r="K667" s="166"/>
      <c r="L667" s="226"/>
      <c r="M667" s="166"/>
      <c r="N667" s="226"/>
      <c r="O667" s="166"/>
      <c r="P667" s="226"/>
      <c r="Q667" s="166"/>
      <c r="R667" s="226"/>
    </row>
    <row r="668" spans="2:18" ht="11.5" x14ac:dyDescent="0.25">
      <c r="B668" s="166"/>
      <c r="C668" s="166"/>
      <c r="D668" s="225"/>
      <c r="E668" s="225"/>
      <c r="F668" s="226"/>
      <c r="G668" s="166"/>
      <c r="H668" s="226"/>
      <c r="I668" s="166"/>
      <c r="J668" s="226"/>
      <c r="K668" s="166"/>
      <c r="L668" s="226"/>
      <c r="M668" s="166"/>
      <c r="N668" s="226"/>
      <c r="O668" s="166"/>
      <c r="P668" s="226"/>
      <c r="Q668" s="166"/>
      <c r="R668" s="226"/>
    </row>
    <row r="669" spans="2:18" ht="11.5" x14ac:dyDescent="0.25">
      <c r="B669" s="166"/>
      <c r="C669" s="166"/>
      <c r="D669" s="225"/>
      <c r="E669" s="225"/>
      <c r="F669" s="226"/>
      <c r="G669" s="166"/>
      <c r="H669" s="226"/>
      <c r="I669" s="166"/>
      <c r="J669" s="226"/>
      <c r="K669" s="166"/>
      <c r="L669" s="226"/>
      <c r="M669" s="166"/>
      <c r="N669" s="226"/>
      <c r="O669" s="166"/>
      <c r="P669" s="226"/>
      <c r="Q669" s="166"/>
      <c r="R669" s="226"/>
    </row>
    <row r="670" spans="2:18" ht="11.5" x14ac:dyDescent="0.25">
      <c r="B670" s="166"/>
      <c r="C670" s="166"/>
      <c r="D670" s="225"/>
      <c r="E670" s="225"/>
      <c r="F670" s="226"/>
      <c r="G670" s="166"/>
      <c r="H670" s="226"/>
      <c r="I670" s="166"/>
      <c r="J670" s="226"/>
      <c r="K670" s="166"/>
      <c r="L670" s="226"/>
      <c r="M670" s="166"/>
      <c r="N670" s="226"/>
      <c r="O670" s="166"/>
      <c r="P670" s="226"/>
      <c r="Q670" s="166"/>
      <c r="R670" s="226"/>
    </row>
    <row r="671" spans="2:18" ht="11.5" x14ac:dyDescent="0.25">
      <c r="B671" s="166"/>
      <c r="C671" s="166"/>
      <c r="D671" s="225"/>
      <c r="E671" s="225"/>
      <c r="F671" s="226"/>
      <c r="G671" s="166"/>
      <c r="H671" s="226"/>
      <c r="I671" s="166"/>
      <c r="J671" s="226"/>
      <c r="K671" s="166"/>
      <c r="L671" s="226"/>
      <c r="M671" s="166"/>
      <c r="N671" s="226"/>
      <c r="O671" s="166"/>
      <c r="P671" s="226"/>
      <c r="Q671" s="166"/>
      <c r="R671" s="226"/>
    </row>
    <row r="672" spans="2:18" ht="11.5" x14ac:dyDescent="0.25">
      <c r="B672" s="166"/>
      <c r="C672" s="166"/>
      <c r="D672" s="225"/>
      <c r="E672" s="225"/>
      <c r="F672" s="226"/>
      <c r="G672" s="166"/>
      <c r="H672" s="226"/>
      <c r="I672" s="166"/>
      <c r="J672" s="226"/>
      <c r="K672" s="166"/>
      <c r="L672" s="226"/>
      <c r="M672" s="166"/>
      <c r="N672" s="226"/>
      <c r="O672" s="166"/>
      <c r="P672" s="226"/>
      <c r="Q672" s="166"/>
      <c r="R672" s="226"/>
    </row>
    <row r="673" spans="2:18" ht="11.5" x14ac:dyDescent="0.25">
      <c r="B673" s="166"/>
      <c r="C673" s="166"/>
      <c r="D673" s="225"/>
      <c r="E673" s="225"/>
      <c r="F673" s="226"/>
      <c r="G673" s="166"/>
      <c r="H673" s="226"/>
      <c r="I673" s="166"/>
      <c r="J673" s="226"/>
      <c r="K673" s="166"/>
      <c r="L673" s="226"/>
      <c r="M673" s="166"/>
      <c r="N673" s="226"/>
      <c r="O673" s="166"/>
      <c r="P673" s="226"/>
      <c r="Q673" s="166"/>
      <c r="R673" s="226"/>
    </row>
    <row r="674" spans="2:18" ht="11.5" x14ac:dyDescent="0.25">
      <c r="B674" s="166"/>
      <c r="C674" s="166"/>
      <c r="D674" s="225"/>
      <c r="E674" s="225"/>
      <c r="F674" s="226"/>
      <c r="G674" s="166"/>
      <c r="H674" s="226"/>
      <c r="I674" s="166"/>
      <c r="J674" s="226"/>
      <c r="K674" s="166"/>
      <c r="L674" s="226"/>
      <c r="M674" s="166"/>
      <c r="N674" s="226"/>
      <c r="O674" s="166"/>
      <c r="P674" s="226"/>
      <c r="Q674" s="166"/>
      <c r="R674" s="226"/>
    </row>
    <row r="675" spans="2:18" ht="11.5" x14ac:dyDescent="0.25">
      <c r="B675" s="166"/>
      <c r="C675" s="166"/>
      <c r="D675" s="225"/>
      <c r="E675" s="225"/>
      <c r="F675" s="226"/>
      <c r="G675" s="166"/>
      <c r="H675" s="226"/>
      <c r="I675" s="166"/>
      <c r="J675" s="226"/>
      <c r="K675" s="166"/>
      <c r="L675" s="226"/>
      <c r="M675" s="166"/>
      <c r="N675" s="226"/>
      <c r="O675" s="166"/>
      <c r="P675" s="226"/>
      <c r="Q675" s="166"/>
      <c r="R675" s="226"/>
    </row>
    <row r="676" spans="2:18" ht="11.5" x14ac:dyDescent="0.25">
      <c r="B676" s="166"/>
      <c r="C676" s="166"/>
      <c r="D676" s="225"/>
      <c r="E676" s="225"/>
      <c r="F676" s="226"/>
      <c r="G676" s="166"/>
      <c r="H676" s="226"/>
      <c r="I676" s="166"/>
      <c r="J676" s="226"/>
      <c r="K676" s="166"/>
      <c r="L676" s="226"/>
      <c r="M676" s="166"/>
      <c r="N676" s="226"/>
      <c r="O676" s="166"/>
      <c r="P676" s="226"/>
      <c r="Q676" s="166"/>
      <c r="R676" s="226"/>
    </row>
    <row r="677" spans="2:18" ht="11.5" x14ac:dyDescent="0.25">
      <c r="B677" s="166"/>
      <c r="C677" s="166"/>
      <c r="D677" s="225"/>
      <c r="E677" s="225"/>
      <c r="F677" s="226"/>
      <c r="G677" s="166"/>
      <c r="H677" s="226"/>
      <c r="I677" s="166"/>
      <c r="J677" s="226"/>
      <c r="K677" s="166"/>
      <c r="L677" s="226"/>
      <c r="M677" s="166"/>
      <c r="N677" s="226"/>
      <c r="O677" s="166"/>
      <c r="P677" s="226"/>
      <c r="Q677" s="166"/>
      <c r="R677" s="226"/>
    </row>
    <row r="678" spans="2:18" ht="11.5" x14ac:dyDescent="0.25">
      <c r="B678" s="166"/>
      <c r="C678" s="166"/>
      <c r="D678" s="225"/>
      <c r="E678" s="225"/>
      <c r="F678" s="226"/>
      <c r="G678" s="166"/>
      <c r="H678" s="226"/>
      <c r="I678" s="166"/>
      <c r="J678" s="226"/>
      <c r="K678" s="166"/>
      <c r="L678" s="226"/>
      <c r="M678" s="166"/>
      <c r="N678" s="226"/>
      <c r="O678" s="166"/>
      <c r="P678" s="226"/>
      <c r="Q678" s="166"/>
      <c r="R678" s="226"/>
    </row>
    <row r="679" spans="2:18" ht="11.5" x14ac:dyDescent="0.25">
      <c r="B679" s="166"/>
      <c r="C679" s="166"/>
      <c r="D679" s="225"/>
      <c r="E679" s="225"/>
      <c r="F679" s="226"/>
      <c r="G679" s="166"/>
      <c r="H679" s="226"/>
      <c r="I679" s="166"/>
      <c r="J679" s="226"/>
      <c r="K679" s="166"/>
      <c r="L679" s="226"/>
      <c r="M679" s="166"/>
      <c r="N679" s="226"/>
      <c r="O679" s="166"/>
      <c r="P679" s="226"/>
      <c r="Q679" s="166"/>
      <c r="R679" s="226"/>
    </row>
    <row r="680" spans="2:18" ht="11.5" x14ac:dyDescent="0.25">
      <c r="B680" s="166"/>
      <c r="C680" s="166"/>
      <c r="D680" s="225"/>
      <c r="E680" s="225"/>
      <c r="F680" s="226"/>
      <c r="G680" s="166"/>
      <c r="H680" s="226"/>
      <c r="I680" s="166"/>
      <c r="J680" s="226"/>
      <c r="K680" s="166"/>
      <c r="L680" s="226"/>
      <c r="M680" s="166"/>
      <c r="N680" s="226"/>
      <c r="O680" s="166"/>
      <c r="P680" s="226"/>
      <c r="Q680" s="166"/>
      <c r="R680" s="226"/>
    </row>
    <row r="681" spans="2:18" ht="11.5" x14ac:dyDescent="0.25">
      <c r="B681" s="166"/>
      <c r="C681" s="166"/>
      <c r="D681" s="225"/>
      <c r="E681" s="225"/>
      <c r="F681" s="226"/>
      <c r="G681" s="166"/>
      <c r="H681" s="226"/>
      <c r="I681" s="166"/>
      <c r="J681" s="226"/>
      <c r="K681" s="166"/>
      <c r="L681" s="226"/>
      <c r="M681" s="166"/>
      <c r="N681" s="226"/>
      <c r="O681" s="166"/>
      <c r="P681" s="226"/>
      <c r="Q681" s="166"/>
      <c r="R681" s="226"/>
    </row>
    <row r="682" spans="2:18" ht="11.5" x14ac:dyDescent="0.25">
      <c r="B682" s="166"/>
      <c r="C682" s="166"/>
      <c r="D682" s="225"/>
      <c r="E682" s="225"/>
      <c r="F682" s="226"/>
      <c r="G682" s="166"/>
      <c r="H682" s="226"/>
      <c r="I682" s="166"/>
      <c r="J682" s="226"/>
      <c r="K682" s="166"/>
      <c r="L682" s="226"/>
      <c r="M682" s="166"/>
      <c r="N682" s="226"/>
      <c r="O682" s="166"/>
      <c r="P682" s="226"/>
      <c r="Q682" s="166"/>
      <c r="R682" s="226"/>
    </row>
    <row r="683" spans="2:18" ht="11.5" x14ac:dyDescent="0.25">
      <c r="B683" s="166"/>
      <c r="C683" s="166"/>
      <c r="D683" s="225"/>
      <c r="E683" s="225"/>
      <c r="F683" s="226"/>
      <c r="G683" s="166"/>
      <c r="H683" s="226"/>
      <c r="I683" s="166"/>
      <c r="J683" s="226"/>
      <c r="K683" s="166"/>
      <c r="L683" s="226"/>
      <c r="M683" s="166"/>
      <c r="N683" s="226"/>
      <c r="O683" s="166"/>
      <c r="P683" s="226"/>
      <c r="Q683" s="166"/>
      <c r="R683" s="226"/>
    </row>
    <row r="684" spans="2:18" ht="11.5" x14ac:dyDescent="0.25">
      <c r="B684" s="166"/>
      <c r="C684" s="166"/>
      <c r="D684" s="225"/>
      <c r="E684" s="225"/>
      <c r="F684" s="226"/>
      <c r="G684" s="166"/>
      <c r="H684" s="226"/>
      <c r="I684" s="166"/>
      <c r="J684" s="226"/>
      <c r="K684" s="166"/>
      <c r="L684" s="226"/>
      <c r="M684" s="166"/>
      <c r="N684" s="226"/>
      <c r="O684" s="166"/>
      <c r="P684" s="226"/>
      <c r="Q684" s="166"/>
      <c r="R684" s="226"/>
    </row>
    <row r="685" spans="2:18" ht="11.5" x14ac:dyDescent="0.25">
      <c r="B685" s="166"/>
      <c r="C685" s="166"/>
      <c r="D685" s="225"/>
      <c r="E685" s="225"/>
      <c r="F685" s="226"/>
      <c r="G685" s="166"/>
      <c r="H685" s="226"/>
      <c r="I685" s="166"/>
      <c r="J685" s="226"/>
      <c r="K685" s="166"/>
      <c r="L685" s="226"/>
      <c r="M685" s="166"/>
      <c r="N685" s="226"/>
      <c r="O685" s="166"/>
      <c r="P685" s="226"/>
      <c r="Q685" s="166"/>
      <c r="R685" s="226"/>
    </row>
    <row r="686" spans="2:18" ht="11.5" x14ac:dyDescent="0.25">
      <c r="B686" s="166"/>
      <c r="C686" s="166"/>
      <c r="D686" s="225"/>
      <c r="E686" s="225"/>
      <c r="F686" s="226"/>
      <c r="G686" s="166"/>
      <c r="H686" s="226"/>
      <c r="I686" s="166"/>
      <c r="J686" s="226"/>
      <c r="K686" s="166"/>
      <c r="L686" s="226"/>
      <c r="M686" s="166"/>
      <c r="N686" s="226"/>
      <c r="O686" s="166"/>
      <c r="P686" s="226"/>
      <c r="Q686" s="166"/>
      <c r="R686" s="226"/>
    </row>
    <row r="687" spans="2:18" ht="11.5" x14ac:dyDescent="0.25">
      <c r="B687" s="166"/>
      <c r="C687" s="166"/>
      <c r="D687" s="225"/>
      <c r="E687" s="225"/>
      <c r="F687" s="226"/>
      <c r="G687" s="166"/>
      <c r="H687" s="226"/>
      <c r="I687" s="166"/>
      <c r="J687" s="226"/>
      <c r="K687" s="166"/>
      <c r="L687" s="226"/>
      <c r="M687" s="166"/>
      <c r="N687" s="226"/>
      <c r="O687" s="166"/>
      <c r="P687" s="226"/>
      <c r="Q687" s="166"/>
      <c r="R687" s="226"/>
    </row>
    <row r="688" spans="2:18" ht="11.5" x14ac:dyDescent="0.25">
      <c r="B688" s="166"/>
      <c r="C688" s="166"/>
      <c r="D688" s="225"/>
      <c r="E688" s="225"/>
      <c r="F688" s="226"/>
      <c r="G688" s="166"/>
      <c r="H688" s="226"/>
      <c r="I688" s="166"/>
      <c r="J688" s="226"/>
      <c r="K688" s="166"/>
      <c r="L688" s="226"/>
      <c r="M688" s="166"/>
      <c r="N688" s="226"/>
      <c r="O688" s="166"/>
      <c r="P688" s="226"/>
      <c r="Q688" s="166"/>
      <c r="R688" s="226"/>
    </row>
    <row r="689" spans="2:18" ht="11.5" x14ac:dyDescent="0.25">
      <c r="B689" s="166"/>
      <c r="C689" s="166"/>
      <c r="D689" s="225"/>
      <c r="E689" s="225"/>
      <c r="F689" s="226"/>
      <c r="G689" s="166"/>
      <c r="H689" s="226"/>
      <c r="I689" s="166"/>
      <c r="J689" s="226"/>
      <c r="K689" s="166"/>
      <c r="L689" s="226"/>
      <c r="M689" s="166"/>
      <c r="N689" s="226"/>
      <c r="O689" s="166"/>
      <c r="P689" s="226"/>
      <c r="Q689" s="166"/>
      <c r="R689" s="226"/>
    </row>
    <row r="690" spans="2:18" ht="11.5" x14ac:dyDescent="0.25">
      <c r="B690" s="166"/>
      <c r="C690" s="166"/>
      <c r="D690" s="225"/>
      <c r="E690" s="225"/>
      <c r="F690" s="226"/>
      <c r="G690" s="166"/>
      <c r="H690" s="226"/>
      <c r="I690" s="166"/>
      <c r="J690" s="226"/>
      <c r="K690" s="166"/>
      <c r="L690" s="226"/>
      <c r="M690" s="166"/>
      <c r="N690" s="226"/>
      <c r="O690" s="166"/>
      <c r="P690" s="226"/>
      <c r="Q690" s="166"/>
      <c r="R690" s="226"/>
    </row>
    <row r="691" spans="2:18" ht="11.5" x14ac:dyDescent="0.25">
      <c r="B691" s="166"/>
      <c r="C691" s="166"/>
      <c r="D691" s="225"/>
      <c r="E691" s="225"/>
      <c r="F691" s="226"/>
      <c r="G691" s="166"/>
      <c r="H691" s="226"/>
      <c r="I691" s="166"/>
      <c r="J691" s="226"/>
      <c r="K691" s="166"/>
      <c r="L691" s="226"/>
      <c r="M691" s="166"/>
      <c r="N691" s="226"/>
      <c r="O691" s="166"/>
      <c r="P691" s="226"/>
      <c r="Q691" s="166"/>
      <c r="R691" s="226"/>
    </row>
    <row r="692" spans="2:18" ht="11.5" x14ac:dyDescent="0.25">
      <c r="B692" s="166"/>
      <c r="C692" s="166"/>
      <c r="D692" s="225"/>
      <c r="E692" s="225"/>
      <c r="F692" s="226"/>
      <c r="G692" s="166"/>
      <c r="H692" s="226"/>
      <c r="I692" s="166"/>
      <c r="J692" s="226"/>
      <c r="K692" s="166"/>
      <c r="L692" s="226"/>
      <c r="M692" s="166"/>
      <c r="N692" s="226"/>
      <c r="O692" s="166"/>
      <c r="P692" s="226"/>
      <c r="Q692" s="166"/>
      <c r="R692" s="226"/>
    </row>
    <row r="693" spans="2:18" ht="11.5" x14ac:dyDescent="0.25">
      <c r="B693" s="166"/>
      <c r="C693" s="166"/>
      <c r="D693" s="225"/>
      <c r="E693" s="225"/>
      <c r="F693" s="226"/>
      <c r="G693" s="166"/>
      <c r="H693" s="226"/>
      <c r="I693" s="166"/>
      <c r="J693" s="226"/>
      <c r="K693" s="166"/>
      <c r="L693" s="226"/>
      <c r="M693" s="166"/>
      <c r="N693" s="226"/>
      <c r="O693" s="166"/>
      <c r="P693" s="226"/>
      <c r="Q693" s="166"/>
      <c r="R693" s="226"/>
    </row>
    <row r="694" spans="2:18" ht="11.5" x14ac:dyDescent="0.25">
      <c r="B694" s="166"/>
      <c r="C694" s="166"/>
      <c r="D694" s="225"/>
      <c r="E694" s="225"/>
      <c r="F694" s="226"/>
      <c r="G694" s="166"/>
      <c r="H694" s="226"/>
      <c r="I694" s="166"/>
      <c r="J694" s="226"/>
      <c r="K694" s="166"/>
      <c r="L694" s="226"/>
      <c r="M694" s="166"/>
      <c r="N694" s="226"/>
      <c r="O694" s="166"/>
      <c r="P694" s="226"/>
      <c r="Q694" s="166"/>
      <c r="R694" s="226"/>
    </row>
    <row r="695" spans="2:18" ht="11.5" x14ac:dyDescent="0.25">
      <c r="B695" s="166"/>
      <c r="C695" s="166"/>
      <c r="D695" s="225"/>
      <c r="E695" s="225"/>
      <c r="F695" s="226"/>
      <c r="G695" s="166"/>
      <c r="H695" s="226"/>
      <c r="I695" s="166"/>
      <c r="J695" s="226"/>
      <c r="K695" s="166"/>
      <c r="L695" s="226"/>
      <c r="M695" s="166"/>
      <c r="N695" s="226"/>
      <c r="O695" s="166"/>
      <c r="P695" s="226"/>
      <c r="Q695" s="166"/>
      <c r="R695" s="226"/>
    </row>
    <row r="696" spans="2:18" ht="11.5" x14ac:dyDescent="0.25">
      <c r="B696" s="166"/>
      <c r="C696" s="166"/>
      <c r="D696" s="225"/>
      <c r="E696" s="225"/>
      <c r="F696" s="226"/>
      <c r="G696" s="166"/>
      <c r="H696" s="226"/>
      <c r="I696" s="166"/>
      <c r="J696" s="226"/>
      <c r="K696" s="166"/>
      <c r="L696" s="226"/>
      <c r="M696" s="166"/>
      <c r="N696" s="226"/>
      <c r="O696" s="166"/>
      <c r="P696" s="226"/>
      <c r="Q696" s="166"/>
      <c r="R696" s="226"/>
    </row>
    <row r="697" spans="2:18" ht="11.5" x14ac:dyDescent="0.25">
      <c r="B697" s="166"/>
      <c r="C697" s="166"/>
      <c r="D697" s="225"/>
      <c r="E697" s="225"/>
      <c r="F697" s="226"/>
      <c r="G697" s="166"/>
      <c r="H697" s="226"/>
      <c r="I697" s="166"/>
      <c r="J697" s="226"/>
      <c r="K697" s="166"/>
      <c r="L697" s="226"/>
      <c r="M697" s="166"/>
      <c r="N697" s="226"/>
      <c r="O697" s="166"/>
      <c r="P697" s="226"/>
      <c r="Q697" s="166"/>
      <c r="R697" s="226"/>
    </row>
    <row r="698" spans="2:18" ht="11.5" x14ac:dyDescent="0.25">
      <c r="B698" s="166"/>
      <c r="C698" s="166"/>
      <c r="D698" s="225"/>
      <c r="E698" s="225"/>
      <c r="F698" s="226"/>
      <c r="G698" s="166"/>
      <c r="H698" s="226"/>
      <c r="I698" s="166"/>
      <c r="J698" s="226"/>
      <c r="K698" s="166"/>
      <c r="L698" s="226"/>
      <c r="M698" s="166"/>
      <c r="N698" s="226"/>
      <c r="O698" s="166"/>
      <c r="P698" s="226"/>
      <c r="Q698" s="166"/>
      <c r="R698" s="226"/>
    </row>
    <row r="699" spans="2:18" ht="11.5" x14ac:dyDescent="0.25">
      <c r="B699" s="166"/>
      <c r="C699" s="166"/>
      <c r="D699" s="225"/>
      <c r="E699" s="225"/>
      <c r="F699" s="226"/>
      <c r="G699" s="166"/>
      <c r="H699" s="226"/>
      <c r="I699" s="166"/>
      <c r="J699" s="226"/>
      <c r="K699" s="166"/>
      <c r="L699" s="226"/>
      <c r="M699" s="166"/>
      <c r="N699" s="226"/>
      <c r="O699" s="166"/>
      <c r="P699" s="226"/>
      <c r="Q699" s="166"/>
      <c r="R699" s="226"/>
    </row>
    <row r="700" spans="2:18" ht="11.5" x14ac:dyDescent="0.25">
      <c r="B700" s="166"/>
      <c r="C700" s="166"/>
      <c r="D700" s="225"/>
      <c r="E700" s="225"/>
      <c r="F700" s="226"/>
      <c r="G700" s="166"/>
      <c r="H700" s="226"/>
      <c r="I700" s="166"/>
      <c r="J700" s="226"/>
      <c r="K700" s="166"/>
      <c r="L700" s="226"/>
      <c r="M700" s="166"/>
      <c r="N700" s="226"/>
      <c r="O700" s="166"/>
      <c r="P700" s="226"/>
      <c r="Q700" s="166"/>
      <c r="R700" s="226"/>
    </row>
    <row r="701" spans="2:18" ht="11.5" x14ac:dyDescent="0.25">
      <c r="B701" s="166"/>
      <c r="C701" s="166"/>
      <c r="D701" s="225"/>
      <c r="E701" s="225"/>
      <c r="F701" s="226"/>
      <c r="G701" s="166"/>
      <c r="H701" s="226"/>
      <c r="I701" s="166"/>
      <c r="J701" s="226"/>
      <c r="K701" s="166"/>
      <c r="L701" s="226"/>
      <c r="M701" s="166"/>
      <c r="N701" s="226"/>
      <c r="O701" s="166"/>
      <c r="P701" s="226"/>
      <c r="Q701" s="166"/>
      <c r="R701" s="226"/>
    </row>
    <row r="702" spans="2:18" ht="11.5" x14ac:dyDescent="0.25">
      <c r="B702" s="166"/>
      <c r="C702" s="166"/>
      <c r="D702" s="225"/>
      <c r="E702" s="225"/>
      <c r="F702" s="226"/>
      <c r="G702" s="166"/>
      <c r="H702" s="226"/>
      <c r="I702" s="166"/>
      <c r="J702" s="226"/>
      <c r="K702" s="166"/>
      <c r="L702" s="226"/>
      <c r="M702" s="166"/>
      <c r="N702" s="226"/>
      <c r="O702" s="166"/>
      <c r="P702" s="226"/>
      <c r="Q702" s="166"/>
      <c r="R702" s="226"/>
    </row>
    <row r="703" spans="2:18" ht="11.5" x14ac:dyDescent="0.25">
      <c r="B703" s="166"/>
      <c r="C703" s="166"/>
      <c r="D703" s="225"/>
      <c r="E703" s="225"/>
      <c r="F703" s="226"/>
      <c r="G703" s="166"/>
      <c r="H703" s="226"/>
      <c r="I703" s="166"/>
      <c r="J703" s="226"/>
      <c r="K703" s="166"/>
      <c r="L703" s="226"/>
      <c r="M703" s="166"/>
      <c r="N703" s="226"/>
      <c r="O703" s="166"/>
      <c r="P703" s="226"/>
      <c r="Q703" s="166"/>
      <c r="R703" s="226"/>
    </row>
    <row r="704" spans="2:18" ht="11.5" x14ac:dyDescent="0.25">
      <c r="B704" s="166"/>
      <c r="C704" s="166"/>
      <c r="D704" s="225"/>
      <c r="E704" s="225"/>
      <c r="F704" s="226"/>
      <c r="G704" s="166"/>
      <c r="H704" s="226"/>
      <c r="I704" s="166"/>
      <c r="J704" s="226"/>
      <c r="K704" s="166"/>
      <c r="L704" s="226"/>
      <c r="M704" s="166"/>
      <c r="N704" s="226"/>
      <c r="O704" s="166"/>
      <c r="P704" s="226"/>
      <c r="Q704" s="166"/>
      <c r="R704" s="226"/>
    </row>
    <row r="705" spans="2:18" ht="11.5" x14ac:dyDescent="0.25">
      <c r="B705" s="166"/>
      <c r="C705" s="166"/>
      <c r="D705" s="225"/>
      <c r="E705" s="225"/>
      <c r="F705" s="226"/>
      <c r="G705" s="166"/>
      <c r="H705" s="226"/>
      <c r="I705" s="166"/>
      <c r="J705" s="226"/>
      <c r="K705" s="166"/>
      <c r="L705" s="226"/>
      <c r="M705" s="166"/>
      <c r="N705" s="226"/>
      <c r="O705" s="166"/>
      <c r="P705" s="226"/>
      <c r="Q705" s="166"/>
      <c r="R705" s="226"/>
    </row>
    <row r="706" spans="2:18" ht="11.5" x14ac:dyDescent="0.25">
      <c r="B706" s="166"/>
      <c r="C706" s="166"/>
      <c r="D706" s="225"/>
      <c r="E706" s="225"/>
      <c r="F706" s="226"/>
      <c r="G706" s="166"/>
      <c r="H706" s="226"/>
      <c r="I706" s="166"/>
      <c r="J706" s="226"/>
      <c r="K706" s="166"/>
      <c r="L706" s="226"/>
      <c r="M706" s="166"/>
      <c r="N706" s="226"/>
      <c r="O706" s="166"/>
      <c r="P706" s="226"/>
      <c r="Q706" s="166"/>
      <c r="R706" s="226"/>
    </row>
    <row r="707" spans="2:18" ht="11.5" x14ac:dyDescent="0.25">
      <c r="B707" s="166"/>
      <c r="C707" s="166"/>
      <c r="D707" s="225"/>
      <c r="E707" s="225"/>
      <c r="F707" s="226"/>
      <c r="G707" s="166"/>
      <c r="H707" s="226"/>
      <c r="I707" s="166"/>
      <c r="J707" s="226"/>
      <c r="K707" s="166"/>
      <c r="L707" s="226"/>
      <c r="M707" s="166"/>
      <c r="N707" s="226"/>
      <c r="O707" s="166"/>
      <c r="P707" s="226"/>
      <c r="Q707" s="166"/>
      <c r="R707" s="226"/>
    </row>
    <row r="708" spans="2:18" ht="11.5" x14ac:dyDescent="0.25">
      <c r="B708" s="166"/>
      <c r="C708" s="166"/>
      <c r="D708" s="225"/>
      <c r="E708" s="225"/>
      <c r="F708" s="226"/>
      <c r="G708" s="166"/>
      <c r="H708" s="226"/>
      <c r="I708" s="166"/>
      <c r="J708" s="226"/>
      <c r="K708" s="166"/>
      <c r="L708" s="226"/>
      <c r="M708" s="166"/>
      <c r="N708" s="226"/>
      <c r="O708" s="166"/>
      <c r="P708" s="226"/>
      <c r="Q708" s="166"/>
      <c r="R708" s="226"/>
    </row>
    <row r="709" spans="2:18" ht="11.5" x14ac:dyDescent="0.25">
      <c r="B709" s="166"/>
      <c r="C709" s="166"/>
      <c r="D709" s="225"/>
      <c r="E709" s="225"/>
      <c r="F709" s="226"/>
      <c r="G709" s="166"/>
      <c r="H709" s="226"/>
      <c r="I709" s="166"/>
      <c r="J709" s="226"/>
      <c r="K709" s="166"/>
      <c r="L709" s="226"/>
      <c r="M709" s="166"/>
      <c r="N709" s="226"/>
      <c r="O709" s="166"/>
      <c r="P709" s="226"/>
      <c r="Q709" s="166"/>
      <c r="R709" s="226"/>
    </row>
    <row r="710" spans="2:18" ht="11.5" x14ac:dyDescent="0.25">
      <c r="B710" s="166"/>
      <c r="C710" s="166"/>
      <c r="D710" s="225"/>
      <c r="E710" s="225"/>
      <c r="F710" s="226"/>
      <c r="G710" s="166"/>
      <c r="H710" s="226"/>
      <c r="I710" s="166"/>
      <c r="J710" s="226"/>
      <c r="K710" s="166"/>
      <c r="L710" s="226"/>
      <c r="M710" s="166"/>
      <c r="N710" s="226"/>
      <c r="O710" s="166"/>
      <c r="P710" s="226"/>
      <c r="Q710" s="166"/>
      <c r="R710" s="226"/>
    </row>
    <row r="711" spans="2:18" ht="11.5" x14ac:dyDescent="0.25">
      <c r="B711" s="166"/>
      <c r="C711" s="166"/>
      <c r="D711" s="225"/>
      <c r="E711" s="225"/>
      <c r="F711" s="226"/>
      <c r="G711" s="166"/>
      <c r="H711" s="226"/>
      <c r="I711" s="166"/>
      <c r="J711" s="226"/>
      <c r="K711" s="166"/>
      <c r="L711" s="226"/>
      <c r="M711" s="166"/>
      <c r="N711" s="226"/>
      <c r="O711" s="166"/>
      <c r="P711" s="226"/>
      <c r="Q711" s="166"/>
      <c r="R711" s="226"/>
    </row>
    <row r="712" spans="2:18" ht="11.5" x14ac:dyDescent="0.25">
      <c r="B712" s="166"/>
      <c r="C712" s="166"/>
      <c r="D712" s="225"/>
      <c r="E712" s="225"/>
      <c r="F712" s="226"/>
      <c r="G712" s="166"/>
      <c r="H712" s="226"/>
      <c r="I712" s="166"/>
      <c r="J712" s="226"/>
      <c r="K712" s="166"/>
      <c r="L712" s="226"/>
      <c r="M712" s="166"/>
      <c r="N712" s="226"/>
      <c r="O712" s="166"/>
      <c r="P712" s="226"/>
      <c r="Q712" s="166"/>
      <c r="R712" s="226"/>
    </row>
    <row r="713" spans="2:18" ht="11.5" x14ac:dyDescent="0.25">
      <c r="B713" s="166"/>
      <c r="C713" s="166"/>
      <c r="D713" s="225"/>
      <c r="E713" s="225"/>
      <c r="F713" s="226"/>
      <c r="G713" s="166"/>
      <c r="H713" s="226"/>
      <c r="I713" s="166"/>
      <c r="J713" s="226"/>
      <c r="K713" s="166"/>
      <c r="L713" s="226"/>
      <c r="M713" s="166"/>
      <c r="N713" s="226"/>
      <c r="O713" s="166"/>
      <c r="P713" s="226"/>
      <c r="Q713" s="166"/>
      <c r="R713" s="226"/>
    </row>
    <row r="714" spans="2:18" ht="11.5" x14ac:dyDescent="0.25">
      <c r="B714" s="166"/>
      <c r="C714" s="166"/>
      <c r="D714" s="225"/>
      <c r="E714" s="225"/>
      <c r="F714" s="226"/>
      <c r="G714" s="166"/>
      <c r="H714" s="226"/>
      <c r="I714" s="166"/>
      <c r="J714" s="226"/>
      <c r="K714" s="166"/>
      <c r="L714" s="226"/>
      <c r="M714" s="166"/>
      <c r="N714" s="226"/>
      <c r="O714" s="166"/>
      <c r="P714" s="226"/>
      <c r="Q714" s="166"/>
      <c r="R714" s="226"/>
    </row>
    <row r="715" spans="2:18" ht="11.5" x14ac:dyDescent="0.25">
      <c r="B715" s="166"/>
      <c r="C715" s="166"/>
      <c r="D715" s="225"/>
      <c r="E715" s="225"/>
      <c r="F715" s="226"/>
      <c r="G715" s="166"/>
      <c r="H715" s="226"/>
      <c r="I715" s="166"/>
      <c r="J715" s="226"/>
      <c r="K715" s="166"/>
      <c r="L715" s="226"/>
      <c r="M715" s="166"/>
      <c r="N715" s="226"/>
      <c r="O715" s="166"/>
      <c r="P715" s="226"/>
      <c r="Q715" s="166"/>
      <c r="R715" s="226"/>
    </row>
    <row r="716" spans="2:18" ht="11.5" x14ac:dyDescent="0.25">
      <c r="B716" s="166"/>
      <c r="C716" s="166"/>
      <c r="D716" s="225"/>
      <c r="E716" s="225"/>
      <c r="F716" s="226"/>
      <c r="G716" s="166"/>
      <c r="H716" s="226"/>
      <c r="I716" s="166"/>
      <c r="J716" s="226"/>
      <c r="K716" s="166"/>
      <c r="L716" s="226"/>
      <c r="M716" s="166"/>
      <c r="N716" s="226"/>
      <c r="O716" s="166"/>
      <c r="P716" s="226"/>
      <c r="Q716" s="166"/>
      <c r="R716" s="226"/>
    </row>
    <row r="717" spans="2:18" ht="11.5" x14ac:dyDescent="0.25">
      <c r="B717" s="166"/>
      <c r="C717" s="166"/>
      <c r="D717" s="225"/>
      <c r="E717" s="225"/>
      <c r="F717" s="226"/>
      <c r="G717" s="166"/>
      <c r="H717" s="226"/>
      <c r="I717" s="166"/>
      <c r="J717" s="226"/>
      <c r="K717" s="166"/>
      <c r="L717" s="226"/>
      <c r="M717" s="166"/>
      <c r="N717" s="226"/>
      <c r="O717" s="166"/>
      <c r="P717" s="226"/>
      <c r="Q717" s="166"/>
      <c r="R717" s="226"/>
    </row>
    <row r="718" spans="2:18" ht="11.5" x14ac:dyDescent="0.25">
      <c r="B718" s="166"/>
      <c r="C718" s="166"/>
      <c r="D718" s="225"/>
      <c r="E718" s="225"/>
      <c r="F718" s="226"/>
      <c r="G718" s="166"/>
      <c r="H718" s="226"/>
      <c r="I718" s="166"/>
      <c r="J718" s="226"/>
      <c r="K718" s="166"/>
      <c r="L718" s="226"/>
      <c r="M718" s="166"/>
      <c r="N718" s="226"/>
      <c r="O718" s="166"/>
      <c r="P718" s="226"/>
      <c r="Q718" s="166"/>
      <c r="R718" s="226"/>
    </row>
    <row r="719" spans="2:18" ht="11.5" x14ac:dyDescent="0.25">
      <c r="B719" s="166"/>
      <c r="C719" s="166"/>
      <c r="D719" s="225"/>
      <c r="E719" s="225"/>
      <c r="F719" s="226"/>
      <c r="G719" s="166"/>
      <c r="H719" s="226"/>
      <c r="I719" s="166"/>
      <c r="J719" s="226"/>
      <c r="K719" s="166"/>
      <c r="L719" s="226"/>
      <c r="M719" s="166"/>
      <c r="N719" s="226"/>
      <c r="O719" s="166"/>
      <c r="P719" s="226"/>
      <c r="Q719" s="166"/>
      <c r="R719" s="226"/>
    </row>
    <row r="720" spans="2:18" ht="11.5" x14ac:dyDescent="0.25">
      <c r="B720" s="166"/>
      <c r="C720" s="166"/>
      <c r="D720" s="225"/>
      <c r="E720" s="225"/>
      <c r="F720" s="226"/>
      <c r="G720" s="166"/>
      <c r="H720" s="226"/>
      <c r="I720" s="166"/>
      <c r="J720" s="226"/>
      <c r="K720" s="166"/>
      <c r="L720" s="226"/>
      <c r="M720" s="166"/>
      <c r="N720" s="226"/>
      <c r="O720" s="166"/>
      <c r="P720" s="226"/>
      <c r="Q720" s="166"/>
      <c r="R720" s="226"/>
    </row>
    <row r="721" spans="2:18" ht="11.5" x14ac:dyDescent="0.25">
      <c r="B721" s="166"/>
      <c r="C721" s="166"/>
      <c r="D721" s="225"/>
      <c r="E721" s="225"/>
      <c r="F721" s="226"/>
      <c r="G721" s="166"/>
      <c r="H721" s="226"/>
      <c r="I721" s="166"/>
      <c r="J721" s="226"/>
      <c r="K721" s="166"/>
      <c r="L721" s="226"/>
      <c r="M721" s="166"/>
      <c r="N721" s="226"/>
      <c r="O721" s="166"/>
      <c r="P721" s="226"/>
      <c r="Q721" s="166"/>
      <c r="R721" s="226"/>
    </row>
    <row r="722" spans="2:18" ht="11.5" x14ac:dyDescent="0.25">
      <c r="B722" s="166"/>
      <c r="C722" s="166"/>
      <c r="D722" s="225"/>
      <c r="E722" s="225"/>
      <c r="F722" s="226"/>
      <c r="G722" s="166"/>
      <c r="H722" s="226"/>
      <c r="I722" s="166"/>
      <c r="J722" s="226"/>
      <c r="K722" s="166"/>
      <c r="L722" s="226"/>
      <c r="M722" s="166"/>
      <c r="N722" s="226"/>
      <c r="O722" s="166"/>
      <c r="P722" s="226"/>
      <c r="Q722" s="166"/>
      <c r="R722" s="226"/>
    </row>
    <row r="723" spans="2:18" ht="11.5" x14ac:dyDescent="0.25">
      <c r="B723" s="166"/>
      <c r="C723" s="166"/>
      <c r="D723" s="225"/>
      <c r="E723" s="225"/>
      <c r="F723" s="226"/>
      <c r="G723" s="166"/>
      <c r="H723" s="226"/>
      <c r="I723" s="166"/>
      <c r="J723" s="226"/>
      <c r="K723" s="166"/>
      <c r="L723" s="226"/>
      <c r="M723" s="166"/>
      <c r="N723" s="226"/>
      <c r="O723" s="166"/>
      <c r="P723" s="226"/>
      <c r="Q723" s="166"/>
      <c r="R723" s="226"/>
    </row>
    <row r="724" spans="2:18" ht="11.5" x14ac:dyDescent="0.25">
      <c r="B724" s="166"/>
      <c r="C724" s="166"/>
      <c r="D724" s="225"/>
      <c r="E724" s="225"/>
      <c r="F724" s="226"/>
      <c r="G724" s="166"/>
      <c r="H724" s="226"/>
      <c r="I724" s="166"/>
      <c r="J724" s="226"/>
      <c r="K724" s="166"/>
      <c r="L724" s="226"/>
      <c r="M724" s="166"/>
      <c r="N724" s="226"/>
      <c r="O724" s="166"/>
      <c r="P724" s="226"/>
      <c r="Q724" s="166"/>
      <c r="R724" s="226"/>
    </row>
    <row r="725" spans="2:18" ht="11.5" x14ac:dyDescent="0.25">
      <c r="B725" s="166"/>
      <c r="C725" s="166"/>
      <c r="D725" s="225"/>
      <c r="E725" s="225"/>
      <c r="F725" s="226"/>
      <c r="G725" s="166"/>
      <c r="H725" s="226"/>
      <c r="I725" s="166"/>
      <c r="J725" s="226"/>
      <c r="K725" s="166"/>
      <c r="L725" s="226"/>
      <c r="M725" s="166"/>
      <c r="N725" s="226"/>
      <c r="O725" s="166"/>
      <c r="P725" s="226"/>
      <c r="Q725" s="166"/>
      <c r="R725" s="226"/>
    </row>
    <row r="726" spans="2:18" ht="11.5" x14ac:dyDescent="0.25">
      <c r="B726" s="166"/>
      <c r="C726" s="166"/>
      <c r="D726" s="225"/>
      <c r="E726" s="225"/>
      <c r="F726" s="226"/>
      <c r="G726" s="166"/>
      <c r="H726" s="226"/>
      <c r="I726" s="166"/>
      <c r="J726" s="226"/>
      <c r="K726" s="166"/>
      <c r="L726" s="226"/>
      <c r="M726" s="166"/>
      <c r="N726" s="226"/>
      <c r="O726" s="166"/>
      <c r="P726" s="226"/>
      <c r="Q726" s="166"/>
      <c r="R726" s="226"/>
    </row>
    <row r="727" spans="2:18" ht="11.5" x14ac:dyDescent="0.25">
      <c r="B727" s="166"/>
      <c r="C727" s="166"/>
      <c r="D727" s="225"/>
      <c r="E727" s="225"/>
      <c r="F727" s="226"/>
      <c r="G727" s="166"/>
      <c r="H727" s="226"/>
      <c r="I727" s="166"/>
      <c r="J727" s="226"/>
      <c r="K727" s="166"/>
      <c r="L727" s="226"/>
      <c r="M727" s="166"/>
      <c r="N727" s="226"/>
      <c r="O727" s="166"/>
      <c r="P727" s="226"/>
      <c r="Q727" s="166"/>
      <c r="R727" s="226"/>
    </row>
    <row r="728" spans="2:18" ht="11.5" x14ac:dyDescent="0.25">
      <c r="B728" s="166"/>
      <c r="C728" s="166"/>
      <c r="D728" s="225"/>
      <c r="E728" s="225"/>
      <c r="F728" s="226"/>
      <c r="G728" s="166"/>
      <c r="H728" s="226"/>
      <c r="I728" s="166"/>
      <c r="J728" s="226"/>
      <c r="K728" s="166"/>
      <c r="L728" s="226"/>
      <c r="M728" s="166"/>
      <c r="N728" s="226"/>
      <c r="O728" s="166"/>
      <c r="P728" s="226"/>
      <c r="Q728" s="166"/>
      <c r="R728" s="226"/>
    </row>
    <row r="729" spans="2:18" ht="11.5" x14ac:dyDescent="0.25">
      <c r="B729" s="166"/>
      <c r="C729" s="166"/>
      <c r="D729" s="225"/>
      <c r="E729" s="225"/>
      <c r="F729" s="226"/>
      <c r="G729" s="166"/>
      <c r="H729" s="226"/>
      <c r="I729" s="166"/>
      <c r="J729" s="226"/>
      <c r="K729" s="166"/>
      <c r="L729" s="226"/>
      <c r="M729" s="166"/>
      <c r="N729" s="226"/>
      <c r="O729" s="166"/>
      <c r="P729" s="226"/>
      <c r="Q729" s="166"/>
      <c r="R729" s="226"/>
    </row>
    <row r="730" spans="2:18" ht="11.5" x14ac:dyDescent="0.25">
      <c r="B730" s="166"/>
      <c r="C730" s="166"/>
      <c r="D730" s="225"/>
      <c r="E730" s="225"/>
      <c r="F730" s="226"/>
      <c r="G730" s="166"/>
      <c r="H730" s="226"/>
      <c r="I730" s="166"/>
      <c r="J730" s="226"/>
      <c r="K730" s="166"/>
      <c r="L730" s="226"/>
      <c r="M730" s="166"/>
      <c r="N730" s="226"/>
      <c r="O730" s="166"/>
      <c r="P730" s="226"/>
      <c r="Q730" s="166"/>
      <c r="R730" s="226"/>
    </row>
    <row r="731" spans="2:18" ht="11.5" x14ac:dyDescent="0.25">
      <c r="B731" s="166"/>
      <c r="C731" s="166"/>
      <c r="D731" s="225"/>
      <c r="E731" s="225"/>
      <c r="F731" s="226"/>
      <c r="G731" s="166"/>
      <c r="H731" s="226"/>
      <c r="I731" s="166"/>
      <c r="J731" s="226"/>
      <c r="K731" s="166"/>
      <c r="L731" s="226"/>
      <c r="M731" s="166"/>
      <c r="N731" s="226"/>
      <c r="O731" s="166"/>
      <c r="P731" s="226"/>
      <c r="Q731" s="166"/>
      <c r="R731" s="226"/>
    </row>
    <row r="732" spans="2:18" ht="11.5" x14ac:dyDescent="0.25">
      <c r="B732" s="166"/>
      <c r="C732" s="166"/>
      <c r="D732" s="225"/>
      <c r="E732" s="225"/>
      <c r="F732" s="226"/>
      <c r="G732" s="166"/>
      <c r="H732" s="226"/>
      <c r="I732" s="166"/>
      <c r="J732" s="226"/>
      <c r="K732" s="166"/>
      <c r="L732" s="226"/>
      <c r="M732" s="166"/>
      <c r="N732" s="226"/>
      <c r="O732" s="166"/>
      <c r="P732" s="226"/>
      <c r="Q732" s="166"/>
      <c r="R732" s="226"/>
    </row>
    <row r="733" spans="2:18" ht="11.5" x14ac:dyDescent="0.25">
      <c r="B733" s="166"/>
      <c r="C733" s="166"/>
      <c r="D733" s="225"/>
      <c r="E733" s="225"/>
      <c r="F733" s="226"/>
      <c r="G733" s="166"/>
      <c r="H733" s="226"/>
      <c r="I733" s="166"/>
      <c r="J733" s="226"/>
      <c r="K733" s="166"/>
      <c r="L733" s="226"/>
      <c r="M733" s="166"/>
      <c r="N733" s="226"/>
      <c r="O733" s="166"/>
      <c r="P733" s="226"/>
      <c r="Q733" s="166"/>
      <c r="R733" s="226"/>
    </row>
    <row r="734" spans="2:18" ht="11.5" x14ac:dyDescent="0.25">
      <c r="B734" s="166"/>
      <c r="C734" s="166"/>
      <c r="D734" s="225"/>
      <c r="E734" s="225"/>
      <c r="F734" s="226"/>
      <c r="G734" s="166"/>
      <c r="H734" s="226"/>
      <c r="I734" s="166"/>
      <c r="J734" s="226"/>
      <c r="K734" s="166"/>
      <c r="L734" s="226"/>
      <c r="M734" s="166"/>
      <c r="N734" s="226"/>
      <c r="O734" s="166"/>
      <c r="P734" s="226"/>
      <c r="Q734" s="166"/>
      <c r="R734" s="226"/>
    </row>
    <row r="735" spans="2:18" ht="11.5" x14ac:dyDescent="0.25">
      <c r="B735" s="166"/>
      <c r="C735" s="166"/>
      <c r="D735" s="225"/>
      <c r="E735" s="225"/>
      <c r="F735" s="226"/>
      <c r="G735" s="166"/>
      <c r="H735" s="226"/>
      <c r="I735" s="166"/>
      <c r="J735" s="226"/>
      <c r="K735" s="166"/>
      <c r="L735" s="226"/>
      <c r="M735" s="166"/>
      <c r="N735" s="226"/>
      <c r="O735" s="166"/>
      <c r="P735" s="226"/>
      <c r="Q735" s="166"/>
      <c r="R735" s="226"/>
    </row>
    <row r="736" spans="2:18" ht="11.5" x14ac:dyDescent="0.25">
      <c r="B736" s="166"/>
      <c r="C736" s="166"/>
      <c r="D736" s="225"/>
      <c r="E736" s="225"/>
      <c r="F736" s="226"/>
      <c r="G736" s="166"/>
      <c r="H736" s="226"/>
      <c r="I736" s="166"/>
      <c r="J736" s="226"/>
      <c r="K736" s="166"/>
      <c r="L736" s="226"/>
      <c r="M736" s="166"/>
      <c r="N736" s="226"/>
      <c r="O736" s="166"/>
      <c r="P736" s="226"/>
      <c r="Q736" s="166"/>
      <c r="R736" s="226"/>
    </row>
    <row r="737" spans="2:18" ht="11.5" x14ac:dyDescent="0.25">
      <c r="B737" s="166"/>
      <c r="C737" s="166"/>
      <c r="D737" s="225"/>
      <c r="E737" s="225"/>
      <c r="F737" s="226"/>
      <c r="G737" s="166"/>
      <c r="H737" s="226"/>
      <c r="I737" s="166"/>
      <c r="J737" s="226"/>
      <c r="K737" s="166"/>
      <c r="L737" s="226"/>
      <c r="M737" s="166"/>
      <c r="N737" s="226"/>
      <c r="O737" s="166"/>
      <c r="P737" s="226"/>
      <c r="Q737" s="166"/>
      <c r="R737" s="226"/>
    </row>
    <row r="738" spans="2:18" ht="11.5" x14ac:dyDescent="0.25">
      <c r="B738" s="166"/>
      <c r="C738" s="166"/>
      <c r="D738" s="225"/>
      <c r="E738" s="225"/>
      <c r="F738" s="226"/>
      <c r="G738" s="166"/>
      <c r="H738" s="226"/>
      <c r="I738" s="166"/>
      <c r="J738" s="226"/>
      <c r="K738" s="166"/>
      <c r="L738" s="226"/>
      <c r="M738" s="166"/>
      <c r="N738" s="226"/>
      <c r="O738" s="166"/>
      <c r="P738" s="226"/>
      <c r="Q738" s="166"/>
      <c r="R738" s="226"/>
    </row>
    <row r="739" spans="2:18" ht="11.5" x14ac:dyDescent="0.25">
      <c r="B739" s="166"/>
      <c r="C739" s="166"/>
      <c r="D739" s="225"/>
      <c r="E739" s="225"/>
      <c r="F739" s="226"/>
      <c r="G739" s="166"/>
      <c r="H739" s="226"/>
      <c r="I739" s="166"/>
      <c r="J739" s="226"/>
      <c r="K739" s="166"/>
      <c r="L739" s="226"/>
      <c r="M739" s="166"/>
      <c r="N739" s="226"/>
      <c r="O739" s="166"/>
      <c r="P739" s="226"/>
      <c r="Q739" s="166"/>
      <c r="R739" s="226"/>
    </row>
    <row r="740" spans="2:18" ht="11.5" x14ac:dyDescent="0.25">
      <c r="B740" s="166"/>
      <c r="C740" s="166"/>
      <c r="D740" s="225"/>
      <c r="E740" s="225"/>
      <c r="F740" s="226"/>
      <c r="G740" s="166"/>
      <c r="H740" s="226"/>
      <c r="I740" s="166"/>
      <c r="J740" s="226"/>
      <c r="K740" s="166"/>
      <c r="L740" s="226"/>
      <c r="M740" s="166"/>
      <c r="N740" s="226"/>
      <c r="O740" s="166"/>
      <c r="P740" s="226"/>
      <c r="Q740" s="166"/>
      <c r="R740" s="226"/>
    </row>
    <row r="741" spans="2:18" ht="11.5" x14ac:dyDescent="0.25">
      <c r="B741" s="166"/>
      <c r="C741" s="166"/>
      <c r="D741" s="225"/>
      <c r="E741" s="225"/>
      <c r="F741" s="226"/>
      <c r="G741" s="166"/>
      <c r="H741" s="226"/>
      <c r="I741" s="166"/>
      <c r="J741" s="226"/>
      <c r="K741" s="166"/>
      <c r="L741" s="226"/>
      <c r="M741" s="166"/>
      <c r="N741" s="226"/>
      <c r="O741" s="166"/>
      <c r="P741" s="226"/>
      <c r="Q741" s="166"/>
      <c r="R741" s="226"/>
    </row>
    <row r="742" spans="2:18" ht="11.5" x14ac:dyDescent="0.25">
      <c r="B742" s="166"/>
      <c r="C742" s="166"/>
      <c r="D742" s="225"/>
      <c r="E742" s="225"/>
      <c r="F742" s="226"/>
      <c r="G742" s="166"/>
      <c r="H742" s="226"/>
      <c r="I742" s="166"/>
      <c r="J742" s="226"/>
      <c r="K742" s="166"/>
      <c r="L742" s="226"/>
      <c r="M742" s="166"/>
      <c r="N742" s="226"/>
      <c r="O742" s="166"/>
      <c r="P742" s="226"/>
      <c r="Q742" s="166"/>
      <c r="R742" s="226"/>
    </row>
    <row r="743" spans="2:18" ht="11.5" x14ac:dyDescent="0.25">
      <c r="B743" s="166"/>
      <c r="C743" s="166"/>
      <c r="D743" s="225"/>
      <c r="E743" s="225"/>
      <c r="F743" s="226"/>
      <c r="G743" s="166"/>
      <c r="H743" s="226"/>
      <c r="I743" s="166"/>
      <c r="J743" s="226"/>
      <c r="K743" s="166"/>
      <c r="L743" s="226"/>
      <c r="M743" s="166"/>
      <c r="N743" s="226"/>
      <c r="O743" s="166"/>
      <c r="P743" s="226"/>
      <c r="Q743" s="166"/>
      <c r="R743" s="226"/>
    </row>
    <row r="744" spans="2:18" ht="11.5" x14ac:dyDescent="0.25">
      <c r="B744" s="166"/>
      <c r="C744" s="166"/>
      <c r="D744" s="225"/>
      <c r="E744" s="225"/>
      <c r="F744" s="226"/>
      <c r="G744" s="166"/>
      <c r="H744" s="226"/>
      <c r="I744" s="166"/>
      <c r="J744" s="226"/>
      <c r="K744" s="166"/>
      <c r="L744" s="226"/>
      <c r="M744" s="166"/>
      <c r="N744" s="226"/>
      <c r="O744" s="166"/>
      <c r="P744" s="226"/>
      <c r="Q744" s="166"/>
      <c r="R744" s="226"/>
    </row>
    <row r="745" spans="2:18" ht="11.5" x14ac:dyDescent="0.25">
      <c r="B745" s="166"/>
      <c r="C745" s="166"/>
      <c r="D745" s="225"/>
      <c r="E745" s="225"/>
      <c r="F745" s="226"/>
      <c r="G745" s="166"/>
      <c r="H745" s="226"/>
      <c r="I745" s="166"/>
      <c r="J745" s="226"/>
      <c r="K745" s="166"/>
      <c r="L745" s="226"/>
      <c r="M745" s="166"/>
      <c r="N745" s="226"/>
      <c r="O745" s="166"/>
      <c r="P745" s="226"/>
      <c r="Q745" s="166"/>
      <c r="R745" s="226"/>
    </row>
    <row r="746" spans="2:18" ht="11.5" x14ac:dyDescent="0.25">
      <c r="B746" s="166"/>
      <c r="C746" s="166"/>
      <c r="D746" s="225"/>
      <c r="E746" s="225"/>
      <c r="F746" s="226"/>
      <c r="G746" s="166"/>
      <c r="H746" s="226"/>
      <c r="I746" s="166"/>
      <c r="J746" s="226"/>
      <c r="K746" s="166"/>
      <c r="L746" s="226"/>
      <c r="M746" s="166"/>
      <c r="N746" s="226"/>
      <c r="O746" s="166"/>
      <c r="P746" s="226"/>
      <c r="Q746" s="166"/>
      <c r="R746" s="226"/>
    </row>
    <row r="747" spans="2:18" ht="11.5" x14ac:dyDescent="0.25">
      <c r="B747" s="166"/>
      <c r="C747" s="166"/>
      <c r="D747" s="225"/>
      <c r="E747" s="225"/>
      <c r="F747" s="226"/>
      <c r="G747" s="166"/>
      <c r="H747" s="226"/>
      <c r="I747" s="166"/>
      <c r="J747" s="226"/>
      <c r="K747" s="166"/>
      <c r="L747" s="226"/>
      <c r="M747" s="166"/>
      <c r="N747" s="226"/>
      <c r="O747" s="166"/>
      <c r="P747" s="226"/>
      <c r="Q747" s="166"/>
      <c r="R747" s="226"/>
    </row>
    <row r="748" spans="2:18" ht="11.5" x14ac:dyDescent="0.25">
      <c r="B748" s="166"/>
      <c r="C748" s="166"/>
      <c r="D748" s="225"/>
      <c r="E748" s="225"/>
      <c r="F748" s="226"/>
      <c r="G748" s="166"/>
      <c r="H748" s="226"/>
      <c r="I748" s="166"/>
      <c r="J748" s="226"/>
      <c r="K748" s="166"/>
      <c r="L748" s="226"/>
      <c r="M748" s="166"/>
      <c r="N748" s="226"/>
      <c r="O748" s="166"/>
      <c r="P748" s="226"/>
      <c r="Q748" s="166"/>
      <c r="R748" s="226"/>
    </row>
    <row r="749" spans="2:18" ht="11.5" x14ac:dyDescent="0.25">
      <c r="B749" s="166"/>
      <c r="C749" s="166"/>
      <c r="D749" s="225"/>
      <c r="E749" s="225"/>
      <c r="F749" s="226"/>
      <c r="G749" s="166"/>
      <c r="H749" s="226"/>
      <c r="I749" s="166"/>
      <c r="J749" s="226"/>
      <c r="K749" s="166"/>
      <c r="L749" s="226"/>
      <c r="M749" s="166"/>
      <c r="N749" s="226"/>
      <c r="O749" s="166"/>
      <c r="P749" s="226"/>
      <c r="Q749" s="166"/>
      <c r="R749" s="226"/>
    </row>
    <row r="750" spans="2:18" ht="11.5" x14ac:dyDescent="0.25">
      <c r="B750" s="166"/>
      <c r="C750" s="166"/>
      <c r="D750" s="225"/>
      <c r="E750" s="225"/>
      <c r="F750" s="226"/>
      <c r="G750" s="166"/>
      <c r="H750" s="226"/>
      <c r="I750" s="166"/>
      <c r="J750" s="226"/>
      <c r="K750" s="166"/>
      <c r="L750" s="226"/>
      <c r="M750" s="166"/>
      <c r="N750" s="226"/>
      <c r="O750" s="166"/>
      <c r="P750" s="226"/>
      <c r="Q750" s="166"/>
      <c r="R750" s="226"/>
    </row>
    <row r="751" spans="2:18" ht="11.5" x14ac:dyDescent="0.25">
      <c r="B751" s="166"/>
      <c r="C751" s="166"/>
      <c r="D751" s="225"/>
      <c r="E751" s="225"/>
      <c r="F751" s="226"/>
      <c r="G751" s="166"/>
      <c r="H751" s="226"/>
      <c r="I751" s="166"/>
      <c r="J751" s="226"/>
      <c r="K751" s="166"/>
      <c r="L751" s="226"/>
      <c r="M751" s="166"/>
      <c r="N751" s="226"/>
      <c r="O751" s="166"/>
      <c r="P751" s="226"/>
      <c r="Q751" s="166"/>
      <c r="R751" s="226"/>
    </row>
    <row r="752" spans="2:18" ht="11.5" x14ac:dyDescent="0.25">
      <c r="B752" s="166"/>
      <c r="C752" s="166"/>
      <c r="D752" s="225"/>
      <c r="E752" s="225"/>
      <c r="F752" s="226"/>
      <c r="G752" s="166"/>
      <c r="H752" s="226"/>
      <c r="I752" s="166"/>
      <c r="J752" s="226"/>
      <c r="K752" s="166"/>
      <c r="L752" s="226"/>
      <c r="M752" s="166"/>
      <c r="N752" s="226"/>
      <c r="O752" s="166"/>
      <c r="P752" s="226"/>
      <c r="Q752" s="166"/>
      <c r="R752" s="226"/>
    </row>
    <row r="753" spans="2:18" ht="11.5" x14ac:dyDescent="0.25">
      <c r="B753" s="166"/>
      <c r="C753" s="166"/>
      <c r="D753" s="225"/>
      <c r="E753" s="225"/>
      <c r="F753" s="226"/>
      <c r="G753" s="166"/>
      <c r="H753" s="226"/>
      <c r="I753" s="166"/>
      <c r="J753" s="226"/>
      <c r="K753" s="166"/>
      <c r="L753" s="226"/>
      <c r="M753" s="166"/>
      <c r="N753" s="226"/>
      <c r="O753" s="166"/>
      <c r="P753" s="226"/>
      <c r="Q753" s="166"/>
      <c r="R753" s="226"/>
    </row>
    <row r="754" spans="2:18" ht="11.5" x14ac:dyDescent="0.25">
      <c r="B754" s="166"/>
      <c r="C754" s="166"/>
      <c r="D754" s="225"/>
      <c r="E754" s="225"/>
      <c r="F754" s="226"/>
      <c r="G754" s="166"/>
      <c r="H754" s="226"/>
      <c r="I754" s="166"/>
      <c r="J754" s="226"/>
      <c r="K754" s="166"/>
      <c r="L754" s="226"/>
      <c r="M754" s="166"/>
      <c r="N754" s="226"/>
      <c r="O754" s="166"/>
      <c r="P754" s="226"/>
      <c r="Q754" s="166"/>
      <c r="R754" s="226"/>
    </row>
    <row r="755" spans="2:18" ht="11.5" x14ac:dyDescent="0.25">
      <c r="B755" s="166"/>
      <c r="C755" s="166"/>
      <c r="D755" s="225"/>
      <c r="E755" s="225"/>
      <c r="F755" s="226"/>
      <c r="G755" s="166"/>
      <c r="H755" s="226"/>
      <c r="I755" s="166"/>
      <c r="J755" s="226"/>
      <c r="K755" s="166"/>
      <c r="L755" s="226"/>
      <c r="M755" s="166"/>
      <c r="N755" s="226"/>
      <c r="O755" s="166"/>
      <c r="P755" s="226"/>
      <c r="Q755" s="166"/>
      <c r="R755" s="226"/>
    </row>
    <row r="756" spans="2:18" ht="11.5" x14ac:dyDescent="0.25">
      <c r="B756" s="166"/>
      <c r="C756" s="166"/>
      <c r="D756" s="225"/>
      <c r="E756" s="225"/>
      <c r="F756" s="226"/>
      <c r="G756" s="166"/>
      <c r="H756" s="226"/>
      <c r="I756" s="166"/>
      <c r="J756" s="226"/>
      <c r="K756" s="166"/>
      <c r="L756" s="226"/>
      <c r="M756" s="166"/>
      <c r="N756" s="226"/>
      <c r="O756" s="166"/>
      <c r="P756" s="226"/>
      <c r="Q756" s="166"/>
      <c r="R756" s="226"/>
    </row>
    <row r="757" spans="2:18" ht="11.5" x14ac:dyDescent="0.25">
      <c r="B757" s="166"/>
      <c r="C757" s="166"/>
      <c r="D757" s="225"/>
      <c r="E757" s="225"/>
      <c r="F757" s="226"/>
      <c r="G757" s="166"/>
      <c r="H757" s="226"/>
      <c r="I757" s="166"/>
      <c r="J757" s="226"/>
      <c r="K757" s="166"/>
      <c r="L757" s="226"/>
      <c r="M757" s="166"/>
      <c r="N757" s="226"/>
      <c r="O757" s="166"/>
      <c r="P757" s="226"/>
      <c r="Q757" s="166"/>
      <c r="R757" s="226"/>
    </row>
    <row r="758" spans="2:18" ht="11.5" x14ac:dyDescent="0.25">
      <c r="B758" s="166"/>
      <c r="C758" s="166"/>
      <c r="D758" s="225"/>
      <c r="E758" s="225"/>
      <c r="F758" s="226"/>
      <c r="G758" s="166"/>
      <c r="H758" s="226"/>
      <c r="I758" s="166"/>
      <c r="J758" s="226"/>
      <c r="K758" s="166"/>
      <c r="L758" s="226"/>
      <c r="M758" s="166"/>
      <c r="N758" s="226"/>
      <c r="O758" s="166"/>
      <c r="P758" s="226"/>
      <c r="Q758" s="166"/>
      <c r="R758" s="226"/>
    </row>
    <row r="759" spans="2:18" ht="11.5" x14ac:dyDescent="0.25">
      <c r="O759" s="166"/>
      <c r="P759" s="226"/>
      <c r="Q759" s="166"/>
    </row>
  </sheetData>
  <sheetProtection selectLockedCells="1"/>
  <mergeCells count="148">
    <mergeCell ref="C2:G2"/>
    <mergeCell ref="C3:D3"/>
    <mergeCell ref="E3:F3"/>
    <mergeCell ref="C4:D4"/>
    <mergeCell ref="E4:F4"/>
    <mergeCell ref="C5:D5"/>
    <mergeCell ref="E5:F5"/>
    <mergeCell ref="C6:D6"/>
    <mergeCell ref="E6:F6"/>
    <mergeCell ref="P9:Q9"/>
    <mergeCell ref="R9:S9"/>
    <mergeCell ref="H10:I10"/>
    <mergeCell ref="J10:K10"/>
    <mergeCell ref="L10:M10"/>
    <mergeCell ref="N10:O10"/>
    <mergeCell ref="P10:Q10"/>
    <mergeCell ref="R10:S10"/>
    <mergeCell ref="C7:D7"/>
    <mergeCell ref="E7:F7"/>
    <mergeCell ref="C8:D8"/>
    <mergeCell ref="E8:F8"/>
    <mergeCell ref="C9:D9"/>
    <mergeCell ref="E9:F9"/>
    <mergeCell ref="B21:C21"/>
    <mergeCell ref="D21:E21"/>
    <mergeCell ref="F21:G21"/>
    <mergeCell ref="I21:K21"/>
    <mergeCell ref="L21:N21"/>
    <mergeCell ref="O21:Q21"/>
    <mergeCell ref="B12:Q12"/>
    <mergeCell ref="C14:D14"/>
    <mergeCell ref="F14:I14"/>
    <mergeCell ref="J14:Q14"/>
    <mergeCell ref="L16:M16"/>
    <mergeCell ref="P16:Q16"/>
    <mergeCell ref="B23:C23"/>
    <mergeCell ref="D23:E23"/>
    <mergeCell ref="F23:G23"/>
    <mergeCell ref="I23:K23"/>
    <mergeCell ref="L23:N23"/>
    <mergeCell ref="O23:Q23"/>
    <mergeCell ref="B22:C22"/>
    <mergeCell ref="D22:E22"/>
    <mergeCell ref="F22:G22"/>
    <mergeCell ref="I22:K22"/>
    <mergeCell ref="L22:N22"/>
    <mergeCell ref="O22:Q22"/>
    <mergeCell ref="B25:C25"/>
    <mergeCell ref="D25:E25"/>
    <mergeCell ref="F25:G25"/>
    <mergeCell ref="I25:K25"/>
    <mergeCell ref="L25:N25"/>
    <mergeCell ref="O25:Q25"/>
    <mergeCell ref="B24:C24"/>
    <mergeCell ref="D24:E24"/>
    <mergeCell ref="F24:G24"/>
    <mergeCell ref="I24:K24"/>
    <mergeCell ref="L24:N24"/>
    <mergeCell ref="O24:Q24"/>
    <mergeCell ref="B27:C27"/>
    <mergeCell ref="D27:E27"/>
    <mergeCell ref="F27:G27"/>
    <mergeCell ref="I27:K27"/>
    <mergeCell ref="L27:N27"/>
    <mergeCell ref="O27:Q27"/>
    <mergeCell ref="B26:C26"/>
    <mergeCell ref="D26:E26"/>
    <mergeCell ref="F26:G26"/>
    <mergeCell ref="I26:K26"/>
    <mergeCell ref="L26:N26"/>
    <mergeCell ref="O26:Q26"/>
    <mergeCell ref="B29:C29"/>
    <mergeCell ref="D29:E29"/>
    <mergeCell ref="F29:G29"/>
    <mergeCell ref="I29:K29"/>
    <mergeCell ref="L29:N29"/>
    <mergeCell ref="O29:Q29"/>
    <mergeCell ref="B28:C28"/>
    <mergeCell ref="D28:E28"/>
    <mergeCell ref="F28:G28"/>
    <mergeCell ref="I28:K28"/>
    <mergeCell ref="L28:N28"/>
    <mergeCell ref="O28:Q28"/>
    <mergeCell ref="O32:Q32"/>
    <mergeCell ref="I37:K37"/>
    <mergeCell ref="L37:N37"/>
    <mergeCell ref="O37:Q37"/>
    <mergeCell ref="I38:K38"/>
    <mergeCell ref="L38:N38"/>
    <mergeCell ref="O38:Q38"/>
    <mergeCell ref="B30:C30"/>
    <mergeCell ref="D30:E30"/>
    <mergeCell ref="F30:G30"/>
    <mergeCell ref="I30:K30"/>
    <mergeCell ref="L30:N30"/>
    <mergeCell ref="O30:Q30"/>
    <mergeCell ref="I41:K41"/>
    <mergeCell ref="L41:N41"/>
    <mergeCell ref="O41:Q41"/>
    <mergeCell ref="O43:Q43"/>
    <mergeCell ref="O45:Q45"/>
    <mergeCell ref="B51:M51"/>
    <mergeCell ref="O51:Q51"/>
    <mergeCell ref="I39:K39"/>
    <mergeCell ref="L39:N39"/>
    <mergeCell ref="O39:Q39"/>
    <mergeCell ref="I40:K40"/>
    <mergeCell ref="L40:N40"/>
    <mergeCell ref="O40:Q40"/>
    <mergeCell ref="B55:M55"/>
    <mergeCell ref="O55:Q55"/>
    <mergeCell ref="B56:M56"/>
    <mergeCell ref="O56:Q56"/>
    <mergeCell ref="O58:Q58"/>
    <mergeCell ref="O63:Q63"/>
    <mergeCell ref="B52:M52"/>
    <mergeCell ref="O52:Q52"/>
    <mergeCell ref="B53:M53"/>
    <mergeCell ref="O53:Q53"/>
    <mergeCell ref="B54:M54"/>
    <mergeCell ref="O54:Q54"/>
    <mergeCell ref="O81:Q81"/>
    <mergeCell ref="O82:Q82"/>
    <mergeCell ref="O83:Q83"/>
    <mergeCell ref="O84:Q84"/>
    <mergeCell ref="O85:Q85"/>
    <mergeCell ref="O86:Q86"/>
    <mergeCell ref="O64:Q64"/>
    <mergeCell ref="O66:Q66"/>
    <mergeCell ref="O72:Q72"/>
    <mergeCell ref="O74:Q74"/>
    <mergeCell ref="O79:Q79"/>
    <mergeCell ref="O80:Q80"/>
    <mergeCell ref="O113:Q113"/>
    <mergeCell ref="O117:Q117"/>
    <mergeCell ref="B99:D99"/>
    <mergeCell ref="E99:H99"/>
    <mergeCell ref="I99:N99"/>
    <mergeCell ref="O99:Q99"/>
    <mergeCell ref="O102:Q102"/>
    <mergeCell ref="O109:Q109"/>
    <mergeCell ref="O87:Q87"/>
    <mergeCell ref="O88:Q88"/>
    <mergeCell ref="O90:Q90"/>
    <mergeCell ref="O94:Q94"/>
    <mergeCell ref="B98:D98"/>
    <mergeCell ref="E98:H98"/>
    <mergeCell ref="I98:N98"/>
  </mergeCells>
  <conditionalFormatting sqref="O117:Q117">
    <cfRule type="cellIs" dxfId="6" priority="1" operator="lessThan">
      <formula>$O$109</formula>
    </cfRule>
    <cfRule type="cellIs" dxfId="5" priority="2" operator="greaterThan">
      <formula>$O$109</formula>
    </cfRule>
  </conditionalFormatting>
  <printOptions horizontalCentered="1"/>
  <pageMargins left="0.25" right="0.25" top="0.23" bottom="0.28999999999999998" header="0.23" footer="0.3"/>
  <pageSetup scale="69" orientation="landscape" horizontalDpi="1200" verticalDpi="12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  <pageSetUpPr fitToPage="1"/>
  </sheetPr>
  <dimension ref="A2:AI687"/>
  <sheetViews>
    <sheetView topLeftCell="A73" zoomScale="115" zoomScaleNormal="115" zoomScaleSheetLayoutView="100" workbookViewId="0">
      <selection activeCell="O37" sqref="O37"/>
    </sheetView>
  </sheetViews>
  <sheetFormatPr defaultColWidth="9.1796875" defaultRowHeight="10" x14ac:dyDescent="0.25"/>
  <cols>
    <col min="1" max="1" width="3.453125" style="1" customWidth="1"/>
    <col min="2" max="3" width="19.7265625" style="1" customWidth="1"/>
    <col min="4" max="4" width="10.7265625" style="2" customWidth="1"/>
    <col min="5" max="5" width="7.81640625" style="2" customWidth="1"/>
    <col min="6" max="6" width="6.54296875" style="3" customWidth="1"/>
    <col min="7" max="7" width="10.7265625" style="1" customWidth="1"/>
    <col min="8" max="8" width="6.54296875" style="3" customWidth="1"/>
    <col min="9" max="9" width="10.7265625" style="1" customWidth="1"/>
    <col min="10" max="10" width="5.7265625" style="3" customWidth="1"/>
    <col min="11" max="11" width="10.7265625" style="1" customWidth="1"/>
    <col min="12" max="12" width="5.7265625" style="3" customWidth="1"/>
    <col min="13" max="13" width="10.7265625" style="1" customWidth="1"/>
    <col min="14" max="14" width="5.7265625" style="3" customWidth="1"/>
    <col min="15" max="15" width="10.7265625" style="1" customWidth="1"/>
    <col min="16" max="16" width="5.7265625" style="3" customWidth="1"/>
    <col min="17" max="17" width="10.7265625" style="1" customWidth="1"/>
    <col min="18" max="18" width="5.7265625" style="3" customWidth="1"/>
    <col min="19" max="19" width="10.7265625" style="1" customWidth="1"/>
    <col min="20" max="20" width="13.453125" style="1" bestFit="1" customWidth="1"/>
    <col min="21" max="21" width="5" style="1" bestFit="1" customWidth="1"/>
    <col min="22" max="22" width="7.453125" style="4" customWidth="1"/>
    <col min="23" max="23" width="5.7265625" style="4" customWidth="1"/>
    <col min="24" max="24" width="3.7265625" style="4" customWidth="1"/>
    <col min="25" max="25" width="5.7265625" style="4" customWidth="1"/>
    <col min="26" max="26" width="3.7265625" style="4" customWidth="1"/>
    <col min="27" max="27" width="5.7265625" style="4" customWidth="1"/>
    <col min="28" max="28" width="3.7265625" style="1" customWidth="1"/>
    <col min="29" max="29" width="5.7265625" style="1" customWidth="1"/>
    <col min="30" max="30" width="3.7265625" style="1" customWidth="1"/>
    <col min="31" max="31" width="5.7265625" style="1" customWidth="1"/>
    <col min="32" max="32" width="3.7265625" style="1" customWidth="1"/>
    <col min="33" max="33" width="5.7265625" style="1" customWidth="1"/>
    <col min="34" max="34" width="3.7265625" style="1" customWidth="1"/>
    <col min="35" max="35" width="5.7265625" style="1" customWidth="1"/>
    <col min="36" max="42" width="3.7265625" style="1" customWidth="1"/>
    <col min="43" max="16384" width="9.1796875" style="1"/>
  </cols>
  <sheetData>
    <row r="2" spans="2:27" ht="11.25" customHeight="1" x14ac:dyDescent="0.25">
      <c r="B2" s="394" t="s">
        <v>0</v>
      </c>
      <c r="C2" s="795">
        <f>+'BVARI BUDGET'!C2</f>
        <v>0</v>
      </c>
      <c r="D2" s="795"/>
      <c r="E2" s="795"/>
      <c r="F2" s="795"/>
      <c r="G2" s="796"/>
    </row>
    <row r="3" spans="2:27" ht="11.25" customHeight="1" x14ac:dyDescent="0.25">
      <c r="B3" s="395" t="s">
        <v>47</v>
      </c>
      <c r="C3" s="759">
        <f>+'BVARI BUDGET'!C3</f>
        <v>0</v>
      </c>
      <c r="D3" s="759"/>
      <c r="E3" s="745" t="s">
        <v>58</v>
      </c>
      <c r="F3" s="745"/>
      <c r="G3" s="429">
        <f>+'BVARI BUDGET'!H3</f>
        <v>0</v>
      </c>
      <c r="H3" s="6"/>
      <c r="I3" s="104" t="s">
        <v>59</v>
      </c>
      <c r="J3" s="95"/>
      <c r="K3" s="96"/>
      <c r="L3" s="95"/>
      <c r="M3" s="96"/>
      <c r="N3" s="95"/>
      <c r="O3" s="97"/>
      <c r="V3" s="1"/>
      <c r="W3" s="1"/>
      <c r="X3" s="1"/>
      <c r="Y3" s="1"/>
      <c r="Z3" s="1"/>
      <c r="AA3" s="1"/>
    </row>
    <row r="4" spans="2:27" ht="11.25" customHeight="1" x14ac:dyDescent="0.25">
      <c r="B4" s="395" t="s">
        <v>1</v>
      </c>
      <c r="C4" s="759">
        <f>+'BVARI BUDGET'!C4</f>
        <v>0</v>
      </c>
      <c r="D4" s="759"/>
      <c r="E4" s="745" t="s">
        <v>43</v>
      </c>
      <c r="F4" s="745"/>
      <c r="G4" s="571">
        <f>+'BVARI BUDGET'!H4</f>
        <v>44743</v>
      </c>
      <c r="H4" s="6"/>
      <c r="I4" s="161" t="s">
        <v>63</v>
      </c>
      <c r="J4" s="99"/>
      <c r="K4" s="99"/>
      <c r="L4" s="99"/>
      <c r="M4" s="99"/>
      <c r="N4" s="99"/>
      <c r="O4" s="100"/>
      <c r="V4" s="1"/>
      <c r="W4" s="1"/>
      <c r="X4" s="1"/>
      <c r="Y4" s="1"/>
      <c r="Z4" s="1"/>
      <c r="AA4" s="1"/>
    </row>
    <row r="5" spans="2:27" ht="11.25" customHeight="1" x14ac:dyDescent="0.25">
      <c r="B5" s="395" t="s">
        <v>9</v>
      </c>
      <c r="C5" s="759">
        <f>+'BVARI BUDGET'!C5</f>
        <v>0</v>
      </c>
      <c r="D5" s="759"/>
      <c r="E5" s="745" t="s">
        <v>44</v>
      </c>
      <c r="F5" s="745"/>
      <c r="G5" s="571">
        <f>+'BVARI BUDGET'!H5</f>
        <v>47299</v>
      </c>
      <c r="H5" s="6"/>
      <c r="I5" s="256" t="s">
        <v>143</v>
      </c>
      <c r="J5" s="99"/>
      <c r="K5" s="99"/>
      <c r="L5" s="99"/>
      <c r="M5" s="99"/>
      <c r="N5" s="99"/>
      <c r="O5" s="100"/>
      <c r="V5" s="1"/>
      <c r="W5" s="1"/>
      <c r="X5" s="1"/>
      <c r="Y5" s="1"/>
      <c r="Z5" s="1"/>
      <c r="AA5" s="1"/>
    </row>
    <row r="6" spans="2:27" ht="11.25" customHeight="1" x14ac:dyDescent="0.25">
      <c r="B6" s="395" t="s">
        <v>10</v>
      </c>
      <c r="C6" s="759">
        <f>+'BVARI BUDGET'!C6</f>
        <v>0</v>
      </c>
      <c r="D6" s="759"/>
      <c r="E6" s="745" t="s">
        <v>45</v>
      </c>
      <c r="F6" s="745"/>
      <c r="G6" s="430" t="str">
        <f>+'BVARI BUDGET'!H6</f>
        <v>7 Yrs</v>
      </c>
      <c r="H6" s="6"/>
      <c r="I6" s="256"/>
      <c r="J6" s="99"/>
      <c r="K6" s="99"/>
      <c r="L6" s="99"/>
      <c r="M6" s="99"/>
      <c r="N6" s="99"/>
      <c r="O6" s="100"/>
      <c r="V6" s="1"/>
      <c r="W6" s="1"/>
      <c r="X6" s="1"/>
      <c r="Y6" s="1"/>
      <c r="Z6" s="1"/>
      <c r="AA6" s="1"/>
    </row>
    <row r="7" spans="2:27" ht="11.25" customHeight="1" x14ac:dyDescent="0.25">
      <c r="B7" s="396" t="s">
        <v>356</v>
      </c>
      <c r="C7" s="780">
        <f>+'BVARI BUDGET'!C7</f>
        <v>0</v>
      </c>
      <c r="D7" s="780"/>
      <c r="E7" s="745" t="s">
        <v>46</v>
      </c>
      <c r="F7" s="745"/>
      <c r="G7" s="431">
        <f>+'BVARI BUDGET'!H7</f>
        <v>0.03</v>
      </c>
      <c r="H7" s="6"/>
      <c r="I7" s="256"/>
      <c r="J7" s="99"/>
      <c r="K7" s="99"/>
      <c r="L7" s="99"/>
      <c r="M7" s="99"/>
      <c r="N7" s="99"/>
      <c r="O7" s="100"/>
      <c r="V7" s="1"/>
      <c r="W7" s="1"/>
      <c r="X7" s="1"/>
      <c r="Y7" s="1"/>
      <c r="Z7" s="1"/>
      <c r="AA7" s="1"/>
    </row>
    <row r="8" spans="2:27" ht="11.25" customHeight="1" x14ac:dyDescent="0.25">
      <c r="B8" s="396" t="s">
        <v>250</v>
      </c>
      <c r="C8" s="781">
        <f>+'BVARI BUDGET'!C8</f>
        <v>0</v>
      </c>
      <c r="D8" s="781"/>
      <c r="E8" s="745"/>
      <c r="F8" s="745"/>
      <c r="G8" s="430"/>
      <c r="H8" s="6"/>
      <c r="I8" s="98"/>
      <c r="J8" s="99"/>
      <c r="K8" s="99"/>
      <c r="L8" s="99"/>
      <c r="M8" s="99"/>
      <c r="N8" s="99"/>
      <c r="O8" s="100"/>
      <c r="Q8" s="5"/>
      <c r="S8" s="5"/>
      <c r="V8" s="1"/>
      <c r="W8" s="1"/>
      <c r="X8" s="1"/>
      <c r="Y8" s="1"/>
      <c r="Z8" s="1"/>
      <c r="AA8" s="1"/>
    </row>
    <row r="9" spans="2:27" ht="11.25" customHeight="1" x14ac:dyDescent="0.25">
      <c r="B9" s="397"/>
      <c r="C9" s="782"/>
      <c r="D9" s="782"/>
      <c r="E9" s="751"/>
      <c r="F9" s="751"/>
      <c r="G9" s="432"/>
      <c r="H9" s="94"/>
      <c r="I9" s="101"/>
      <c r="J9" s="102"/>
      <c r="K9" s="102"/>
      <c r="L9" s="102"/>
      <c r="M9" s="102"/>
      <c r="N9" s="102"/>
      <c r="O9" s="103"/>
      <c r="P9" s="766"/>
      <c r="Q9" s="766"/>
      <c r="R9" s="766"/>
      <c r="S9" s="766"/>
      <c r="V9" s="1"/>
      <c r="W9" s="1"/>
      <c r="X9" s="1"/>
      <c r="Y9" s="1"/>
      <c r="Z9" s="1"/>
      <c r="AA9" s="1"/>
    </row>
    <row r="10" spans="2:27" s="10" customFormat="1" ht="11.25" customHeight="1" x14ac:dyDescent="0.25">
      <c r="D10" s="51"/>
      <c r="E10" s="51"/>
      <c r="F10" s="52"/>
      <c r="H10" s="727"/>
      <c r="I10" s="727"/>
      <c r="J10" s="727"/>
      <c r="K10" s="727"/>
      <c r="L10" s="727"/>
      <c r="M10" s="727"/>
      <c r="N10" s="727"/>
      <c r="O10" s="727"/>
      <c r="P10" s="727"/>
      <c r="Q10" s="727"/>
      <c r="R10" s="727"/>
      <c r="S10" s="727"/>
      <c r="T10" s="9" t="str">
        <f>IF($B$426=5,"","↓")</f>
        <v>↓</v>
      </c>
      <c r="U10" s="1"/>
      <c r="V10" s="9"/>
      <c r="W10" s="9"/>
      <c r="X10" s="9"/>
      <c r="Y10" s="9"/>
      <c r="Z10" s="9"/>
      <c r="AA10" s="9"/>
    </row>
    <row r="11" spans="2:27" s="10" customFormat="1" ht="11.25" customHeight="1" x14ac:dyDescent="0.25">
      <c r="D11" s="51"/>
      <c r="E11" s="51"/>
      <c r="F11" s="52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1"/>
      <c r="V11" s="9"/>
      <c r="W11" s="9"/>
      <c r="X11" s="9"/>
      <c r="Y11" s="9"/>
      <c r="Z11" s="9"/>
      <c r="AA11" s="9"/>
    </row>
    <row r="12" spans="2:27" s="10" customFormat="1" ht="11.25" customHeight="1" x14ac:dyDescent="0.25">
      <c r="B12" s="779" t="s">
        <v>200</v>
      </c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341"/>
      <c r="S12" s="341"/>
      <c r="T12" s="341"/>
      <c r="U12" s="1"/>
      <c r="V12" s="9"/>
      <c r="W12" s="9"/>
      <c r="X12" s="9"/>
      <c r="Y12" s="9"/>
      <c r="Z12" s="9"/>
      <c r="AA12" s="9"/>
    </row>
    <row r="13" spans="2:27" s="10" customFormat="1" ht="11.25" customHeight="1" x14ac:dyDescent="0.25">
      <c r="D13" s="51"/>
      <c r="E13" s="51"/>
      <c r="F13" s="52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1"/>
      <c r="V13" s="9"/>
      <c r="W13" s="9"/>
      <c r="X13" s="9"/>
      <c r="Y13" s="9"/>
      <c r="Z13" s="9"/>
      <c r="AA13" s="9"/>
    </row>
    <row r="14" spans="2:27" s="10" customFormat="1" ht="11.25" customHeight="1" x14ac:dyDescent="0.25">
      <c r="D14" s="51"/>
      <c r="E14" s="51"/>
      <c r="F14" s="52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1"/>
      <c r="V14" s="9"/>
      <c r="W14" s="9"/>
      <c r="X14" s="9"/>
      <c r="Y14" s="9"/>
      <c r="Z14" s="9"/>
      <c r="AA14" s="9"/>
    </row>
    <row r="15" spans="2:27" s="10" customFormat="1" ht="11.25" customHeight="1" x14ac:dyDescent="0.25">
      <c r="D15" s="51"/>
      <c r="E15" s="51"/>
      <c r="F15" s="52"/>
      <c r="H15" s="9"/>
      <c r="I15" s="9"/>
      <c r="J15" s="9"/>
      <c r="K15" s="9"/>
      <c r="L15" s="9"/>
      <c r="M15" s="9"/>
      <c r="N15" s="9"/>
      <c r="O15" s="9"/>
      <c r="P15" s="171" t="s">
        <v>201</v>
      </c>
      <c r="Q15" s="9"/>
      <c r="R15" s="9"/>
      <c r="S15" s="9"/>
      <c r="T15" s="9"/>
      <c r="U15" s="1"/>
      <c r="V15" s="9"/>
      <c r="W15" s="9"/>
      <c r="X15" s="9"/>
      <c r="Y15" s="9"/>
      <c r="Z15" s="9"/>
      <c r="AA15" s="9"/>
    </row>
    <row r="16" spans="2:27" s="164" customFormat="1" ht="11.25" customHeight="1" x14ac:dyDescent="0.25">
      <c r="B16" s="167" t="s">
        <v>202</v>
      </c>
      <c r="C16" s="167"/>
      <c r="D16" s="169"/>
      <c r="E16" s="169"/>
      <c r="F16" s="170"/>
      <c r="G16" s="167"/>
      <c r="H16" s="171"/>
      <c r="I16" s="171"/>
      <c r="J16" s="171"/>
      <c r="K16" s="171"/>
      <c r="L16" s="171"/>
      <c r="M16" s="171"/>
      <c r="N16" s="171"/>
      <c r="O16" s="783">
        <f>+'R&amp;R Budget YR 1'!O32+'R&amp;R Budget YR 2'!O32+'R&amp;R Budget YR 3'!O32+'R&amp;R Budget YR 4'!O32+'R&amp;R Budget YR 5'!O32+'R&amp;R Budget YR 6'!O32+'R&amp;R Budget YR 7'!O32</f>
        <v>0</v>
      </c>
      <c r="P16" s="784"/>
      <c r="Q16" s="785"/>
      <c r="R16" s="171"/>
      <c r="S16" s="171"/>
      <c r="T16" s="171"/>
      <c r="U16" s="166"/>
      <c r="V16" s="165"/>
      <c r="W16" s="165"/>
      <c r="X16" s="165"/>
      <c r="Y16" s="165"/>
      <c r="Z16" s="165"/>
      <c r="AA16" s="165"/>
    </row>
    <row r="17" spans="2:35" s="164" customFormat="1" ht="11.25" customHeight="1" x14ac:dyDescent="0.25">
      <c r="B17" s="167" t="s">
        <v>203</v>
      </c>
      <c r="C17" s="167"/>
      <c r="D17" s="169"/>
      <c r="E17" s="169"/>
      <c r="F17" s="170"/>
      <c r="G17" s="167"/>
      <c r="H17" s="171"/>
      <c r="I17" s="171"/>
      <c r="J17" s="171"/>
      <c r="K17" s="171"/>
      <c r="L17" s="171"/>
      <c r="M17" s="171"/>
      <c r="N17" s="171"/>
      <c r="O17" s="783">
        <f>+'R&amp;R Budget YR 1'!O43+'R&amp;R Budget YR 2'!O43+'R&amp;R Budget YR 3'!O43+'R&amp;R Budget YR 4'!O43+'R&amp;R Budget YR 5'!O43+'R&amp;R Budget YR 6'!O43+'R&amp;R Budget YR 7'!O43</f>
        <v>0</v>
      </c>
      <c r="P17" s="784"/>
      <c r="Q17" s="785"/>
      <c r="R17" s="171"/>
      <c r="S17" s="171"/>
      <c r="T17" s="171"/>
      <c r="U17" s="166"/>
      <c r="V17" s="165"/>
      <c r="W17" s="165"/>
      <c r="X17" s="165"/>
      <c r="Y17" s="165"/>
      <c r="Z17" s="165"/>
      <c r="AA17" s="165"/>
    </row>
    <row r="18" spans="2:35" s="164" customFormat="1" ht="11.25" customHeight="1" x14ac:dyDescent="0.25">
      <c r="B18" s="167"/>
      <c r="C18" s="166" t="s">
        <v>93</v>
      </c>
      <c r="D18" s="167"/>
      <c r="E18" s="167"/>
      <c r="F18" s="167"/>
      <c r="G18" s="167"/>
      <c r="H18" s="167"/>
      <c r="I18" s="805">
        <f>+'R&amp;R Budget YR 1'!B43+'R&amp;R Budget YR 2'!B43+'R&amp;R Budget YR 3'!B43+'R&amp;R Budget YR 4'!B43+'R&amp;R Budget YR 5'!B43+'R&amp;R Budget YR 6'!B43+'R&amp;R Budget YR 7'!B43</f>
        <v>0</v>
      </c>
      <c r="J18" s="806"/>
      <c r="K18" s="807"/>
      <c r="L18" s="171"/>
      <c r="M18" s="171"/>
      <c r="N18" s="171"/>
      <c r="O18" s="171"/>
      <c r="P18" s="171"/>
      <c r="Q18" s="171"/>
      <c r="R18" s="171"/>
      <c r="S18" s="171"/>
      <c r="T18" s="171"/>
      <c r="U18" s="166"/>
      <c r="V18" s="165"/>
      <c r="W18" s="165"/>
      <c r="X18" s="165"/>
      <c r="Y18" s="165"/>
      <c r="Z18" s="165"/>
      <c r="AA18" s="165"/>
    </row>
    <row r="19" spans="2:35" s="164" customFormat="1" ht="11.25" customHeight="1" x14ac:dyDescent="0.25">
      <c r="B19" s="167" t="s">
        <v>204</v>
      </c>
      <c r="C19" s="167"/>
      <c r="D19" s="169"/>
      <c r="E19" s="169"/>
      <c r="F19" s="170"/>
      <c r="G19" s="167"/>
      <c r="H19" s="171"/>
      <c r="I19" s="171"/>
      <c r="J19" s="171"/>
      <c r="K19" s="171"/>
      <c r="L19" s="171"/>
      <c r="M19" s="171"/>
      <c r="N19" s="171"/>
      <c r="O19" s="783">
        <f>+O16+O17</f>
        <v>0</v>
      </c>
      <c r="P19" s="784"/>
      <c r="Q19" s="785"/>
      <c r="R19" s="171"/>
      <c r="S19" s="171"/>
      <c r="T19" s="171"/>
      <c r="U19" s="166"/>
      <c r="V19" s="165"/>
      <c r="W19" s="165"/>
      <c r="X19" s="165"/>
      <c r="Y19" s="165"/>
      <c r="Z19" s="165"/>
      <c r="AA19" s="165"/>
    </row>
    <row r="20" spans="2:35" s="164" customFormat="1" ht="11.25" customHeight="1" x14ac:dyDescent="0.25">
      <c r="B20" s="167" t="s">
        <v>205</v>
      </c>
      <c r="C20" s="167"/>
      <c r="D20" s="169"/>
      <c r="E20" s="169"/>
      <c r="F20" s="170"/>
      <c r="G20" s="167"/>
      <c r="H20" s="171"/>
      <c r="I20" s="171"/>
      <c r="J20" s="171"/>
      <c r="K20" s="171"/>
      <c r="L20" s="171"/>
      <c r="M20" s="171"/>
      <c r="N20" s="171"/>
      <c r="O20" s="783">
        <f>+'R&amp;R Budget YR 1'!O58+'R&amp;R Budget YR 2'!O58+'R&amp;R Budget YR 3'!O58+'R&amp;R Budget YR 4'!O58+'R&amp;R Budget YR 5'!O58+'R&amp;R Budget YR 6'!O58+'R&amp;R Budget YR 7'!O58</f>
        <v>0</v>
      </c>
      <c r="P20" s="784"/>
      <c r="Q20" s="785"/>
      <c r="R20" s="171"/>
      <c r="S20" s="171"/>
      <c r="T20" s="171"/>
      <c r="U20" s="166"/>
      <c r="V20" s="165"/>
      <c r="W20" s="165"/>
      <c r="X20" s="165"/>
      <c r="Y20" s="165"/>
      <c r="Z20" s="165"/>
      <c r="AA20" s="165"/>
    </row>
    <row r="21" spans="2:35" s="164" customFormat="1" ht="11.25" customHeight="1" x14ac:dyDescent="0.25">
      <c r="B21" s="167" t="s">
        <v>206</v>
      </c>
      <c r="C21" s="167"/>
      <c r="D21" s="169"/>
      <c r="E21" s="169"/>
      <c r="F21" s="170"/>
      <c r="G21" s="167"/>
      <c r="H21" s="171"/>
      <c r="I21" s="171"/>
      <c r="J21" s="171"/>
      <c r="K21" s="171"/>
      <c r="L21" s="171"/>
      <c r="M21" s="171"/>
      <c r="N21" s="171"/>
      <c r="O21" s="783">
        <f>+I22+I23</f>
        <v>0</v>
      </c>
      <c r="P21" s="784"/>
      <c r="Q21" s="785"/>
      <c r="R21" s="171"/>
      <c r="S21" s="171"/>
      <c r="T21" s="171"/>
      <c r="U21" s="166"/>
      <c r="V21" s="165"/>
      <c r="W21" s="165"/>
      <c r="X21" s="165"/>
      <c r="Y21" s="165"/>
      <c r="Z21" s="165"/>
      <c r="AA21" s="165"/>
    </row>
    <row r="22" spans="2:35" ht="11.5" x14ac:dyDescent="0.25">
      <c r="B22" s="1">
        <v>1</v>
      </c>
      <c r="C22" s="166" t="s">
        <v>207</v>
      </c>
      <c r="D22" s="1"/>
      <c r="E22" s="1"/>
      <c r="F22" s="1"/>
      <c r="H22" s="1"/>
      <c r="I22" s="805">
        <f>+'R&amp;R Budget YR 1'!O63+'R&amp;R Budget YR 2'!O63+'R&amp;R Budget YR 3'!O63+'R&amp;R Budget YR 4'!O63+'R&amp;R Budget YR 5'!O63+'R&amp;R Budget YR 6'!O63+'R&amp;R Budget YR 7'!O63</f>
        <v>0</v>
      </c>
      <c r="J22" s="806"/>
      <c r="K22" s="807"/>
      <c r="L22" s="167"/>
      <c r="M22" s="167"/>
      <c r="N22" s="226"/>
      <c r="O22" s="808"/>
      <c r="P22" s="808"/>
      <c r="Q22" s="808"/>
      <c r="R22" s="226"/>
    </row>
    <row r="23" spans="2:35" s="2" customFormat="1" ht="13" x14ac:dyDescent="0.25">
      <c r="B23" s="1">
        <v>2</v>
      </c>
      <c r="C23" s="166" t="s">
        <v>129</v>
      </c>
      <c r="D23" s="225"/>
      <c r="E23" s="225"/>
      <c r="F23" s="226"/>
      <c r="G23" s="166"/>
      <c r="H23" s="226"/>
      <c r="I23" s="805">
        <f>+'R&amp;R Budget YR 1'!O64+'R&amp;R Budget YR 2'!O64+'R&amp;R Budget YR 3'!O64+'R&amp;R Budget YR 4'!O64+'R&amp;R Budget YR 5'!O64+'R&amp;R Budget YR 6'!O64+'R&amp;R Budget YR 7'!O64</f>
        <v>0</v>
      </c>
      <c r="J23" s="806"/>
      <c r="K23" s="807"/>
      <c r="L23" s="226"/>
      <c r="M23" s="166"/>
      <c r="N23" s="193"/>
      <c r="O23" s="797"/>
      <c r="P23" s="797"/>
      <c r="Q23" s="797"/>
      <c r="R23" s="226"/>
      <c r="S23" s="1"/>
      <c r="T23" s="1"/>
      <c r="U23" s="1"/>
      <c r="V23" s="4"/>
      <c r="W23" s="4"/>
      <c r="X23" s="4"/>
      <c r="Y23" s="4"/>
      <c r="Z23" s="4"/>
      <c r="AA23" s="4"/>
      <c r="AB23" s="1"/>
      <c r="AC23" s="1"/>
      <c r="AD23" s="1"/>
      <c r="AE23" s="1"/>
      <c r="AF23" s="1"/>
      <c r="AG23" s="1"/>
      <c r="AH23" s="1"/>
      <c r="AI23" s="1"/>
    </row>
    <row r="24" spans="2:35" s="2" customFormat="1" ht="13" x14ac:dyDescent="0.25">
      <c r="B24" s="167" t="s">
        <v>212</v>
      </c>
      <c r="C24" s="233"/>
      <c r="D24" s="225"/>
      <c r="E24" s="225"/>
      <c r="F24" s="226"/>
      <c r="G24" s="166"/>
      <c r="H24" s="226"/>
      <c r="I24" s="166"/>
      <c r="J24" s="226"/>
      <c r="K24" s="166"/>
      <c r="L24" s="226"/>
      <c r="M24" s="166"/>
      <c r="N24" s="193"/>
      <c r="O24" s="783"/>
      <c r="P24" s="784"/>
      <c r="Q24" s="785"/>
      <c r="R24" s="226"/>
      <c r="S24" s="1"/>
      <c r="T24" s="1"/>
      <c r="U24" s="1"/>
      <c r="V24" s="4"/>
      <c r="W24" s="4"/>
      <c r="X24" s="4"/>
      <c r="Y24" s="4"/>
      <c r="Z24" s="4"/>
      <c r="AA24" s="4"/>
      <c r="AB24" s="1"/>
      <c r="AC24" s="1"/>
      <c r="AD24" s="1"/>
      <c r="AE24" s="1"/>
      <c r="AF24" s="1"/>
      <c r="AG24" s="1"/>
      <c r="AH24" s="1"/>
      <c r="AI24" s="1"/>
    </row>
    <row r="25" spans="2:35" s="2" customFormat="1" ht="13" hidden="1" x14ac:dyDescent="0.25">
      <c r="B25" s="166">
        <v>1</v>
      </c>
      <c r="C25" s="233" t="s">
        <v>208</v>
      </c>
      <c r="D25" s="225"/>
      <c r="E25" s="225"/>
      <c r="F25" s="226"/>
      <c r="G25" s="166"/>
      <c r="H25" s="226"/>
      <c r="I25" s="805"/>
      <c r="J25" s="806"/>
      <c r="K25" s="807"/>
      <c r="L25" s="226"/>
      <c r="M25" s="166"/>
      <c r="N25" s="193"/>
      <c r="O25" s="351"/>
      <c r="P25" s="351"/>
      <c r="Q25" s="351"/>
      <c r="R25" s="226"/>
      <c r="S25" s="1"/>
      <c r="T25" s="1"/>
      <c r="U25" s="1"/>
      <c r="V25" s="4"/>
      <c r="W25" s="4"/>
      <c r="X25" s="4"/>
      <c r="Y25" s="4"/>
      <c r="Z25" s="4"/>
      <c r="AA25" s="4"/>
      <c r="AB25" s="1"/>
      <c r="AC25" s="1"/>
      <c r="AD25" s="1"/>
      <c r="AE25" s="1"/>
      <c r="AF25" s="1"/>
      <c r="AG25" s="1"/>
      <c r="AH25" s="1"/>
      <c r="AI25" s="1"/>
    </row>
    <row r="26" spans="2:35" s="2" customFormat="1" ht="13" hidden="1" x14ac:dyDescent="0.25">
      <c r="B26" s="166">
        <v>2</v>
      </c>
      <c r="C26" s="233" t="s">
        <v>186</v>
      </c>
      <c r="D26" s="225"/>
      <c r="E26" s="225"/>
      <c r="F26" s="226"/>
      <c r="G26" s="166"/>
      <c r="H26" s="226"/>
      <c r="I26" s="805"/>
      <c r="J26" s="806"/>
      <c r="K26" s="807"/>
      <c r="L26" s="226"/>
      <c r="M26" s="166"/>
      <c r="N26" s="193"/>
      <c r="O26" s="351"/>
      <c r="P26" s="351"/>
      <c r="Q26" s="351"/>
      <c r="R26" s="226"/>
      <c r="S26" s="1"/>
      <c r="T26" s="1"/>
      <c r="U26" s="1"/>
      <c r="V26" s="4"/>
      <c r="W26" s="4"/>
      <c r="X26" s="4"/>
      <c r="Y26" s="4"/>
      <c r="Z26" s="4"/>
      <c r="AA26" s="4"/>
      <c r="AB26" s="1"/>
      <c r="AC26" s="1"/>
      <c r="AD26" s="1"/>
      <c r="AE26" s="1"/>
      <c r="AF26" s="1"/>
      <c r="AG26" s="1"/>
      <c r="AH26" s="1"/>
      <c r="AI26" s="1"/>
    </row>
    <row r="27" spans="2:35" s="2" customFormat="1" ht="13" hidden="1" x14ac:dyDescent="0.25">
      <c r="B27" s="166">
        <v>3</v>
      </c>
      <c r="C27" s="233" t="s">
        <v>157</v>
      </c>
      <c r="D27" s="225"/>
      <c r="E27" s="225"/>
      <c r="F27" s="226"/>
      <c r="G27" s="166"/>
      <c r="H27" s="226"/>
      <c r="I27" s="805"/>
      <c r="J27" s="806"/>
      <c r="K27" s="807"/>
      <c r="L27" s="226"/>
      <c r="M27" s="166"/>
      <c r="N27" s="193"/>
      <c r="O27" s="351"/>
      <c r="P27" s="351"/>
      <c r="Q27" s="351"/>
      <c r="R27" s="226"/>
      <c r="S27" s="1"/>
      <c r="T27" s="1"/>
      <c r="U27" s="1"/>
      <c r="V27" s="4"/>
      <c r="W27" s="4"/>
      <c r="X27" s="4"/>
      <c r="Y27" s="4"/>
      <c r="Z27" s="4"/>
      <c r="AA27" s="4"/>
      <c r="AB27" s="1"/>
      <c r="AC27" s="1"/>
      <c r="AD27" s="1"/>
      <c r="AE27" s="1"/>
      <c r="AF27" s="1"/>
      <c r="AG27" s="1"/>
      <c r="AH27" s="1"/>
      <c r="AI27" s="1"/>
    </row>
    <row r="28" spans="2:35" s="2" customFormat="1" ht="13" hidden="1" x14ac:dyDescent="0.25">
      <c r="B28" s="166">
        <v>4</v>
      </c>
      <c r="C28" s="233" t="s">
        <v>209</v>
      </c>
      <c r="D28" s="225"/>
      <c r="E28" s="225"/>
      <c r="F28" s="226"/>
      <c r="G28" s="166"/>
      <c r="H28" s="226"/>
      <c r="I28" s="805"/>
      <c r="J28" s="806"/>
      <c r="K28" s="807"/>
      <c r="L28" s="226"/>
      <c r="M28" s="166"/>
      <c r="N28" s="193"/>
      <c r="O28" s="351"/>
      <c r="P28" s="351"/>
      <c r="Q28" s="351"/>
      <c r="R28" s="226"/>
      <c r="S28" s="1"/>
      <c r="T28" s="1"/>
      <c r="U28" s="1"/>
      <c r="V28" s="4"/>
      <c r="W28" s="4"/>
      <c r="X28" s="4"/>
      <c r="Y28" s="4"/>
      <c r="Z28" s="4"/>
      <c r="AA28" s="4"/>
      <c r="AB28" s="1"/>
      <c r="AC28" s="1"/>
      <c r="AD28" s="1"/>
      <c r="AE28" s="1"/>
      <c r="AF28" s="1"/>
      <c r="AG28" s="1"/>
      <c r="AH28" s="1"/>
      <c r="AI28" s="1"/>
    </row>
    <row r="29" spans="2:35" s="2" customFormat="1" ht="13" hidden="1" x14ac:dyDescent="0.25">
      <c r="B29" s="166">
        <v>5</v>
      </c>
      <c r="C29" s="233" t="s">
        <v>210</v>
      </c>
      <c r="D29" s="225"/>
      <c r="E29" s="225"/>
      <c r="F29" s="226"/>
      <c r="G29" s="166"/>
      <c r="H29" s="226"/>
      <c r="I29" s="805"/>
      <c r="J29" s="806"/>
      <c r="K29" s="807"/>
      <c r="L29" s="226"/>
      <c r="M29" s="166"/>
      <c r="N29" s="193"/>
      <c r="O29" s="351"/>
      <c r="P29" s="351"/>
      <c r="Q29" s="351"/>
      <c r="R29" s="226"/>
      <c r="S29" s="1"/>
      <c r="T29" s="1"/>
      <c r="U29" s="1"/>
      <c r="V29" s="4"/>
      <c r="W29" s="4"/>
      <c r="X29" s="4"/>
      <c r="Y29" s="4"/>
      <c r="Z29" s="4"/>
      <c r="AA29" s="4"/>
      <c r="AB29" s="1"/>
      <c r="AC29" s="1"/>
      <c r="AD29" s="1"/>
      <c r="AE29" s="1"/>
      <c r="AF29" s="1"/>
      <c r="AG29" s="1"/>
      <c r="AH29" s="1"/>
      <c r="AI29" s="1"/>
    </row>
    <row r="30" spans="2:35" s="2" customFormat="1" ht="13" hidden="1" x14ac:dyDescent="0.25">
      <c r="B30" s="167"/>
      <c r="C30" s="233" t="s">
        <v>211</v>
      </c>
      <c r="D30" s="225"/>
      <c r="E30" s="225"/>
      <c r="F30" s="226"/>
      <c r="G30" s="166"/>
      <c r="H30" s="226"/>
      <c r="I30" s="805"/>
      <c r="J30" s="806"/>
      <c r="K30" s="807"/>
      <c r="L30" s="226"/>
      <c r="M30" s="166"/>
      <c r="N30" s="193"/>
      <c r="O30" s="351"/>
      <c r="P30" s="351"/>
      <c r="Q30" s="351"/>
      <c r="R30" s="226"/>
      <c r="S30" s="1"/>
      <c r="T30" s="1"/>
      <c r="U30" s="1"/>
      <c r="V30" s="4"/>
      <c r="W30" s="4"/>
      <c r="X30" s="4"/>
      <c r="Y30" s="4"/>
      <c r="Z30" s="4"/>
      <c r="AA30" s="4"/>
      <c r="AB30" s="1"/>
      <c r="AC30" s="1"/>
      <c r="AD30" s="1"/>
      <c r="AE30" s="1"/>
      <c r="AF30" s="1"/>
      <c r="AG30" s="1"/>
      <c r="AH30" s="1"/>
      <c r="AI30" s="1"/>
    </row>
    <row r="31" spans="2:35" s="2" customFormat="1" ht="13" x14ac:dyDescent="0.25">
      <c r="B31" s="167" t="s">
        <v>213</v>
      </c>
      <c r="C31" s="233"/>
      <c r="D31" s="225"/>
      <c r="E31" s="225"/>
      <c r="F31" s="226"/>
      <c r="G31" s="166"/>
      <c r="H31" s="226"/>
      <c r="I31" s="166"/>
      <c r="J31" s="226"/>
      <c r="K31" s="166"/>
      <c r="L31" s="226"/>
      <c r="M31" s="166"/>
      <c r="N31" s="193"/>
      <c r="O31" s="783">
        <f>SUM(I32:K41)</f>
        <v>0</v>
      </c>
      <c r="P31" s="784"/>
      <c r="Q31" s="785"/>
      <c r="R31" s="226"/>
      <c r="S31" s="1"/>
      <c r="T31" s="1"/>
      <c r="U31" s="1"/>
      <c r="V31" s="4"/>
      <c r="W31" s="4"/>
      <c r="X31" s="4"/>
      <c r="Y31" s="4"/>
      <c r="Z31" s="4"/>
      <c r="AA31" s="4"/>
      <c r="AB31" s="1"/>
      <c r="AC31" s="1"/>
      <c r="AD31" s="1"/>
      <c r="AE31" s="1"/>
      <c r="AF31" s="1"/>
      <c r="AG31" s="1"/>
      <c r="AH31" s="1"/>
      <c r="AI31" s="1"/>
    </row>
    <row r="32" spans="2:35" s="2" customFormat="1" ht="13" x14ac:dyDescent="0.25">
      <c r="B32" s="1">
        <v>1</v>
      </c>
      <c r="C32" s="233" t="s">
        <v>120</v>
      </c>
      <c r="D32" s="225"/>
      <c r="E32" s="225"/>
      <c r="F32" s="226"/>
      <c r="G32" s="166"/>
      <c r="H32" s="226"/>
      <c r="I32" s="805">
        <f>+'R&amp;R Budget YR 1'!O79+'R&amp;R Budget YR 2'!O79+'R&amp;R Budget YR 3'!O79+'R&amp;R Budget YR 4'!O79+'R&amp;R Budget YR 5'!O79+'R&amp;R Budget YR 6'!O79+'R&amp;R Budget YR 7'!O79</f>
        <v>0</v>
      </c>
      <c r="J32" s="806"/>
      <c r="K32" s="807"/>
      <c r="L32" s="226"/>
      <c r="M32" s="166"/>
      <c r="N32" s="193"/>
      <c r="O32" s="351"/>
      <c r="P32" s="351"/>
      <c r="Q32" s="351"/>
      <c r="R32" s="226"/>
      <c r="S32" s="1"/>
      <c r="T32" s="1"/>
      <c r="U32" s="1"/>
      <c r="V32" s="4"/>
      <c r="W32" s="4"/>
      <c r="X32" s="4"/>
      <c r="Y32" s="4"/>
      <c r="Z32" s="4"/>
      <c r="AA32" s="4"/>
      <c r="AB32" s="1"/>
      <c r="AC32" s="1"/>
      <c r="AD32" s="1"/>
      <c r="AE32" s="1"/>
      <c r="AF32" s="1"/>
      <c r="AG32" s="1"/>
      <c r="AH32" s="1"/>
      <c r="AI32" s="1"/>
    </row>
    <row r="33" spans="1:35" s="2" customFormat="1" ht="13" x14ac:dyDescent="0.25">
      <c r="B33" s="1">
        <v>2</v>
      </c>
      <c r="C33" s="233" t="s">
        <v>121</v>
      </c>
      <c r="D33" s="225"/>
      <c r="E33" s="225"/>
      <c r="F33" s="226"/>
      <c r="G33" s="166"/>
      <c r="H33" s="226"/>
      <c r="I33" s="805">
        <f>+'R&amp;R Budget YR 1'!O80+'R&amp;R Budget YR 2'!O80+'R&amp;R Budget YR 3'!O80+'R&amp;R Budget YR 4'!O80+'R&amp;R Budget YR 5'!O80+'R&amp;R Budget YR 6'!O80+'R&amp;R Budget YR 7'!O80</f>
        <v>0</v>
      </c>
      <c r="J33" s="806"/>
      <c r="K33" s="807"/>
      <c r="L33" s="226"/>
      <c r="M33" s="166"/>
      <c r="N33" s="193"/>
      <c r="O33" s="351"/>
      <c r="P33" s="351"/>
      <c r="Q33" s="351"/>
      <c r="R33" s="226"/>
      <c r="S33" s="1"/>
      <c r="T33" s="1"/>
      <c r="U33" s="1"/>
      <c r="V33" s="4"/>
      <c r="W33" s="4"/>
      <c r="X33" s="4"/>
      <c r="Y33" s="4"/>
      <c r="Z33" s="4"/>
      <c r="AA33" s="4"/>
      <c r="AB33" s="1"/>
      <c r="AC33" s="1"/>
      <c r="AD33" s="1"/>
      <c r="AE33" s="1"/>
      <c r="AF33" s="1"/>
      <c r="AG33" s="1"/>
      <c r="AH33" s="1"/>
      <c r="AI33" s="1"/>
    </row>
    <row r="34" spans="1:35" s="2" customFormat="1" ht="11.5" x14ac:dyDescent="0.25">
      <c r="B34" s="1">
        <v>3</v>
      </c>
      <c r="C34" s="233" t="s">
        <v>122</v>
      </c>
      <c r="D34" s="225"/>
      <c r="E34" s="225"/>
      <c r="F34" s="226"/>
      <c r="G34" s="166"/>
      <c r="H34" s="226"/>
      <c r="I34" s="805">
        <f>+'R&amp;R Budget YR 1'!O81+'R&amp;R Budget YR 2'!O81+'R&amp;R Budget YR 3'!O81+'R&amp;R Budget YR 4'!O81+'R&amp;R Budget YR 5'!O81+'R&amp;R Budget YR 6'!O81+'R&amp;R Budget YR 7'!O81</f>
        <v>0</v>
      </c>
      <c r="J34" s="806"/>
      <c r="K34" s="807"/>
      <c r="L34" s="226"/>
      <c r="M34" s="166"/>
      <c r="N34" s="226"/>
      <c r="O34" s="351"/>
      <c r="P34" s="351"/>
      <c r="Q34" s="351"/>
      <c r="R34" s="226"/>
      <c r="S34" s="1"/>
      <c r="T34" s="1"/>
      <c r="U34" s="1"/>
      <c r="V34" s="4"/>
      <c r="W34" s="4"/>
      <c r="X34" s="4"/>
      <c r="Y34" s="4"/>
      <c r="Z34" s="4"/>
      <c r="AA34" s="4"/>
      <c r="AB34" s="1"/>
      <c r="AC34" s="1"/>
      <c r="AD34" s="1"/>
      <c r="AE34" s="1"/>
      <c r="AF34" s="1"/>
      <c r="AG34" s="1"/>
      <c r="AH34" s="1"/>
      <c r="AI34" s="1"/>
    </row>
    <row r="35" spans="1:35" s="2" customFormat="1" ht="11.5" x14ac:dyDescent="0.25">
      <c r="B35" s="1">
        <v>4</v>
      </c>
      <c r="C35" s="227" t="s">
        <v>123</v>
      </c>
      <c r="D35" s="225"/>
      <c r="E35" s="225"/>
      <c r="F35" s="226"/>
      <c r="G35" s="166"/>
      <c r="H35" s="226"/>
      <c r="I35" s="805">
        <f>+'R&amp;R Budget YR 1'!O82+'R&amp;R Budget YR 2'!O82+'R&amp;R Budget YR 3'!O82+'R&amp;R Budget YR 4'!O82+'R&amp;R Budget YR 5'!O82+'R&amp;R Budget YR 6'!O82+'R&amp;R Budget YR 7'!O82</f>
        <v>0</v>
      </c>
      <c r="J35" s="806"/>
      <c r="K35" s="807"/>
      <c r="L35" s="226"/>
      <c r="M35" s="166"/>
      <c r="O35" s="351"/>
      <c r="P35" s="351"/>
      <c r="Q35" s="351"/>
      <c r="R35" s="226"/>
      <c r="S35" s="1"/>
      <c r="T35" s="1"/>
      <c r="U35" s="1"/>
      <c r="V35" s="4"/>
      <c r="W35" s="4"/>
      <c r="X35" s="4"/>
      <c r="Y35" s="4"/>
      <c r="Z35" s="4"/>
      <c r="AA35" s="4"/>
      <c r="AB35" s="1"/>
      <c r="AC35" s="1"/>
      <c r="AD35" s="1"/>
      <c r="AE35" s="1"/>
      <c r="AF35" s="1"/>
      <c r="AG35" s="1"/>
      <c r="AH35" s="1"/>
      <c r="AI35" s="1"/>
    </row>
    <row r="36" spans="1:35" s="2" customFormat="1" ht="11.5" x14ac:dyDescent="0.25">
      <c r="B36" s="1">
        <v>5</v>
      </c>
      <c r="C36" s="227" t="s">
        <v>124</v>
      </c>
      <c r="D36" s="225"/>
      <c r="E36" s="225"/>
      <c r="F36" s="226"/>
      <c r="G36" s="166"/>
      <c r="H36" s="226"/>
      <c r="I36" s="805">
        <f>+'R&amp;R Budget YR 1'!O83+'R&amp;R Budget YR 2'!O83+'R&amp;R Budget YR 3'!O83+'R&amp;R Budget YR 4'!O83+'R&amp;R Budget YR 5'!O83+'R&amp;R Budget YR 6'!O83+'R&amp;R Budget YR 7'!O83</f>
        <v>0</v>
      </c>
      <c r="J36" s="806"/>
      <c r="K36" s="807"/>
      <c r="L36" s="226"/>
      <c r="M36" s="166"/>
      <c r="N36" s="226"/>
      <c r="O36" s="351"/>
      <c r="P36" s="351"/>
      <c r="Q36" s="351"/>
      <c r="R36" s="226"/>
      <c r="S36" s="1"/>
      <c r="T36" s="1"/>
      <c r="U36" s="1"/>
      <c r="V36" s="4"/>
      <c r="W36" s="4"/>
      <c r="X36" s="4"/>
      <c r="Y36" s="4"/>
      <c r="Z36" s="4"/>
      <c r="AA36" s="4"/>
      <c r="AB36" s="1"/>
      <c r="AC36" s="1"/>
      <c r="AD36" s="1"/>
      <c r="AE36" s="1"/>
      <c r="AF36" s="1"/>
      <c r="AG36" s="1"/>
      <c r="AH36" s="1"/>
      <c r="AI36" s="1"/>
    </row>
    <row r="37" spans="1:35" s="2" customFormat="1" ht="11.5" x14ac:dyDescent="0.25">
      <c r="B37" s="1">
        <v>6</v>
      </c>
      <c r="C37" s="227" t="s">
        <v>125</v>
      </c>
      <c r="D37" s="225"/>
      <c r="E37" s="225"/>
      <c r="F37" s="226"/>
      <c r="G37" s="166"/>
      <c r="H37" s="226"/>
      <c r="I37" s="805">
        <f>+'R&amp;R Budget YR 1'!O84+'R&amp;R Budget YR 2'!O84+'R&amp;R Budget YR 3'!O84+'R&amp;R Budget YR 4'!O84+'R&amp;R Budget YR 5'!O84+'R&amp;R Budget YR 6'!O84+'R&amp;R Budget YR 7'!O84</f>
        <v>0</v>
      </c>
      <c r="J37" s="806"/>
      <c r="K37" s="807"/>
      <c r="L37" s="226"/>
      <c r="M37" s="166"/>
      <c r="N37" s="226"/>
      <c r="O37" s="351"/>
      <c r="P37" s="351"/>
      <c r="Q37" s="351"/>
      <c r="R37" s="226"/>
      <c r="S37" s="1"/>
      <c r="T37" s="1"/>
      <c r="U37" s="1"/>
      <c r="V37" s="4"/>
      <c r="W37" s="4"/>
      <c r="X37" s="4"/>
      <c r="Y37" s="4"/>
      <c r="Z37" s="4"/>
      <c r="AA37" s="4"/>
      <c r="AB37" s="1"/>
      <c r="AC37" s="1"/>
      <c r="AD37" s="1"/>
      <c r="AE37" s="1"/>
      <c r="AF37" s="1"/>
      <c r="AG37" s="1"/>
      <c r="AH37" s="1"/>
      <c r="AI37" s="1"/>
    </row>
    <row r="38" spans="1:35" s="2" customFormat="1" ht="11.5" x14ac:dyDescent="0.25">
      <c r="B38" s="1">
        <v>7</v>
      </c>
      <c r="C38" s="227" t="s">
        <v>126</v>
      </c>
      <c r="D38" s="225"/>
      <c r="E38" s="225"/>
      <c r="F38" s="226"/>
      <c r="G38" s="166"/>
      <c r="H38" s="226"/>
      <c r="I38" s="805">
        <f>+'R&amp;R Budget YR 1'!O85+'R&amp;R Budget YR 2'!O85+'R&amp;R Budget YR 3'!O85+'R&amp;R Budget YR 4'!O85+'R&amp;R Budget YR 5'!O85+'R&amp;R Budget YR 6'!O85+'R&amp;R Budget YR 7'!O85</f>
        <v>0</v>
      </c>
      <c r="J38" s="806"/>
      <c r="K38" s="807"/>
      <c r="L38" s="226"/>
      <c r="M38" s="166"/>
      <c r="N38" s="226"/>
      <c r="O38" s="351"/>
      <c r="P38" s="351"/>
      <c r="Q38" s="351"/>
      <c r="R38" s="226"/>
      <c r="S38" s="1"/>
      <c r="T38" s="1"/>
      <c r="U38" s="1"/>
      <c r="V38" s="4"/>
      <c r="W38" s="4"/>
      <c r="X38" s="4"/>
      <c r="Y38" s="4"/>
      <c r="Z38" s="4"/>
      <c r="AA38" s="4"/>
      <c r="AB38" s="1"/>
      <c r="AC38" s="1"/>
      <c r="AD38" s="1"/>
      <c r="AE38" s="1"/>
      <c r="AF38" s="1"/>
      <c r="AG38" s="1"/>
      <c r="AH38" s="1"/>
      <c r="AI38" s="1"/>
    </row>
    <row r="39" spans="1:35" s="2" customFormat="1" ht="11.5" x14ac:dyDescent="0.25">
      <c r="B39" s="1">
        <v>8</v>
      </c>
      <c r="C39" s="350" t="s">
        <v>214</v>
      </c>
      <c r="D39" s="225"/>
      <c r="E39" s="225"/>
      <c r="F39" s="226"/>
      <c r="G39" s="166"/>
      <c r="H39" s="226"/>
      <c r="I39" s="805">
        <f>+'R&amp;R Budget YR 1'!O86+'R&amp;R Budget YR 2'!O86+'R&amp;R Budget YR 3'!O86+'R&amp;R Budget YR 4'!O86+'R&amp;R Budget YR 5'!O86+'R&amp;R Budget YR 6'!O86+'R&amp;R Budget YR 7'!O86</f>
        <v>0</v>
      </c>
      <c r="J39" s="806"/>
      <c r="K39" s="807"/>
      <c r="L39" s="226"/>
      <c r="M39" s="166"/>
      <c r="N39" s="226"/>
      <c r="O39" s="351"/>
      <c r="P39" s="351"/>
      <c r="Q39" s="351"/>
      <c r="R39" s="226"/>
      <c r="S39" s="1"/>
      <c r="T39" s="1"/>
      <c r="U39" s="1"/>
      <c r="V39" s="4"/>
      <c r="W39" s="4"/>
      <c r="X39" s="4"/>
      <c r="Y39" s="4"/>
      <c r="Z39" s="4"/>
      <c r="AA39" s="4"/>
      <c r="AB39" s="1"/>
      <c r="AC39" s="1"/>
      <c r="AD39" s="1"/>
      <c r="AE39" s="1"/>
      <c r="AF39" s="1"/>
      <c r="AG39" s="1"/>
      <c r="AH39" s="1"/>
      <c r="AI39" s="1"/>
    </row>
    <row r="40" spans="1:35" s="2" customFormat="1" ht="11.5" x14ac:dyDescent="0.25">
      <c r="B40" s="1">
        <v>9</v>
      </c>
      <c r="C40" s="350" t="s">
        <v>215</v>
      </c>
      <c r="D40" s="225"/>
      <c r="E40" s="225"/>
      <c r="F40" s="226"/>
      <c r="G40" s="166"/>
      <c r="H40" s="226"/>
      <c r="I40" s="805">
        <f>+'R&amp;R Budget YR 1'!O87+'R&amp;R Budget YR 2'!O87+'R&amp;R Budget YR 3'!O87+'R&amp;R Budget YR 4'!O87+'R&amp;R Budget YR 5'!O87+'R&amp;R Budget YR 6'!O87+'R&amp;R Budget YR 7'!O87</f>
        <v>0</v>
      </c>
      <c r="J40" s="806"/>
      <c r="K40" s="807"/>
      <c r="L40" s="226"/>
      <c r="M40" s="166"/>
      <c r="N40" s="226"/>
      <c r="O40" s="351"/>
      <c r="P40" s="351"/>
      <c r="Q40" s="351"/>
      <c r="R40" s="226"/>
      <c r="S40" s="1"/>
      <c r="T40" s="1"/>
      <c r="U40" s="1"/>
      <c r="V40" s="4"/>
      <c r="W40" s="4"/>
      <c r="X40" s="4"/>
      <c r="Y40" s="4"/>
      <c r="Z40" s="4"/>
      <c r="AA40" s="4"/>
      <c r="AB40" s="1"/>
      <c r="AC40" s="1"/>
      <c r="AD40" s="1"/>
      <c r="AE40" s="1"/>
      <c r="AF40" s="1"/>
      <c r="AG40" s="1"/>
      <c r="AH40" s="1"/>
      <c r="AI40" s="1"/>
    </row>
    <row r="41" spans="1:35" s="2" customFormat="1" ht="11.5" x14ac:dyDescent="0.25">
      <c r="B41" s="1">
        <v>10</v>
      </c>
      <c r="C41" s="350" t="s">
        <v>216</v>
      </c>
      <c r="D41" s="225"/>
      <c r="E41" s="225"/>
      <c r="F41" s="226"/>
      <c r="G41" s="166"/>
      <c r="H41" s="226"/>
      <c r="I41" s="805">
        <f>+'R&amp;R Budget YR 1'!O88+'R&amp;R Budget YR 2'!O88+'R&amp;R Budget YR 3'!O88+'R&amp;R Budget YR 4'!O88+'R&amp;R Budget YR 5'!O88+'R&amp;R Budget YR 6'!O88+'R&amp;R Budget YR 7'!O88</f>
        <v>0</v>
      </c>
      <c r="J41" s="806"/>
      <c r="K41" s="807"/>
      <c r="L41" s="226"/>
      <c r="M41" s="166"/>
      <c r="N41" s="226"/>
      <c r="O41" s="351"/>
      <c r="P41" s="351"/>
      <c r="Q41" s="351"/>
      <c r="R41" s="226"/>
      <c r="S41" s="1"/>
      <c r="T41" s="1"/>
      <c r="U41" s="1"/>
      <c r="V41" s="4"/>
      <c r="W41" s="4"/>
      <c r="X41" s="4"/>
      <c r="Y41" s="4"/>
      <c r="Z41" s="4"/>
      <c r="AA41" s="4"/>
      <c r="AB41" s="1"/>
      <c r="AC41" s="1"/>
      <c r="AD41" s="1"/>
      <c r="AE41" s="1"/>
      <c r="AF41" s="1"/>
      <c r="AG41" s="1"/>
      <c r="AH41" s="1"/>
      <c r="AI41" s="1"/>
    </row>
    <row r="42" spans="1:35" s="164" customFormat="1" ht="11.25" customHeight="1" x14ac:dyDescent="0.25">
      <c r="B42" s="167" t="s">
        <v>217</v>
      </c>
      <c r="C42" s="167"/>
      <c r="D42" s="169"/>
      <c r="E42" s="169"/>
      <c r="F42" s="170"/>
      <c r="G42" s="167"/>
      <c r="H42" s="171"/>
      <c r="I42" s="171"/>
      <c r="J42" s="171"/>
      <c r="K42" s="171"/>
      <c r="L42" s="171"/>
      <c r="M42" s="171"/>
      <c r="N42" s="171"/>
      <c r="O42" s="783">
        <f>SUM(O16:Q31)-O19</f>
        <v>0</v>
      </c>
      <c r="P42" s="784"/>
      <c r="Q42" s="785"/>
      <c r="R42" s="171"/>
      <c r="S42" s="171"/>
      <c r="T42" s="171"/>
      <c r="U42" s="166"/>
      <c r="V42" s="165"/>
      <c r="W42" s="165"/>
      <c r="X42" s="165"/>
      <c r="Y42" s="165"/>
      <c r="Z42" s="165"/>
      <c r="AA42" s="165"/>
    </row>
    <row r="43" spans="1:35" s="164" customFormat="1" ht="11.25" customHeight="1" x14ac:dyDescent="0.25">
      <c r="B43" s="167" t="s">
        <v>218</v>
      </c>
      <c r="C43" s="167"/>
      <c r="D43" s="169"/>
      <c r="E43" s="169"/>
      <c r="F43" s="170"/>
      <c r="G43" s="167"/>
      <c r="H43" s="171"/>
      <c r="I43" s="171"/>
      <c r="J43" s="171"/>
      <c r="K43" s="171"/>
      <c r="L43" s="171"/>
      <c r="M43" s="171"/>
      <c r="N43" s="171"/>
      <c r="O43" s="783">
        <f>+'R&amp;R Budget YR 1'!O102+'R&amp;R Budget YR 2'!O102+'R&amp;R Budget YR 3'!O102+'R&amp;R Budget YR 4'!O102+'R&amp;R Budget YR 5'!O102+'R&amp;R Budget YR 6'!O102+'R&amp;R Budget YR 7'!O102</f>
        <v>0</v>
      </c>
      <c r="P43" s="784"/>
      <c r="Q43" s="785"/>
      <c r="R43" s="171"/>
      <c r="S43" s="171"/>
      <c r="T43" s="171"/>
      <c r="U43" s="166"/>
      <c r="V43" s="165"/>
      <c r="W43" s="165"/>
      <c r="X43" s="165"/>
      <c r="Y43" s="165"/>
      <c r="Z43" s="165"/>
      <c r="AA43" s="165"/>
    </row>
    <row r="44" spans="1:35" s="164" customFormat="1" ht="11.25" customHeight="1" x14ac:dyDescent="0.25">
      <c r="B44" s="167" t="s">
        <v>219</v>
      </c>
      <c r="C44" s="167"/>
      <c r="D44" s="169"/>
      <c r="E44" s="169"/>
      <c r="F44" s="170"/>
      <c r="G44" s="167"/>
      <c r="H44" s="171"/>
      <c r="I44" s="171"/>
      <c r="J44" s="171"/>
      <c r="K44" s="171"/>
      <c r="L44" s="171"/>
      <c r="M44" s="171"/>
      <c r="N44" s="171"/>
      <c r="O44" s="783">
        <f>+O43+O42</f>
        <v>0</v>
      </c>
      <c r="P44" s="784"/>
      <c r="Q44" s="785"/>
      <c r="R44" s="171"/>
      <c r="S44" s="171"/>
      <c r="T44" s="171"/>
      <c r="U44" s="166"/>
      <c r="V44" s="165"/>
      <c r="W44" s="165"/>
      <c r="X44" s="165"/>
      <c r="Y44" s="165"/>
      <c r="Z44" s="165"/>
      <c r="AA44" s="165"/>
    </row>
    <row r="45" spans="1:35" s="164" customFormat="1" ht="11.25" customHeight="1" x14ac:dyDescent="0.25">
      <c r="B45" s="167" t="s">
        <v>220</v>
      </c>
      <c r="C45" s="167"/>
      <c r="D45" s="169"/>
      <c r="E45" s="169"/>
      <c r="F45" s="170"/>
      <c r="G45" s="167"/>
      <c r="H45" s="171"/>
      <c r="I45" s="171"/>
      <c r="J45" s="171"/>
      <c r="K45" s="171"/>
      <c r="L45" s="171"/>
      <c r="M45" s="171"/>
      <c r="N45" s="171"/>
      <c r="O45" s="783"/>
      <c r="P45" s="784"/>
      <c r="Q45" s="785"/>
      <c r="R45" s="171"/>
      <c r="S45" s="171"/>
      <c r="T45" s="171"/>
      <c r="U45" s="166"/>
      <c r="V45" s="165"/>
      <c r="W45" s="165"/>
      <c r="X45" s="165"/>
      <c r="Y45" s="165"/>
      <c r="Z45" s="165"/>
      <c r="AA45" s="165"/>
    </row>
    <row r="46" spans="1:35" s="164" customFormat="1" ht="11.25" customHeight="1" x14ac:dyDescent="0.25">
      <c r="B46" s="167" t="s">
        <v>221</v>
      </c>
      <c r="C46" s="167"/>
      <c r="D46" s="169"/>
      <c r="E46" s="169"/>
      <c r="F46" s="170"/>
      <c r="G46" s="167"/>
      <c r="H46" s="171"/>
      <c r="I46" s="171"/>
      <c r="J46" s="171"/>
      <c r="K46" s="171"/>
      <c r="L46" s="171"/>
      <c r="M46" s="171"/>
      <c r="N46" s="171"/>
      <c r="O46" s="783">
        <f>+'BVARI BUDGET'!AA194</f>
        <v>0</v>
      </c>
      <c r="P46" s="784"/>
      <c r="Q46" s="785"/>
      <c r="R46" s="171"/>
      <c r="S46" s="171"/>
      <c r="T46" s="171"/>
      <c r="U46" s="166"/>
      <c r="V46" s="165"/>
      <c r="W46" s="165"/>
      <c r="X46" s="165"/>
      <c r="Y46" s="165"/>
      <c r="Z46" s="165"/>
      <c r="AA46" s="165"/>
    </row>
    <row r="47" spans="1:35" s="2" customFormat="1" ht="11.5" x14ac:dyDescent="0.25">
      <c r="A47" s="1"/>
      <c r="B47" s="227"/>
      <c r="C47" s="227"/>
      <c r="D47" s="225"/>
      <c r="E47" s="225"/>
      <c r="F47" s="226"/>
      <c r="G47" s="166"/>
      <c r="H47" s="226"/>
      <c r="I47" s="166"/>
      <c r="J47" s="226"/>
      <c r="K47" s="166"/>
      <c r="L47" s="226"/>
      <c r="M47" s="166"/>
      <c r="N47" s="226"/>
      <c r="O47" s="166"/>
      <c r="P47" s="226"/>
      <c r="Q47" s="166"/>
      <c r="R47" s="226"/>
      <c r="S47" s="1"/>
      <c r="T47" s="1"/>
      <c r="U47" s="1"/>
      <c r="V47" s="4"/>
      <c r="W47" s="4"/>
      <c r="X47" s="4"/>
      <c r="Y47" s="4"/>
      <c r="Z47" s="4"/>
      <c r="AA47" s="4"/>
      <c r="AB47" s="1"/>
      <c r="AC47" s="1"/>
      <c r="AD47" s="1"/>
      <c r="AE47" s="1"/>
      <c r="AF47" s="1"/>
      <c r="AG47" s="1"/>
      <c r="AH47" s="1"/>
      <c r="AI47" s="1"/>
    </row>
    <row r="48" spans="1:35" s="2" customFormat="1" ht="11.5" x14ac:dyDescent="0.25">
      <c r="A48" s="1"/>
      <c r="B48" s="227"/>
      <c r="C48" s="227"/>
      <c r="D48" s="225"/>
      <c r="E48" s="225"/>
      <c r="F48" s="226"/>
      <c r="G48" s="166"/>
      <c r="H48" s="226"/>
      <c r="I48" s="166"/>
      <c r="J48" s="226"/>
      <c r="K48" s="166"/>
      <c r="L48" s="226"/>
      <c r="M48" s="166"/>
      <c r="N48" s="226"/>
      <c r="O48" s="166"/>
      <c r="P48" s="226"/>
      <c r="Q48" s="166"/>
      <c r="R48" s="226"/>
      <c r="S48" s="1"/>
      <c r="T48" s="1"/>
      <c r="U48" s="1"/>
      <c r="V48" s="4"/>
      <c r="W48" s="4"/>
      <c r="X48" s="4"/>
      <c r="Y48" s="4"/>
      <c r="Z48" s="4"/>
      <c r="AA48" s="4"/>
      <c r="AB48" s="1"/>
      <c r="AC48" s="1"/>
      <c r="AD48" s="1"/>
      <c r="AE48" s="1"/>
      <c r="AF48" s="1"/>
      <c r="AG48" s="1"/>
      <c r="AH48" s="1"/>
      <c r="AI48" s="1"/>
    </row>
    <row r="49" spans="1:35" s="2" customFormat="1" ht="11.5" x14ac:dyDescent="0.25">
      <c r="A49" s="1"/>
      <c r="B49" s="227"/>
      <c r="C49" s="227"/>
      <c r="D49" s="225"/>
      <c r="E49" s="225"/>
      <c r="F49" s="226"/>
      <c r="G49" s="166"/>
      <c r="H49" s="226"/>
      <c r="I49" s="166"/>
      <c r="J49" s="226"/>
      <c r="K49" s="166"/>
      <c r="L49" s="226"/>
      <c r="M49" s="166"/>
      <c r="N49" s="226"/>
      <c r="O49" s="166"/>
      <c r="P49" s="226"/>
      <c r="Q49" s="166"/>
      <c r="R49" s="226"/>
      <c r="S49" s="1"/>
      <c r="T49" s="1"/>
      <c r="U49" s="1"/>
      <c r="V49" s="4"/>
      <c r="W49" s="4"/>
      <c r="X49" s="4"/>
      <c r="Y49" s="4"/>
      <c r="Z49" s="4"/>
      <c r="AA49" s="4"/>
      <c r="AB49" s="1"/>
      <c r="AC49" s="1"/>
      <c r="AD49" s="1"/>
      <c r="AE49" s="1"/>
      <c r="AF49" s="1"/>
      <c r="AG49" s="1"/>
      <c r="AH49" s="1"/>
      <c r="AI49" s="1"/>
    </row>
    <row r="50" spans="1:35" s="2" customFormat="1" ht="11.5" x14ac:dyDescent="0.25">
      <c r="A50" s="1"/>
      <c r="B50" s="227"/>
      <c r="C50" s="227"/>
      <c r="D50" s="225"/>
      <c r="E50" s="225"/>
      <c r="F50" s="226"/>
      <c r="G50" s="166"/>
      <c r="H50" s="226"/>
      <c r="I50" s="166"/>
      <c r="J50" s="226"/>
      <c r="K50" s="166"/>
      <c r="L50" s="226"/>
      <c r="M50" s="166"/>
      <c r="N50" s="226"/>
      <c r="O50" s="166"/>
      <c r="P50" s="226"/>
      <c r="Q50" s="166"/>
      <c r="R50" s="226"/>
      <c r="S50" s="1"/>
      <c r="T50" s="1"/>
      <c r="U50" s="1"/>
      <c r="V50" s="4"/>
      <c r="W50" s="4"/>
      <c r="X50" s="4"/>
      <c r="Y50" s="4"/>
      <c r="Z50" s="4"/>
      <c r="AA50" s="4"/>
      <c r="AB50" s="1"/>
      <c r="AC50" s="1"/>
      <c r="AD50" s="1"/>
      <c r="AE50" s="1"/>
      <c r="AF50" s="1"/>
      <c r="AG50" s="1"/>
      <c r="AH50" s="1"/>
      <c r="AI50" s="1"/>
    </row>
    <row r="51" spans="1:35" s="2" customFormat="1" ht="11.5" x14ac:dyDescent="0.25">
      <c r="A51" s="1"/>
      <c r="B51" s="227"/>
      <c r="C51" s="227"/>
      <c r="D51" s="225"/>
      <c r="E51" s="225"/>
      <c r="F51" s="226"/>
      <c r="G51" s="166"/>
      <c r="H51" s="226"/>
      <c r="I51" s="166"/>
      <c r="J51" s="226"/>
      <c r="K51" s="166"/>
      <c r="L51" s="226"/>
      <c r="M51" s="166"/>
      <c r="N51" s="226"/>
      <c r="O51" s="166"/>
      <c r="P51" s="226"/>
      <c r="Q51" s="166"/>
      <c r="R51" s="226"/>
      <c r="S51" s="1"/>
      <c r="T51" s="1"/>
      <c r="U51" s="1"/>
      <c r="V51" s="4"/>
      <c r="W51" s="4"/>
      <c r="X51" s="4"/>
      <c r="Y51" s="4"/>
      <c r="Z51" s="4"/>
      <c r="AA51" s="4"/>
      <c r="AB51" s="1"/>
      <c r="AC51" s="1"/>
      <c r="AD51" s="1"/>
      <c r="AE51" s="1"/>
      <c r="AF51" s="1"/>
      <c r="AG51" s="1"/>
      <c r="AH51" s="1"/>
      <c r="AI51" s="1"/>
    </row>
    <row r="52" spans="1:35" s="2" customFormat="1" ht="11.5" x14ac:dyDescent="0.25">
      <c r="A52" s="1"/>
      <c r="B52" s="227"/>
      <c r="C52" s="227"/>
      <c r="D52" s="225"/>
      <c r="E52" s="225"/>
      <c r="F52" s="226"/>
      <c r="G52" s="166"/>
      <c r="H52" s="226"/>
      <c r="I52" s="166"/>
      <c r="J52" s="226"/>
      <c r="K52" s="166"/>
      <c r="L52" s="226"/>
      <c r="M52" s="166"/>
      <c r="N52" s="226"/>
      <c r="O52" s="166"/>
      <c r="P52" s="226"/>
      <c r="Q52" s="166"/>
      <c r="R52" s="226"/>
      <c r="S52" s="1"/>
      <c r="T52" s="1"/>
      <c r="U52" s="1"/>
      <c r="V52" s="4"/>
      <c r="W52" s="4"/>
      <c r="X52" s="4"/>
      <c r="Y52" s="4"/>
      <c r="Z52" s="4"/>
      <c r="AA52" s="4"/>
      <c r="AB52" s="1"/>
      <c r="AC52" s="1"/>
      <c r="AD52" s="1"/>
      <c r="AE52" s="1"/>
      <c r="AF52" s="1"/>
      <c r="AG52" s="1"/>
      <c r="AH52" s="1"/>
      <c r="AI52" s="1"/>
    </row>
    <row r="53" spans="1:35" s="2" customFormat="1" ht="11.5" x14ac:dyDescent="0.25">
      <c r="A53" s="1"/>
      <c r="B53" s="227"/>
      <c r="C53" s="227"/>
      <c r="D53" s="225"/>
      <c r="E53" s="225"/>
      <c r="F53" s="226"/>
      <c r="G53" s="166"/>
      <c r="H53" s="226"/>
      <c r="I53" s="166"/>
      <c r="J53" s="226"/>
      <c r="K53" s="166"/>
      <c r="L53" s="226"/>
      <c r="M53" s="166"/>
      <c r="N53" s="226"/>
      <c r="O53" s="166"/>
      <c r="P53" s="226"/>
      <c r="Q53" s="166"/>
      <c r="R53" s="226"/>
      <c r="S53" s="1"/>
      <c r="T53" s="1"/>
      <c r="U53" s="1"/>
      <c r="V53" s="4"/>
      <c r="W53" s="4"/>
      <c r="X53" s="4"/>
      <c r="Y53" s="4"/>
      <c r="Z53" s="4"/>
      <c r="AA53" s="4"/>
      <c r="AB53" s="1"/>
      <c r="AC53" s="1"/>
      <c r="AD53" s="1"/>
      <c r="AE53" s="1"/>
      <c r="AF53" s="1"/>
      <c r="AG53" s="1"/>
      <c r="AH53" s="1"/>
      <c r="AI53" s="1"/>
    </row>
    <row r="54" spans="1:35" s="2" customFormat="1" ht="11.5" x14ac:dyDescent="0.25">
      <c r="A54" s="1"/>
      <c r="B54" s="227"/>
      <c r="C54" s="227"/>
      <c r="D54" s="225"/>
      <c r="E54" s="225"/>
      <c r="F54" s="226"/>
      <c r="G54" s="166"/>
      <c r="H54" s="226"/>
      <c r="I54" s="166"/>
      <c r="J54" s="226"/>
      <c r="K54" s="166"/>
      <c r="L54" s="226"/>
      <c r="M54" s="166"/>
      <c r="N54" s="226"/>
      <c r="O54" s="166"/>
      <c r="P54" s="226"/>
      <c r="Q54" s="166"/>
      <c r="R54" s="226"/>
      <c r="S54" s="1"/>
      <c r="T54" s="1"/>
      <c r="U54" s="1"/>
      <c r="V54" s="4"/>
      <c r="W54" s="4"/>
      <c r="X54" s="4"/>
      <c r="Y54" s="4"/>
      <c r="Z54" s="4"/>
      <c r="AA54" s="4"/>
      <c r="AB54" s="1"/>
      <c r="AC54" s="1"/>
      <c r="AD54" s="1"/>
      <c r="AE54" s="1"/>
      <c r="AF54" s="1"/>
      <c r="AG54" s="1"/>
      <c r="AH54" s="1"/>
      <c r="AI54" s="1"/>
    </row>
    <row r="55" spans="1:35" s="2" customFormat="1" ht="11.5" x14ac:dyDescent="0.25">
      <c r="A55" s="1"/>
      <c r="B55" s="227"/>
      <c r="C55" s="227"/>
      <c r="D55" s="225"/>
      <c r="E55" s="225"/>
      <c r="F55" s="226"/>
      <c r="G55" s="166"/>
      <c r="H55" s="226"/>
      <c r="I55" s="166"/>
      <c r="J55" s="226"/>
      <c r="K55" s="166"/>
      <c r="L55" s="226"/>
      <c r="M55" s="166"/>
      <c r="N55" s="226"/>
      <c r="O55" s="166"/>
      <c r="P55" s="226"/>
      <c r="Q55" s="166"/>
      <c r="R55" s="226"/>
      <c r="S55" s="1"/>
      <c r="T55" s="1"/>
      <c r="U55" s="1"/>
      <c r="V55" s="4"/>
      <c r="W55" s="4"/>
      <c r="X55" s="4"/>
      <c r="Y55" s="4"/>
      <c r="Z55" s="4"/>
      <c r="AA55" s="4"/>
      <c r="AB55" s="1"/>
      <c r="AC55" s="1"/>
      <c r="AD55" s="1"/>
      <c r="AE55" s="1"/>
      <c r="AF55" s="1"/>
      <c r="AG55" s="1"/>
      <c r="AH55" s="1"/>
      <c r="AI55" s="1"/>
    </row>
    <row r="56" spans="1:35" s="2" customFormat="1" ht="11.5" x14ac:dyDescent="0.25">
      <c r="A56" s="1"/>
      <c r="B56" s="227"/>
      <c r="C56" s="227"/>
      <c r="D56" s="225"/>
      <c r="E56" s="225"/>
      <c r="F56" s="226"/>
      <c r="G56" s="166"/>
      <c r="H56" s="226"/>
      <c r="I56" s="166"/>
      <c r="J56" s="226"/>
      <c r="K56" s="166"/>
      <c r="L56" s="226"/>
      <c r="M56" s="166"/>
      <c r="N56" s="226"/>
      <c r="O56" s="166"/>
      <c r="P56" s="226"/>
      <c r="Q56" s="166"/>
      <c r="R56" s="226"/>
      <c r="S56" s="1"/>
      <c r="T56" s="1"/>
      <c r="U56" s="1"/>
      <c r="V56" s="4"/>
      <c r="W56" s="4"/>
      <c r="X56" s="4"/>
      <c r="Y56" s="4"/>
      <c r="Z56" s="4"/>
      <c r="AA56" s="4"/>
      <c r="AB56" s="1"/>
      <c r="AC56" s="1"/>
      <c r="AD56" s="1"/>
      <c r="AE56" s="1"/>
      <c r="AF56" s="1"/>
      <c r="AG56" s="1"/>
      <c r="AH56" s="1"/>
      <c r="AI56" s="1"/>
    </row>
    <row r="57" spans="1:35" s="2" customFormat="1" ht="11.5" x14ac:dyDescent="0.25">
      <c r="A57" s="1"/>
      <c r="B57" s="227"/>
      <c r="C57" s="227"/>
      <c r="D57" s="225"/>
      <c r="E57" s="225"/>
      <c r="F57" s="226"/>
      <c r="G57" s="166"/>
      <c r="H57" s="226"/>
      <c r="I57" s="166"/>
      <c r="J57" s="226"/>
      <c r="K57" s="166"/>
      <c r="L57" s="226"/>
      <c r="M57" s="166"/>
      <c r="N57" s="226"/>
      <c r="O57" s="166"/>
      <c r="P57" s="226"/>
      <c r="Q57" s="166"/>
      <c r="R57" s="226"/>
      <c r="S57" s="1"/>
      <c r="T57" s="1"/>
      <c r="U57" s="1"/>
      <c r="V57" s="4"/>
      <c r="W57" s="4"/>
      <c r="X57" s="4"/>
      <c r="Y57" s="4"/>
      <c r="Z57" s="4"/>
      <c r="AA57" s="4"/>
      <c r="AB57" s="1"/>
      <c r="AC57" s="1"/>
      <c r="AD57" s="1"/>
      <c r="AE57" s="1"/>
      <c r="AF57" s="1"/>
      <c r="AG57" s="1"/>
      <c r="AH57" s="1"/>
      <c r="AI57" s="1"/>
    </row>
    <row r="58" spans="1:35" s="2" customFormat="1" ht="11.5" x14ac:dyDescent="0.25">
      <c r="A58" s="1"/>
      <c r="B58" s="227"/>
      <c r="C58" s="227"/>
      <c r="D58" s="225"/>
      <c r="E58" s="225"/>
      <c r="F58" s="226"/>
      <c r="G58" s="166"/>
      <c r="H58" s="226"/>
      <c r="I58" s="166"/>
      <c r="J58" s="226"/>
      <c r="K58" s="166"/>
      <c r="L58" s="226"/>
      <c r="M58" s="166"/>
      <c r="N58" s="226"/>
      <c r="O58" s="166"/>
      <c r="P58" s="226"/>
      <c r="Q58" s="166"/>
      <c r="R58" s="226"/>
      <c r="S58" s="1"/>
      <c r="T58" s="1"/>
      <c r="U58" s="1"/>
      <c r="V58" s="4"/>
      <c r="W58" s="4"/>
      <c r="X58" s="4"/>
      <c r="Y58" s="4"/>
      <c r="Z58" s="4"/>
      <c r="AA58" s="4"/>
      <c r="AB58" s="1"/>
      <c r="AC58" s="1"/>
      <c r="AD58" s="1"/>
      <c r="AE58" s="1"/>
      <c r="AF58" s="1"/>
      <c r="AG58" s="1"/>
      <c r="AH58" s="1"/>
      <c r="AI58" s="1"/>
    </row>
    <row r="59" spans="1:35" s="2" customFormat="1" ht="11.5" x14ac:dyDescent="0.25">
      <c r="A59" s="1"/>
      <c r="B59" s="227"/>
      <c r="C59" s="227"/>
      <c r="D59" s="225"/>
      <c r="E59" s="225"/>
      <c r="F59" s="226"/>
      <c r="G59" s="166"/>
      <c r="H59" s="226"/>
      <c r="I59" s="166"/>
      <c r="J59" s="226"/>
      <c r="K59" s="166"/>
      <c r="L59" s="226"/>
      <c r="M59" s="166"/>
      <c r="N59" s="226"/>
      <c r="O59" s="166"/>
      <c r="P59" s="226"/>
      <c r="Q59" s="166"/>
      <c r="R59" s="226"/>
      <c r="S59" s="1"/>
      <c r="T59" s="1"/>
      <c r="U59" s="1"/>
      <c r="V59" s="4"/>
      <c r="W59" s="4"/>
      <c r="X59" s="4"/>
      <c r="Y59" s="4"/>
      <c r="Z59" s="4"/>
      <c r="AA59" s="4"/>
      <c r="AB59" s="1"/>
      <c r="AC59" s="1"/>
      <c r="AD59" s="1"/>
      <c r="AE59" s="1"/>
      <c r="AF59" s="1"/>
      <c r="AG59" s="1"/>
      <c r="AH59" s="1"/>
      <c r="AI59" s="1"/>
    </row>
    <row r="60" spans="1:35" s="2" customFormat="1" ht="11.5" x14ac:dyDescent="0.25">
      <c r="A60" s="1"/>
      <c r="B60" s="227"/>
      <c r="C60" s="227"/>
      <c r="D60" s="225"/>
      <c r="E60" s="225"/>
      <c r="F60" s="226"/>
      <c r="G60" s="166"/>
      <c r="H60" s="226"/>
      <c r="I60" s="166"/>
      <c r="J60" s="226"/>
      <c r="K60" s="166"/>
      <c r="L60" s="226"/>
      <c r="M60" s="166"/>
      <c r="N60" s="226"/>
      <c r="O60" s="166"/>
      <c r="P60" s="226"/>
      <c r="Q60" s="166"/>
      <c r="R60" s="226"/>
      <c r="S60" s="1"/>
      <c r="T60" s="1"/>
      <c r="U60" s="1"/>
      <c r="V60" s="4"/>
      <c r="W60" s="4"/>
      <c r="X60" s="4"/>
      <c r="Y60" s="4"/>
      <c r="Z60" s="4"/>
      <c r="AA60" s="4"/>
      <c r="AB60" s="1"/>
      <c r="AC60" s="1"/>
      <c r="AD60" s="1"/>
      <c r="AE60" s="1"/>
      <c r="AF60" s="1"/>
      <c r="AG60" s="1"/>
      <c r="AH60" s="1"/>
      <c r="AI60" s="1"/>
    </row>
    <row r="61" spans="1:35" s="2" customFormat="1" ht="11.5" x14ac:dyDescent="0.25">
      <c r="A61" s="1"/>
      <c r="B61" s="227"/>
      <c r="C61" s="227"/>
      <c r="D61" s="225"/>
      <c r="E61" s="225"/>
      <c r="F61" s="226"/>
      <c r="G61" s="166"/>
      <c r="H61" s="226"/>
      <c r="I61" s="166"/>
      <c r="J61" s="226"/>
      <c r="K61" s="166"/>
      <c r="L61" s="226"/>
      <c r="M61" s="166"/>
      <c r="N61" s="226"/>
      <c r="O61" s="166"/>
      <c r="P61" s="226"/>
      <c r="Q61" s="166"/>
      <c r="R61" s="226"/>
      <c r="S61" s="1"/>
      <c r="T61" s="1"/>
      <c r="U61" s="1"/>
      <c r="V61" s="4"/>
      <c r="W61" s="4"/>
      <c r="X61" s="4"/>
      <c r="Y61" s="4"/>
      <c r="Z61" s="4"/>
      <c r="AA61" s="4"/>
      <c r="AB61" s="1"/>
      <c r="AC61" s="1"/>
      <c r="AD61" s="1"/>
      <c r="AE61" s="1"/>
      <c r="AF61" s="1"/>
      <c r="AG61" s="1"/>
      <c r="AH61" s="1"/>
      <c r="AI61" s="1"/>
    </row>
    <row r="62" spans="1:35" s="2" customFormat="1" ht="11.5" x14ac:dyDescent="0.25">
      <c r="A62" s="1"/>
      <c r="B62" s="227"/>
      <c r="C62" s="227"/>
      <c r="D62" s="225"/>
      <c r="E62" s="225"/>
      <c r="F62" s="226"/>
      <c r="G62" s="166"/>
      <c r="H62" s="226"/>
      <c r="I62" s="166"/>
      <c r="J62" s="226"/>
      <c r="K62" s="166"/>
      <c r="L62" s="226"/>
      <c r="M62" s="166"/>
      <c r="N62" s="226"/>
      <c r="O62" s="166"/>
      <c r="P62" s="226"/>
      <c r="Q62" s="166"/>
      <c r="R62" s="226"/>
      <c r="S62" s="1"/>
      <c r="T62" s="1"/>
      <c r="U62" s="1"/>
      <c r="V62" s="4"/>
      <c r="W62" s="4"/>
      <c r="X62" s="4"/>
      <c r="Y62" s="4"/>
      <c r="Z62" s="4"/>
      <c r="AA62" s="4"/>
      <c r="AB62" s="1"/>
      <c r="AC62" s="1"/>
      <c r="AD62" s="1"/>
      <c r="AE62" s="1"/>
      <c r="AF62" s="1"/>
      <c r="AG62" s="1"/>
      <c r="AH62" s="1"/>
      <c r="AI62" s="1"/>
    </row>
    <row r="63" spans="1:35" s="2" customFormat="1" ht="11.5" x14ac:dyDescent="0.25">
      <c r="A63" s="1"/>
      <c r="B63" s="227"/>
      <c r="C63" s="227"/>
      <c r="D63" s="225"/>
      <c r="E63" s="225"/>
      <c r="F63" s="226"/>
      <c r="G63" s="166"/>
      <c r="H63" s="226"/>
      <c r="I63" s="166"/>
      <c r="J63" s="226"/>
      <c r="K63" s="166"/>
      <c r="L63" s="226"/>
      <c r="M63" s="166"/>
      <c r="N63" s="226"/>
      <c r="O63" s="166"/>
      <c r="P63" s="226"/>
      <c r="Q63" s="166"/>
      <c r="R63" s="226"/>
      <c r="S63" s="1"/>
      <c r="T63" s="1"/>
      <c r="U63" s="1"/>
      <c r="V63" s="4"/>
      <c r="W63" s="4"/>
      <c r="X63" s="4"/>
      <c r="Y63" s="4"/>
      <c r="Z63" s="4"/>
      <c r="AA63" s="4"/>
      <c r="AB63" s="1"/>
      <c r="AC63" s="1"/>
      <c r="AD63" s="1"/>
      <c r="AE63" s="1"/>
      <c r="AF63" s="1"/>
      <c r="AG63" s="1"/>
      <c r="AH63" s="1"/>
      <c r="AI63" s="1"/>
    </row>
    <row r="64" spans="1:35" s="2" customFormat="1" ht="11.5" x14ac:dyDescent="0.25">
      <c r="A64" s="1"/>
      <c r="B64" s="227"/>
      <c r="C64" s="227"/>
      <c r="D64" s="225"/>
      <c r="E64" s="225"/>
      <c r="F64" s="226"/>
      <c r="G64" s="166"/>
      <c r="H64" s="226"/>
      <c r="I64" s="166"/>
      <c r="J64" s="226"/>
      <c r="K64" s="166"/>
      <c r="L64" s="226"/>
      <c r="M64" s="166"/>
      <c r="N64" s="226"/>
      <c r="O64" s="166"/>
      <c r="P64" s="226"/>
      <c r="Q64" s="166"/>
      <c r="R64" s="226"/>
      <c r="S64" s="1"/>
      <c r="T64" s="1"/>
      <c r="U64" s="1"/>
      <c r="V64" s="4"/>
      <c r="W64" s="4"/>
      <c r="X64" s="4"/>
      <c r="Y64" s="4"/>
      <c r="Z64" s="4"/>
      <c r="AA64" s="4"/>
      <c r="AB64" s="1"/>
      <c r="AC64" s="1"/>
      <c r="AD64" s="1"/>
      <c r="AE64" s="1"/>
      <c r="AF64" s="1"/>
      <c r="AG64" s="1"/>
      <c r="AH64" s="1"/>
      <c r="AI64" s="1"/>
    </row>
    <row r="65" spans="1:35" s="2" customFormat="1" ht="11.5" x14ac:dyDescent="0.25">
      <c r="A65" s="1"/>
      <c r="B65" s="227"/>
      <c r="C65" s="227"/>
      <c r="D65" s="225"/>
      <c r="E65" s="225"/>
      <c r="F65" s="226"/>
      <c r="G65" s="166"/>
      <c r="H65" s="226"/>
      <c r="I65" s="166"/>
      <c r="J65" s="226"/>
      <c r="K65" s="166"/>
      <c r="L65" s="226"/>
      <c r="M65" s="166"/>
      <c r="N65" s="226"/>
      <c r="O65" s="166"/>
      <c r="P65" s="226"/>
      <c r="Q65" s="166"/>
      <c r="R65" s="226"/>
      <c r="S65" s="1"/>
      <c r="T65" s="1"/>
      <c r="U65" s="1"/>
      <c r="V65" s="4"/>
      <c r="W65" s="4"/>
      <c r="X65" s="4"/>
      <c r="Y65" s="4"/>
      <c r="Z65" s="4"/>
      <c r="AA65" s="4"/>
      <c r="AB65" s="1"/>
      <c r="AC65" s="1"/>
      <c r="AD65" s="1"/>
      <c r="AE65" s="1"/>
      <c r="AF65" s="1"/>
      <c r="AG65" s="1"/>
      <c r="AH65" s="1"/>
      <c r="AI65" s="1"/>
    </row>
    <row r="66" spans="1:35" s="2" customFormat="1" ht="11.5" x14ac:dyDescent="0.25">
      <c r="A66" s="1"/>
      <c r="B66" s="227"/>
      <c r="C66" s="227"/>
      <c r="D66" s="225"/>
      <c r="E66" s="225"/>
      <c r="F66" s="226"/>
      <c r="G66" s="166"/>
      <c r="H66" s="226"/>
      <c r="I66" s="166"/>
      <c r="J66" s="226"/>
      <c r="K66" s="166"/>
      <c r="L66" s="226"/>
      <c r="M66" s="166"/>
      <c r="N66" s="226"/>
      <c r="O66" s="166"/>
      <c r="P66" s="226"/>
      <c r="Q66" s="166"/>
      <c r="R66" s="226"/>
      <c r="S66" s="1"/>
      <c r="T66" s="1"/>
      <c r="U66" s="1"/>
      <c r="V66" s="4"/>
      <c r="W66" s="4"/>
      <c r="X66" s="4"/>
      <c r="Y66" s="4"/>
      <c r="Z66" s="4"/>
      <c r="AA66" s="4"/>
      <c r="AB66" s="1"/>
      <c r="AC66" s="1"/>
      <c r="AD66" s="1"/>
      <c r="AE66" s="1"/>
      <c r="AF66" s="1"/>
      <c r="AG66" s="1"/>
      <c r="AH66" s="1"/>
      <c r="AI66" s="1"/>
    </row>
    <row r="67" spans="1:35" s="2" customFormat="1" ht="11.5" x14ac:dyDescent="0.25">
      <c r="A67" s="1"/>
      <c r="B67" s="227"/>
      <c r="C67" s="227"/>
      <c r="D67" s="225"/>
      <c r="E67" s="225"/>
      <c r="F67" s="226"/>
      <c r="G67" s="166"/>
      <c r="H67" s="226"/>
      <c r="I67" s="166"/>
      <c r="J67" s="226"/>
      <c r="K67" s="166"/>
      <c r="L67" s="226"/>
      <c r="M67" s="166"/>
      <c r="N67" s="226"/>
      <c r="O67" s="166"/>
      <c r="P67" s="226"/>
      <c r="Q67" s="166"/>
      <c r="R67" s="226"/>
      <c r="S67" s="1"/>
      <c r="T67" s="1"/>
      <c r="U67" s="1"/>
      <c r="V67" s="4"/>
      <c r="W67" s="4"/>
      <c r="X67" s="4"/>
      <c r="Y67" s="4"/>
      <c r="Z67" s="4"/>
      <c r="AA67" s="4"/>
      <c r="AB67" s="1"/>
      <c r="AC67" s="1"/>
      <c r="AD67" s="1"/>
      <c r="AE67" s="1"/>
      <c r="AF67" s="1"/>
      <c r="AG67" s="1"/>
      <c r="AH67" s="1"/>
      <c r="AI67" s="1"/>
    </row>
    <row r="68" spans="1:35" s="2" customFormat="1" ht="11.5" x14ac:dyDescent="0.25">
      <c r="A68" s="1"/>
      <c r="B68" s="227"/>
      <c r="C68" s="227"/>
      <c r="D68" s="225"/>
      <c r="E68" s="225"/>
      <c r="F68" s="226"/>
      <c r="G68" s="166"/>
      <c r="H68" s="226"/>
      <c r="I68" s="166"/>
      <c r="J68" s="226"/>
      <c r="K68" s="166"/>
      <c r="L68" s="226"/>
      <c r="M68" s="166"/>
      <c r="N68" s="226"/>
      <c r="O68" s="166"/>
      <c r="P68" s="226"/>
      <c r="Q68" s="166"/>
      <c r="R68" s="226"/>
      <c r="S68" s="1"/>
      <c r="T68" s="1"/>
      <c r="U68" s="1"/>
      <c r="V68" s="4"/>
      <c r="W68" s="4"/>
      <c r="X68" s="4"/>
      <c r="Y68" s="4"/>
      <c r="Z68" s="4"/>
      <c r="AA68" s="4"/>
      <c r="AB68" s="1"/>
      <c r="AC68" s="1"/>
      <c r="AD68" s="1"/>
      <c r="AE68" s="1"/>
      <c r="AF68" s="1"/>
      <c r="AG68" s="1"/>
      <c r="AH68" s="1"/>
      <c r="AI68" s="1"/>
    </row>
    <row r="69" spans="1:35" s="2" customFormat="1" ht="11.5" x14ac:dyDescent="0.25">
      <c r="A69" s="1"/>
      <c r="B69" s="227"/>
      <c r="C69" s="227"/>
      <c r="D69" s="225"/>
      <c r="E69" s="225"/>
      <c r="F69" s="226"/>
      <c r="G69" s="166"/>
      <c r="H69" s="226"/>
      <c r="I69" s="166"/>
      <c r="J69" s="226"/>
      <c r="K69" s="166"/>
      <c r="L69" s="226"/>
      <c r="M69" s="166"/>
      <c r="N69" s="226"/>
      <c r="O69" s="166"/>
      <c r="P69" s="226"/>
      <c r="Q69" s="166"/>
      <c r="R69" s="226"/>
      <c r="S69" s="1"/>
      <c r="T69" s="1"/>
      <c r="U69" s="1"/>
      <c r="V69" s="4"/>
      <c r="W69" s="4"/>
      <c r="X69" s="4"/>
      <c r="Y69" s="4"/>
      <c r="Z69" s="4"/>
      <c r="AA69" s="4"/>
      <c r="AB69" s="1"/>
      <c r="AC69" s="1"/>
      <c r="AD69" s="1"/>
      <c r="AE69" s="1"/>
      <c r="AF69" s="1"/>
      <c r="AG69" s="1"/>
      <c r="AH69" s="1"/>
      <c r="AI69" s="1"/>
    </row>
    <row r="70" spans="1:35" s="2" customFormat="1" ht="11.5" x14ac:dyDescent="0.25">
      <c r="A70" s="1"/>
      <c r="B70" s="227"/>
      <c r="C70" s="227"/>
      <c r="D70" s="225"/>
      <c r="E70" s="225"/>
      <c r="F70" s="226"/>
      <c r="G70" s="166"/>
      <c r="H70" s="226"/>
      <c r="I70" s="166"/>
      <c r="J70" s="226"/>
      <c r="K70" s="166"/>
      <c r="L70" s="226"/>
      <c r="M70" s="166"/>
      <c r="N70" s="226"/>
      <c r="O70" s="166"/>
      <c r="P70" s="226"/>
      <c r="Q70" s="166"/>
      <c r="R70" s="226"/>
      <c r="S70" s="1"/>
      <c r="T70" s="1"/>
      <c r="U70" s="1"/>
      <c r="V70" s="4"/>
      <c r="W70" s="4"/>
      <c r="X70" s="4"/>
      <c r="Y70" s="4"/>
      <c r="Z70" s="4"/>
      <c r="AA70" s="4"/>
      <c r="AB70" s="1"/>
      <c r="AC70" s="1"/>
      <c r="AD70" s="1"/>
      <c r="AE70" s="1"/>
      <c r="AF70" s="1"/>
      <c r="AG70" s="1"/>
      <c r="AH70" s="1"/>
      <c r="AI70" s="1"/>
    </row>
    <row r="71" spans="1:35" s="2" customFormat="1" ht="11.5" x14ac:dyDescent="0.25">
      <c r="A71" s="1"/>
      <c r="B71" s="227"/>
      <c r="C71" s="227"/>
      <c r="D71" s="225"/>
      <c r="E71" s="225"/>
      <c r="F71" s="226"/>
      <c r="G71" s="166"/>
      <c r="H71" s="226"/>
      <c r="I71" s="166"/>
      <c r="J71" s="226"/>
      <c r="K71" s="166"/>
      <c r="L71" s="226"/>
      <c r="M71" s="166"/>
      <c r="N71" s="226"/>
      <c r="O71" s="166"/>
      <c r="P71" s="226"/>
      <c r="Q71" s="166"/>
      <c r="R71" s="226"/>
      <c r="S71" s="1"/>
      <c r="T71" s="1"/>
      <c r="U71" s="1"/>
      <c r="V71" s="4"/>
      <c r="W71" s="4"/>
      <c r="X71" s="4"/>
      <c r="Y71" s="4"/>
      <c r="Z71" s="4"/>
      <c r="AA71" s="4"/>
      <c r="AB71" s="1"/>
      <c r="AC71" s="1"/>
      <c r="AD71" s="1"/>
      <c r="AE71" s="1"/>
      <c r="AF71" s="1"/>
      <c r="AG71" s="1"/>
      <c r="AH71" s="1"/>
      <c r="AI71" s="1"/>
    </row>
    <row r="72" spans="1:35" s="2" customFormat="1" ht="11.5" x14ac:dyDescent="0.25">
      <c r="A72" s="1"/>
      <c r="B72" s="227"/>
      <c r="C72" s="227"/>
      <c r="D72" s="225"/>
      <c r="E72" s="225"/>
      <c r="F72" s="226"/>
      <c r="G72" s="166"/>
      <c r="H72" s="226"/>
      <c r="I72" s="166"/>
      <c r="J72" s="226"/>
      <c r="K72" s="166"/>
      <c r="L72" s="226"/>
      <c r="M72" s="166"/>
      <c r="N72" s="226"/>
      <c r="O72" s="166"/>
      <c r="P72" s="226"/>
      <c r="Q72" s="166"/>
      <c r="R72" s="226"/>
      <c r="S72" s="1"/>
      <c r="T72" s="1"/>
      <c r="U72" s="1"/>
      <c r="V72" s="4"/>
      <c r="W72" s="4"/>
      <c r="X72" s="4"/>
      <c r="Y72" s="4"/>
      <c r="Z72" s="4"/>
      <c r="AA72" s="4"/>
      <c r="AB72" s="1"/>
      <c r="AC72" s="1"/>
      <c r="AD72" s="1"/>
      <c r="AE72" s="1"/>
      <c r="AF72" s="1"/>
      <c r="AG72" s="1"/>
      <c r="AH72" s="1"/>
      <c r="AI72" s="1"/>
    </row>
    <row r="73" spans="1:35" s="2" customFormat="1" ht="11.5" x14ac:dyDescent="0.25">
      <c r="A73" s="1"/>
      <c r="B73" s="227"/>
      <c r="C73" s="227"/>
      <c r="D73" s="225"/>
      <c r="E73" s="225"/>
      <c r="F73" s="226"/>
      <c r="G73" s="166"/>
      <c r="H73" s="226"/>
      <c r="I73" s="166"/>
      <c r="J73" s="226"/>
      <c r="K73" s="166"/>
      <c r="L73" s="226"/>
      <c r="M73" s="166"/>
      <c r="N73" s="226"/>
      <c r="O73" s="166"/>
      <c r="P73" s="226"/>
      <c r="Q73" s="166"/>
      <c r="R73" s="226"/>
      <c r="S73" s="1"/>
      <c r="T73" s="1"/>
      <c r="U73" s="1"/>
      <c r="V73" s="4"/>
      <c r="W73" s="4"/>
      <c r="X73" s="4"/>
      <c r="Y73" s="4"/>
      <c r="Z73" s="4"/>
      <c r="AA73" s="4"/>
      <c r="AB73" s="1"/>
      <c r="AC73" s="1"/>
      <c r="AD73" s="1"/>
      <c r="AE73" s="1"/>
      <c r="AF73" s="1"/>
      <c r="AG73" s="1"/>
      <c r="AH73" s="1"/>
      <c r="AI73" s="1"/>
    </row>
    <row r="74" spans="1:35" s="2" customFormat="1" ht="11.5" x14ac:dyDescent="0.25">
      <c r="A74" s="1"/>
      <c r="B74" s="227"/>
      <c r="C74" s="227"/>
      <c r="D74" s="225"/>
      <c r="E74" s="225"/>
      <c r="F74" s="226"/>
      <c r="G74" s="166"/>
      <c r="H74" s="226"/>
      <c r="I74" s="166"/>
      <c r="J74" s="226"/>
      <c r="K74" s="166"/>
      <c r="L74" s="226"/>
      <c r="M74" s="166"/>
      <c r="N74" s="226"/>
      <c r="O74" s="166"/>
      <c r="P74" s="226"/>
      <c r="Q74" s="166"/>
      <c r="R74" s="226"/>
      <c r="S74" s="1"/>
      <c r="T74" s="1"/>
      <c r="U74" s="1"/>
      <c r="V74" s="4"/>
      <c r="W74" s="4"/>
      <c r="X74" s="4"/>
      <c r="Y74" s="4"/>
      <c r="Z74" s="4"/>
      <c r="AA74" s="4"/>
      <c r="AB74" s="1"/>
      <c r="AC74" s="1"/>
      <c r="AD74" s="1"/>
      <c r="AE74" s="1"/>
      <c r="AF74" s="1"/>
      <c r="AG74" s="1"/>
      <c r="AH74" s="1"/>
      <c r="AI74" s="1"/>
    </row>
    <row r="75" spans="1:35" s="2" customFormat="1" ht="11.5" x14ac:dyDescent="0.25">
      <c r="A75" s="1"/>
      <c r="B75" s="227"/>
      <c r="C75" s="227"/>
      <c r="D75" s="225"/>
      <c r="E75" s="225"/>
      <c r="F75" s="226"/>
      <c r="G75" s="166"/>
      <c r="H75" s="226"/>
      <c r="I75" s="166"/>
      <c r="J75" s="226"/>
      <c r="K75" s="166"/>
      <c r="L75" s="226"/>
      <c r="M75" s="166"/>
      <c r="N75" s="226"/>
      <c r="O75" s="166"/>
      <c r="P75" s="226"/>
      <c r="Q75" s="166"/>
      <c r="R75" s="226"/>
      <c r="S75" s="1"/>
      <c r="T75" s="1"/>
      <c r="U75" s="1"/>
      <c r="V75" s="4"/>
      <c r="W75" s="4"/>
      <c r="X75" s="4"/>
      <c r="Y75" s="4"/>
      <c r="Z75" s="4"/>
      <c r="AA75" s="4"/>
      <c r="AB75" s="1"/>
      <c r="AC75" s="1"/>
      <c r="AD75" s="1"/>
      <c r="AE75" s="1"/>
      <c r="AF75" s="1"/>
      <c r="AG75" s="1"/>
      <c r="AH75" s="1"/>
      <c r="AI75" s="1"/>
    </row>
    <row r="76" spans="1:35" s="2" customFormat="1" ht="11.5" x14ac:dyDescent="0.25">
      <c r="A76" s="1"/>
      <c r="B76" s="227"/>
      <c r="C76" s="227"/>
      <c r="D76" s="225"/>
      <c r="E76" s="225"/>
      <c r="F76" s="226"/>
      <c r="G76" s="166"/>
      <c r="H76" s="226"/>
      <c r="I76" s="166"/>
      <c r="J76" s="226"/>
      <c r="K76" s="166"/>
      <c r="L76" s="226"/>
      <c r="M76" s="166"/>
      <c r="N76" s="226"/>
      <c r="O76" s="166"/>
      <c r="P76" s="226"/>
      <c r="Q76" s="166"/>
      <c r="R76" s="226"/>
      <c r="S76" s="1"/>
      <c r="T76" s="1"/>
      <c r="U76" s="1"/>
      <c r="V76" s="4"/>
      <c r="W76" s="4"/>
      <c r="X76" s="4"/>
      <c r="Y76" s="4"/>
      <c r="Z76" s="4"/>
      <c r="AA76" s="4"/>
      <c r="AB76" s="1"/>
      <c r="AC76" s="1"/>
      <c r="AD76" s="1"/>
      <c r="AE76" s="1"/>
      <c r="AF76" s="1"/>
      <c r="AG76" s="1"/>
      <c r="AH76" s="1"/>
      <c r="AI76" s="1"/>
    </row>
    <row r="77" spans="1:35" s="2" customFormat="1" ht="11.5" x14ac:dyDescent="0.25">
      <c r="A77" s="1"/>
      <c r="B77" s="227"/>
      <c r="C77" s="227"/>
      <c r="D77" s="225"/>
      <c r="E77" s="225"/>
      <c r="F77" s="226"/>
      <c r="G77" s="166"/>
      <c r="H77" s="226"/>
      <c r="I77" s="166"/>
      <c r="J77" s="226"/>
      <c r="K77" s="166"/>
      <c r="L77" s="226"/>
      <c r="M77" s="166"/>
      <c r="N77" s="226"/>
      <c r="O77" s="166"/>
      <c r="P77" s="226"/>
      <c r="Q77" s="166"/>
      <c r="R77" s="226"/>
      <c r="S77" s="1"/>
      <c r="T77" s="1"/>
      <c r="U77" s="1"/>
      <c r="V77" s="4"/>
      <c r="W77" s="4"/>
      <c r="X77" s="4"/>
      <c r="Y77" s="4"/>
      <c r="Z77" s="4"/>
      <c r="AA77" s="4"/>
      <c r="AB77" s="1"/>
      <c r="AC77" s="1"/>
      <c r="AD77" s="1"/>
      <c r="AE77" s="1"/>
      <c r="AF77" s="1"/>
      <c r="AG77" s="1"/>
      <c r="AH77" s="1"/>
      <c r="AI77" s="1"/>
    </row>
    <row r="78" spans="1:35" s="2" customFormat="1" ht="11.5" x14ac:dyDescent="0.25">
      <c r="A78" s="1"/>
      <c r="B78" s="227"/>
      <c r="C78" s="227"/>
      <c r="D78" s="225"/>
      <c r="E78" s="225"/>
      <c r="F78" s="226"/>
      <c r="G78" s="166"/>
      <c r="H78" s="226"/>
      <c r="I78" s="166"/>
      <c r="J78" s="226"/>
      <c r="K78" s="166"/>
      <c r="L78" s="226"/>
      <c r="M78" s="166"/>
      <c r="N78" s="226"/>
      <c r="O78" s="166"/>
      <c r="P78" s="226"/>
      <c r="Q78" s="166"/>
      <c r="R78" s="226"/>
      <c r="S78" s="1"/>
      <c r="T78" s="1"/>
      <c r="U78" s="1"/>
      <c r="V78" s="4"/>
      <c r="W78" s="4"/>
      <c r="X78" s="4"/>
      <c r="Y78" s="4"/>
      <c r="Z78" s="4"/>
      <c r="AA78" s="4"/>
      <c r="AB78" s="1"/>
      <c r="AC78" s="1"/>
      <c r="AD78" s="1"/>
      <c r="AE78" s="1"/>
      <c r="AF78" s="1"/>
      <c r="AG78" s="1"/>
      <c r="AH78" s="1"/>
      <c r="AI78" s="1"/>
    </row>
    <row r="79" spans="1:35" s="2" customFormat="1" ht="11.5" x14ac:dyDescent="0.25">
      <c r="A79" s="1"/>
      <c r="B79" s="227"/>
      <c r="C79" s="227"/>
      <c r="D79" s="225"/>
      <c r="E79" s="225"/>
      <c r="F79" s="226"/>
      <c r="G79" s="166"/>
      <c r="H79" s="226"/>
      <c r="I79" s="166"/>
      <c r="J79" s="226"/>
      <c r="K79" s="166"/>
      <c r="L79" s="226"/>
      <c r="M79" s="166"/>
      <c r="N79" s="226"/>
      <c r="O79" s="166"/>
      <c r="P79" s="226"/>
      <c r="Q79" s="166"/>
      <c r="R79" s="226"/>
      <c r="S79" s="1"/>
      <c r="T79" s="1"/>
      <c r="U79" s="1"/>
      <c r="V79" s="4"/>
      <c r="W79" s="4"/>
      <c r="X79" s="4"/>
      <c r="Y79" s="4"/>
      <c r="Z79" s="4"/>
      <c r="AA79" s="4"/>
      <c r="AB79" s="1"/>
      <c r="AC79" s="1"/>
      <c r="AD79" s="1"/>
      <c r="AE79" s="1"/>
      <c r="AF79" s="1"/>
      <c r="AG79" s="1"/>
      <c r="AH79" s="1"/>
      <c r="AI79" s="1"/>
    </row>
    <row r="80" spans="1:35" s="2" customFormat="1" ht="11.5" x14ac:dyDescent="0.25">
      <c r="A80" s="1"/>
      <c r="B80" s="227"/>
      <c r="C80" s="227"/>
      <c r="D80" s="225"/>
      <c r="E80" s="225"/>
      <c r="F80" s="226"/>
      <c r="G80" s="166"/>
      <c r="H80" s="226"/>
      <c r="I80" s="166"/>
      <c r="J80" s="226"/>
      <c r="K80" s="166"/>
      <c r="L80" s="226"/>
      <c r="M80" s="166"/>
      <c r="N80" s="226"/>
      <c r="O80" s="166"/>
      <c r="P80" s="226"/>
      <c r="Q80" s="166"/>
      <c r="R80" s="226"/>
      <c r="S80" s="1"/>
      <c r="T80" s="1"/>
      <c r="U80" s="1"/>
      <c r="V80" s="4"/>
      <c r="W80" s="4"/>
      <c r="X80" s="4"/>
      <c r="Y80" s="4"/>
      <c r="Z80" s="4"/>
      <c r="AA80" s="4"/>
      <c r="AB80" s="1"/>
      <c r="AC80" s="1"/>
      <c r="AD80" s="1"/>
      <c r="AE80" s="1"/>
      <c r="AF80" s="1"/>
      <c r="AG80" s="1"/>
      <c r="AH80" s="1"/>
      <c r="AI80" s="1"/>
    </row>
    <row r="81" spans="1:35" s="2" customFormat="1" ht="11.5" x14ac:dyDescent="0.25">
      <c r="A81" s="1"/>
      <c r="B81" s="227"/>
      <c r="C81" s="227"/>
      <c r="D81" s="225"/>
      <c r="E81" s="225"/>
      <c r="F81" s="226"/>
      <c r="G81" s="166"/>
      <c r="H81" s="226"/>
      <c r="I81" s="166"/>
      <c r="J81" s="226"/>
      <c r="K81" s="166"/>
      <c r="L81" s="226"/>
      <c r="M81" s="166"/>
      <c r="N81" s="226"/>
      <c r="O81" s="166"/>
      <c r="P81" s="226"/>
      <c r="Q81" s="166"/>
      <c r="R81" s="226"/>
      <c r="S81" s="1"/>
      <c r="T81" s="1"/>
      <c r="U81" s="1"/>
      <c r="V81" s="4"/>
      <c r="W81" s="4"/>
      <c r="X81" s="4"/>
      <c r="Y81" s="4"/>
      <c r="Z81" s="4"/>
      <c r="AA81" s="4"/>
      <c r="AB81" s="1"/>
      <c r="AC81" s="1"/>
      <c r="AD81" s="1"/>
      <c r="AE81" s="1"/>
      <c r="AF81" s="1"/>
      <c r="AG81" s="1"/>
      <c r="AH81" s="1"/>
      <c r="AI81" s="1"/>
    </row>
    <row r="82" spans="1:35" s="2" customFormat="1" ht="11.5" x14ac:dyDescent="0.25">
      <c r="A82" s="1"/>
      <c r="B82" s="227"/>
      <c r="C82" s="227"/>
      <c r="D82" s="225"/>
      <c r="E82" s="225"/>
      <c r="F82" s="226"/>
      <c r="G82" s="166"/>
      <c r="H82" s="226"/>
      <c r="I82" s="166"/>
      <c r="J82" s="226"/>
      <c r="K82" s="166"/>
      <c r="L82" s="226"/>
      <c r="M82" s="166"/>
      <c r="N82" s="226"/>
      <c r="O82" s="166"/>
      <c r="P82" s="226"/>
      <c r="Q82" s="166"/>
      <c r="R82" s="226"/>
      <c r="S82" s="1"/>
      <c r="T82" s="1"/>
      <c r="U82" s="1"/>
      <c r="V82" s="4"/>
      <c r="W82" s="4"/>
      <c r="X82" s="4"/>
      <c r="Y82" s="4"/>
      <c r="Z82" s="4"/>
      <c r="AA82" s="4"/>
      <c r="AB82" s="1"/>
      <c r="AC82" s="1"/>
      <c r="AD82" s="1"/>
      <c r="AE82" s="1"/>
      <c r="AF82" s="1"/>
      <c r="AG82" s="1"/>
      <c r="AH82" s="1"/>
      <c r="AI82" s="1"/>
    </row>
    <row r="83" spans="1:35" s="2" customFormat="1" ht="11.5" x14ac:dyDescent="0.25">
      <c r="A83" s="1"/>
      <c r="B83" s="227"/>
      <c r="C83" s="227"/>
      <c r="D83" s="225"/>
      <c r="E83" s="225"/>
      <c r="F83" s="226"/>
      <c r="G83" s="166"/>
      <c r="H83" s="226"/>
      <c r="I83" s="166"/>
      <c r="J83" s="226"/>
      <c r="K83" s="166"/>
      <c r="L83" s="226"/>
      <c r="M83" s="166"/>
      <c r="N83" s="226"/>
      <c r="O83" s="166"/>
      <c r="P83" s="226"/>
      <c r="Q83" s="166"/>
      <c r="R83" s="226"/>
      <c r="S83" s="1"/>
      <c r="T83" s="1"/>
      <c r="U83" s="1"/>
      <c r="V83" s="4"/>
      <c r="W83" s="4"/>
      <c r="X83" s="4"/>
      <c r="Y83" s="4"/>
      <c r="Z83" s="4"/>
      <c r="AA83" s="4"/>
      <c r="AB83" s="1"/>
      <c r="AC83" s="1"/>
      <c r="AD83" s="1"/>
      <c r="AE83" s="1"/>
      <c r="AF83" s="1"/>
      <c r="AG83" s="1"/>
      <c r="AH83" s="1"/>
      <c r="AI83" s="1"/>
    </row>
    <row r="84" spans="1:35" s="2" customFormat="1" ht="11.5" x14ac:dyDescent="0.25">
      <c r="A84" s="1"/>
      <c r="B84" s="227"/>
      <c r="C84" s="227"/>
      <c r="D84" s="225"/>
      <c r="E84" s="225"/>
      <c r="F84" s="226"/>
      <c r="G84" s="166"/>
      <c r="H84" s="226"/>
      <c r="I84" s="166"/>
      <c r="J84" s="226"/>
      <c r="K84" s="166"/>
      <c r="L84" s="226"/>
      <c r="M84" s="166"/>
      <c r="N84" s="226"/>
      <c r="O84" s="166"/>
      <c r="P84" s="226"/>
      <c r="Q84" s="166"/>
      <c r="R84" s="226"/>
      <c r="S84" s="1"/>
      <c r="T84" s="1"/>
      <c r="U84" s="1"/>
      <c r="V84" s="4"/>
      <c r="W84" s="4"/>
      <c r="X84" s="4"/>
      <c r="Y84" s="4"/>
      <c r="Z84" s="4"/>
      <c r="AA84" s="4"/>
      <c r="AB84" s="1"/>
      <c r="AC84" s="1"/>
      <c r="AD84" s="1"/>
      <c r="AE84" s="1"/>
      <c r="AF84" s="1"/>
      <c r="AG84" s="1"/>
      <c r="AH84" s="1"/>
      <c r="AI84" s="1"/>
    </row>
    <row r="85" spans="1:35" s="2" customFormat="1" ht="11.5" x14ac:dyDescent="0.25">
      <c r="A85" s="1"/>
      <c r="B85" s="227"/>
      <c r="C85" s="227"/>
      <c r="D85" s="225"/>
      <c r="E85" s="225"/>
      <c r="F85" s="226"/>
      <c r="G85" s="166"/>
      <c r="H85" s="226"/>
      <c r="I85" s="166"/>
      <c r="J85" s="226"/>
      <c r="K85" s="166"/>
      <c r="L85" s="226"/>
      <c r="M85" s="166"/>
      <c r="N85" s="226"/>
      <c r="O85" s="166"/>
      <c r="P85" s="226"/>
      <c r="Q85" s="166"/>
      <c r="R85" s="226"/>
      <c r="S85" s="1"/>
      <c r="T85" s="1"/>
      <c r="U85" s="1"/>
      <c r="V85" s="4"/>
      <c r="W85" s="4"/>
      <c r="X85" s="4"/>
      <c r="Y85" s="4"/>
      <c r="Z85" s="4"/>
      <c r="AA85" s="4"/>
      <c r="AB85" s="1"/>
      <c r="AC85" s="1"/>
      <c r="AD85" s="1"/>
      <c r="AE85" s="1"/>
      <c r="AF85" s="1"/>
      <c r="AG85" s="1"/>
      <c r="AH85" s="1"/>
      <c r="AI85" s="1"/>
    </row>
    <row r="86" spans="1:35" s="2" customFormat="1" ht="11.5" x14ac:dyDescent="0.25">
      <c r="A86" s="1"/>
      <c r="B86" s="227"/>
      <c r="C86" s="227"/>
      <c r="D86" s="225"/>
      <c r="E86" s="225"/>
      <c r="F86" s="226"/>
      <c r="G86" s="166"/>
      <c r="H86" s="226"/>
      <c r="I86" s="166"/>
      <c r="J86" s="226"/>
      <c r="K86" s="166"/>
      <c r="L86" s="226"/>
      <c r="M86" s="166"/>
      <c r="N86" s="226"/>
      <c r="O86" s="166"/>
      <c r="P86" s="226"/>
      <c r="Q86" s="166"/>
      <c r="R86" s="226"/>
      <c r="S86" s="1"/>
      <c r="T86" s="1"/>
      <c r="U86" s="1"/>
      <c r="V86" s="4"/>
      <c r="W86" s="4"/>
      <c r="X86" s="4"/>
      <c r="Y86" s="4"/>
      <c r="Z86" s="4"/>
      <c r="AA86" s="4"/>
      <c r="AB86" s="1"/>
      <c r="AC86" s="1"/>
      <c r="AD86" s="1"/>
      <c r="AE86" s="1"/>
      <c r="AF86" s="1"/>
      <c r="AG86" s="1"/>
      <c r="AH86" s="1"/>
      <c r="AI86" s="1"/>
    </row>
    <row r="87" spans="1:35" s="2" customFormat="1" ht="11.5" x14ac:dyDescent="0.25">
      <c r="A87" s="1"/>
      <c r="B87" s="227"/>
      <c r="C87" s="227"/>
      <c r="D87" s="225"/>
      <c r="E87" s="225"/>
      <c r="F87" s="226"/>
      <c r="G87" s="166"/>
      <c r="H87" s="226"/>
      <c r="I87" s="166"/>
      <c r="J87" s="226"/>
      <c r="K87" s="166"/>
      <c r="L87" s="226"/>
      <c r="M87" s="166"/>
      <c r="N87" s="226"/>
      <c r="O87" s="166"/>
      <c r="P87" s="226"/>
      <c r="Q87" s="166"/>
      <c r="R87" s="226"/>
      <c r="S87" s="1"/>
      <c r="T87" s="1"/>
      <c r="U87" s="1"/>
      <c r="V87" s="4"/>
      <c r="W87" s="4"/>
      <c r="X87" s="4"/>
      <c r="Y87" s="4"/>
      <c r="Z87" s="4"/>
      <c r="AA87" s="4"/>
      <c r="AB87" s="1"/>
      <c r="AC87" s="1"/>
      <c r="AD87" s="1"/>
      <c r="AE87" s="1"/>
      <c r="AF87" s="1"/>
      <c r="AG87" s="1"/>
      <c r="AH87" s="1"/>
      <c r="AI87" s="1"/>
    </row>
    <row r="88" spans="1:35" s="2" customFormat="1" ht="11.5" x14ac:dyDescent="0.25">
      <c r="A88" s="1"/>
      <c r="B88" s="227"/>
      <c r="C88" s="227"/>
      <c r="D88" s="225"/>
      <c r="E88" s="225"/>
      <c r="F88" s="226"/>
      <c r="G88" s="166"/>
      <c r="H88" s="226"/>
      <c r="I88" s="166"/>
      <c r="J88" s="226"/>
      <c r="K88" s="166"/>
      <c r="L88" s="226"/>
      <c r="M88" s="166"/>
      <c r="N88" s="226"/>
      <c r="O88" s="166"/>
      <c r="P88" s="226"/>
      <c r="Q88" s="166"/>
      <c r="R88" s="226"/>
      <c r="S88" s="1"/>
      <c r="T88" s="1"/>
      <c r="U88" s="1"/>
      <c r="V88" s="4"/>
      <c r="W88" s="4"/>
      <c r="X88" s="4"/>
      <c r="Y88" s="4"/>
      <c r="Z88" s="4"/>
      <c r="AA88" s="4"/>
      <c r="AB88" s="1"/>
      <c r="AC88" s="1"/>
      <c r="AD88" s="1"/>
      <c r="AE88" s="1"/>
      <c r="AF88" s="1"/>
      <c r="AG88" s="1"/>
      <c r="AH88" s="1"/>
      <c r="AI88" s="1"/>
    </row>
    <row r="89" spans="1:35" s="2" customFormat="1" ht="11.5" x14ac:dyDescent="0.25">
      <c r="A89" s="1"/>
      <c r="B89" s="227"/>
      <c r="C89" s="227"/>
      <c r="D89" s="225"/>
      <c r="E89" s="225"/>
      <c r="F89" s="226"/>
      <c r="G89" s="166"/>
      <c r="H89" s="226"/>
      <c r="I89" s="166"/>
      <c r="J89" s="226"/>
      <c r="K89" s="166"/>
      <c r="L89" s="226"/>
      <c r="M89" s="166"/>
      <c r="N89" s="226"/>
      <c r="O89" s="166"/>
      <c r="P89" s="226"/>
      <c r="Q89" s="166"/>
      <c r="R89" s="226"/>
      <c r="S89" s="1"/>
      <c r="T89" s="1"/>
      <c r="U89" s="1"/>
      <c r="V89" s="4"/>
      <c r="W89" s="4"/>
      <c r="X89" s="4"/>
      <c r="Y89" s="4"/>
      <c r="Z89" s="4"/>
      <c r="AA89" s="4"/>
      <c r="AB89" s="1"/>
      <c r="AC89" s="1"/>
      <c r="AD89" s="1"/>
      <c r="AE89" s="1"/>
      <c r="AF89" s="1"/>
      <c r="AG89" s="1"/>
      <c r="AH89" s="1"/>
      <c r="AI89" s="1"/>
    </row>
    <row r="90" spans="1:35" s="2" customFormat="1" ht="11.5" x14ac:dyDescent="0.25">
      <c r="A90" s="1"/>
      <c r="B90" s="227"/>
      <c r="C90" s="227"/>
      <c r="D90" s="225"/>
      <c r="E90" s="225"/>
      <c r="F90" s="226"/>
      <c r="G90" s="166"/>
      <c r="H90" s="226"/>
      <c r="I90" s="166"/>
      <c r="J90" s="226"/>
      <c r="K90" s="166"/>
      <c r="L90" s="226"/>
      <c r="M90" s="166"/>
      <c r="N90" s="226"/>
      <c r="O90" s="166"/>
      <c r="P90" s="226"/>
      <c r="Q90" s="166"/>
      <c r="R90" s="226"/>
      <c r="S90" s="1"/>
      <c r="T90" s="1"/>
      <c r="U90" s="1"/>
      <c r="V90" s="4"/>
      <c r="W90" s="4"/>
      <c r="X90" s="4"/>
      <c r="Y90" s="4"/>
      <c r="Z90" s="4"/>
      <c r="AA90" s="4"/>
      <c r="AB90" s="1"/>
      <c r="AC90" s="1"/>
      <c r="AD90" s="1"/>
      <c r="AE90" s="1"/>
      <c r="AF90" s="1"/>
      <c r="AG90" s="1"/>
      <c r="AH90" s="1"/>
      <c r="AI90" s="1"/>
    </row>
    <row r="91" spans="1:35" s="2" customFormat="1" ht="11.5" x14ac:dyDescent="0.25">
      <c r="A91" s="1"/>
      <c r="B91" s="227"/>
      <c r="C91" s="227"/>
      <c r="D91" s="225"/>
      <c r="E91" s="225"/>
      <c r="F91" s="226"/>
      <c r="G91" s="166"/>
      <c r="H91" s="226"/>
      <c r="I91" s="166"/>
      <c r="J91" s="226"/>
      <c r="K91" s="166"/>
      <c r="L91" s="226"/>
      <c r="M91" s="166"/>
      <c r="N91" s="226"/>
      <c r="O91" s="166"/>
      <c r="P91" s="226"/>
      <c r="Q91" s="166"/>
      <c r="R91" s="226"/>
      <c r="S91" s="1"/>
      <c r="T91" s="1"/>
      <c r="U91" s="1"/>
      <c r="V91" s="4"/>
      <c r="W91" s="4"/>
      <c r="X91" s="4"/>
      <c r="Y91" s="4"/>
      <c r="Z91" s="4"/>
      <c r="AA91" s="4"/>
      <c r="AB91" s="1"/>
      <c r="AC91" s="1"/>
      <c r="AD91" s="1"/>
      <c r="AE91" s="1"/>
      <c r="AF91" s="1"/>
      <c r="AG91" s="1"/>
      <c r="AH91" s="1"/>
      <c r="AI91" s="1"/>
    </row>
    <row r="92" spans="1:35" s="2" customFormat="1" ht="11.5" x14ac:dyDescent="0.25">
      <c r="A92" s="1"/>
      <c r="B92" s="227"/>
      <c r="C92" s="227"/>
      <c r="D92" s="225"/>
      <c r="E92" s="225"/>
      <c r="F92" s="226"/>
      <c r="G92" s="166"/>
      <c r="H92" s="226"/>
      <c r="I92" s="166"/>
      <c r="J92" s="226"/>
      <c r="K92" s="166"/>
      <c r="L92" s="226"/>
      <c r="M92" s="166"/>
      <c r="N92" s="226"/>
      <c r="O92" s="166"/>
      <c r="P92" s="226"/>
      <c r="Q92" s="166"/>
      <c r="R92" s="226"/>
      <c r="S92" s="1"/>
      <c r="T92" s="1"/>
      <c r="U92" s="1"/>
      <c r="V92" s="4"/>
      <c r="W92" s="4"/>
      <c r="X92" s="4"/>
      <c r="Y92" s="4"/>
      <c r="Z92" s="4"/>
      <c r="AA92" s="4"/>
      <c r="AB92" s="1"/>
      <c r="AC92" s="1"/>
      <c r="AD92" s="1"/>
      <c r="AE92" s="1"/>
      <c r="AF92" s="1"/>
      <c r="AG92" s="1"/>
      <c r="AH92" s="1"/>
      <c r="AI92" s="1"/>
    </row>
    <row r="93" spans="1:35" s="2" customFormat="1" ht="11.5" x14ac:dyDescent="0.25">
      <c r="A93" s="1"/>
      <c r="B93" s="227"/>
      <c r="C93" s="227"/>
      <c r="D93" s="225"/>
      <c r="E93" s="225"/>
      <c r="F93" s="226"/>
      <c r="G93" s="166"/>
      <c r="H93" s="226"/>
      <c r="I93" s="166"/>
      <c r="J93" s="226"/>
      <c r="K93" s="166"/>
      <c r="L93" s="226"/>
      <c r="M93" s="166"/>
      <c r="N93" s="226"/>
      <c r="O93" s="166"/>
      <c r="P93" s="226"/>
      <c r="Q93" s="166"/>
      <c r="R93" s="226"/>
      <c r="S93" s="1"/>
      <c r="T93" s="1"/>
      <c r="U93" s="1"/>
      <c r="V93" s="4"/>
      <c r="W93" s="4"/>
      <c r="X93" s="4"/>
      <c r="Y93" s="4"/>
      <c r="Z93" s="4"/>
      <c r="AA93" s="4"/>
      <c r="AB93" s="1"/>
      <c r="AC93" s="1"/>
      <c r="AD93" s="1"/>
      <c r="AE93" s="1"/>
      <c r="AF93" s="1"/>
      <c r="AG93" s="1"/>
      <c r="AH93" s="1"/>
      <c r="AI93" s="1"/>
    </row>
    <row r="94" spans="1:35" s="2" customFormat="1" ht="11.5" x14ac:dyDescent="0.25">
      <c r="A94" s="1"/>
      <c r="B94" s="227"/>
      <c r="C94" s="227"/>
      <c r="D94" s="225"/>
      <c r="E94" s="225"/>
      <c r="F94" s="226"/>
      <c r="G94" s="166"/>
      <c r="H94" s="226"/>
      <c r="I94" s="166"/>
      <c r="J94" s="226"/>
      <c r="K94" s="166"/>
      <c r="L94" s="226"/>
      <c r="M94" s="166"/>
      <c r="N94" s="226"/>
      <c r="O94" s="166"/>
      <c r="P94" s="226"/>
      <c r="Q94" s="166"/>
      <c r="R94" s="226"/>
      <c r="S94" s="1"/>
      <c r="T94" s="1"/>
      <c r="U94" s="1"/>
      <c r="V94" s="4"/>
      <c r="W94" s="4"/>
      <c r="X94" s="4"/>
      <c r="Y94" s="4"/>
      <c r="Z94" s="4"/>
      <c r="AA94" s="4"/>
      <c r="AB94" s="1"/>
      <c r="AC94" s="1"/>
      <c r="AD94" s="1"/>
      <c r="AE94" s="1"/>
      <c r="AF94" s="1"/>
      <c r="AG94" s="1"/>
      <c r="AH94" s="1"/>
      <c r="AI94" s="1"/>
    </row>
    <row r="95" spans="1:35" s="2" customFormat="1" ht="11.5" x14ac:dyDescent="0.25">
      <c r="A95" s="1"/>
      <c r="B95" s="227"/>
      <c r="C95" s="227"/>
      <c r="D95" s="225"/>
      <c r="E95" s="225"/>
      <c r="F95" s="226"/>
      <c r="G95" s="166"/>
      <c r="H95" s="226"/>
      <c r="I95" s="166"/>
      <c r="J95" s="226"/>
      <c r="K95" s="166"/>
      <c r="L95" s="226"/>
      <c r="M95" s="166"/>
      <c r="N95" s="226"/>
      <c r="O95" s="166"/>
      <c r="P95" s="226"/>
      <c r="Q95" s="166"/>
      <c r="R95" s="226"/>
      <c r="S95" s="1"/>
      <c r="T95" s="1"/>
      <c r="U95" s="1"/>
      <c r="V95" s="4"/>
      <c r="W95" s="4"/>
      <c r="X95" s="4"/>
      <c r="Y95" s="4"/>
      <c r="Z95" s="4"/>
      <c r="AA95" s="4"/>
      <c r="AB95" s="1"/>
      <c r="AC95" s="1"/>
      <c r="AD95" s="1"/>
      <c r="AE95" s="1"/>
      <c r="AF95" s="1"/>
      <c r="AG95" s="1"/>
      <c r="AH95" s="1"/>
      <c r="AI95" s="1"/>
    </row>
    <row r="96" spans="1:35" s="2" customFormat="1" ht="11.5" x14ac:dyDescent="0.25">
      <c r="A96" s="1"/>
      <c r="B96" s="227"/>
      <c r="C96" s="227"/>
      <c r="D96" s="225"/>
      <c r="E96" s="225"/>
      <c r="F96" s="226"/>
      <c r="G96" s="166"/>
      <c r="H96" s="226"/>
      <c r="I96" s="166"/>
      <c r="J96" s="226"/>
      <c r="K96" s="166"/>
      <c r="L96" s="226"/>
      <c r="M96" s="166"/>
      <c r="N96" s="226"/>
      <c r="O96" s="166"/>
      <c r="P96" s="226"/>
      <c r="Q96" s="166"/>
      <c r="R96" s="226"/>
      <c r="S96" s="1"/>
      <c r="T96" s="1"/>
      <c r="U96" s="1"/>
      <c r="V96" s="4"/>
      <c r="W96" s="4"/>
      <c r="X96" s="4"/>
      <c r="Y96" s="4"/>
      <c r="Z96" s="4"/>
      <c r="AA96" s="4"/>
      <c r="AB96" s="1"/>
      <c r="AC96" s="1"/>
      <c r="AD96" s="1"/>
      <c r="AE96" s="1"/>
      <c r="AF96" s="1"/>
      <c r="AG96" s="1"/>
      <c r="AH96" s="1"/>
      <c r="AI96" s="1"/>
    </row>
    <row r="97" spans="1:35" s="2" customFormat="1" ht="11.5" x14ac:dyDescent="0.25">
      <c r="A97" s="1"/>
      <c r="B97" s="227"/>
      <c r="C97" s="227"/>
      <c r="D97" s="225"/>
      <c r="E97" s="225"/>
      <c r="F97" s="226"/>
      <c r="G97" s="166"/>
      <c r="H97" s="226"/>
      <c r="I97" s="166"/>
      <c r="J97" s="226"/>
      <c r="K97" s="166"/>
      <c r="L97" s="226"/>
      <c r="M97" s="166"/>
      <c r="N97" s="226"/>
      <c r="O97" s="166"/>
      <c r="P97" s="226"/>
      <c r="Q97" s="166"/>
      <c r="R97" s="226"/>
      <c r="S97" s="1"/>
      <c r="T97" s="1"/>
      <c r="U97" s="1"/>
      <c r="V97" s="4"/>
      <c r="W97" s="4"/>
      <c r="X97" s="4"/>
      <c r="Y97" s="4"/>
      <c r="Z97" s="4"/>
      <c r="AA97" s="4"/>
      <c r="AB97" s="1"/>
      <c r="AC97" s="1"/>
      <c r="AD97" s="1"/>
      <c r="AE97" s="1"/>
      <c r="AF97" s="1"/>
      <c r="AG97" s="1"/>
      <c r="AH97" s="1"/>
      <c r="AI97" s="1"/>
    </row>
    <row r="98" spans="1:35" s="2" customFormat="1" ht="11.5" x14ac:dyDescent="0.25">
      <c r="A98" s="1"/>
      <c r="B98" s="227"/>
      <c r="C98" s="227"/>
      <c r="D98" s="225"/>
      <c r="E98" s="225"/>
      <c r="F98" s="226"/>
      <c r="G98" s="166"/>
      <c r="H98" s="226"/>
      <c r="I98" s="166"/>
      <c r="J98" s="226"/>
      <c r="K98" s="166"/>
      <c r="L98" s="226"/>
      <c r="M98" s="166"/>
      <c r="N98" s="226"/>
      <c r="O98" s="166"/>
      <c r="P98" s="226"/>
      <c r="Q98" s="166"/>
      <c r="R98" s="226"/>
      <c r="S98" s="1"/>
      <c r="T98" s="1"/>
      <c r="U98" s="1"/>
      <c r="V98" s="4"/>
      <c r="W98" s="4"/>
      <c r="X98" s="4"/>
      <c r="Y98" s="4"/>
      <c r="Z98" s="4"/>
      <c r="AA98" s="4"/>
      <c r="AB98" s="1"/>
      <c r="AC98" s="1"/>
      <c r="AD98" s="1"/>
      <c r="AE98" s="1"/>
      <c r="AF98" s="1"/>
      <c r="AG98" s="1"/>
      <c r="AH98" s="1"/>
      <c r="AI98" s="1"/>
    </row>
    <row r="99" spans="1:35" s="2" customFormat="1" ht="11.5" x14ac:dyDescent="0.25">
      <c r="A99" s="1"/>
      <c r="B99" s="227"/>
      <c r="C99" s="227"/>
      <c r="D99" s="225"/>
      <c r="E99" s="225"/>
      <c r="F99" s="226"/>
      <c r="G99" s="166"/>
      <c r="H99" s="226"/>
      <c r="I99" s="166"/>
      <c r="J99" s="226"/>
      <c r="K99" s="166"/>
      <c r="L99" s="226"/>
      <c r="M99" s="166"/>
      <c r="N99" s="226"/>
      <c r="O99" s="166"/>
      <c r="P99" s="226"/>
      <c r="Q99" s="166"/>
      <c r="R99" s="226"/>
      <c r="S99" s="1"/>
      <c r="T99" s="1"/>
      <c r="U99" s="1"/>
      <c r="V99" s="4"/>
      <c r="W99" s="4"/>
      <c r="X99" s="4"/>
      <c r="Y99" s="4"/>
      <c r="Z99" s="4"/>
      <c r="AA99" s="4"/>
      <c r="AB99" s="1"/>
      <c r="AC99" s="1"/>
      <c r="AD99" s="1"/>
      <c r="AE99" s="1"/>
      <c r="AF99" s="1"/>
      <c r="AG99" s="1"/>
      <c r="AH99" s="1"/>
      <c r="AI99" s="1"/>
    </row>
    <row r="100" spans="1:35" s="2" customFormat="1" ht="11.5" x14ac:dyDescent="0.25">
      <c r="A100" s="1"/>
      <c r="B100" s="227"/>
      <c r="C100" s="227"/>
      <c r="D100" s="225"/>
      <c r="E100" s="225"/>
      <c r="F100" s="226"/>
      <c r="G100" s="166"/>
      <c r="H100" s="226"/>
      <c r="I100" s="166"/>
      <c r="J100" s="226"/>
      <c r="K100" s="166"/>
      <c r="L100" s="226"/>
      <c r="M100" s="166"/>
      <c r="N100" s="226"/>
      <c r="O100" s="166"/>
      <c r="P100" s="226"/>
      <c r="Q100" s="166"/>
      <c r="R100" s="226"/>
      <c r="S100" s="1"/>
      <c r="T100" s="1"/>
      <c r="U100" s="1"/>
      <c r="V100" s="4"/>
      <c r="W100" s="4"/>
      <c r="X100" s="4"/>
      <c r="Y100" s="4"/>
      <c r="Z100" s="4"/>
      <c r="AA100" s="4"/>
      <c r="AB100" s="1"/>
      <c r="AC100" s="1"/>
      <c r="AD100" s="1"/>
      <c r="AE100" s="1"/>
      <c r="AF100" s="1"/>
      <c r="AG100" s="1"/>
      <c r="AH100" s="1"/>
      <c r="AI100" s="1"/>
    </row>
    <row r="101" spans="1:35" s="2" customFormat="1" ht="11.5" x14ac:dyDescent="0.25">
      <c r="A101" s="1"/>
      <c r="B101" s="227"/>
      <c r="C101" s="227"/>
      <c r="D101" s="225"/>
      <c r="E101" s="225"/>
      <c r="F101" s="226"/>
      <c r="G101" s="166"/>
      <c r="H101" s="226"/>
      <c r="I101" s="166"/>
      <c r="J101" s="226"/>
      <c r="K101" s="166"/>
      <c r="L101" s="226"/>
      <c r="M101" s="166"/>
      <c r="N101" s="226"/>
      <c r="O101" s="166"/>
      <c r="P101" s="226"/>
      <c r="Q101" s="166"/>
      <c r="R101" s="226"/>
      <c r="S101" s="1"/>
      <c r="T101" s="1"/>
      <c r="U101" s="1"/>
      <c r="V101" s="4"/>
      <c r="W101" s="4"/>
      <c r="X101" s="4"/>
      <c r="Y101" s="4"/>
      <c r="Z101" s="4"/>
      <c r="AA101" s="4"/>
      <c r="AB101" s="1"/>
      <c r="AC101" s="1"/>
      <c r="AD101" s="1"/>
      <c r="AE101" s="1"/>
      <c r="AF101" s="1"/>
      <c r="AG101" s="1"/>
      <c r="AH101" s="1"/>
      <c r="AI101" s="1"/>
    </row>
    <row r="102" spans="1:35" s="2" customFormat="1" ht="11.5" x14ac:dyDescent="0.25">
      <c r="A102" s="1"/>
      <c r="B102" s="227"/>
      <c r="C102" s="227"/>
      <c r="D102" s="225"/>
      <c r="E102" s="225"/>
      <c r="F102" s="226"/>
      <c r="G102" s="166"/>
      <c r="H102" s="226"/>
      <c r="I102" s="166"/>
      <c r="J102" s="226"/>
      <c r="K102" s="166"/>
      <c r="L102" s="226"/>
      <c r="M102" s="166"/>
      <c r="N102" s="226"/>
      <c r="O102" s="166"/>
      <c r="P102" s="226"/>
      <c r="Q102" s="166"/>
      <c r="R102" s="226"/>
      <c r="S102" s="1"/>
      <c r="T102" s="1"/>
      <c r="U102" s="1"/>
      <c r="V102" s="4"/>
      <c r="W102" s="4"/>
      <c r="X102" s="4"/>
      <c r="Y102" s="4"/>
      <c r="Z102" s="4"/>
      <c r="AA102" s="4"/>
      <c r="AB102" s="1"/>
      <c r="AC102" s="1"/>
      <c r="AD102" s="1"/>
      <c r="AE102" s="1"/>
      <c r="AF102" s="1"/>
      <c r="AG102" s="1"/>
      <c r="AH102" s="1"/>
      <c r="AI102" s="1"/>
    </row>
    <row r="103" spans="1:35" s="2" customFormat="1" ht="11.5" x14ac:dyDescent="0.25">
      <c r="A103" s="1"/>
      <c r="B103" s="227"/>
      <c r="C103" s="227"/>
      <c r="D103" s="225"/>
      <c r="E103" s="225"/>
      <c r="F103" s="226"/>
      <c r="G103" s="166"/>
      <c r="H103" s="226"/>
      <c r="I103" s="166"/>
      <c r="J103" s="226"/>
      <c r="K103" s="166"/>
      <c r="L103" s="226"/>
      <c r="M103" s="166"/>
      <c r="N103" s="226"/>
      <c r="O103" s="166"/>
      <c r="P103" s="226"/>
      <c r="Q103" s="166"/>
      <c r="R103" s="226"/>
      <c r="S103" s="1"/>
      <c r="T103" s="1"/>
      <c r="U103" s="1"/>
      <c r="V103" s="4"/>
      <c r="W103" s="4"/>
      <c r="X103" s="4"/>
      <c r="Y103" s="4"/>
      <c r="Z103" s="4"/>
      <c r="AA103" s="4"/>
      <c r="AB103" s="1"/>
      <c r="AC103" s="1"/>
      <c r="AD103" s="1"/>
      <c r="AE103" s="1"/>
      <c r="AF103" s="1"/>
      <c r="AG103" s="1"/>
      <c r="AH103" s="1"/>
      <c r="AI103" s="1"/>
    </row>
    <row r="104" spans="1:35" s="2" customFormat="1" ht="11.5" x14ac:dyDescent="0.25">
      <c r="A104" s="1"/>
      <c r="B104" s="227"/>
      <c r="C104" s="227"/>
      <c r="D104" s="225"/>
      <c r="E104" s="225"/>
      <c r="F104" s="226"/>
      <c r="G104" s="166"/>
      <c r="H104" s="226"/>
      <c r="I104" s="166"/>
      <c r="J104" s="226"/>
      <c r="K104" s="166"/>
      <c r="L104" s="226"/>
      <c r="M104" s="166"/>
      <c r="N104" s="226"/>
      <c r="O104" s="166"/>
      <c r="P104" s="226"/>
      <c r="Q104" s="166"/>
      <c r="R104" s="226"/>
      <c r="S104" s="1"/>
      <c r="T104" s="1"/>
      <c r="U104" s="1"/>
      <c r="V104" s="4"/>
      <c r="W104" s="4"/>
      <c r="X104" s="4"/>
      <c r="Y104" s="4"/>
      <c r="Z104" s="4"/>
      <c r="AA104" s="4"/>
      <c r="AB104" s="1"/>
      <c r="AC104" s="1"/>
      <c r="AD104" s="1"/>
      <c r="AE104" s="1"/>
      <c r="AF104" s="1"/>
      <c r="AG104" s="1"/>
      <c r="AH104" s="1"/>
      <c r="AI104" s="1"/>
    </row>
    <row r="105" spans="1:35" s="2" customFormat="1" ht="11.5" x14ac:dyDescent="0.25">
      <c r="A105" s="1"/>
      <c r="B105" s="227"/>
      <c r="C105" s="227"/>
      <c r="D105" s="225"/>
      <c r="E105" s="225"/>
      <c r="F105" s="226"/>
      <c r="G105" s="166"/>
      <c r="H105" s="226"/>
      <c r="I105" s="166"/>
      <c r="J105" s="226"/>
      <c r="K105" s="166"/>
      <c r="L105" s="226"/>
      <c r="M105" s="166"/>
      <c r="N105" s="226"/>
      <c r="O105" s="166"/>
      <c r="P105" s="226"/>
      <c r="Q105" s="166"/>
      <c r="R105" s="226"/>
      <c r="S105" s="1"/>
      <c r="T105" s="1"/>
      <c r="U105" s="1"/>
      <c r="V105" s="4"/>
      <c r="W105" s="4"/>
      <c r="X105" s="4"/>
      <c r="Y105" s="4"/>
      <c r="Z105" s="4"/>
      <c r="AA105" s="4"/>
      <c r="AB105" s="1"/>
      <c r="AC105" s="1"/>
      <c r="AD105" s="1"/>
      <c r="AE105" s="1"/>
      <c r="AF105" s="1"/>
      <c r="AG105" s="1"/>
      <c r="AH105" s="1"/>
      <c r="AI105" s="1"/>
    </row>
    <row r="106" spans="1:35" s="2" customFormat="1" ht="11.5" x14ac:dyDescent="0.25">
      <c r="A106" s="1"/>
      <c r="B106" s="227"/>
      <c r="C106" s="227"/>
      <c r="D106" s="225"/>
      <c r="E106" s="225"/>
      <c r="F106" s="226"/>
      <c r="G106" s="166"/>
      <c r="H106" s="226"/>
      <c r="I106" s="166"/>
      <c r="J106" s="226"/>
      <c r="K106" s="166"/>
      <c r="L106" s="226"/>
      <c r="M106" s="166"/>
      <c r="N106" s="226"/>
      <c r="O106" s="166"/>
      <c r="P106" s="226"/>
      <c r="Q106" s="166"/>
      <c r="R106" s="226"/>
      <c r="S106" s="1"/>
      <c r="T106" s="1"/>
      <c r="U106" s="1"/>
      <c r="V106" s="4"/>
      <c r="W106" s="4"/>
      <c r="X106" s="4"/>
      <c r="Y106" s="4"/>
      <c r="Z106" s="4"/>
      <c r="AA106" s="4"/>
      <c r="AB106" s="1"/>
      <c r="AC106" s="1"/>
      <c r="AD106" s="1"/>
      <c r="AE106" s="1"/>
      <c r="AF106" s="1"/>
      <c r="AG106" s="1"/>
      <c r="AH106" s="1"/>
      <c r="AI106" s="1"/>
    </row>
    <row r="107" spans="1:35" s="2" customFormat="1" ht="11.5" x14ac:dyDescent="0.25">
      <c r="A107" s="1"/>
      <c r="B107" s="227"/>
      <c r="C107" s="227"/>
      <c r="D107" s="225"/>
      <c r="E107" s="225"/>
      <c r="F107" s="226"/>
      <c r="G107" s="166"/>
      <c r="H107" s="226"/>
      <c r="I107" s="166"/>
      <c r="J107" s="226"/>
      <c r="K107" s="166"/>
      <c r="L107" s="226"/>
      <c r="M107" s="166"/>
      <c r="N107" s="226"/>
      <c r="O107" s="166"/>
      <c r="P107" s="226"/>
      <c r="Q107" s="166"/>
      <c r="R107" s="226"/>
      <c r="S107" s="1"/>
      <c r="T107" s="1"/>
      <c r="U107" s="1"/>
      <c r="V107" s="4"/>
      <c r="W107" s="4"/>
      <c r="X107" s="4"/>
      <c r="Y107" s="4"/>
      <c r="Z107" s="4"/>
      <c r="AA107" s="4"/>
      <c r="AB107" s="1"/>
      <c r="AC107" s="1"/>
      <c r="AD107" s="1"/>
      <c r="AE107" s="1"/>
      <c r="AF107" s="1"/>
      <c r="AG107" s="1"/>
      <c r="AH107" s="1"/>
      <c r="AI107" s="1"/>
    </row>
    <row r="108" spans="1:35" s="2" customFormat="1" ht="11.5" x14ac:dyDescent="0.25">
      <c r="A108" s="1"/>
      <c r="B108" s="227"/>
      <c r="C108" s="227"/>
      <c r="D108" s="225"/>
      <c r="E108" s="225"/>
      <c r="F108" s="226"/>
      <c r="G108" s="166"/>
      <c r="H108" s="226"/>
      <c r="I108" s="166"/>
      <c r="J108" s="226"/>
      <c r="K108" s="166"/>
      <c r="L108" s="226"/>
      <c r="M108" s="166"/>
      <c r="N108" s="226"/>
      <c r="O108" s="166"/>
      <c r="P108" s="226"/>
      <c r="Q108" s="166"/>
      <c r="R108" s="226"/>
      <c r="S108" s="1"/>
      <c r="T108" s="1"/>
      <c r="U108" s="1"/>
      <c r="V108" s="4"/>
      <c r="W108" s="4"/>
      <c r="X108" s="4"/>
      <c r="Y108" s="4"/>
      <c r="Z108" s="4"/>
      <c r="AA108" s="4"/>
      <c r="AB108" s="1"/>
      <c r="AC108" s="1"/>
      <c r="AD108" s="1"/>
      <c r="AE108" s="1"/>
      <c r="AF108" s="1"/>
      <c r="AG108" s="1"/>
      <c r="AH108" s="1"/>
      <c r="AI108" s="1"/>
    </row>
    <row r="109" spans="1:35" s="2" customFormat="1" ht="11.5" x14ac:dyDescent="0.25">
      <c r="A109" s="1"/>
      <c r="B109" s="227"/>
      <c r="C109" s="227"/>
      <c r="D109" s="225"/>
      <c r="E109" s="225"/>
      <c r="F109" s="226"/>
      <c r="G109" s="166"/>
      <c r="H109" s="226"/>
      <c r="I109" s="166"/>
      <c r="J109" s="226"/>
      <c r="K109" s="166"/>
      <c r="L109" s="226"/>
      <c r="M109" s="166"/>
      <c r="N109" s="226"/>
      <c r="O109" s="166"/>
      <c r="P109" s="226"/>
      <c r="Q109" s="166"/>
      <c r="R109" s="226"/>
      <c r="S109" s="1"/>
      <c r="T109" s="1"/>
      <c r="U109" s="1"/>
      <c r="V109" s="4"/>
      <c r="W109" s="4"/>
      <c r="X109" s="4"/>
      <c r="Y109" s="4"/>
      <c r="Z109" s="4"/>
      <c r="AA109" s="4"/>
      <c r="AB109" s="1"/>
      <c r="AC109" s="1"/>
      <c r="AD109" s="1"/>
      <c r="AE109" s="1"/>
      <c r="AF109" s="1"/>
      <c r="AG109" s="1"/>
      <c r="AH109" s="1"/>
      <c r="AI109" s="1"/>
    </row>
    <row r="110" spans="1:35" s="2" customFormat="1" ht="11.5" x14ac:dyDescent="0.25">
      <c r="A110" s="1"/>
      <c r="B110" s="227"/>
      <c r="C110" s="227"/>
      <c r="D110" s="225"/>
      <c r="E110" s="225"/>
      <c r="F110" s="226"/>
      <c r="G110" s="166"/>
      <c r="H110" s="226"/>
      <c r="I110" s="166"/>
      <c r="J110" s="226"/>
      <c r="K110" s="166"/>
      <c r="L110" s="226"/>
      <c r="M110" s="166"/>
      <c r="N110" s="226"/>
      <c r="O110" s="166"/>
      <c r="P110" s="226"/>
      <c r="Q110" s="166"/>
      <c r="R110" s="226"/>
      <c r="S110" s="1"/>
      <c r="T110" s="1"/>
      <c r="U110" s="1"/>
      <c r="V110" s="4"/>
      <c r="W110" s="4"/>
      <c r="X110" s="4"/>
      <c r="Y110" s="4"/>
      <c r="Z110" s="4"/>
      <c r="AA110" s="4"/>
      <c r="AB110" s="1"/>
      <c r="AC110" s="1"/>
      <c r="AD110" s="1"/>
      <c r="AE110" s="1"/>
      <c r="AF110" s="1"/>
      <c r="AG110" s="1"/>
      <c r="AH110" s="1"/>
      <c r="AI110" s="1"/>
    </row>
    <row r="111" spans="1:35" s="2" customFormat="1" ht="11.5" x14ac:dyDescent="0.25">
      <c r="A111" s="1"/>
      <c r="B111" s="227"/>
      <c r="C111" s="227"/>
      <c r="D111" s="225"/>
      <c r="E111" s="225"/>
      <c r="F111" s="226"/>
      <c r="G111" s="166"/>
      <c r="H111" s="226"/>
      <c r="I111" s="166"/>
      <c r="J111" s="226"/>
      <c r="K111" s="166"/>
      <c r="L111" s="226"/>
      <c r="M111" s="166"/>
      <c r="N111" s="226"/>
      <c r="O111" s="166"/>
      <c r="P111" s="226"/>
      <c r="Q111" s="166"/>
      <c r="R111" s="226"/>
      <c r="S111" s="1"/>
      <c r="T111" s="1"/>
      <c r="U111" s="1"/>
      <c r="V111" s="4"/>
      <c r="W111" s="4"/>
      <c r="X111" s="4"/>
      <c r="Y111" s="4"/>
      <c r="Z111" s="4"/>
      <c r="AA111" s="4"/>
      <c r="AB111" s="1"/>
      <c r="AC111" s="1"/>
      <c r="AD111" s="1"/>
      <c r="AE111" s="1"/>
      <c r="AF111" s="1"/>
      <c r="AG111" s="1"/>
      <c r="AH111" s="1"/>
      <c r="AI111" s="1"/>
    </row>
    <row r="112" spans="1:35" s="2" customFormat="1" ht="11.5" x14ac:dyDescent="0.25">
      <c r="A112" s="1"/>
      <c r="B112" s="227"/>
      <c r="C112" s="227"/>
      <c r="D112" s="225"/>
      <c r="E112" s="225"/>
      <c r="F112" s="226"/>
      <c r="G112" s="166"/>
      <c r="H112" s="226"/>
      <c r="I112" s="166"/>
      <c r="J112" s="226"/>
      <c r="K112" s="166"/>
      <c r="L112" s="226"/>
      <c r="M112" s="166"/>
      <c r="N112" s="226"/>
      <c r="O112" s="166"/>
      <c r="P112" s="226"/>
      <c r="Q112" s="166"/>
      <c r="R112" s="226"/>
      <c r="S112" s="1"/>
      <c r="T112" s="1"/>
      <c r="U112" s="1"/>
      <c r="V112" s="4"/>
      <c r="W112" s="4"/>
      <c r="X112" s="4"/>
      <c r="Y112" s="4"/>
      <c r="Z112" s="4"/>
      <c r="AA112" s="4"/>
      <c r="AB112" s="1"/>
      <c r="AC112" s="1"/>
      <c r="AD112" s="1"/>
      <c r="AE112" s="1"/>
      <c r="AF112" s="1"/>
      <c r="AG112" s="1"/>
      <c r="AH112" s="1"/>
      <c r="AI112" s="1"/>
    </row>
    <row r="113" spans="1:35" s="2" customFormat="1" ht="11.5" x14ac:dyDescent="0.25">
      <c r="A113" s="1"/>
      <c r="B113" s="227"/>
      <c r="C113" s="227"/>
      <c r="D113" s="225"/>
      <c r="E113" s="225"/>
      <c r="F113" s="226"/>
      <c r="G113" s="166"/>
      <c r="H113" s="226"/>
      <c r="I113" s="166"/>
      <c r="J113" s="226"/>
      <c r="K113" s="166"/>
      <c r="L113" s="226"/>
      <c r="M113" s="166"/>
      <c r="N113" s="226"/>
      <c r="O113" s="166"/>
      <c r="P113" s="226"/>
      <c r="Q113" s="166"/>
      <c r="R113" s="226"/>
      <c r="S113" s="1"/>
      <c r="T113" s="1"/>
      <c r="U113" s="1"/>
      <c r="V113" s="4"/>
      <c r="W113" s="4"/>
      <c r="X113" s="4"/>
      <c r="Y113" s="4"/>
      <c r="Z113" s="4"/>
      <c r="AA113" s="4"/>
      <c r="AB113" s="1"/>
      <c r="AC113" s="1"/>
      <c r="AD113" s="1"/>
      <c r="AE113" s="1"/>
      <c r="AF113" s="1"/>
      <c r="AG113" s="1"/>
      <c r="AH113" s="1"/>
      <c r="AI113" s="1"/>
    </row>
    <row r="114" spans="1:35" s="2" customFormat="1" ht="11.5" x14ac:dyDescent="0.25">
      <c r="A114" s="1"/>
      <c r="B114" s="227"/>
      <c r="C114" s="227"/>
      <c r="D114" s="225"/>
      <c r="E114" s="225"/>
      <c r="F114" s="226"/>
      <c r="G114" s="166"/>
      <c r="H114" s="226"/>
      <c r="I114" s="166"/>
      <c r="J114" s="226"/>
      <c r="K114" s="166"/>
      <c r="L114" s="226"/>
      <c r="M114" s="166"/>
      <c r="N114" s="226"/>
      <c r="O114" s="166"/>
      <c r="P114" s="226"/>
      <c r="Q114" s="166"/>
      <c r="R114" s="226"/>
      <c r="S114" s="1"/>
      <c r="T114" s="1"/>
      <c r="U114" s="1"/>
      <c r="V114" s="4"/>
      <c r="W114" s="4"/>
      <c r="X114" s="4"/>
      <c r="Y114" s="4"/>
      <c r="Z114" s="4"/>
      <c r="AA114" s="4"/>
      <c r="AB114" s="1"/>
      <c r="AC114" s="1"/>
      <c r="AD114" s="1"/>
      <c r="AE114" s="1"/>
      <c r="AF114" s="1"/>
      <c r="AG114" s="1"/>
      <c r="AH114" s="1"/>
      <c r="AI114" s="1"/>
    </row>
    <row r="115" spans="1:35" s="2" customFormat="1" ht="11.5" x14ac:dyDescent="0.25">
      <c r="A115" s="1"/>
      <c r="B115" s="227"/>
      <c r="C115" s="227"/>
      <c r="D115" s="225"/>
      <c r="E115" s="225"/>
      <c r="F115" s="226"/>
      <c r="G115" s="166"/>
      <c r="H115" s="226"/>
      <c r="I115" s="166"/>
      <c r="J115" s="226"/>
      <c r="K115" s="166"/>
      <c r="L115" s="226"/>
      <c r="M115" s="166"/>
      <c r="N115" s="226"/>
      <c r="O115" s="166"/>
      <c r="P115" s="226"/>
      <c r="Q115" s="166"/>
      <c r="R115" s="226"/>
      <c r="S115" s="1"/>
      <c r="T115" s="1"/>
      <c r="U115" s="1"/>
      <c r="V115" s="4"/>
      <c r="W115" s="4"/>
      <c r="X115" s="4"/>
      <c r="Y115" s="4"/>
      <c r="Z115" s="4"/>
      <c r="AA115" s="4"/>
      <c r="AB115" s="1"/>
      <c r="AC115" s="1"/>
      <c r="AD115" s="1"/>
      <c r="AE115" s="1"/>
      <c r="AF115" s="1"/>
      <c r="AG115" s="1"/>
      <c r="AH115" s="1"/>
      <c r="AI115" s="1"/>
    </row>
    <row r="116" spans="1:35" s="2" customFormat="1" ht="11.5" x14ac:dyDescent="0.25">
      <c r="A116" s="1"/>
      <c r="B116" s="227"/>
      <c r="C116" s="227"/>
      <c r="D116" s="225"/>
      <c r="E116" s="225"/>
      <c r="F116" s="226"/>
      <c r="G116" s="166"/>
      <c r="H116" s="226"/>
      <c r="I116" s="166"/>
      <c r="J116" s="226"/>
      <c r="K116" s="166"/>
      <c r="L116" s="226"/>
      <c r="M116" s="166"/>
      <c r="N116" s="226"/>
      <c r="O116" s="166"/>
      <c r="P116" s="226"/>
      <c r="Q116" s="166"/>
      <c r="R116" s="226"/>
      <c r="S116" s="1"/>
      <c r="T116" s="1"/>
      <c r="U116" s="1"/>
      <c r="V116" s="4"/>
      <c r="W116" s="4"/>
      <c r="X116" s="4"/>
      <c r="Y116" s="4"/>
      <c r="Z116" s="4"/>
      <c r="AA116" s="4"/>
      <c r="AB116" s="1"/>
      <c r="AC116" s="1"/>
      <c r="AD116" s="1"/>
      <c r="AE116" s="1"/>
      <c r="AF116" s="1"/>
      <c r="AG116" s="1"/>
      <c r="AH116" s="1"/>
      <c r="AI116" s="1"/>
    </row>
    <row r="117" spans="1:35" s="2" customFormat="1" ht="11.5" x14ac:dyDescent="0.25">
      <c r="A117" s="1"/>
      <c r="B117" s="227"/>
      <c r="C117" s="227"/>
      <c r="D117" s="225"/>
      <c r="E117" s="225"/>
      <c r="F117" s="226"/>
      <c r="G117" s="166"/>
      <c r="H117" s="226"/>
      <c r="I117" s="166"/>
      <c r="J117" s="226"/>
      <c r="K117" s="166"/>
      <c r="L117" s="226"/>
      <c r="M117" s="166"/>
      <c r="N117" s="226"/>
      <c r="O117" s="166"/>
      <c r="P117" s="226"/>
      <c r="Q117" s="166"/>
      <c r="R117" s="226"/>
      <c r="S117" s="1"/>
      <c r="T117" s="1"/>
      <c r="U117" s="1"/>
      <c r="V117" s="4"/>
      <c r="W117" s="4"/>
      <c r="X117" s="4"/>
      <c r="Y117" s="4"/>
      <c r="Z117" s="4"/>
      <c r="AA117" s="4"/>
      <c r="AB117" s="1"/>
      <c r="AC117" s="1"/>
      <c r="AD117" s="1"/>
      <c r="AE117" s="1"/>
      <c r="AF117" s="1"/>
      <c r="AG117" s="1"/>
      <c r="AH117" s="1"/>
      <c r="AI117" s="1"/>
    </row>
    <row r="118" spans="1:35" s="2" customFormat="1" ht="11.5" x14ac:dyDescent="0.25">
      <c r="A118" s="1"/>
      <c r="B118" s="227"/>
      <c r="C118" s="227"/>
      <c r="D118" s="225"/>
      <c r="E118" s="225"/>
      <c r="F118" s="226"/>
      <c r="G118" s="166"/>
      <c r="H118" s="226"/>
      <c r="I118" s="166"/>
      <c r="J118" s="226"/>
      <c r="K118" s="166"/>
      <c r="L118" s="226"/>
      <c r="M118" s="166"/>
      <c r="N118" s="226"/>
      <c r="O118" s="166"/>
      <c r="P118" s="226"/>
      <c r="Q118" s="166"/>
      <c r="R118" s="226"/>
      <c r="S118" s="1"/>
      <c r="T118" s="1"/>
      <c r="U118" s="1"/>
      <c r="V118" s="4"/>
      <c r="W118" s="4"/>
      <c r="X118" s="4"/>
      <c r="Y118" s="4"/>
      <c r="Z118" s="4"/>
      <c r="AA118" s="4"/>
      <c r="AB118" s="1"/>
      <c r="AC118" s="1"/>
      <c r="AD118" s="1"/>
      <c r="AE118" s="1"/>
      <c r="AF118" s="1"/>
      <c r="AG118" s="1"/>
      <c r="AH118" s="1"/>
      <c r="AI118" s="1"/>
    </row>
    <row r="119" spans="1:35" s="2" customFormat="1" ht="11.5" x14ac:dyDescent="0.25">
      <c r="A119" s="1"/>
      <c r="B119" s="227"/>
      <c r="C119" s="227"/>
      <c r="D119" s="225"/>
      <c r="E119" s="225"/>
      <c r="F119" s="226"/>
      <c r="G119" s="166"/>
      <c r="H119" s="226"/>
      <c r="I119" s="166"/>
      <c r="J119" s="226"/>
      <c r="K119" s="166"/>
      <c r="L119" s="226"/>
      <c r="M119" s="166"/>
      <c r="N119" s="226"/>
      <c r="O119" s="166"/>
      <c r="P119" s="226"/>
      <c r="Q119" s="166"/>
      <c r="R119" s="226"/>
      <c r="S119" s="1"/>
      <c r="T119" s="1"/>
      <c r="U119" s="1"/>
      <c r="V119" s="4"/>
      <c r="W119" s="4"/>
      <c r="X119" s="4"/>
      <c r="Y119" s="4"/>
      <c r="Z119" s="4"/>
      <c r="AA119" s="4"/>
      <c r="AB119" s="1"/>
      <c r="AC119" s="1"/>
      <c r="AD119" s="1"/>
      <c r="AE119" s="1"/>
      <c r="AF119" s="1"/>
      <c r="AG119" s="1"/>
      <c r="AH119" s="1"/>
      <c r="AI119" s="1"/>
    </row>
    <row r="120" spans="1:35" s="2" customFormat="1" ht="11.5" x14ac:dyDescent="0.25">
      <c r="A120" s="1"/>
      <c r="B120" s="227"/>
      <c r="C120" s="227"/>
      <c r="D120" s="225"/>
      <c r="E120" s="225"/>
      <c r="F120" s="226"/>
      <c r="G120" s="166"/>
      <c r="H120" s="226"/>
      <c r="I120" s="166"/>
      <c r="J120" s="226"/>
      <c r="K120" s="166"/>
      <c r="L120" s="226"/>
      <c r="M120" s="166"/>
      <c r="N120" s="226"/>
      <c r="O120" s="166"/>
      <c r="P120" s="226"/>
      <c r="Q120" s="166"/>
      <c r="R120" s="226"/>
      <c r="S120" s="1"/>
      <c r="T120" s="1"/>
      <c r="U120" s="1"/>
      <c r="V120" s="4"/>
      <c r="W120" s="4"/>
      <c r="X120" s="4"/>
      <c r="Y120" s="4"/>
      <c r="Z120" s="4"/>
      <c r="AA120" s="4"/>
      <c r="AB120" s="1"/>
      <c r="AC120" s="1"/>
      <c r="AD120" s="1"/>
      <c r="AE120" s="1"/>
      <c r="AF120" s="1"/>
      <c r="AG120" s="1"/>
      <c r="AH120" s="1"/>
      <c r="AI120" s="1"/>
    </row>
    <row r="121" spans="1:35" s="2" customFormat="1" ht="11.5" x14ac:dyDescent="0.25">
      <c r="A121" s="1"/>
      <c r="B121" s="227"/>
      <c r="C121" s="227"/>
      <c r="D121" s="225"/>
      <c r="E121" s="225"/>
      <c r="F121" s="226"/>
      <c r="G121" s="166"/>
      <c r="H121" s="226"/>
      <c r="I121" s="166"/>
      <c r="J121" s="226"/>
      <c r="K121" s="166"/>
      <c r="L121" s="226"/>
      <c r="M121" s="166"/>
      <c r="N121" s="226"/>
      <c r="O121" s="166"/>
      <c r="P121" s="226"/>
      <c r="Q121" s="166"/>
      <c r="R121" s="226"/>
      <c r="S121" s="1"/>
      <c r="T121" s="1"/>
      <c r="U121" s="1"/>
      <c r="V121" s="4"/>
      <c r="W121" s="4"/>
      <c r="X121" s="4"/>
      <c r="Y121" s="4"/>
      <c r="Z121" s="4"/>
      <c r="AA121" s="4"/>
      <c r="AB121" s="1"/>
      <c r="AC121" s="1"/>
      <c r="AD121" s="1"/>
      <c r="AE121" s="1"/>
      <c r="AF121" s="1"/>
      <c r="AG121" s="1"/>
      <c r="AH121" s="1"/>
      <c r="AI121" s="1"/>
    </row>
    <row r="122" spans="1:35" s="2" customFormat="1" ht="11.5" x14ac:dyDescent="0.25">
      <c r="A122" s="1"/>
      <c r="B122" s="227"/>
      <c r="C122" s="227"/>
      <c r="D122" s="225"/>
      <c r="E122" s="225"/>
      <c r="F122" s="226"/>
      <c r="G122" s="166"/>
      <c r="H122" s="226"/>
      <c r="I122" s="166"/>
      <c r="J122" s="226"/>
      <c r="K122" s="166"/>
      <c r="L122" s="226"/>
      <c r="M122" s="166"/>
      <c r="N122" s="226"/>
      <c r="O122" s="166"/>
      <c r="P122" s="226"/>
      <c r="Q122" s="166"/>
      <c r="R122" s="226"/>
      <c r="S122" s="1"/>
      <c r="T122" s="1"/>
      <c r="U122" s="1"/>
      <c r="V122" s="4"/>
      <c r="W122" s="4"/>
      <c r="X122" s="4"/>
      <c r="Y122" s="4"/>
      <c r="Z122" s="4"/>
      <c r="AA122" s="4"/>
      <c r="AB122" s="1"/>
      <c r="AC122" s="1"/>
      <c r="AD122" s="1"/>
      <c r="AE122" s="1"/>
      <c r="AF122" s="1"/>
      <c r="AG122" s="1"/>
      <c r="AH122" s="1"/>
      <c r="AI122" s="1"/>
    </row>
    <row r="123" spans="1:35" s="2" customFormat="1" ht="11.5" x14ac:dyDescent="0.25">
      <c r="A123" s="1"/>
      <c r="B123" s="227"/>
      <c r="C123" s="227"/>
      <c r="D123" s="225"/>
      <c r="E123" s="225"/>
      <c r="F123" s="226"/>
      <c r="G123" s="166"/>
      <c r="H123" s="226"/>
      <c r="I123" s="166"/>
      <c r="J123" s="226"/>
      <c r="K123" s="166"/>
      <c r="L123" s="226"/>
      <c r="M123" s="166"/>
      <c r="N123" s="226"/>
      <c r="O123" s="166"/>
      <c r="P123" s="226"/>
      <c r="Q123" s="166"/>
      <c r="R123" s="226"/>
      <c r="S123" s="1"/>
      <c r="T123" s="1"/>
      <c r="U123" s="1"/>
      <c r="V123" s="4"/>
      <c r="W123" s="4"/>
      <c r="X123" s="4"/>
      <c r="Y123" s="4"/>
      <c r="Z123" s="4"/>
      <c r="AA123" s="4"/>
      <c r="AB123" s="1"/>
      <c r="AC123" s="1"/>
      <c r="AD123" s="1"/>
      <c r="AE123" s="1"/>
      <c r="AF123" s="1"/>
      <c r="AG123" s="1"/>
      <c r="AH123" s="1"/>
      <c r="AI123" s="1"/>
    </row>
    <row r="124" spans="1:35" s="2" customFormat="1" ht="11.5" x14ac:dyDescent="0.25">
      <c r="A124" s="1"/>
      <c r="B124" s="227"/>
      <c r="C124" s="227"/>
      <c r="D124" s="225"/>
      <c r="E124" s="225"/>
      <c r="F124" s="226"/>
      <c r="G124" s="166"/>
      <c r="H124" s="226"/>
      <c r="I124" s="166"/>
      <c r="J124" s="226"/>
      <c r="K124" s="166"/>
      <c r="L124" s="226"/>
      <c r="M124" s="166"/>
      <c r="N124" s="226"/>
      <c r="O124" s="166"/>
      <c r="P124" s="226"/>
      <c r="Q124" s="166"/>
      <c r="R124" s="226"/>
      <c r="S124" s="1"/>
      <c r="T124" s="1"/>
      <c r="U124" s="1"/>
      <c r="V124" s="4"/>
      <c r="W124" s="4"/>
      <c r="X124" s="4"/>
      <c r="Y124" s="4"/>
      <c r="Z124" s="4"/>
      <c r="AA124" s="4"/>
      <c r="AB124" s="1"/>
      <c r="AC124" s="1"/>
      <c r="AD124" s="1"/>
      <c r="AE124" s="1"/>
      <c r="AF124" s="1"/>
      <c r="AG124" s="1"/>
      <c r="AH124" s="1"/>
      <c r="AI124" s="1"/>
    </row>
    <row r="125" spans="1:35" s="2" customFormat="1" ht="11.5" x14ac:dyDescent="0.25">
      <c r="A125" s="1"/>
      <c r="B125" s="227"/>
      <c r="C125" s="227"/>
      <c r="D125" s="225"/>
      <c r="E125" s="225"/>
      <c r="F125" s="226"/>
      <c r="G125" s="166"/>
      <c r="H125" s="226"/>
      <c r="I125" s="166"/>
      <c r="J125" s="226"/>
      <c r="K125" s="166"/>
      <c r="L125" s="226"/>
      <c r="M125" s="166"/>
      <c r="N125" s="226"/>
      <c r="O125" s="166"/>
      <c r="P125" s="226"/>
      <c r="Q125" s="166"/>
      <c r="R125" s="226"/>
      <c r="S125" s="1"/>
      <c r="T125" s="1"/>
      <c r="U125" s="1"/>
      <c r="V125" s="4"/>
      <c r="W125" s="4"/>
      <c r="X125" s="4"/>
      <c r="Y125" s="4"/>
      <c r="Z125" s="4"/>
      <c r="AA125" s="4"/>
      <c r="AB125" s="1"/>
      <c r="AC125" s="1"/>
      <c r="AD125" s="1"/>
      <c r="AE125" s="1"/>
      <c r="AF125" s="1"/>
      <c r="AG125" s="1"/>
      <c r="AH125" s="1"/>
      <c r="AI125" s="1"/>
    </row>
    <row r="126" spans="1:35" s="2" customFormat="1" ht="11.5" x14ac:dyDescent="0.25">
      <c r="A126" s="1"/>
      <c r="B126" s="227"/>
      <c r="C126" s="227"/>
      <c r="D126" s="225"/>
      <c r="E126" s="225"/>
      <c r="F126" s="226"/>
      <c r="G126" s="166"/>
      <c r="H126" s="226"/>
      <c r="I126" s="166"/>
      <c r="J126" s="226"/>
      <c r="K126" s="166"/>
      <c r="L126" s="226"/>
      <c r="M126" s="166"/>
      <c r="N126" s="226"/>
      <c r="O126" s="166"/>
      <c r="P126" s="226"/>
      <c r="Q126" s="166"/>
      <c r="R126" s="226"/>
      <c r="S126" s="1"/>
      <c r="T126" s="1"/>
      <c r="U126" s="1"/>
      <c r="V126" s="4"/>
      <c r="W126" s="4"/>
      <c r="X126" s="4"/>
      <c r="Y126" s="4"/>
      <c r="Z126" s="4"/>
      <c r="AA126" s="4"/>
      <c r="AB126" s="1"/>
      <c r="AC126" s="1"/>
      <c r="AD126" s="1"/>
      <c r="AE126" s="1"/>
      <c r="AF126" s="1"/>
      <c r="AG126" s="1"/>
      <c r="AH126" s="1"/>
      <c r="AI126" s="1"/>
    </row>
    <row r="127" spans="1:35" s="2" customFormat="1" ht="11.5" x14ac:dyDescent="0.25">
      <c r="A127" s="1"/>
      <c r="B127" s="227"/>
      <c r="C127" s="227"/>
      <c r="D127" s="225"/>
      <c r="E127" s="225"/>
      <c r="F127" s="226"/>
      <c r="G127" s="166"/>
      <c r="H127" s="226"/>
      <c r="I127" s="166"/>
      <c r="J127" s="226"/>
      <c r="K127" s="166"/>
      <c r="L127" s="226"/>
      <c r="M127" s="166"/>
      <c r="N127" s="226"/>
      <c r="O127" s="166"/>
      <c r="P127" s="226"/>
      <c r="Q127" s="166"/>
      <c r="R127" s="226"/>
      <c r="S127" s="1"/>
      <c r="T127" s="1"/>
      <c r="U127" s="1"/>
      <c r="V127" s="4"/>
      <c r="W127" s="4"/>
      <c r="X127" s="4"/>
      <c r="Y127" s="4"/>
      <c r="Z127" s="4"/>
      <c r="AA127" s="4"/>
      <c r="AB127" s="1"/>
      <c r="AC127" s="1"/>
      <c r="AD127" s="1"/>
      <c r="AE127" s="1"/>
      <c r="AF127" s="1"/>
      <c r="AG127" s="1"/>
      <c r="AH127" s="1"/>
      <c r="AI127" s="1"/>
    </row>
    <row r="128" spans="1:35" s="2" customFormat="1" ht="11.5" x14ac:dyDescent="0.25">
      <c r="A128" s="1"/>
      <c r="B128" s="227"/>
      <c r="C128" s="227"/>
      <c r="D128" s="225"/>
      <c r="E128" s="225"/>
      <c r="F128" s="226"/>
      <c r="G128" s="166"/>
      <c r="H128" s="226"/>
      <c r="I128" s="166"/>
      <c r="J128" s="226"/>
      <c r="K128" s="166"/>
      <c r="L128" s="226"/>
      <c r="M128" s="166"/>
      <c r="N128" s="226"/>
      <c r="O128" s="166"/>
      <c r="P128" s="226"/>
      <c r="Q128" s="166"/>
      <c r="R128" s="226"/>
      <c r="S128" s="1"/>
      <c r="T128" s="1"/>
      <c r="U128" s="1"/>
      <c r="V128" s="4"/>
      <c r="W128" s="4"/>
      <c r="X128" s="4"/>
      <c r="Y128" s="4"/>
      <c r="Z128" s="4"/>
      <c r="AA128" s="4"/>
      <c r="AB128" s="1"/>
      <c r="AC128" s="1"/>
      <c r="AD128" s="1"/>
      <c r="AE128" s="1"/>
      <c r="AF128" s="1"/>
      <c r="AG128" s="1"/>
      <c r="AH128" s="1"/>
      <c r="AI128" s="1"/>
    </row>
    <row r="129" spans="1:35" s="2" customFormat="1" ht="11.5" x14ac:dyDescent="0.25">
      <c r="A129" s="1"/>
      <c r="B129" s="227"/>
      <c r="C129" s="227"/>
      <c r="D129" s="225"/>
      <c r="E129" s="225"/>
      <c r="F129" s="226"/>
      <c r="G129" s="166"/>
      <c r="H129" s="226"/>
      <c r="I129" s="166"/>
      <c r="J129" s="226"/>
      <c r="K129" s="166"/>
      <c r="L129" s="226"/>
      <c r="M129" s="166"/>
      <c r="N129" s="226"/>
      <c r="O129" s="166"/>
      <c r="P129" s="226"/>
      <c r="Q129" s="166"/>
      <c r="R129" s="226"/>
      <c r="S129" s="1"/>
      <c r="T129" s="1"/>
      <c r="U129" s="1"/>
      <c r="V129" s="4"/>
      <c r="W129" s="4"/>
      <c r="X129" s="4"/>
      <c r="Y129" s="4"/>
      <c r="Z129" s="4"/>
      <c r="AA129" s="4"/>
      <c r="AB129" s="1"/>
      <c r="AC129" s="1"/>
      <c r="AD129" s="1"/>
      <c r="AE129" s="1"/>
      <c r="AF129" s="1"/>
      <c r="AG129" s="1"/>
      <c r="AH129" s="1"/>
      <c r="AI129" s="1"/>
    </row>
    <row r="130" spans="1:35" s="2" customFormat="1" ht="11.5" x14ac:dyDescent="0.25">
      <c r="A130" s="1"/>
      <c r="B130" s="227"/>
      <c r="C130" s="227"/>
      <c r="D130" s="225"/>
      <c r="E130" s="225"/>
      <c r="F130" s="226"/>
      <c r="G130" s="166"/>
      <c r="H130" s="226"/>
      <c r="I130" s="166"/>
      <c r="J130" s="226"/>
      <c r="K130" s="166"/>
      <c r="L130" s="226"/>
      <c r="M130" s="166"/>
      <c r="N130" s="226"/>
      <c r="O130" s="166"/>
      <c r="P130" s="226"/>
      <c r="Q130" s="166"/>
      <c r="R130" s="226"/>
      <c r="S130" s="1"/>
      <c r="T130" s="1"/>
      <c r="U130" s="1"/>
      <c r="V130" s="4"/>
      <c r="W130" s="4"/>
      <c r="X130" s="4"/>
      <c r="Y130" s="4"/>
      <c r="Z130" s="4"/>
      <c r="AA130" s="4"/>
      <c r="AB130" s="1"/>
      <c r="AC130" s="1"/>
      <c r="AD130" s="1"/>
      <c r="AE130" s="1"/>
      <c r="AF130" s="1"/>
      <c r="AG130" s="1"/>
      <c r="AH130" s="1"/>
      <c r="AI130" s="1"/>
    </row>
    <row r="131" spans="1:35" s="2" customFormat="1" ht="11.5" x14ac:dyDescent="0.25">
      <c r="A131" s="1"/>
      <c r="B131" s="227"/>
      <c r="C131" s="227"/>
      <c r="D131" s="225"/>
      <c r="E131" s="225"/>
      <c r="F131" s="226"/>
      <c r="G131" s="166"/>
      <c r="H131" s="226"/>
      <c r="I131" s="166"/>
      <c r="J131" s="226"/>
      <c r="K131" s="166"/>
      <c r="L131" s="226"/>
      <c r="M131" s="166"/>
      <c r="N131" s="226"/>
      <c r="O131" s="166"/>
      <c r="P131" s="226"/>
      <c r="Q131" s="166"/>
      <c r="R131" s="226"/>
      <c r="S131" s="1"/>
      <c r="T131" s="1"/>
      <c r="U131" s="1"/>
      <c r="V131" s="4"/>
      <c r="W131" s="4"/>
      <c r="X131" s="4"/>
      <c r="Y131" s="4"/>
      <c r="Z131" s="4"/>
      <c r="AA131" s="4"/>
      <c r="AB131" s="1"/>
      <c r="AC131" s="1"/>
      <c r="AD131" s="1"/>
      <c r="AE131" s="1"/>
      <c r="AF131" s="1"/>
      <c r="AG131" s="1"/>
      <c r="AH131" s="1"/>
      <c r="AI131" s="1"/>
    </row>
    <row r="132" spans="1:35" s="2" customFormat="1" ht="11.5" x14ac:dyDescent="0.25">
      <c r="A132" s="1"/>
      <c r="B132" s="227"/>
      <c r="C132" s="227"/>
      <c r="D132" s="225"/>
      <c r="E132" s="225"/>
      <c r="F132" s="226"/>
      <c r="G132" s="166"/>
      <c r="H132" s="226"/>
      <c r="I132" s="166"/>
      <c r="J132" s="226"/>
      <c r="K132" s="166"/>
      <c r="L132" s="226"/>
      <c r="M132" s="166"/>
      <c r="N132" s="226"/>
      <c r="O132" s="166"/>
      <c r="P132" s="226"/>
      <c r="Q132" s="166"/>
      <c r="R132" s="226"/>
      <c r="S132" s="1"/>
      <c r="T132" s="1"/>
      <c r="U132" s="1"/>
      <c r="V132" s="4"/>
      <c r="W132" s="4"/>
      <c r="X132" s="4"/>
      <c r="Y132" s="4"/>
      <c r="Z132" s="4"/>
      <c r="AA132" s="4"/>
      <c r="AB132" s="1"/>
      <c r="AC132" s="1"/>
      <c r="AD132" s="1"/>
      <c r="AE132" s="1"/>
      <c r="AF132" s="1"/>
      <c r="AG132" s="1"/>
      <c r="AH132" s="1"/>
      <c r="AI132" s="1"/>
    </row>
    <row r="133" spans="1:35" s="2" customFormat="1" ht="11.5" x14ac:dyDescent="0.25">
      <c r="A133" s="1"/>
      <c r="B133" s="227"/>
      <c r="C133" s="227"/>
      <c r="D133" s="225"/>
      <c r="E133" s="225"/>
      <c r="F133" s="226"/>
      <c r="G133" s="166"/>
      <c r="H133" s="226"/>
      <c r="I133" s="166"/>
      <c r="J133" s="226"/>
      <c r="K133" s="166"/>
      <c r="L133" s="226"/>
      <c r="M133" s="166"/>
      <c r="N133" s="226"/>
      <c r="O133" s="166"/>
      <c r="P133" s="226"/>
      <c r="Q133" s="166"/>
      <c r="R133" s="226"/>
      <c r="S133" s="1"/>
      <c r="T133" s="1"/>
      <c r="U133" s="1"/>
      <c r="V133" s="4"/>
      <c r="W133" s="4"/>
      <c r="X133" s="4"/>
      <c r="Y133" s="4"/>
      <c r="Z133" s="4"/>
      <c r="AA133" s="4"/>
      <c r="AB133" s="1"/>
      <c r="AC133" s="1"/>
      <c r="AD133" s="1"/>
      <c r="AE133" s="1"/>
      <c r="AF133" s="1"/>
      <c r="AG133" s="1"/>
      <c r="AH133" s="1"/>
      <c r="AI133" s="1"/>
    </row>
    <row r="134" spans="1:35" s="2" customFormat="1" ht="11.5" x14ac:dyDescent="0.25">
      <c r="A134" s="1"/>
      <c r="B134" s="227"/>
      <c r="C134" s="227"/>
      <c r="D134" s="225"/>
      <c r="E134" s="225"/>
      <c r="F134" s="226"/>
      <c r="G134" s="166"/>
      <c r="H134" s="226"/>
      <c r="I134" s="166"/>
      <c r="J134" s="226"/>
      <c r="K134" s="166"/>
      <c r="L134" s="226"/>
      <c r="M134" s="166"/>
      <c r="N134" s="226"/>
      <c r="O134" s="166"/>
      <c r="P134" s="226"/>
      <c r="Q134" s="166"/>
      <c r="R134" s="226"/>
      <c r="S134" s="1"/>
      <c r="T134" s="1"/>
      <c r="U134" s="1"/>
      <c r="V134" s="4"/>
      <c r="W134" s="4"/>
      <c r="X134" s="4"/>
      <c r="Y134" s="4"/>
      <c r="Z134" s="4"/>
      <c r="AA134" s="4"/>
      <c r="AB134" s="1"/>
      <c r="AC134" s="1"/>
      <c r="AD134" s="1"/>
      <c r="AE134" s="1"/>
      <c r="AF134" s="1"/>
      <c r="AG134" s="1"/>
      <c r="AH134" s="1"/>
      <c r="AI134" s="1"/>
    </row>
    <row r="135" spans="1:35" s="2" customFormat="1" ht="11.5" x14ac:dyDescent="0.25">
      <c r="A135" s="1"/>
      <c r="B135" s="227"/>
      <c r="C135" s="227"/>
      <c r="D135" s="225"/>
      <c r="E135" s="225"/>
      <c r="F135" s="226"/>
      <c r="G135" s="166"/>
      <c r="H135" s="226"/>
      <c r="I135" s="166"/>
      <c r="J135" s="226"/>
      <c r="K135" s="166"/>
      <c r="L135" s="226"/>
      <c r="M135" s="166"/>
      <c r="N135" s="226"/>
      <c r="O135" s="166"/>
      <c r="P135" s="226"/>
      <c r="Q135" s="166"/>
      <c r="R135" s="226"/>
      <c r="S135" s="1"/>
      <c r="T135" s="1"/>
      <c r="U135" s="1"/>
      <c r="V135" s="4"/>
      <c r="W135" s="4"/>
      <c r="X135" s="4"/>
      <c r="Y135" s="4"/>
      <c r="Z135" s="4"/>
      <c r="AA135" s="4"/>
      <c r="AB135" s="1"/>
      <c r="AC135" s="1"/>
      <c r="AD135" s="1"/>
      <c r="AE135" s="1"/>
      <c r="AF135" s="1"/>
      <c r="AG135" s="1"/>
      <c r="AH135" s="1"/>
      <c r="AI135" s="1"/>
    </row>
    <row r="136" spans="1:35" s="2" customFormat="1" ht="11.5" x14ac:dyDescent="0.25">
      <c r="A136" s="1"/>
      <c r="B136" s="227"/>
      <c r="C136" s="227"/>
      <c r="D136" s="225"/>
      <c r="E136" s="225"/>
      <c r="F136" s="226"/>
      <c r="G136" s="166"/>
      <c r="H136" s="226"/>
      <c r="I136" s="166"/>
      <c r="J136" s="226"/>
      <c r="K136" s="166"/>
      <c r="L136" s="226"/>
      <c r="M136" s="166"/>
      <c r="N136" s="226"/>
      <c r="O136" s="166"/>
      <c r="P136" s="226"/>
      <c r="Q136" s="166"/>
      <c r="R136" s="226"/>
      <c r="S136" s="1"/>
      <c r="T136" s="1"/>
      <c r="U136" s="1"/>
      <c r="V136" s="4"/>
      <c r="W136" s="4"/>
      <c r="X136" s="4"/>
      <c r="Y136" s="4"/>
      <c r="Z136" s="4"/>
      <c r="AA136" s="4"/>
      <c r="AB136" s="1"/>
      <c r="AC136" s="1"/>
      <c r="AD136" s="1"/>
      <c r="AE136" s="1"/>
      <c r="AF136" s="1"/>
      <c r="AG136" s="1"/>
      <c r="AH136" s="1"/>
      <c r="AI136" s="1"/>
    </row>
    <row r="137" spans="1:35" s="2" customFormat="1" ht="11.5" x14ac:dyDescent="0.25">
      <c r="A137" s="1"/>
      <c r="B137" s="227"/>
      <c r="C137" s="227"/>
      <c r="D137" s="225"/>
      <c r="E137" s="225"/>
      <c r="F137" s="226"/>
      <c r="G137" s="166"/>
      <c r="H137" s="226"/>
      <c r="I137" s="166"/>
      <c r="J137" s="226"/>
      <c r="K137" s="166"/>
      <c r="L137" s="226"/>
      <c r="M137" s="166"/>
      <c r="N137" s="226"/>
      <c r="O137" s="166"/>
      <c r="P137" s="226"/>
      <c r="Q137" s="166"/>
      <c r="R137" s="226"/>
      <c r="S137" s="1"/>
      <c r="T137" s="1"/>
      <c r="U137" s="1"/>
      <c r="V137" s="4"/>
      <c r="W137" s="4"/>
      <c r="X137" s="4"/>
      <c r="Y137" s="4"/>
      <c r="Z137" s="4"/>
      <c r="AA137" s="4"/>
      <c r="AB137" s="1"/>
      <c r="AC137" s="1"/>
      <c r="AD137" s="1"/>
      <c r="AE137" s="1"/>
      <c r="AF137" s="1"/>
      <c r="AG137" s="1"/>
      <c r="AH137" s="1"/>
      <c r="AI137" s="1"/>
    </row>
    <row r="138" spans="1:35" s="2" customFormat="1" ht="11.5" x14ac:dyDescent="0.25">
      <c r="A138" s="1"/>
      <c r="B138" s="227"/>
      <c r="C138" s="227"/>
      <c r="D138" s="225"/>
      <c r="E138" s="225"/>
      <c r="F138" s="226"/>
      <c r="G138" s="166"/>
      <c r="H138" s="226"/>
      <c r="I138" s="166"/>
      <c r="J138" s="226"/>
      <c r="K138" s="166"/>
      <c r="L138" s="226"/>
      <c r="M138" s="166"/>
      <c r="N138" s="226"/>
      <c r="O138" s="166"/>
      <c r="P138" s="226"/>
      <c r="Q138" s="166"/>
      <c r="R138" s="226"/>
      <c r="S138" s="1"/>
      <c r="T138" s="1"/>
      <c r="U138" s="1"/>
      <c r="V138" s="4"/>
      <c r="W138" s="4"/>
      <c r="X138" s="4"/>
      <c r="Y138" s="4"/>
      <c r="Z138" s="4"/>
      <c r="AA138" s="4"/>
      <c r="AB138" s="1"/>
      <c r="AC138" s="1"/>
      <c r="AD138" s="1"/>
      <c r="AE138" s="1"/>
      <c r="AF138" s="1"/>
      <c r="AG138" s="1"/>
      <c r="AH138" s="1"/>
      <c r="AI138" s="1"/>
    </row>
    <row r="139" spans="1:35" s="2" customFormat="1" ht="11.5" x14ac:dyDescent="0.25">
      <c r="A139" s="1"/>
      <c r="B139" s="227"/>
      <c r="C139" s="227"/>
      <c r="D139" s="225"/>
      <c r="E139" s="225"/>
      <c r="F139" s="226"/>
      <c r="G139" s="166"/>
      <c r="H139" s="226"/>
      <c r="I139" s="166"/>
      <c r="J139" s="226"/>
      <c r="K139" s="166"/>
      <c r="L139" s="226"/>
      <c r="M139" s="166"/>
      <c r="N139" s="226"/>
      <c r="O139" s="166"/>
      <c r="P139" s="226"/>
      <c r="Q139" s="166"/>
      <c r="R139" s="226"/>
      <c r="S139" s="1"/>
      <c r="T139" s="1"/>
      <c r="U139" s="1"/>
      <c r="V139" s="4"/>
      <c r="W139" s="4"/>
      <c r="X139" s="4"/>
      <c r="Y139" s="4"/>
      <c r="Z139" s="4"/>
      <c r="AA139" s="4"/>
      <c r="AB139" s="1"/>
      <c r="AC139" s="1"/>
      <c r="AD139" s="1"/>
      <c r="AE139" s="1"/>
      <c r="AF139" s="1"/>
      <c r="AG139" s="1"/>
      <c r="AH139" s="1"/>
      <c r="AI139" s="1"/>
    </row>
    <row r="140" spans="1:35" s="2" customFormat="1" ht="11.5" x14ac:dyDescent="0.25">
      <c r="A140" s="1"/>
      <c r="B140" s="227"/>
      <c r="C140" s="227"/>
      <c r="D140" s="225"/>
      <c r="E140" s="225"/>
      <c r="F140" s="226"/>
      <c r="G140" s="166"/>
      <c r="H140" s="226"/>
      <c r="I140" s="166"/>
      <c r="J140" s="226"/>
      <c r="K140" s="166"/>
      <c r="L140" s="226"/>
      <c r="M140" s="166"/>
      <c r="N140" s="226"/>
      <c r="O140" s="166"/>
      <c r="P140" s="226"/>
      <c r="Q140" s="166"/>
      <c r="R140" s="226"/>
      <c r="S140" s="1"/>
      <c r="T140" s="1"/>
      <c r="U140" s="1"/>
      <c r="V140" s="4"/>
      <c r="W140" s="4"/>
      <c r="X140" s="4"/>
      <c r="Y140" s="4"/>
      <c r="Z140" s="4"/>
      <c r="AA140" s="4"/>
      <c r="AB140" s="1"/>
      <c r="AC140" s="1"/>
      <c r="AD140" s="1"/>
      <c r="AE140" s="1"/>
      <c r="AF140" s="1"/>
      <c r="AG140" s="1"/>
      <c r="AH140" s="1"/>
      <c r="AI140" s="1"/>
    </row>
    <row r="141" spans="1:35" s="2" customFormat="1" ht="11.5" x14ac:dyDescent="0.25">
      <c r="A141" s="1"/>
      <c r="B141" s="227"/>
      <c r="C141" s="227"/>
      <c r="D141" s="225"/>
      <c r="E141" s="225"/>
      <c r="F141" s="226"/>
      <c r="G141" s="166"/>
      <c r="H141" s="226"/>
      <c r="I141" s="166"/>
      <c r="J141" s="226"/>
      <c r="K141" s="166"/>
      <c r="L141" s="226"/>
      <c r="M141" s="166"/>
      <c r="N141" s="226"/>
      <c r="O141" s="166"/>
      <c r="P141" s="226"/>
      <c r="Q141" s="166"/>
      <c r="R141" s="226"/>
      <c r="S141" s="1"/>
      <c r="T141" s="1"/>
      <c r="U141" s="1"/>
      <c r="V141" s="4"/>
      <c r="W141" s="4"/>
      <c r="X141" s="4"/>
      <c r="Y141" s="4"/>
      <c r="Z141" s="4"/>
      <c r="AA141" s="4"/>
      <c r="AB141" s="1"/>
      <c r="AC141" s="1"/>
      <c r="AD141" s="1"/>
      <c r="AE141" s="1"/>
      <c r="AF141" s="1"/>
      <c r="AG141" s="1"/>
      <c r="AH141" s="1"/>
      <c r="AI141" s="1"/>
    </row>
    <row r="142" spans="1:35" s="2" customFormat="1" ht="11.5" x14ac:dyDescent="0.25">
      <c r="A142" s="1"/>
      <c r="B142" s="227"/>
      <c r="C142" s="227"/>
      <c r="D142" s="225"/>
      <c r="E142" s="225"/>
      <c r="F142" s="226"/>
      <c r="G142" s="166"/>
      <c r="H142" s="226"/>
      <c r="I142" s="166"/>
      <c r="J142" s="226"/>
      <c r="K142" s="166"/>
      <c r="L142" s="226"/>
      <c r="M142" s="166"/>
      <c r="N142" s="226"/>
      <c r="O142" s="166"/>
      <c r="P142" s="226"/>
      <c r="Q142" s="166"/>
      <c r="R142" s="226"/>
      <c r="S142" s="1"/>
      <c r="T142" s="1"/>
      <c r="U142" s="1"/>
      <c r="V142" s="4"/>
      <c r="W142" s="4"/>
      <c r="X142" s="4"/>
      <c r="Y142" s="4"/>
      <c r="Z142" s="4"/>
      <c r="AA142" s="4"/>
      <c r="AB142" s="1"/>
      <c r="AC142" s="1"/>
      <c r="AD142" s="1"/>
      <c r="AE142" s="1"/>
      <c r="AF142" s="1"/>
      <c r="AG142" s="1"/>
      <c r="AH142" s="1"/>
      <c r="AI142" s="1"/>
    </row>
    <row r="143" spans="1:35" s="2" customFormat="1" ht="11.5" x14ac:dyDescent="0.25">
      <c r="A143" s="1"/>
      <c r="B143" s="227"/>
      <c r="C143" s="227"/>
      <c r="D143" s="225"/>
      <c r="E143" s="225"/>
      <c r="F143" s="226"/>
      <c r="G143" s="166"/>
      <c r="H143" s="226"/>
      <c r="I143" s="166"/>
      <c r="J143" s="226"/>
      <c r="K143" s="166"/>
      <c r="L143" s="226"/>
      <c r="M143" s="166"/>
      <c r="N143" s="226"/>
      <c r="O143" s="166"/>
      <c r="P143" s="226"/>
      <c r="Q143" s="166"/>
      <c r="R143" s="226"/>
      <c r="S143" s="1"/>
      <c r="T143" s="1"/>
      <c r="U143" s="1"/>
      <c r="V143" s="4"/>
      <c r="W143" s="4"/>
      <c r="X143" s="4"/>
      <c r="Y143" s="4"/>
      <c r="Z143" s="4"/>
      <c r="AA143" s="4"/>
      <c r="AB143" s="1"/>
      <c r="AC143" s="1"/>
      <c r="AD143" s="1"/>
      <c r="AE143" s="1"/>
      <c r="AF143" s="1"/>
      <c r="AG143" s="1"/>
      <c r="AH143" s="1"/>
      <c r="AI143" s="1"/>
    </row>
    <row r="144" spans="1:35" s="2" customFormat="1" ht="11.5" x14ac:dyDescent="0.25">
      <c r="A144" s="1"/>
      <c r="B144" s="227"/>
      <c r="C144" s="227"/>
      <c r="D144" s="225"/>
      <c r="E144" s="225"/>
      <c r="F144" s="226"/>
      <c r="G144" s="166"/>
      <c r="H144" s="226"/>
      <c r="I144" s="166"/>
      <c r="J144" s="226"/>
      <c r="K144" s="166"/>
      <c r="L144" s="226"/>
      <c r="M144" s="166"/>
      <c r="N144" s="226"/>
      <c r="O144" s="166"/>
      <c r="P144" s="226"/>
      <c r="Q144" s="166"/>
      <c r="R144" s="226"/>
      <c r="S144" s="1"/>
      <c r="T144" s="1"/>
      <c r="U144" s="1"/>
      <c r="V144" s="4"/>
      <c r="W144" s="4"/>
      <c r="X144" s="4"/>
      <c r="Y144" s="4"/>
      <c r="Z144" s="4"/>
      <c r="AA144" s="4"/>
      <c r="AB144" s="1"/>
      <c r="AC144" s="1"/>
      <c r="AD144" s="1"/>
      <c r="AE144" s="1"/>
      <c r="AF144" s="1"/>
      <c r="AG144" s="1"/>
      <c r="AH144" s="1"/>
      <c r="AI144" s="1"/>
    </row>
    <row r="145" spans="1:35" s="2" customFormat="1" ht="11.5" x14ac:dyDescent="0.25">
      <c r="A145" s="1"/>
      <c r="B145" s="227"/>
      <c r="C145" s="227"/>
      <c r="D145" s="225"/>
      <c r="E145" s="225"/>
      <c r="F145" s="226"/>
      <c r="G145" s="166"/>
      <c r="H145" s="226"/>
      <c r="I145" s="166"/>
      <c r="J145" s="226"/>
      <c r="K145" s="166"/>
      <c r="L145" s="226"/>
      <c r="M145" s="166"/>
      <c r="N145" s="226"/>
      <c r="O145" s="166"/>
      <c r="P145" s="226"/>
      <c r="Q145" s="166"/>
      <c r="R145" s="226"/>
      <c r="S145" s="1"/>
      <c r="T145" s="1"/>
      <c r="U145" s="1"/>
      <c r="V145" s="4"/>
      <c r="W145" s="4"/>
      <c r="X145" s="4"/>
      <c r="Y145" s="4"/>
      <c r="Z145" s="4"/>
      <c r="AA145" s="4"/>
      <c r="AB145" s="1"/>
      <c r="AC145" s="1"/>
      <c r="AD145" s="1"/>
      <c r="AE145" s="1"/>
      <c r="AF145" s="1"/>
      <c r="AG145" s="1"/>
      <c r="AH145" s="1"/>
      <c r="AI145" s="1"/>
    </row>
    <row r="146" spans="1:35" s="2" customFormat="1" ht="11.5" x14ac:dyDescent="0.25">
      <c r="A146" s="1"/>
      <c r="B146" s="227"/>
      <c r="C146" s="227"/>
      <c r="D146" s="225"/>
      <c r="E146" s="225"/>
      <c r="F146" s="226"/>
      <c r="G146" s="166"/>
      <c r="H146" s="226"/>
      <c r="I146" s="166"/>
      <c r="J146" s="226"/>
      <c r="K146" s="166"/>
      <c r="L146" s="226"/>
      <c r="M146" s="166"/>
      <c r="N146" s="226"/>
      <c r="O146" s="166"/>
      <c r="P146" s="226"/>
      <c r="Q146" s="166"/>
      <c r="R146" s="226"/>
      <c r="S146" s="1"/>
      <c r="T146" s="1"/>
      <c r="U146" s="1"/>
      <c r="V146" s="4"/>
      <c r="W146" s="4"/>
      <c r="X146" s="4"/>
      <c r="Y146" s="4"/>
      <c r="Z146" s="4"/>
      <c r="AA146" s="4"/>
      <c r="AB146" s="1"/>
      <c r="AC146" s="1"/>
      <c r="AD146" s="1"/>
      <c r="AE146" s="1"/>
      <c r="AF146" s="1"/>
      <c r="AG146" s="1"/>
      <c r="AH146" s="1"/>
      <c r="AI146" s="1"/>
    </row>
    <row r="147" spans="1:35" s="2" customFormat="1" ht="11.5" x14ac:dyDescent="0.25">
      <c r="A147" s="1"/>
      <c r="B147" s="227"/>
      <c r="C147" s="227"/>
      <c r="D147" s="225"/>
      <c r="E147" s="225"/>
      <c r="F147" s="226"/>
      <c r="G147" s="166"/>
      <c r="H147" s="226"/>
      <c r="I147" s="166"/>
      <c r="J147" s="226"/>
      <c r="K147" s="166"/>
      <c r="L147" s="226"/>
      <c r="M147" s="166"/>
      <c r="N147" s="226"/>
      <c r="O147" s="166"/>
      <c r="P147" s="226"/>
      <c r="Q147" s="166"/>
      <c r="R147" s="226"/>
      <c r="S147" s="1"/>
      <c r="T147" s="1"/>
      <c r="U147" s="1"/>
      <c r="V147" s="4"/>
      <c r="W147" s="4"/>
      <c r="X147" s="4"/>
      <c r="Y147" s="4"/>
      <c r="Z147" s="4"/>
      <c r="AA147" s="4"/>
      <c r="AB147" s="1"/>
      <c r="AC147" s="1"/>
      <c r="AD147" s="1"/>
      <c r="AE147" s="1"/>
      <c r="AF147" s="1"/>
      <c r="AG147" s="1"/>
      <c r="AH147" s="1"/>
      <c r="AI147" s="1"/>
    </row>
    <row r="148" spans="1:35" s="2" customFormat="1" ht="11.5" x14ac:dyDescent="0.25">
      <c r="A148" s="1"/>
      <c r="B148" s="227"/>
      <c r="C148" s="227"/>
      <c r="D148" s="225"/>
      <c r="E148" s="225"/>
      <c r="F148" s="226"/>
      <c r="G148" s="166"/>
      <c r="H148" s="226"/>
      <c r="I148" s="166"/>
      <c r="J148" s="226"/>
      <c r="K148" s="166"/>
      <c r="L148" s="226"/>
      <c r="M148" s="166"/>
      <c r="N148" s="226"/>
      <c r="O148" s="166"/>
      <c r="P148" s="226"/>
      <c r="Q148" s="166"/>
      <c r="R148" s="226"/>
      <c r="S148" s="1"/>
      <c r="T148" s="1"/>
      <c r="U148" s="1"/>
      <c r="V148" s="4"/>
      <c r="W148" s="4"/>
      <c r="X148" s="4"/>
      <c r="Y148" s="4"/>
      <c r="Z148" s="4"/>
      <c r="AA148" s="4"/>
      <c r="AB148" s="1"/>
      <c r="AC148" s="1"/>
      <c r="AD148" s="1"/>
      <c r="AE148" s="1"/>
      <c r="AF148" s="1"/>
      <c r="AG148" s="1"/>
      <c r="AH148" s="1"/>
      <c r="AI148" s="1"/>
    </row>
    <row r="149" spans="1:35" s="2" customFormat="1" ht="11.5" x14ac:dyDescent="0.25">
      <c r="A149" s="1"/>
      <c r="B149" s="227"/>
      <c r="C149" s="227"/>
      <c r="D149" s="225"/>
      <c r="E149" s="225"/>
      <c r="F149" s="226"/>
      <c r="G149" s="166"/>
      <c r="H149" s="226"/>
      <c r="I149" s="166"/>
      <c r="J149" s="226"/>
      <c r="K149" s="166"/>
      <c r="L149" s="226"/>
      <c r="M149" s="166"/>
      <c r="N149" s="226"/>
      <c r="O149" s="166"/>
      <c r="P149" s="226"/>
      <c r="Q149" s="166"/>
      <c r="R149" s="226"/>
      <c r="S149" s="1"/>
      <c r="T149" s="1"/>
      <c r="U149" s="1"/>
      <c r="V149" s="4"/>
      <c r="W149" s="4"/>
      <c r="X149" s="4"/>
      <c r="Y149" s="4"/>
      <c r="Z149" s="4"/>
      <c r="AA149" s="4"/>
      <c r="AB149" s="1"/>
      <c r="AC149" s="1"/>
      <c r="AD149" s="1"/>
      <c r="AE149" s="1"/>
      <c r="AF149" s="1"/>
      <c r="AG149" s="1"/>
      <c r="AH149" s="1"/>
      <c r="AI149" s="1"/>
    </row>
    <row r="150" spans="1:35" s="2" customFormat="1" ht="11.5" x14ac:dyDescent="0.25">
      <c r="A150" s="1"/>
      <c r="B150" s="227"/>
      <c r="C150" s="227"/>
      <c r="D150" s="225"/>
      <c r="E150" s="225"/>
      <c r="F150" s="226"/>
      <c r="G150" s="166"/>
      <c r="H150" s="226"/>
      <c r="I150" s="166"/>
      <c r="J150" s="226"/>
      <c r="K150" s="166"/>
      <c r="L150" s="226"/>
      <c r="M150" s="166"/>
      <c r="N150" s="226"/>
      <c r="O150" s="166"/>
      <c r="P150" s="226"/>
      <c r="Q150" s="166"/>
      <c r="R150" s="226"/>
      <c r="S150" s="1"/>
      <c r="T150" s="1"/>
      <c r="U150" s="1"/>
      <c r="V150" s="4"/>
      <c r="W150" s="4"/>
      <c r="X150" s="4"/>
      <c r="Y150" s="4"/>
      <c r="Z150" s="4"/>
      <c r="AA150" s="4"/>
      <c r="AB150" s="1"/>
      <c r="AC150" s="1"/>
      <c r="AD150" s="1"/>
      <c r="AE150" s="1"/>
      <c r="AF150" s="1"/>
      <c r="AG150" s="1"/>
      <c r="AH150" s="1"/>
      <c r="AI150" s="1"/>
    </row>
    <row r="151" spans="1:35" s="2" customFormat="1" ht="11.5" x14ac:dyDescent="0.25">
      <c r="A151" s="1"/>
      <c r="B151" s="227"/>
      <c r="C151" s="227"/>
      <c r="D151" s="225"/>
      <c r="E151" s="225"/>
      <c r="F151" s="226"/>
      <c r="G151" s="166"/>
      <c r="H151" s="226"/>
      <c r="I151" s="166"/>
      <c r="J151" s="226"/>
      <c r="K151" s="166"/>
      <c r="L151" s="226"/>
      <c r="M151" s="166"/>
      <c r="N151" s="226"/>
      <c r="O151" s="166"/>
      <c r="P151" s="226"/>
      <c r="Q151" s="166"/>
      <c r="R151" s="226"/>
      <c r="S151" s="1"/>
      <c r="T151" s="1"/>
      <c r="U151" s="1"/>
      <c r="V151" s="4"/>
      <c r="W151" s="4"/>
      <c r="X151" s="4"/>
      <c r="Y151" s="4"/>
      <c r="Z151" s="4"/>
      <c r="AA151" s="4"/>
      <c r="AB151" s="1"/>
      <c r="AC151" s="1"/>
      <c r="AD151" s="1"/>
      <c r="AE151" s="1"/>
      <c r="AF151" s="1"/>
      <c r="AG151" s="1"/>
      <c r="AH151" s="1"/>
      <c r="AI151" s="1"/>
    </row>
    <row r="152" spans="1:35" s="2" customFormat="1" ht="11.5" x14ac:dyDescent="0.25">
      <c r="A152" s="1"/>
      <c r="B152" s="227"/>
      <c r="C152" s="227"/>
      <c r="D152" s="225"/>
      <c r="E152" s="225"/>
      <c r="F152" s="226"/>
      <c r="G152" s="166"/>
      <c r="H152" s="226"/>
      <c r="I152" s="166"/>
      <c r="J152" s="226"/>
      <c r="K152" s="166"/>
      <c r="L152" s="226"/>
      <c r="M152" s="166"/>
      <c r="N152" s="226"/>
      <c r="O152" s="166"/>
      <c r="P152" s="226"/>
      <c r="Q152" s="166"/>
      <c r="R152" s="226"/>
      <c r="S152" s="1"/>
      <c r="T152" s="1"/>
      <c r="U152" s="1"/>
      <c r="V152" s="4"/>
      <c r="W152" s="4"/>
      <c r="X152" s="4"/>
      <c r="Y152" s="4"/>
      <c r="Z152" s="4"/>
      <c r="AA152" s="4"/>
      <c r="AB152" s="1"/>
      <c r="AC152" s="1"/>
      <c r="AD152" s="1"/>
      <c r="AE152" s="1"/>
      <c r="AF152" s="1"/>
      <c r="AG152" s="1"/>
      <c r="AH152" s="1"/>
      <c r="AI152" s="1"/>
    </row>
    <row r="153" spans="1:35" s="2" customFormat="1" ht="11.5" x14ac:dyDescent="0.25">
      <c r="A153" s="1"/>
      <c r="B153" s="227"/>
      <c r="C153" s="227"/>
      <c r="D153" s="225"/>
      <c r="E153" s="225"/>
      <c r="F153" s="226"/>
      <c r="G153" s="166"/>
      <c r="H153" s="226"/>
      <c r="I153" s="166"/>
      <c r="J153" s="226"/>
      <c r="K153" s="166"/>
      <c r="L153" s="226"/>
      <c r="M153" s="166"/>
      <c r="N153" s="226"/>
      <c r="O153" s="166"/>
      <c r="P153" s="226"/>
      <c r="Q153" s="166"/>
      <c r="R153" s="226"/>
      <c r="S153" s="1"/>
      <c r="T153" s="1"/>
      <c r="U153" s="1"/>
      <c r="V153" s="4"/>
      <c r="W153" s="4"/>
      <c r="X153" s="4"/>
      <c r="Y153" s="4"/>
      <c r="Z153" s="4"/>
      <c r="AA153" s="4"/>
      <c r="AB153" s="1"/>
      <c r="AC153" s="1"/>
      <c r="AD153" s="1"/>
      <c r="AE153" s="1"/>
      <c r="AF153" s="1"/>
      <c r="AG153" s="1"/>
      <c r="AH153" s="1"/>
      <c r="AI153" s="1"/>
    </row>
    <row r="154" spans="1:35" s="2" customFormat="1" ht="11.5" x14ac:dyDescent="0.25">
      <c r="A154" s="1"/>
      <c r="B154" s="227"/>
      <c r="C154" s="227"/>
      <c r="D154" s="225"/>
      <c r="E154" s="225"/>
      <c r="F154" s="226"/>
      <c r="G154" s="166"/>
      <c r="H154" s="226"/>
      <c r="I154" s="166"/>
      <c r="J154" s="226"/>
      <c r="K154" s="166"/>
      <c r="L154" s="226"/>
      <c r="M154" s="166"/>
      <c r="N154" s="226"/>
      <c r="O154" s="166"/>
      <c r="P154" s="226"/>
      <c r="Q154" s="166"/>
      <c r="R154" s="226"/>
      <c r="S154" s="1"/>
      <c r="T154" s="1"/>
      <c r="U154" s="1"/>
      <c r="V154" s="4"/>
      <c r="W154" s="4"/>
      <c r="X154" s="4"/>
      <c r="Y154" s="4"/>
      <c r="Z154" s="4"/>
      <c r="AA154" s="4"/>
      <c r="AB154" s="1"/>
      <c r="AC154" s="1"/>
      <c r="AD154" s="1"/>
      <c r="AE154" s="1"/>
      <c r="AF154" s="1"/>
      <c r="AG154" s="1"/>
      <c r="AH154" s="1"/>
      <c r="AI154" s="1"/>
    </row>
    <row r="155" spans="1:35" s="2" customFormat="1" ht="11.5" x14ac:dyDescent="0.25">
      <c r="A155" s="1"/>
      <c r="B155" s="227"/>
      <c r="C155" s="227"/>
      <c r="D155" s="225"/>
      <c r="E155" s="225"/>
      <c r="F155" s="226"/>
      <c r="G155" s="166"/>
      <c r="H155" s="226"/>
      <c r="I155" s="166"/>
      <c r="J155" s="226"/>
      <c r="K155" s="166"/>
      <c r="L155" s="226"/>
      <c r="M155" s="166"/>
      <c r="N155" s="226"/>
      <c r="O155" s="166"/>
      <c r="P155" s="226"/>
      <c r="Q155" s="166"/>
      <c r="R155" s="226"/>
      <c r="S155" s="1"/>
      <c r="T155" s="1"/>
      <c r="U155" s="1"/>
      <c r="V155" s="4"/>
      <c r="W155" s="4"/>
      <c r="X155" s="4"/>
      <c r="Y155" s="4"/>
      <c r="Z155" s="4"/>
      <c r="AA155" s="4"/>
      <c r="AB155" s="1"/>
      <c r="AC155" s="1"/>
      <c r="AD155" s="1"/>
      <c r="AE155" s="1"/>
      <c r="AF155" s="1"/>
      <c r="AG155" s="1"/>
      <c r="AH155" s="1"/>
      <c r="AI155" s="1"/>
    </row>
    <row r="156" spans="1:35" s="2" customFormat="1" ht="11.5" x14ac:dyDescent="0.25">
      <c r="A156" s="1"/>
      <c r="B156" s="227"/>
      <c r="C156" s="227"/>
      <c r="D156" s="225"/>
      <c r="E156" s="225"/>
      <c r="F156" s="226"/>
      <c r="G156" s="166"/>
      <c r="H156" s="226"/>
      <c r="I156" s="166"/>
      <c r="J156" s="226"/>
      <c r="K156" s="166"/>
      <c r="L156" s="226"/>
      <c r="M156" s="166"/>
      <c r="N156" s="226"/>
      <c r="O156" s="166"/>
      <c r="P156" s="226"/>
      <c r="Q156" s="166"/>
      <c r="R156" s="226"/>
      <c r="S156" s="1"/>
      <c r="T156" s="1"/>
      <c r="U156" s="1"/>
      <c r="V156" s="4"/>
      <c r="W156" s="4"/>
      <c r="X156" s="4"/>
      <c r="Y156" s="4"/>
      <c r="Z156" s="4"/>
      <c r="AA156" s="4"/>
      <c r="AB156" s="1"/>
      <c r="AC156" s="1"/>
      <c r="AD156" s="1"/>
      <c r="AE156" s="1"/>
      <c r="AF156" s="1"/>
      <c r="AG156" s="1"/>
      <c r="AH156" s="1"/>
      <c r="AI156" s="1"/>
    </row>
    <row r="157" spans="1:35" s="2" customFormat="1" ht="11.5" x14ac:dyDescent="0.25">
      <c r="A157" s="1"/>
      <c r="B157" s="227"/>
      <c r="C157" s="227"/>
      <c r="D157" s="225"/>
      <c r="E157" s="225"/>
      <c r="F157" s="226"/>
      <c r="G157" s="166"/>
      <c r="H157" s="226"/>
      <c r="I157" s="166"/>
      <c r="J157" s="226"/>
      <c r="K157" s="166"/>
      <c r="L157" s="226"/>
      <c r="M157" s="166"/>
      <c r="N157" s="226"/>
      <c r="O157" s="166"/>
      <c r="P157" s="226"/>
      <c r="Q157" s="166"/>
      <c r="R157" s="226"/>
      <c r="S157" s="1"/>
      <c r="T157" s="1"/>
      <c r="U157" s="1"/>
      <c r="V157" s="4"/>
      <c r="W157" s="4"/>
      <c r="X157" s="4"/>
      <c r="Y157" s="4"/>
      <c r="Z157" s="4"/>
      <c r="AA157" s="4"/>
      <c r="AB157" s="1"/>
      <c r="AC157" s="1"/>
      <c r="AD157" s="1"/>
      <c r="AE157" s="1"/>
      <c r="AF157" s="1"/>
      <c r="AG157" s="1"/>
      <c r="AH157" s="1"/>
      <c r="AI157" s="1"/>
    </row>
    <row r="158" spans="1:35" s="2" customFormat="1" ht="11.5" x14ac:dyDescent="0.25">
      <c r="A158" s="1"/>
      <c r="B158" s="227"/>
      <c r="C158" s="227"/>
      <c r="D158" s="225"/>
      <c r="E158" s="225"/>
      <c r="F158" s="226"/>
      <c r="G158" s="166"/>
      <c r="H158" s="226"/>
      <c r="I158" s="166"/>
      <c r="J158" s="226"/>
      <c r="K158" s="166"/>
      <c r="L158" s="226"/>
      <c r="M158" s="166"/>
      <c r="N158" s="226"/>
      <c r="O158" s="166"/>
      <c r="P158" s="226"/>
      <c r="Q158" s="166"/>
      <c r="R158" s="226"/>
      <c r="S158" s="1"/>
      <c r="T158" s="1"/>
      <c r="U158" s="1"/>
      <c r="V158" s="4"/>
      <c r="W158" s="4"/>
      <c r="X158" s="4"/>
      <c r="Y158" s="4"/>
      <c r="Z158" s="4"/>
      <c r="AA158" s="4"/>
      <c r="AB158" s="1"/>
      <c r="AC158" s="1"/>
      <c r="AD158" s="1"/>
      <c r="AE158" s="1"/>
      <c r="AF158" s="1"/>
      <c r="AG158" s="1"/>
      <c r="AH158" s="1"/>
      <c r="AI158" s="1"/>
    </row>
    <row r="159" spans="1:35" s="2" customFormat="1" ht="11.5" x14ac:dyDescent="0.25">
      <c r="A159" s="1"/>
      <c r="B159" s="227"/>
      <c r="C159" s="227"/>
      <c r="D159" s="225"/>
      <c r="E159" s="225"/>
      <c r="F159" s="226"/>
      <c r="G159" s="166"/>
      <c r="H159" s="226"/>
      <c r="I159" s="166"/>
      <c r="J159" s="226"/>
      <c r="K159" s="166"/>
      <c r="L159" s="226"/>
      <c r="M159" s="166"/>
      <c r="N159" s="226"/>
      <c r="O159" s="166"/>
      <c r="P159" s="226"/>
      <c r="Q159" s="166"/>
      <c r="R159" s="226"/>
      <c r="S159" s="1"/>
      <c r="T159" s="1"/>
      <c r="U159" s="1"/>
      <c r="V159" s="4"/>
      <c r="W159" s="4"/>
      <c r="X159" s="4"/>
      <c r="Y159" s="4"/>
      <c r="Z159" s="4"/>
      <c r="AA159" s="4"/>
      <c r="AB159" s="1"/>
      <c r="AC159" s="1"/>
      <c r="AD159" s="1"/>
      <c r="AE159" s="1"/>
      <c r="AF159" s="1"/>
      <c r="AG159" s="1"/>
      <c r="AH159" s="1"/>
      <c r="AI159" s="1"/>
    </row>
    <row r="160" spans="1:35" s="2" customFormat="1" ht="11.5" x14ac:dyDescent="0.25">
      <c r="A160" s="1"/>
      <c r="B160" s="227"/>
      <c r="C160" s="227"/>
      <c r="D160" s="225"/>
      <c r="E160" s="225"/>
      <c r="F160" s="226"/>
      <c r="G160" s="166"/>
      <c r="H160" s="226"/>
      <c r="I160" s="166"/>
      <c r="J160" s="226"/>
      <c r="K160" s="166"/>
      <c r="L160" s="226"/>
      <c r="M160" s="166"/>
      <c r="N160" s="226"/>
      <c r="O160" s="166"/>
      <c r="P160" s="226"/>
      <c r="Q160" s="166"/>
      <c r="R160" s="226"/>
      <c r="S160" s="1"/>
      <c r="T160" s="1"/>
      <c r="U160" s="1"/>
      <c r="V160" s="4"/>
      <c r="W160" s="4"/>
      <c r="X160" s="4"/>
      <c r="Y160" s="4"/>
      <c r="Z160" s="4"/>
      <c r="AA160" s="4"/>
      <c r="AB160" s="1"/>
      <c r="AC160" s="1"/>
      <c r="AD160" s="1"/>
      <c r="AE160" s="1"/>
      <c r="AF160" s="1"/>
      <c r="AG160" s="1"/>
      <c r="AH160" s="1"/>
      <c r="AI160" s="1"/>
    </row>
    <row r="161" spans="1:35" s="2" customFormat="1" ht="11.5" x14ac:dyDescent="0.25">
      <c r="A161" s="1"/>
      <c r="B161" s="227"/>
      <c r="C161" s="227"/>
      <c r="D161" s="225"/>
      <c r="E161" s="225"/>
      <c r="F161" s="226"/>
      <c r="G161" s="166"/>
      <c r="H161" s="226"/>
      <c r="I161" s="166"/>
      <c r="J161" s="226"/>
      <c r="K161" s="166"/>
      <c r="L161" s="226"/>
      <c r="M161" s="166"/>
      <c r="N161" s="226"/>
      <c r="O161" s="166"/>
      <c r="P161" s="226"/>
      <c r="Q161" s="166"/>
      <c r="R161" s="226"/>
      <c r="S161" s="1"/>
      <c r="T161" s="1"/>
      <c r="U161" s="1"/>
      <c r="V161" s="4"/>
      <c r="W161" s="4"/>
      <c r="X161" s="4"/>
      <c r="Y161" s="4"/>
      <c r="Z161" s="4"/>
      <c r="AA161" s="4"/>
      <c r="AB161" s="1"/>
      <c r="AC161" s="1"/>
      <c r="AD161" s="1"/>
      <c r="AE161" s="1"/>
      <c r="AF161" s="1"/>
      <c r="AG161" s="1"/>
      <c r="AH161" s="1"/>
      <c r="AI161" s="1"/>
    </row>
    <row r="162" spans="1:35" s="2" customFormat="1" ht="11.5" x14ac:dyDescent="0.25">
      <c r="A162" s="1"/>
      <c r="B162" s="227"/>
      <c r="C162" s="227"/>
      <c r="D162" s="225"/>
      <c r="E162" s="225"/>
      <c r="F162" s="226"/>
      <c r="G162" s="166"/>
      <c r="H162" s="226"/>
      <c r="I162" s="166"/>
      <c r="J162" s="226"/>
      <c r="K162" s="166"/>
      <c r="L162" s="226"/>
      <c r="M162" s="166"/>
      <c r="N162" s="226"/>
      <c r="O162" s="166"/>
      <c r="P162" s="226"/>
      <c r="Q162" s="166"/>
      <c r="R162" s="226"/>
      <c r="S162" s="1"/>
      <c r="T162" s="1"/>
      <c r="U162" s="1"/>
      <c r="V162" s="4"/>
      <c r="W162" s="4"/>
      <c r="X162" s="4"/>
      <c r="Y162" s="4"/>
      <c r="Z162" s="4"/>
      <c r="AA162" s="4"/>
      <c r="AB162" s="1"/>
      <c r="AC162" s="1"/>
      <c r="AD162" s="1"/>
      <c r="AE162" s="1"/>
      <c r="AF162" s="1"/>
      <c r="AG162" s="1"/>
      <c r="AH162" s="1"/>
      <c r="AI162" s="1"/>
    </row>
    <row r="163" spans="1:35" s="2" customFormat="1" ht="11.5" x14ac:dyDescent="0.25">
      <c r="A163" s="1"/>
      <c r="B163" s="227"/>
      <c r="C163" s="227"/>
      <c r="D163" s="225"/>
      <c r="E163" s="225"/>
      <c r="F163" s="226"/>
      <c r="G163" s="166"/>
      <c r="H163" s="226"/>
      <c r="I163" s="166"/>
      <c r="J163" s="226"/>
      <c r="K163" s="166"/>
      <c r="L163" s="226"/>
      <c r="M163" s="166"/>
      <c r="N163" s="226"/>
      <c r="O163" s="166"/>
      <c r="P163" s="226"/>
      <c r="Q163" s="166"/>
      <c r="R163" s="226"/>
      <c r="S163" s="1"/>
      <c r="T163" s="1"/>
      <c r="U163" s="1"/>
      <c r="V163" s="4"/>
      <c r="W163" s="4"/>
      <c r="X163" s="4"/>
      <c r="Y163" s="4"/>
      <c r="Z163" s="4"/>
      <c r="AA163" s="4"/>
      <c r="AB163" s="1"/>
      <c r="AC163" s="1"/>
      <c r="AD163" s="1"/>
      <c r="AE163" s="1"/>
      <c r="AF163" s="1"/>
      <c r="AG163" s="1"/>
      <c r="AH163" s="1"/>
      <c r="AI163" s="1"/>
    </row>
    <row r="164" spans="1:35" s="2" customFormat="1" ht="11.5" x14ac:dyDescent="0.25">
      <c r="A164" s="1"/>
      <c r="B164" s="227"/>
      <c r="C164" s="227"/>
      <c r="D164" s="225"/>
      <c r="E164" s="225"/>
      <c r="F164" s="226"/>
      <c r="G164" s="166"/>
      <c r="H164" s="226"/>
      <c r="I164" s="166"/>
      <c r="J164" s="226"/>
      <c r="K164" s="166"/>
      <c r="L164" s="226"/>
      <c r="M164" s="166"/>
      <c r="N164" s="226"/>
      <c r="O164" s="166"/>
      <c r="P164" s="226"/>
      <c r="Q164" s="166"/>
      <c r="R164" s="226"/>
      <c r="S164" s="1"/>
      <c r="T164" s="1"/>
      <c r="U164" s="1"/>
      <c r="V164" s="4"/>
      <c r="W164" s="4"/>
      <c r="X164" s="4"/>
      <c r="Y164" s="4"/>
      <c r="Z164" s="4"/>
      <c r="AA164" s="4"/>
      <c r="AB164" s="1"/>
      <c r="AC164" s="1"/>
      <c r="AD164" s="1"/>
      <c r="AE164" s="1"/>
      <c r="AF164" s="1"/>
      <c r="AG164" s="1"/>
      <c r="AH164" s="1"/>
      <c r="AI164" s="1"/>
    </row>
    <row r="165" spans="1:35" s="2" customFormat="1" ht="11.5" x14ac:dyDescent="0.25">
      <c r="A165" s="1"/>
      <c r="B165" s="227"/>
      <c r="C165" s="227"/>
      <c r="D165" s="225"/>
      <c r="E165" s="225"/>
      <c r="F165" s="226"/>
      <c r="G165" s="166"/>
      <c r="H165" s="226"/>
      <c r="I165" s="166"/>
      <c r="J165" s="226"/>
      <c r="K165" s="166"/>
      <c r="L165" s="226"/>
      <c r="M165" s="166"/>
      <c r="N165" s="226"/>
      <c r="O165" s="166"/>
      <c r="P165" s="226"/>
      <c r="Q165" s="166"/>
      <c r="R165" s="226"/>
      <c r="S165" s="1"/>
      <c r="T165" s="1"/>
      <c r="U165" s="1"/>
      <c r="V165" s="4"/>
      <c r="W165" s="4"/>
      <c r="X165" s="4"/>
      <c r="Y165" s="4"/>
      <c r="Z165" s="4"/>
      <c r="AA165" s="4"/>
      <c r="AB165" s="1"/>
      <c r="AC165" s="1"/>
      <c r="AD165" s="1"/>
      <c r="AE165" s="1"/>
      <c r="AF165" s="1"/>
      <c r="AG165" s="1"/>
      <c r="AH165" s="1"/>
      <c r="AI165" s="1"/>
    </row>
    <row r="166" spans="1:35" s="2" customFormat="1" ht="11.5" x14ac:dyDescent="0.25">
      <c r="A166" s="1"/>
      <c r="B166" s="227"/>
      <c r="C166" s="227"/>
      <c r="D166" s="225"/>
      <c r="E166" s="225"/>
      <c r="F166" s="226"/>
      <c r="G166" s="166"/>
      <c r="H166" s="226"/>
      <c r="I166" s="166"/>
      <c r="J166" s="226"/>
      <c r="K166" s="166"/>
      <c r="L166" s="226"/>
      <c r="M166" s="166"/>
      <c r="N166" s="226"/>
      <c r="O166" s="166"/>
      <c r="P166" s="226"/>
      <c r="Q166" s="166"/>
      <c r="R166" s="226"/>
      <c r="S166" s="1"/>
      <c r="T166" s="1"/>
      <c r="U166" s="1"/>
      <c r="V166" s="4"/>
      <c r="W166" s="4"/>
      <c r="X166" s="4"/>
      <c r="Y166" s="4"/>
      <c r="Z166" s="4"/>
      <c r="AA166" s="4"/>
      <c r="AB166" s="1"/>
      <c r="AC166" s="1"/>
      <c r="AD166" s="1"/>
      <c r="AE166" s="1"/>
      <c r="AF166" s="1"/>
      <c r="AG166" s="1"/>
      <c r="AH166" s="1"/>
      <c r="AI166" s="1"/>
    </row>
    <row r="167" spans="1:35" s="2" customFormat="1" ht="11.5" x14ac:dyDescent="0.25">
      <c r="A167" s="1"/>
      <c r="B167" s="227"/>
      <c r="C167" s="227"/>
      <c r="D167" s="225"/>
      <c r="E167" s="225"/>
      <c r="F167" s="226"/>
      <c r="G167" s="166"/>
      <c r="H167" s="226"/>
      <c r="I167" s="166"/>
      <c r="J167" s="226"/>
      <c r="K167" s="166"/>
      <c r="L167" s="226"/>
      <c r="M167" s="166"/>
      <c r="N167" s="226"/>
      <c r="O167" s="166"/>
      <c r="P167" s="226"/>
      <c r="Q167" s="166"/>
      <c r="R167" s="226"/>
      <c r="S167" s="1"/>
      <c r="T167" s="1"/>
      <c r="U167" s="1"/>
      <c r="V167" s="4"/>
      <c r="W167" s="4"/>
      <c r="X167" s="4"/>
      <c r="Y167" s="4"/>
      <c r="Z167" s="4"/>
      <c r="AA167" s="4"/>
      <c r="AB167" s="1"/>
      <c r="AC167" s="1"/>
      <c r="AD167" s="1"/>
      <c r="AE167" s="1"/>
      <c r="AF167" s="1"/>
      <c r="AG167" s="1"/>
      <c r="AH167" s="1"/>
      <c r="AI167" s="1"/>
    </row>
    <row r="168" spans="1:35" s="2" customFormat="1" ht="11.5" x14ac:dyDescent="0.25">
      <c r="A168" s="1"/>
      <c r="B168" s="227"/>
      <c r="C168" s="227"/>
      <c r="D168" s="225"/>
      <c r="E168" s="225"/>
      <c r="F168" s="226"/>
      <c r="G168" s="166"/>
      <c r="H168" s="226"/>
      <c r="I168" s="166"/>
      <c r="J168" s="226"/>
      <c r="K168" s="166"/>
      <c r="L168" s="226"/>
      <c r="M168" s="166"/>
      <c r="N168" s="226"/>
      <c r="O168" s="166"/>
      <c r="P168" s="226"/>
      <c r="Q168" s="166"/>
      <c r="R168" s="226"/>
      <c r="S168" s="1"/>
      <c r="T168" s="1"/>
      <c r="U168" s="1"/>
      <c r="V168" s="4"/>
      <c r="W168" s="4"/>
      <c r="X168" s="4"/>
      <c r="Y168" s="4"/>
      <c r="Z168" s="4"/>
      <c r="AA168" s="4"/>
      <c r="AB168" s="1"/>
      <c r="AC168" s="1"/>
      <c r="AD168" s="1"/>
      <c r="AE168" s="1"/>
      <c r="AF168" s="1"/>
      <c r="AG168" s="1"/>
      <c r="AH168" s="1"/>
      <c r="AI168" s="1"/>
    </row>
    <row r="169" spans="1:35" s="2" customFormat="1" ht="11.5" x14ac:dyDescent="0.25">
      <c r="A169" s="1"/>
      <c r="B169" s="227"/>
      <c r="C169" s="227"/>
      <c r="D169" s="225"/>
      <c r="E169" s="225"/>
      <c r="F169" s="226"/>
      <c r="G169" s="166"/>
      <c r="H169" s="226"/>
      <c r="I169" s="166"/>
      <c r="J169" s="226"/>
      <c r="K169" s="166"/>
      <c r="L169" s="226"/>
      <c r="M169" s="166"/>
      <c r="N169" s="226"/>
      <c r="O169" s="166"/>
      <c r="P169" s="226"/>
      <c r="Q169" s="166"/>
      <c r="R169" s="226"/>
      <c r="S169" s="1"/>
      <c r="T169" s="1"/>
      <c r="U169" s="1"/>
      <c r="V169" s="4"/>
      <c r="W169" s="4"/>
      <c r="X169" s="4"/>
      <c r="Y169" s="4"/>
      <c r="Z169" s="4"/>
      <c r="AA169" s="4"/>
      <c r="AB169" s="1"/>
      <c r="AC169" s="1"/>
      <c r="AD169" s="1"/>
      <c r="AE169" s="1"/>
      <c r="AF169" s="1"/>
      <c r="AG169" s="1"/>
      <c r="AH169" s="1"/>
      <c r="AI169" s="1"/>
    </row>
    <row r="170" spans="1:35" s="2" customFormat="1" ht="11.5" x14ac:dyDescent="0.25">
      <c r="A170" s="1"/>
      <c r="B170" s="227"/>
      <c r="C170" s="227"/>
      <c r="D170" s="225"/>
      <c r="E170" s="225"/>
      <c r="F170" s="226"/>
      <c r="G170" s="166"/>
      <c r="H170" s="226"/>
      <c r="I170" s="166"/>
      <c r="J170" s="226"/>
      <c r="K170" s="166"/>
      <c r="L170" s="226"/>
      <c r="M170" s="166"/>
      <c r="N170" s="226"/>
      <c r="O170" s="166"/>
      <c r="P170" s="226"/>
      <c r="Q170" s="166"/>
      <c r="R170" s="226"/>
      <c r="S170" s="1"/>
      <c r="T170" s="1"/>
      <c r="U170" s="1"/>
      <c r="V170" s="4"/>
      <c r="W170" s="4"/>
      <c r="X170" s="4"/>
      <c r="Y170" s="4"/>
      <c r="Z170" s="4"/>
      <c r="AA170" s="4"/>
      <c r="AB170" s="1"/>
      <c r="AC170" s="1"/>
      <c r="AD170" s="1"/>
      <c r="AE170" s="1"/>
      <c r="AF170" s="1"/>
      <c r="AG170" s="1"/>
      <c r="AH170" s="1"/>
      <c r="AI170" s="1"/>
    </row>
    <row r="171" spans="1:35" s="2" customFormat="1" ht="11.5" x14ac:dyDescent="0.25">
      <c r="A171" s="1"/>
      <c r="B171" s="227"/>
      <c r="C171" s="227"/>
      <c r="D171" s="225"/>
      <c r="E171" s="225"/>
      <c r="F171" s="226"/>
      <c r="G171" s="166"/>
      <c r="H171" s="226"/>
      <c r="I171" s="166"/>
      <c r="J171" s="226"/>
      <c r="K171" s="166"/>
      <c r="L171" s="226"/>
      <c r="M171" s="166"/>
      <c r="N171" s="226"/>
      <c r="O171" s="166"/>
      <c r="P171" s="226"/>
      <c r="Q171" s="166"/>
      <c r="R171" s="226"/>
      <c r="S171" s="1"/>
      <c r="T171" s="1"/>
      <c r="U171" s="1"/>
      <c r="V171" s="4"/>
      <c r="W171" s="4"/>
      <c r="X171" s="4"/>
      <c r="Y171" s="4"/>
      <c r="Z171" s="4"/>
      <c r="AA171" s="4"/>
      <c r="AB171" s="1"/>
      <c r="AC171" s="1"/>
      <c r="AD171" s="1"/>
      <c r="AE171" s="1"/>
      <c r="AF171" s="1"/>
      <c r="AG171" s="1"/>
      <c r="AH171" s="1"/>
      <c r="AI171" s="1"/>
    </row>
    <row r="172" spans="1:35" s="2" customFormat="1" ht="11.5" x14ac:dyDescent="0.25">
      <c r="A172" s="1"/>
      <c r="B172" s="227"/>
      <c r="C172" s="227"/>
      <c r="D172" s="225"/>
      <c r="E172" s="225"/>
      <c r="F172" s="226"/>
      <c r="G172" s="166"/>
      <c r="H172" s="226"/>
      <c r="I172" s="166"/>
      <c r="J172" s="226"/>
      <c r="K172" s="166"/>
      <c r="L172" s="226"/>
      <c r="M172" s="166"/>
      <c r="N172" s="226"/>
      <c r="O172" s="166"/>
      <c r="P172" s="226"/>
      <c r="Q172" s="166"/>
      <c r="R172" s="226"/>
      <c r="S172" s="1"/>
      <c r="T172" s="1"/>
      <c r="U172" s="1"/>
      <c r="V172" s="4"/>
      <c r="W172" s="4"/>
      <c r="X172" s="4"/>
      <c r="Y172" s="4"/>
      <c r="Z172" s="4"/>
      <c r="AA172" s="4"/>
      <c r="AB172" s="1"/>
      <c r="AC172" s="1"/>
      <c r="AD172" s="1"/>
      <c r="AE172" s="1"/>
      <c r="AF172" s="1"/>
      <c r="AG172" s="1"/>
      <c r="AH172" s="1"/>
      <c r="AI172" s="1"/>
    </row>
    <row r="173" spans="1:35" s="2" customFormat="1" ht="11.5" x14ac:dyDescent="0.25">
      <c r="A173" s="1"/>
      <c r="B173" s="227"/>
      <c r="C173" s="227"/>
      <c r="D173" s="225"/>
      <c r="E173" s="225"/>
      <c r="F173" s="226"/>
      <c r="G173" s="166"/>
      <c r="H173" s="226"/>
      <c r="I173" s="166"/>
      <c r="J173" s="226"/>
      <c r="K173" s="166"/>
      <c r="L173" s="226"/>
      <c r="M173" s="166"/>
      <c r="N173" s="226"/>
      <c r="O173" s="166"/>
      <c r="P173" s="226"/>
      <c r="Q173" s="166"/>
      <c r="R173" s="226"/>
      <c r="S173" s="1"/>
      <c r="T173" s="1"/>
      <c r="U173" s="1"/>
      <c r="V173" s="4"/>
      <c r="W173" s="4"/>
      <c r="X173" s="4"/>
      <c r="Y173" s="4"/>
      <c r="Z173" s="4"/>
      <c r="AA173" s="4"/>
      <c r="AB173" s="1"/>
      <c r="AC173" s="1"/>
      <c r="AD173" s="1"/>
      <c r="AE173" s="1"/>
      <c r="AF173" s="1"/>
      <c r="AG173" s="1"/>
      <c r="AH173" s="1"/>
      <c r="AI173" s="1"/>
    </row>
    <row r="174" spans="1:35" s="2" customFormat="1" ht="11.5" x14ac:dyDescent="0.25">
      <c r="A174" s="1"/>
      <c r="B174" s="227"/>
      <c r="C174" s="227"/>
      <c r="D174" s="225"/>
      <c r="E174" s="225"/>
      <c r="F174" s="226"/>
      <c r="G174" s="166"/>
      <c r="H174" s="226"/>
      <c r="I174" s="166"/>
      <c r="J174" s="226"/>
      <c r="K174" s="166"/>
      <c r="L174" s="226"/>
      <c r="M174" s="166"/>
      <c r="N174" s="226"/>
      <c r="O174" s="166"/>
      <c r="P174" s="226"/>
      <c r="Q174" s="166"/>
      <c r="R174" s="226"/>
      <c r="S174" s="1"/>
      <c r="T174" s="1"/>
      <c r="U174" s="1"/>
      <c r="V174" s="4"/>
      <c r="W174" s="4"/>
      <c r="X174" s="4"/>
      <c r="Y174" s="4"/>
      <c r="Z174" s="4"/>
      <c r="AA174" s="4"/>
      <c r="AB174" s="1"/>
      <c r="AC174" s="1"/>
      <c r="AD174" s="1"/>
      <c r="AE174" s="1"/>
      <c r="AF174" s="1"/>
      <c r="AG174" s="1"/>
      <c r="AH174" s="1"/>
      <c r="AI174" s="1"/>
    </row>
    <row r="175" spans="1:35" s="2" customFormat="1" ht="11.5" x14ac:dyDescent="0.25">
      <c r="A175" s="1"/>
      <c r="B175" s="227"/>
      <c r="C175" s="227"/>
      <c r="D175" s="225"/>
      <c r="E175" s="225"/>
      <c r="F175" s="226"/>
      <c r="G175" s="166"/>
      <c r="H175" s="226"/>
      <c r="I175" s="166"/>
      <c r="J175" s="226"/>
      <c r="K175" s="166"/>
      <c r="L175" s="226"/>
      <c r="M175" s="166"/>
      <c r="N175" s="226"/>
      <c r="O175" s="166"/>
      <c r="P175" s="226"/>
      <c r="Q175" s="166"/>
      <c r="R175" s="226"/>
      <c r="S175" s="1"/>
      <c r="T175" s="1"/>
      <c r="U175" s="1"/>
      <c r="V175" s="4"/>
      <c r="W175" s="4"/>
      <c r="X175" s="4"/>
      <c r="Y175" s="4"/>
      <c r="Z175" s="4"/>
      <c r="AA175" s="4"/>
      <c r="AB175" s="1"/>
      <c r="AC175" s="1"/>
      <c r="AD175" s="1"/>
      <c r="AE175" s="1"/>
      <c r="AF175" s="1"/>
      <c r="AG175" s="1"/>
      <c r="AH175" s="1"/>
      <c r="AI175" s="1"/>
    </row>
    <row r="176" spans="1:35" s="2" customFormat="1" ht="11.5" x14ac:dyDescent="0.25">
      <c r="A176" s="1"/>
      <c r="B176" s="227"/>
      <c r="C176" s="227"/>
      <c r="D176" s="225"/>
      <c r="E176" s="225"/>
      <c r="F176" s="226"/>
      <c r="G176" s="166"/>
      <c r="H176" s="226"/>
      <c r="I176" s="166"/>
      <c r="J176" s="226"/>
      <c r="K176" s="166"/>
      <c r="L176" s="226"/>
      <c r="M176" s="166"/>
      <c r="N176" s="226"/>
      <c r="O176" s="166"/>
      <c r="P176" s="226"/>
      <c r="Q176" s="166"/>
      <c r="R176" s="226"/>
      <c r="S176" s="1"/>
      <c r="T176" s="1"/>
      <c r="U176" s="1"/>
      <c r="V176" s="4"/>
      <c r="W176" s="4"/>
      <c r="X176" s="4"/>
      <c r="Y176" s="4"/>
      <c r="Z176" s="4"/>
      <c r="AA176" s="4"/>
      <c r="AB176" s="1"/>
      <c r="AC176" s="1"/>
      <c r="AD176" s="1"/>
      <c r="AE176" s="1"/>
      <c r="AF176" s="1"/>
      <c r="AG176" s="1"/>
      <c r="AH176" s="1"/>
      <c r="AI176" s="1"/>
    </row>
    <row r="177" spans="1:35" s="2" customFormat="1" ht="11.5" x14ac:dyDescent="0.25">
      <c r="A177" s="1"/>
      <c r="B177" s="227"/>
      <c r="C177" s="227"/>
      <c r="D177" s="225"/>
      <c r="E177" s="225"/>
      <c r="F177" s="226"/>
      <c r="G177" s="166"/>
      <c r="H177" s="226"/>
      <c r="I177" s="166"/>
      <c r="J177" s="226"/>
      <c r="K177" s="166"/>
      <c r="L177" s="226"/>
      <c r="M177" s="166"/>
      <c r="N177" s="226"/>
      <c r="O177" s="166"/>
      <c r="P177" s="226"/>
      <c r="Q177" s="166"/>
      <c r="R177" s="226"/>
      <c r="S177" s="1"/>
      <c r="T177" s="1"/>
      <c r="U177" s="1"/>
      <c r="V177" s="4"/>
      <c r="W177" s="4"/>
      <c r="X177" s="4"/>
      <c r="Y177" s="4"/>
      <c r="Z177" s="4"/>
      <c r="AA177" s="4"/>
      <c r="AB177" s="1"/>
      <c r="AC177" s="1"/>
      <c r="AD177" s="1"/>
      <c r="AE177" s="1"/>
      <c r="AF177" s="1"/>
      <c r="AG177" s="1"/>
      <c r="AH177" s="1"/>
      <c r="AI177" s="1"/>
    </row>
    <row r="178" spans="1:35" s="2" customFormat="1" ht="11.5" x14ac:dyDescent="0.25">
      <c r="A178" s="1"/>
      <c r="B178" s="227"/>
      <c r="C178" s="227"/>
      <c r="D178" s="225"/>
      <c r="E178" s="225"/>
      <c r="F178" s="226"/>
      <c r="G178" s="166"/>
      <c r="H178" s="226"/>
      <c r="I178" s="166"/>
      <c r="J178" s="226"/>
      <c r="K178" s="166"/>
      <c r="L178" s="226"/>
      <c r="M178" s="166"/>
      <c r="N178" s="226"/>
      <c r="O178" s="166"/>
      <c r="P178" s="226"/>
      <c r="Q178" s="166"/>
      <c r="R178" s="226"/>
      <c r="S178" s="1"/>
      <c r="T178" s="1"/>
      <c r="U178" s="1"/>
      <c r="V178" s="4"/>
      <c r="W178" s="4"/>
      <c r="X178" s="4"/>
      <c r="Y178" s="4"/>
      <c r="Z178" s="4"/>
      <c r="AA178" s="4"/>
      <c r="AB178" s="1"/>
      <c r="AC178" s="1"/>
      <c r="AD178" s="1"/>
      <c r="AE178" s="1"/>
      <c r="AF178" s="1"/>
      <c r="AG178" s="1"/>
      <c r="AH178" s="1"/>
      <c r="AI178" s="1"/>
    </row>
    <row r="179" spans="1:35" s="2" customFormat="1" ht="11.5" x14ac:dyDescent="0.25">
      <c r="A179" s="1"/>
      <c r="B179" s="227"/>
      <c r="C179" s="227"/>
      <c r="D179" s="225"/>
      <c r="E179" s="225"/>
      <c r="F179" s="226"/>
      <c r="G179" s="166"/>
      <c r="H179" s="226"/>
      <c r="I179" s="166"/>
      <c r="J179" s="226"/>
      <c r="K179" s="166"/>
      <c r="L179" s="226"/>
      <c r="M179" s="166"/>
      <c r="N179" s="226"/>
      <c r="O179" s="166"/>
      <c r="P179" s="226"/>
      <c r="Q179" s="166"/>
      <c r="R179" s="226"/>
      <c r="S179" s="1"/>
      <c r="T179" s="1"/>
      <c r="U179" s="1"/>
      <c r="V179" s="4"/>
      <c r="W179" s="4"/>
      <c r="X179" s="4"/>
      <c r="Y179" s="4"/>
      <c r="Z179" s="4"/>
      <c r="AA179" s="4"/>
      <c r="AB179" s="1"/>
      <c r="AC179" s="1"/>
      <c r="AD179" s="1"/>
      <c r="AE179" s="1"/>
      <c r="AF179" s="1"/>
      <c r="AG179" s="1"/>
      <c r="AH179" s="1"/>
      <c r="AI179" s="1"/>
    </row>
    <row r="180" spans="1:35" s="2" customFormat="1" ht="11.5" x14ac:dyDescent="0.25">
      <c r="A180" s="1"/>
      <c r="B180" s="227"/>
      <c r="C180" s="227"/>
      <c r="D180" s="225"/>
      <c r="E180" s="225"/>
      <c r="F180" s="226"/>
      <c r="G180" s="166"/>
      <c r="H180" s="226"/>
      <c r="I180" s="166"/>
      <c r="J180" s="226"/>
      <c r="K180" s="166"/>
      <c r="L180" s="226"/>
      <c r="M180" s="166"/>
      <c r="N180" s="226"/>
      <c r="O180" s="166"/>
      <c r="P180" s="226"/>
      <c r="Q180" s="166"/>
      <c r="R180" s="226"/>
      <c r="S180" s="1"/>
      <c r="T180" s="1"/>
      <c r="U180" s="1"/>
      <c r="V180" s="4"/>
      <c r="W180" s="4"/>
      <c r="X180" s="4"/>
      <c r="Y180" s="4"/>
      <c r="Z180" s="4"/>
      <c r="AA180" s="4"/>
      <c r="AB180" s="1"/>
      <c r="AC180" s="1"/>
      <c r="AD180" s="1"/>
      <c r="AE180" s="1"/>
      <c r="AF180" s="1"/>
      <c r="AG180" s="1"/>
      <c r="AH180" s="1"/>
      <c r="AI180" s="1"/>
    </row>
    <row r="181" spans="1:35" s="2" customFormat="1" ht="11.5" x14ac:dyDescent="0.25">
      <c r="A181" s="1"/>
      <c r="B181" s="227"/>
      <c r="C181" s="227"/>
      <c r="D181" s="225"/>
      <c r="E181" s="225"/>
      <c r="F181" s="226"/>
      <c r="G181" s="166"/>
      <c r="H181" s="226"/>
      <c r="I181" s="166"/>
      <c r="J181" s="226"/>
      <c r="K181" s="166"/>
      <c r="L181" s="226"/>
      <c r="M181" s="166"/>
      <c r="N181" s="226"/>
      <c r="O181" s="166"/>
      <c r="P181" s="226"/>
      <c r="Q181" s="166"/>
      <c r="R181" s="226"/>
      <c r="S181" s="1"/>
      <c r="T181" s="1"/>
      <c r="U181" s="1"/>
      <c r="V181" s="4"/>
      <c r="W181" s="4"/>
      <c r="X181" s="4"/>
      <c r="Y181" s="4"/>
      <c r="Z181" s="4"/>
      <c r="AA181" s="4"/>
      <c r="AB181" s="1"/>
      <c r="AC181" s="1"/>
      <c r="AD181" s="1"/>
      <c r="AE181" s="1"/>
      <c r="AF181" s="1"/>
      <c r="AG181" s="1"/>
      <c r="AH181" s="1"/>
      <c r="AI181" s="1"/>
    </row>
    <row r="182" spans="1:35" s="2" customFormat="1" ht="11.5" x14ac:dyDescent="0.25">
      <c r="A182" s="1"/>
      <c r="B182" s="227"/>
      <c r="C182" s="227"/>
      <c r="D182" s="225"/>
      <c r="E182" s="225"/>
      <c r="F182" s="226"/>
      <c r="G182" s="166"/>
      <c r="H182" s="226"/>
      <c r="I182" s="166"/>
      <c r="J182" s="226"/>
      <c r="K182" s="166"/>
      <c r="L182" s="226"/>
      <c r="M182" s="166"/>
      <c r="N182" s="226"/>
      <c r="O182" s="166"/>
      <c r="P182" s="226"/>
      <c r="Q182" s="166"/>
      <c r="R182" s="226"/>
      <c r="S182" s="1"/>
      <c r="T182" s="1"/>
      <c r="U182" s="1"/>
      <c r="V182" s="4"/>
      <c r="W182" s="4"/>
      <c r="X182" s="4"/>
      <c r="Y182" s="4"/>
      <c r="Z182" s="4"/>
      <c r="AA182" s="4"/>
      <c r="AB182" s="1"/>
      <c r="AC182" s="1"/>
      <c r="AD182" s="1"/>
      <c r="AE182" s="1"/>
      <c r="AF182" s="1"/>
      <c r="AG182" s="1"/>
      <c r="AH182" s="1"/>
      <c r="AI182" s="1"/>
    </row>
    <row r="183" spans="1:35" s="2" customFormat="1" ht="11.5" x14ac:dyDescent="0.25">
      <c r="A183" s="1"/>
      <c r="B183" s="227"/>
      <c r="C183" s="227"/>
      <c r="D183" s="225"/>
      <c r="E183" s="225"/>
      <c r="F183" s="226"/>
      <c r="G183" s="166"/>
      <c r="H183" s="226"/>
      <c r="I183" s="166"/>
      <c r="J183" s="226"/>
      <c r="K183" s="166"/>
      <c r="L183" s="226"/>
      <c r="M183" s="166"/>
      <c r="N183" s="226"/>
      <c r="O183" s="166"/>
      <c r="P183" s="226"/>
      <c r="Q183" s="166"/>
      <c r="R183" s="226"/>
      <c r="S183" s="1"/>
      <c r="T183" s="1"/>
      <c r="U183" s="1"/>
      <c r="V183" s="4"/>
      <c r="W183" s="4"/>
      <c r="X183" s="4"/>
      <c r="Y183" s="4"/>
      <c r="Z183" s="4"/>
      <c r="AA183" s="4"/>
      <c r="AB183" s="1"/>
      <c r="AC183" s="1"/>
      <c r="AD183" s="1"/>
      <c r="AE183" s="1"/>
      <c r="AF183" s="1"/>
      <c r="AG183" s="1"/>
      <c r="AH183" s="1"/>
      <c r="AI183" s="1"/>
    </row>
    <row r="184" spans="1:35" s="2" customFormat="1" ht="11.5" x14ac:dyDescent="0.25">
      <c r="A184" s="1"/>
      <c r="B184" s="227"/>
      <c r="C184" s="227"/>
      <c r="D184" s="225"/>
      <c r="E184" s="225"/>
      <c r="F184" s="226"/>
      <c r="G184" s="166"/>
      <c r="H184" s="226"/>
      <c r="I184" s="166"/>
      <c r="J184" s="226"/>
      <c r="K184" s="166"/>
      <c r="L184" s="226"/>
      <c r="M184" s="166"/>
      <c r="N184" s="226"/>
      <c r="O184" s="166"/>
      <c r="P184" s="226"/>
      <c r="Q184" s="166"/>
      <c r="R184" s="226"/>
      <c r="S184" s="1"/>
      <c r="T184" s="1"/>
      <c r="U184" s="1"/>
      <c r="V184" s="4"/>
      <c r="W184" s="4"/>
      <c r="X184" s="4"/>
      <c r="Y184" s="4"/>
      <c r="Z184" s="4"/>
      <c r="AA184" s="4"/>
      <c r="AB184" s="1"/>
      <c r="AC184" s="1"/>
      <c r="AD184" s="1"/>
      <c r="AE184" s="1"/>
      <c r="AF184" s="1"/>
      <c r="AG184" s="1"/>
      <c r="AH184" s="1"/>
      <c r="AI184" s="1"/>
    </row>
    <row r="185" spans="1:35" s="2" customFormat="1" ht="11.5" x14ac:dyDescent="0.25">
      <c r="A185" s="1"/>
      <c r="B185" s="227"/>
      <c r="C185" s="227"/>
      <c r="D185" s="225"/>
      <c r="E185" s="225"/>
      <c r="F185" s="226"/>
      <c r="G185" s="166"/>
      <c r="H185" s="226"/>
      <c r="I185" s="166"/>
      <c r="J185" s="226"/>
      <c r="K185" s="166"/>
      <c r="L185" s="226"/>
      <c r="M185" s="166"/>
      <c r="N185" s="226"/>
      <c r="O185" s="166"/>
      <c r="P185" s="226"/>
      <c r="Q185" s="166"/>
      <c r="R185" s="226"/>
      <c r="S185" s="1"/>
      <c r="T185" s="1"/>
      <c r="U185" s="1"/>
      <c r="V185" s="4"/>
      <c r="W185" s="4"/>
      <c r="X185" s="4"/>
      <c r="Y185" s="4"/>
      <c r="Z185" s="4"/>
      <c r="AA185" s="4"/>
      <c r="AB185" s="1"/>
      <c r="AC185" s="1"/>
      <c r="AD185" s="1"/>
      <c r="AE185" s="1"/>
      <c r="AF185" s="1"/>
      <c r="AG185" s="1"/>
      <c r="AH185" s="1"/>
      <c r="AI185" s="1"/>
    </row>
    <row r="186" spans="1:35" s="2" customFormat="1" ht="11.5" x14ac:dyDescent="0.25">
      <c r="A186" s="1"/>
      <c r="B186" s="227"/>
      <c r="C186" s="227"/>
      <c r="D186" s="225"/>
      <c r="E186" s="225"/>
      <c r="F186" s="226"/>
      <c r="G186" s="166"/>
      <c r="H186" s="226"/>
      <c r="I186" s="166"/>
      <c r="J186" s="226"/>
      <c r="K186" s="166"/>
      <c r="L186" s="226"/>
      <c r="M186" s="166"/>
      <c r="N186" s="226"/>
      <c r="O186" s="166"/>
      <c r="P186" s="226"/>
      <c r="Q186" s="166"/>
      <c r="R186" s="226"/>
      <c r="S186" s="1"/>
      <c r="T186" s="1"/>
      <c r="U186" s="1"/>
      <c r="V186" s="4"/>
      <c r="W186" s="4"/>
      <c r="X186" s="4"/>
      <c r="Y186" s="4"/>
      <c r="Z186" s="4"/>
      <c r="AA186" s="4"/>
      <c r="AB186" s="1"/>
      <c r="AC186" s="1"/>
      <c r="AD186" s="1"/>
      <c r="AE186" s="1"/>
      <c r="AF186" s="1"/>
      <c r="AG186" s="1"/>
      <c r="AH186" s="1"/>
      <c r="AI186" s="1"/>
    </row>
    <row r="187" spans="1:35" s="2" customFormat="1" ht="11.5" x14ac:dyDescent="0.25">
      <c r="A187" s="1"/>
      <c r="B187" s="227"/>
      <c r="C187" s="227"/>
      <c r="D187" s="225"/>
      <c r="E187" s="225"/>
      <c r="F187" s="226"/>
      <c r="G187" s="166"/>
      <c r="H187" s="226"/>
      <c r="I187" s="166"/>
      <c r="J187" s="226"/>
      <c r="K187" s="166"/>
      <c r="L187" s="226"/>
      <c r="M187" s="166"/>
      <c r="N187" s="226"/>
      <c r="O187" s="166"/>
      <c r="P187" s="226"/>
      <c r="Q187" s="166"/>
      <c r="R187" s="226"/>
      <c r="S187" s="1"/>
      <c r="T187" s="1"/>
      <c r="U187" s="1"/>
      <c r="V187" s="4"/>
      <c r="W187" s="4"/>
      <c r="X187" s="4"/>
      <c r="Y187" s="4"/>
      <c r="Z187" s="4"/>
      <c r="AA187" s="4"/>
      <c r="AB187" s="1"/>
      <c r="AC187" s="1"/>
      <c r="AD187" s="1"/>
      <c r="AE187" s="1"/>
      <c r="AF187" s="1"/>
      <c r="AG187" s="1"/>
      <c r="AH187" s="1"/>
      <c r="AI187" s="1"/>
    </row>
    <row r="188" spans="1:35" s="2" customFormat="1" ht="11.5" x14ac:dyDescent="0.25">
      <c r="A188" s="1"/>
      <c r="B188" s="227"/>
      <c r="C188" s="227"/>
      <c r="D188" s="225"/>
      <c r="E188" s="225"/>
      <c r="F188" s="226"/>
      <c r="G188" s="166"/>
      <c r="H188" s="226"/>
      <c r="I188" s="166"/>
      <c r="J188" s="226"/>
      <c r="K188" s="166"/>
      <c r="L188" s="226"/>
      <c r="M188" s="166"/>
      <c r="N188" s="226"/>
      <c r="O188" s="166"/>
      <c r="P188" s="226"/>
      <c r="Q188" s="166"/>
      <c r="R188" s="226"/>
      <c r="S188" s="1"/>
      <c r="T188" s="1"/>
      <c r="U188" s="1"/>
      <c r="V188" s="4"/>
      <c r="W188" s="4"/>
      <c r="X188" s="4"/>
      <c r="Y188" s="4"/>
      <c r="Z188" s="4"/>
      <c r="AA188" s="4"/>
      <c r="AB188" s="1"/>
      <c r="AC188" s="1"/>
      <c r="AD188" s="1"/>
      <c r="AE188" s="1"/>
      <c r="AF188" s="1"/>
      <c r="AG188" s="1"/>
      <c r="AH188" s="1"/>
      <c r="AI188" s="1"/>
    </row>
    <row r="189" spans="1:35" s="2" customFormat="1" ht="11.5" x14ac:dyDescent="0.25">
      <c r="A189" s="1"/>
      <c r="B189" s="227"/>
      <c r="C189" s="227"/>
      <c r="D189" s="225"/>
      <c r="E189" s="225"/>
      <c r="F189" s="226"/>
      <c r="G189" s="166"/>
      <c r="H189" s="226"/>
      <c r="I189" s="166"/>
      <c r="J189" s="226"/>
      <c r="K189" s="166"/>
      <c r="L189" s="226"/>
      <c r="M189" s="166"/>
      <c r="N189" s="226"/>
      <c r="O189" s="166"/>
      <c r="P189" s="226"/>
      <c r="Q189" s="166"/>
      <c r="R189" s="226"/>
      <c r="S189" s="1"/>
      <c r="T189" s="1"/>
      <c r="U189" s="1"/>
      <c r="V189" s="4"/>
      <c r="W189" s="4"/>
      <c r="X189" s="4"/>
      <c r="Y189" s="4"/>
      <c r="Z189" s="4"/>
      <c r="AA189" s="4"/>
      <c r="AB189" s="1"/>
      <c r="AC189" s="1"/>
      <c r="AD189" s="1"/>
      <c r="AE189" s="1"/>
      <c r="AF189" s="1"/>
      <c r="AG189" s="1"/>
      <c r="AH189" s="1"/>
      <c r="AI189" s="1"/>
    </row>
    <row r="190" spans="1:35" s="2" customFormat="1" ht="11.5" x14ac:dyDescent="0.25">
      <c r="A190" s="1"/>
      <c r="B190" s="227"/>
      <c r="C190" s="227"/>
      <c r="D190" s="225"/>
      <c r="E190" s="225"/>
      <c r="F190" s="226"/>
      <c r="G190" s="166"/>
      <c r="H190" s="226"/>
      <c r="I190" s="166"/>
      <c r="J190" s="226"/>
      <c r="K190" s="166"/>
      <c r="L190" s="226"/>
      <c r="M190" s="166"/>
      <c r="N190" s="226"/>
      <c r="O190" s="166"/>
      <c r="P190" s="226"/>
      <c r="Q190" s="166"/>
      <c r="R190" s="226"/>
      <c r="S190" s="1"/>
      <c r="T190" s="1"/>
      <c r="U190" s="1"/>
      <c r="V190" s="4"/>
      <c r="W190" s="4"/>
      <c r="X190" s="4"/>
      <c r="Y190" s="4"/>
      <c r="Z190" s="4"/>
      <c r="AA190" s="4"/>
      <c r="AB190" s="1"/>
      <c r="AC190" s="1"/>
      <c r="AD190" s="1"/>
      <c r="AE190" s="1"/>
      <c r="AF190" s="1"/>
      <c r="AG190" s="1"/>
      <c r="AH190" s="1"/>
      <c r="AI190" s="1"/>
    </row>
    <row r="191" spans="1:35" s="2" customFormat="1" ht="11.5" x14ac:dyDescent="0.25">
      <c r="A191" s="1"/>
      <c r="B191" s="227"/>
      <c r="C191" s="227"/>
      <c r="D191" s="225"/>
      <c r="E191" s="225"/>
      <c r="F191" s="226"/>
      <c r="G191" s="166"/>
      <c r="H191" s="226"/>
      <c r="I191" s="166"/>
      <c r="J191" s="226"/>
      <c r="K191" s="166"/>
      <c r="L191" s="226"/>
      <c r="M191" s="166"/>
      <c r="N191" s="226"/>
      <c r="O191" s="166"/>
      <c r="P191" s="226"/>
      <c r="Q191" s="166"/>
      <c r="R191" s="226"/>
      <c r="S191" s="1"/>
      <c r="T191" s="1"/>
      <c r="U191" s="1"/>
      <c r="V191" s="4"/>
      <c r="W191" s="4"/>
      <c r="X191" s="4"/>
      <c r="Y191" s="4"/>
      <c r="Z191" s="4"/>
      <c r="AA191" s="4"/>
      <c r="AB191" s="1"/>
      <c r="AC191" s="1"/>
      <c r="AD191" s="1"/>
      <c r="AE191" s="1"/>
      <c r="AF191" s="1"/>
      <c r="AG191" s="1"/>
      <c r="AH191" s="1"/>
      <c r="AI191" s="1"/>
    </row>
    <row r="192" spans="1:35" s="2" customFormat="1" ht="11.5" x14ac:dyDescent="0.25">
      <c r="A192" s="1"/>
      <c r="B192" s="227"/>
      <c r="C192" s="227"/>
      <c r="D192" s="225"/>
      <c r="E192" s="225"/>
      <c r="F192" s="226"/>
      <c r="G192" s="166"/>
      <c r="H192" s="226"/>
      <c r="I192" s="166"/>
      <c r="J192" s="226"/>
      <c r="K192" s="166"/>
      <c r="L192" s="226"/>
      <c r="M192" s="166"/>
      <c r="N192" s="226"/>
      <c r="O192" s="166"/>
      <c r="P192" s="226"/>
      <c r="Q192" s="166"/>
      <c r="R192" s="226"/>
      <c r="S192" s="1"/>
      <c r="T192" s="1"/>
      <c r="U192" s="1"/>
      <c r="V192" s="4"/>
      <c r="W192" s="4"/>
      <c r="X192" s="4"/>
      <c r="Y192" s="4"/>
      <c r="Z192" s="4"/>
      <c r="AA192" s="4"/>
      <c r="AB192" s="1"/>
      <c r="AC192" s="1"/>
      <c r="AD192" s="1"/>
      <c r="AE192" s="1"/>
      <c r="AF192" s="1"/>
      <c r="AG192" s="1"/>
      <c r="AH192" s="1"/>
      <c r="AI192" s="1"/>
    </row>
    <row r="193" spans="1:35" s="2" customFormat="1" ht="11.5" x14ac:dyDescent="0.25">
      <c r="A193" s="1"/>
      <c r="B193" s="227"/>
      <c r="C193" s="227"/>
      <c r="D193" s="225"/>
      <c r="E193" s="225"/>
      <c r="F193" s="226"/>
      <c r="G193" s="166"/>
      <c r="H193" s="226"/>
      <c r="I193" s="166"/>
      <c r="J193" s="226"/>
      <c r="K193" s="166"/>
      <c r="L193" s="226"/>
      <c r="M193" s="166"/>
      <c r="N193" s="226"/>
      <c r="O193" s="166"/>
      <c r="P193" s="226"/>
      <c r="Q193" s="166"/>
      <c r="R193" s="226"/>
      <c r="S193" s="1"/>
      <c r="T193" s="1"/>
      <c r="U193" s="1"/>
      <c r="V193" s="4"/>
      <c r="W193" s="4"/>
      <c r="X193" s="4"/>
      <c r="Y193" s="4"/>
      <c r="Z193" s="4"/>
      <c r="AA193" s="4"/>
      <c r="AB193" s="1"/>
      <c r="AC193" s="1"/>
      <c r="AD193" s="1"/>
      <c r="AE193" s="1"/>
      <c r="AF193" s="1"/>
      <c r="AG193" s="1"/>
      <c r="AH193" s="1"/>
      <c r="AI193" s="1"/>
    </row>
    <row r="194" spans="1:35" s="2" customFormat="1" ht="11.5" x14ac:dyDescent="0.25">
      <c r="A194" s="1"/>
      <c r="B194" s="227"/>
      <c r="C194" s="227"/>
      <c r="D194" s="225"/>
      <c r="E194" s="225"/>
      <c r="F194" s="226"/>
      <c r="G194" s="166"/>
      <c r="H194" s="226"/>
      <c r="I194" s="166"/>
      <c r="J194" s="226"/>
      <c r="K194" s="166"/>
      <c r="L194" s="226"/>
      <c r="M194" s="166"/>
      <c r="N194" s="226"/>
      <c r="O194" s="166"/>
      <c r="P194" s="226"/>
      <c r="Q194" s="166"/>
      <c r="R194" s="226"/>
      <c r="S194" s="1"/>
      <c r="T194" s="1"/>
      <c r="U194" s="1"/>
      <c r="V194" s="4"/>
      <c r="W194" s="4"/>
      <c r="X194" s="4"/>
      <c r="Y194" s="4"/>
      <c r="Z194" s="4"/>
      <c r="AA194" s="4"/>
      <c r="AB194" s="1"/>
      <c r="AC194" s="1"/>
      <c r="AD194" s="1"/>
      <c r="AE194" s="1"/>
      <c r="AF194" s="1"/>
      <c r="AG194" s="1"/>
      <c r="AH194" s="1"/>
      <c r="AI194" s="1"/>
    </row>
    <row r="195" spans="1:35" s="2" customFormat="1" ht="11.5" x14ac:dyDescent="0.25">
      <c r="A195" s="1"/>
      <c r="B195" s="227"/>
      <c r="C195" s="227"/>
      <c r="D195" s="225"/>
      <c r="E195" s="225"/>
      <c r="F195" s="226"/>
      <c r="G195" s="166"/>
      <c r="H195" s="226"/>
      <c r="I195" s="166"/>
      <c r="J195" s="226"/>
      <c r="K195" s="166"/>
      <c r="L195" s="226"/>
      <c r="M195" s="166"/>
      <c r="N195" s="226"/>
      <c r="O195" s="166"/>
      <c r="P195" s="226"/>
      <c r="Q195" s="166"/>
      <c r="R195" s="226"/>
      <c r="S195" s="1"/>
      <c r="T195" s="1"/>
      <c r="U195" s="1"/>
      <c r="V195" s="4"/>
      <c r="W195" s="4"/>
      <c r="X195" s="4"/>
      <c r="Y195" s="4"/>
      <c r="Z195" s="4"/>
      <c r="AA195" s="4"/>
      <c r="AB195" s="1"/>
      <c r="AC195" s="1"/>
      <c r="AD195" s="1"/>
      <c r="AE195" s="1"/>
      <c r="AF195" s="1"/>
      <c r="AG195" s="1"/>
      <c r="AH195" s="1"/>
      <c r="AI195" s="1"/>
    </row>
    <row r="196" spans="1:35" s="2" customFormat="1" ht="11.5" x14ac:dyDescent="0.25">
      <c r="A196" s="1"/>
      <c r="B196" s="227"/>
      <c r="C196" s="227"/>
      <c r="D196" s="225"/>
      <c r="E196" s="225"/>
      <c r="F196" s="226"/>
      <c r="G196" s="166"/>
      <c r="H196" s="226"/>
      <c r="I196" s="166"/>
      <c r="J196" s="226"/>
      <c r="K196" s="166"/>
      <c r="L196" s="226"/>
      <c r="M196" s="166"/>
      <c r="N196" s="226"/>
      <c r="O196" s="166"/>
      <c r="P196" s="226"/>
      <c r="Q196" s="166"/>
      <c r="R196" s="226"/>
      <c r="S196" s="1"/>
      <c r="T196" s="1"/>
      <c r="U196" s="1"/>
      <c r="V196" s="4"/>
      <c r="W196" s="4"/>
      <c r="X196" s="4"/>
      <c r="Y196" s="4"/>
      <c r="Z196" s="4"/>
      <c r="AA196" s="4"/>
      <c r="AB196" s="1"/>
      <c r="AC196" s="1"/>
      <c r="AD196" s="1"/>
      <c r="AE196" s="1"/>
      <c r="AF196" s="1"/>
      <c r="AG196" s="1"/>
      <c r="AH196" s="1"/>
      <c r="AI196" s="1"/>
    </row>
    <row r="197" spans="1:35" s="2" customFormat="1" ht="11.5" x14ac:dyDescent="0.25">
      <c r="A197" s="1"/>
      <c r="B197" s="227"/>
      <c r="C197" s="227"/>
      <c r="D197" s="225"/>
      <c r="E197" s="225"/>
      <c r="F197" s="226"/>
      <c r="G197" s="166"/>
      <c r="H197" s="226"/>
      <c r="I197" s="166"/>
      <c r="J197" s="226"/>
      <c r="K197" s="166"/>
      <c r="L197" s="226"/>
      <c r="M197" s="166"/>
      <c r="N197" s="226"/>
      <c r="O197" s="166"/>
      <c r="P197" s="226"/>
      <c r="Q197" s="166"/>
      <c r="R197" s="226"/>
      <c r="S197" s="1"/>
      <c r="T197" s="1"/>
      <c r="U197" s="1"/>
      <c r="V197" s="4"/>
      <c r="W197" s="4"/>
      <c r="X197" s="4"/>
      <c r="Y197" s="4"/>
      <c r="Z197" s="4"/>
      <c r="AA197" s="4"/>
      <c r="AB197" s="1"/>
      <c r="AC197" s="1"/>
      <c r="AD197" s="1"/>
      <c r="AE197" s="1"/>
      <c r="AF197" s="1"/>
      <c r="AG197" s="1"/>
      <c r="AH197" s="1"/>
      <c r="AI197" s="1"/>
    </row>
    <row r="198" spans="1:35" s="2" customFormat="1" ht="11.5" x14ac:dyDescent="0.25">
      <c r="A198" s="1"/>
      <c r="B198" s="227"/>
      <c r="C198" s="227"/>
      <c r="D198" s="225"/>
      <c r="E198" s="225"/>
      <c r="F198" s="226"/>
      <c r="G198" s="166"/>
      <c r="H198" s="226"/>
      <c r="I198" s="166"/>
      <c r="J198" s="226"/>
      <c r="K198" s="166"/>
      <c r="L198" s="226"/>
      <c r="M198" s="166"/>
      <c r="N198" s="226"/>
      <c r="O198" s="166"/>
      <c r="P198" s="226"/>
      <c r="Q198" s="166"/>
      <c r="R198" s="226"/>
      <c r="S198" s="1"/>
      <c r="T198" s="1"/>
      <c r="U198" s="1"/>
      <c r="V198" s="4"/>
      <c r="W198" s="4"/>
      <c r="X198" s="4"/>
      <c r="Y198" s="4"/>
      <c r="Z198" s="4"/>
      <c r="AA198" s="4"/>
      <c r="AB198" s="1"/>
      <c r="AC198" s="1"/>
      <c r="AD198" s="1"/>
      <c r="AE198" s="1"/>
      <c r="AF198" s="1"/>
      <c r="AG198" s="1"/>
      <c r="AH198" s="1"/>
      <c r="AI198" s="1"/>
    </row>
    <row r="199" spans="1:35" s="2" customFormat="1" ht="11.5" x14ac:dyDescent="0.25">
      <c r="A199" s="1"/>
      <c r="B199" s="227"/>
      <c r="C199" s="227"/>
      <c r="D199" s="225"/>
      <c r="E199" s="225"/>
      <c r="F199" s="226"/>
      <c r="G199" s="166"/>
      <c r="H199" s="226"/>
      <c r="I199" s="166"/>
      <c r="J199" s="226"/>
      <c r="K199" s="166"/>
      <c r="L199" s="226"/>
      <c r="M199" s="166"/>
      <c r="N199" s="226"/>
      <c r="O199" s="166"/>
      <c r="P199" s="226"/>
      <c r="Q199" s="166"/>
      <c r="R199" s="226"/>
      <c r="S199" s="1"/>
      <c r="T199" s="1"/>
      <c r="U199" s="1"/>
      <c r="V199" s="4"/>
      <c r="W199" s="4"/>
      <c r="X199" s="4"/>
      <c r="Y199" s="4"/>
      <c r="Z199" s="4"/>
      <c r="AA199" s="4"/>
      <c r="AB199" s="1"/>
      <c r="AC199" s="1"/>
      <c r="AD199" s="1"/>
      <c r="AE199" s="1"/>
      <c r="AF199" s="1"/>
      <c r="AG199" s="1"/>
      <c r="AH199" s="1"/>
      <c r="AI199" s="1"/>
    </row>
    <row r="200" spans="1:35" s="2" customFormat="1" ht="11.5" x14ac:dyDescent="0.25">
      <c r="A200" s="1"/>
      <c r="B200" s="227"/>
      <c r="C200" s="227"/>
      <c r="D200" s="225"/>
      <c r="E200" s="225"/>
      <c r="F200" s="226"/>
      <c r="G200" s="166"/>
      <c r="H200" s="226"/>
      <c r="I200" s="166"/>
      <c r="J200" s="226"/>
      <c r="K200" s="166"/>
      <c r="L200" s="226"/>
      <c r="M200" s="166"/>
      <c r="N200" s="226"/>
      <c r="O200" s="166"/>
      <c r="P200" s="226"/>
      <c r="Q200" s="166"/>
      <c r="R200" s="226"/>
      <c r="S200" s="1"/>
      <c r="T200" s="1"/>
      <c r="U200" s="1"/>
      <c r="V200" s="4"/>
      <c r="W200" s="4"/>
      <c r="X200" s="4"/>
      <c r="Y200" s="4"/>
      <c r="Z200" s="4"/>
      <c r="AA200" s="4"/>
      <c r="AB200" s="1"/>
      <c r="AC200" s="1"/>
      <c r="AD200" s="1"/>
      <c r="AE200" s="1"/>
      <c r="AF200" s="1"/>
      <c r="AG200" s="1"/>
      <c r="AH200" s="1"/>
      <c r="AI200" s="1"/>
    </row>
    <row r="201" spans="1:35" s="2" customFormat="1" ht="11.5" x14ac:dyDescent="0.25">
      <c r="A201" s="1"/>
      <c r="B201" s="227"/>
      <c r="C201" s="227"/>
      <c r="D201" s="225"/>
      <c r="E201" s="225"/>
      <c r="F201" s="226"/>
      <c r="G201" s="166"/>
      <c r="H201" s="226"/>
      <c r="I201" s="166"/>
      <c r="J201" s="226"/>
      <c r="K201" s="166"/>
      <c r="L201" s="226"/>
      <c r="M201" s="166"/>
      <c r="N201" s="226"/>
      <c r="O201" s="166"/>
      <c r="P201" s="226"/>
      <c r="Q201" s="166"/>
      <c r="R201" s="226"/>
      <c r="S201" s="1"/>
      <c r="T201" s="1"/>
      <c r="U201" s="1"/>
      <c r="V201" s="4"/>
      <c r="W201" s="4"/>
      <c r="X201" s="4"/>
      <c r="Y201" s="4"/>
      <c r="Z201" s="4"/>
      <c r="AA201" s="4"/>
      <c r="AB201" s="1"/>
      <c r="AC201" s="1"/>
      <c r="AD201" s="1"/>
      <c r="AE201" s="1"/>
      <c r="AF201" s="1"/>
      <c r="AG201" s="1"/>
      <c r="AH201" s="1"/>
      <c r="AI201" s="1"/>
    </row>
    <row r="202" spans="1:35" s="2" customFormat="1" ht="11.5" x14ac:dyDescent="0.25">
      <c r="A202" s="1"/>
      <c r="B202" s="227"/>
      <c r="C202" s="227"/>
      <c r="D202" s="225"/>
      <c r="E202" s="225"/>
      <c r="F202" s="226"/>
      <c r="G202" s="166"/>
      <c r="H202" s="226"/>
      <c r="I202" s="166"/>
      <c r="J202" s="226"/>
      <c r="K202" s="166"/>
      <c r="L202" s="226"/>
      <c r="M202" s="166"/>
      <c r="N202" s="226"/>
      <c r="O202" s="166"/>
      <c r="P202" s="226"/>
      <c r="Q202" s="166"/>
      <c r="R202" s="226"/>
      <c r="S202" s="1"/>
      <c r="T202" s="1"/>
      <c r="U202" s="1"/>
      <c r="V202" s="4"/>
      <c r="W202" s="4"/>
      <c r="X202" s="4"/>
      <c r="Y202" s="4"/>
      <c r="Z202" s="4"/>
      <c r="AA202" s="4"/>
      <c r="AB202" s="1"/>
      <c r="AC202" s="1"/>
      <c r="AD202" s="1"/>
      <c r="AE202" s="1"/>
      <c r="AF202" s="1"/>
      <c r="AG202" s="1"/>
      <c r="AH202" s="1"/>
      <c r="AI202" s="1"/>
    </row>
    <row r="203" spans="1:35" s="2" customFormat="1" ht="11.5" x14ac:dyDescent="0.25">
      <c r="A203" s="1"/>
      <c r="B203" s="227"/>
      <c r="C203" s="227"/>
      <c r="D203" s="225"/>
      <c r="E203" s="225"/>
      <c r="F203" s="226"/>
      <c r="G203" s="166"/>
      <c r="H203" s="226"/>
      <c r="I203" s="166"/>
      <c r="J203" s="226"/>
      <c r="K203" s="166"/>
      <c r="L203" s="226"/>
      <c r="M203" s="166"/>
      <c r="N203" s="226"/>
      <c r="O203" s="166"/>
      <c r="P203" s="226"/>
      <c r="Q203" s="166"/>
      <c r="R203" s="226"/>
      <c r="S203" s="1"/>
      <c r="T203" s="1"/>
      <c r="U203" s="1"/>
      <c r="V203" s="4"/>
      <c r="W203" s="4"/>
      <c r="X203" s="4"/>
      <c r="Y203" s="4"/>
      <c r="Z203" s="4"/>
      <c r="AA203" s="4"/>
      <c r="AB203" s="1"/>
      <c r="AC203" s="1"/>
      <c r="AD203" s="1"/>
      <c r="AE203" s="1"/>
      <c r="AF203" s="1"/>
      <c r="AG203" s="1"/>
      <c r="AH203" s="1"/>
      <c r="AI203" s="1"/>
    </row>
    <row r="204" spans="1:35" s="2" customFormat="1" ht="11.5" x14ac:dyDescent="0.25">
      <c r="A204" s="1"/>
      <c r="B204" s="227"/>
      <c r="C204" s="227"/>
      <c r="D204" s="225"/>
      <c r="E204" s="225"/>
      <c r="F204" s="226"/>
      <c r="G204" s="166"/>
      <c r="H204" s="226"/>
      <c r="I204" s="166"/>
      <c r="J204" s="226"/>
      <c r="K204" s="166"/>
      <c r="L204" s="226"/>
      <c r="M204" s="166"/>
      <c r="N204" s="226"/>
      <c r="O204" s="166"/>
      <c r="P204" s="226"/>
      <c r="Q204" s="166"/>
      <c r="R204" s="226"/>
      <c r="S204" s="1"/>
      <c r="T204" s="1"/>
      <c r="U204" s="1"/>
      <c r="V204" s="4"/>
      <c r="W204" s="4"/>
      <c r="X204" s="4"/>
      <c r="Y204" s="4"/>
      <c r="Z204" s="4"/>
      <c r="AA204" s="4"/>
      <c r="AB204" s="1"/>
      <c r="AC204" s="1"/>
      <c r="AD204" s="1"/>
      <c r="AE204" s="1"/>
      <c r="AF204" s="1"/>
      <c r="AG204" s="1"/>
      <c r="AH204" s="1"/>
      <c r="AI204" s="1"/>
    </row>
    <row r="205" spans="1:35" s="2" customFormat="1" ht="11.5" x14ac:dyDescent="0.25">
      <c r="A205" s="1"/>
      <c r="B205" s="227"/>
      <c r="C205" s="227"/>
      <c r="D205" s="225"/>
      <c r="E205" s="225"/>
      <c r="F205" s="226"/>
      <c r="G205" s="166"/>
      <c r="H205" s="226"/>
      <c r="I205" s="166"/>
      <c r="J205" s="226"/>
      <c r="K205" s="166"/>
      <c r="L205" s="226"/>
      <c r="M205" s="166"/>
      <c r="N205" s="226"/>
      <c r="O205" s="166"/>
      <c r="P205" s="226"/>
      <c r="Q205" s="166"/>
      <c r="R205" s="226"/>
      <c r="S205" s="1"/>
      <c r="T205" s="1"/>
      <c r="U205" s="1"/>
      <c r="V205" s="4"/>
      <c r="W205" s="4"/>
      <c r="X205" s="4"/>
      <c r="Y205" s="4"/>
      <c r="Z205" s="4"/>
      <c r="AA205" s="4"/>
      <c r="AB205" s="1"/>
      <c r="AC205" s="1"/>
      <c r="AD205" s="1"/>
      <c r="AE205" s="1"/>
      <c r="AF205" s="1"/>
      <c r="AG205" s="1"/>
      <c r="AH205" s="1"/>
      <c r="AI205" s="1"/>
    </row>
    <row r="206" spans="1:35" s="2" customFormat="1" ht="11.5" x14ac:dyDescent="0.25">
      <c r="A206" s="1"/>
      <c r="B206" s="227"/>
      <c r="C206" s="227"/>
      <c r="D206" s="225"/>
      <c r="E206" s="225"/>
      <c r="F206" s="226"/>
      <c r="G206" s="166"/>
      <c r="H206" s="226"/>
      <c r="I206" s="166"/>
      <c r="J206" s="226"/>
      <c r="K206" s="166"/>
      <c r="L206" s="226"/>
      <c r="M206" s="166"/>
      <c r="N206" s="226"/>
      <c r="O206" s="166"/>
      <c r="P206" s="226"/>
      <c r="Q206" s="166"/>
      <c r="R206" s="226"/>
      <c r="S206" s="1"/>
      <c r="T206" s="1"/>
      <c r="U206" s="1"/>
      <c r="V206" s="4"/>
      <c r="W206" s="4"/>
      <c r="X206" s="4"/>
      <c r="Y206" s="4"/>
      <c r="Z206" s="4"/>
      <c r="AA206" s="4"/>
      <c r="AB206" s="1"/>
      <c r="AC206" s="1"/>
      <c r="AD206" s="1"/>
      <c r="AE206" s="1"/>
      <c r="AF206" s="1"/>
      <c r="AG206" s="1"/>
      <c r="AH206" s="1"/>
      <c r="AI206" s="1"/>
    </row>
    <row r="207" spans="1:35" s="2" customFormat="1" ht="11.5" x14ac:dyDescent="0.25">
      <c r="A207" s="1"/>
      <c r="B207" s="227"/>
      <c r="C207" s="227"/>
      <c r="D207" s="225"/>
      <c r="E207" s="225"/>
      <c r="F207" s="226"/>
      <c r="G207" s="166"/>
      <c r="H207" s="226"/>
      <c r="I207" s="166"/>
      <c r="J207" s="226"/>
      <c r="K207" s="166"/>
      <c r="L207" s="226"/>
      <c r="M207" s="166"/>
      <c r="N207" s="226"/>
      <c r="O207" s="166"/>
      <c r="P207" s="226"/>
      <c r="Q207" s="166"/>
      <c r="R207" s="226"/>
      <c r="S207" s="1"/>
      <c r="T207" s="1"/>
      <c r="U207" s="1"/>
      <c r="V207" s="4"/>
      <c r="W207" s="4"/>
      <c r="X207" s="4"/>
      <c r="Y207" s="4"/>
      <c r="Z207" s="4"/>
      <c r="AA207" s="4"/>
      <c r="AB207" s="1"/>
      <c r="AC207" s="1"/>
      <c r="AD207" s="1"/>
      <c r="AE207" s="1"/>
      <c r="AF207" s="1"/>
      <c r="AG207" s="1"/>
      <c r="AH207" s="1"/>
      <c r="AI207" s="1"/>
    </row>
    <row r="208" spans="1:35" s="2" customFormat="1" ht="11.5" x14ac:dyDescent="0.25">
      <c r="A208" s="1"/>
      <c r="B208" s="227"/>
      <c r="C208" s="227"/>
      <c r="D208" s="225"/>
      <c r="E208" s="225"/>
      <c r="F208" s="226"/>
      <c r="G208" s="166"/>
      <c r="H208" s="226"/>
      <c r="I208" s="166"/>
      <c r="J208" s="226"/>
      <c r="K208" s="166"/>
      <c r="L208" s="226"/>
      <c r="M208" s="166"/>
      <c r="N208" s="226"/>
      <c r="O208" s="166"/>
      <c r="P208" s="226"/>
      <c r="Q208" s="166"/>
      <c r="R208" s="226"/>
      <c r="S208" s="1"/>
      <c r="T208" s="1"/>
      <c r="U208" s="1"/>
      <c r="V208" s="4"/>
      <c r="W208" s="4"/>
      <c r="X208" s="4"/>
      <c r="Y208" s="4"/>
      <c r="Z208" s="4"/>
      <c r="AA208" s="4"/>
      <c r="AB208" s="1"/>
      <c r="AC208" s="1"/>
      <c r="AD208" s="1"/>
      <c r="AE208" s="1"/>
      <c r="AF208" s="1"/>
      <c r="AG208" s="1"/>
      <c r="AH208" s="1"/>
      <c r="AI208" s="1"/>
    </row>
    <row r="209" spans="1:35" s="2" customFormat="1" ht="11.5" x14ac:dyDescent="0.25">
      <c r="A209" s="1"/>
      <c r="B209" s="227"/>
      <c r="C209" s="227"/>
      <c r="D209" s="225"/>
      <c r="E209" s="225"/>
      <c r="F209" s="226"/>
      <c r="G209" s="166"/>
      <c r="H209" s="226"/>
      <c r="I209" s="166"/>
      <c r="J209" s="226"/>
      <c r="K209" s="166"/>
      <c r="L209" s="226"/>
      <c r="M209" s="166"/>
      <c r="N209" s="226"/>
      <c r="O209" s="166"/>
      <c r="P209" s="226"/>
      <c r="Q209" s="166"/>
      <c r="R209" s="226"/>
      <c r="S209" s="1"/>
      <c r="T209" s="1"/>
      <c r="U209" s="1"/>
      <c r="V209" s="4"/>
      <c r="W209" s="4"/>
      <c r="X209" s="4"/>
      <c r="Y209" s="4"/>
      <c r="Z209" s="4"/>
      <c r="AA209" s="4"/>
      <c r="AB209" s="1"/>
      <c r="AC209" s="1"/>
      <c r="AD209" s="1"/>
      <c r="AE209" s="1"/>
      <c r="AF209" s="1"/>
      <c r="AG209" s="1"/>
      <c r="AH209" s="1"/>
      <c r="AI209" s="1"/>
    </row>
    <row r="210" spans="1:35" s="2" customFormat="1" ht="11.5" x14ac:dyDescent="0.25">
      <c r="A210" s="1"/>
      <c r="B210" s="227"/>
      <c r="C210" s="227"/>
      <c r="D210" s="225"/>
      <c r="E210" s="225"/>
      <c r="F210" s="226"/>
      <c r="G210" s="166"/>
      <c r="H210" s="226"/>
      <c r="I210" s="166"/>
      <c r="J210" s="226"/>
      <c r="K210" s="166"/>
      <c r="L210" s="226"/>
      <c r="M210" s="166"/>
      <c r="N210" s="226"/>
      <c r="O210" s="166"/>
      <c r="P210" s="226"/>
      <c r="Q210" s="166"/>
      <c r="R210" s="226"/>
      <c r="S210" s="1"/>
      <c r="T210" s="1"/>
      <c r="U210" s="1"/>
      <c r="V210" s="4"/>
      <c r="W210" s="4"/>
      <c r="X210" s="4"/>
      <c r="Y210" s="4"/>
      <c r="Z210" s="4"/>
      <c r="AA210" s="4"/>
      <c r="AB210" s="1"/>
      <c r="AC210" s="1"/>
      <c r="AD210" s="1"/>
      <c r="AE210" s="1"/>
      <c r="AF210" s="1"/>
      <c r="AG210" s="1"/>
      <c r="AH210" s="1"/>
      <c r="AI210" s="1"/>
    </row>
    <row r="211" spans="1:35" s="2" customFormat="1" ht="11.5" x14ac:dyDescent="0.25">
      <c r="A211" s="1"/>
      <c r="B211" s="227"/>
      <c r="C211" s="227"/>
      <c r="D211" s="225"/>
      <c r="E211" s="225"/>
      <c r="F211" s="226"/>
      <c r="G211" s="166"/>
      <c r="H211" s="226"/>
      <c r="I211" s="166"/>
      <c r="J211" s="226"/>
      <c r="K211" s="166"/>
      <c r="L211" s="226"/>
      <c r="M211" s="166"/>
      <c r="N211" s="226"/>
      <c r="O211" s="166"/>
      <c r="P211" s="226"/>
      <c r="Q211" s="166"/>
      <c r="R211" s="226"/>
      <c r="S211" s="1"/>
      <c r="T211" s="1"/>
      <c r="U211" s="1"/>
      <c r="V211" s="4"/>
      <c r="W211" s="4"/>
      <c r="X211" s="4"/>
      <c r="Y211" s="4"/>
      <c r="Z211" s="4"/>
      <c r="AA211" s="4"/>
      <c r="AB211" s="1"/>
      <c r="AC211" s="1"/>
      <c r="AD211" s="1"/>
      <c r="AE211" s="1"/>
      <c r="AF211" s="1"/>
      <c r="AG211" s="1"/>
      <c r="AH211" s="1"/>
      <c r="AI211" s="1"/>
    </row>
    <row r="212" spans="1:35" s="2" customFormat="1" ht="11.5" x14ac:dyDescent="0.25">
      <c r="A212" s="1"/>
      <c r="B212" s="227"/>
      <c r="C212" s="227"/>
      <c r="D212" s="225"/>
      <c r="E212" s="225"/>
      <c r="F212" s="226"/>
      <c r="G212" s="166"/>
      <c r="H212" s="226"/>
      <c r="I212" s="166"/>
      <c r="J212" s="226"/>
      <c r="K212" s="166"/>
      <c r="L212" s="226"/>
      <c r="M212" s="166"/>
      <c r="N212" s="226"/>
      <c r="O212" s="166"/>
      <c r="P212" s="226"/>
      <c r="Q212" s="166"/>
      <c r="R212" s="226"/>
      <c r="S212" s="1"/>
      <c r="T212" s="1"/>
      <c r="U212" s="1"/>
      <c r="V212" s="4"/>
      <c r="W212" s="4"/>
      <c r="X212" s="4"/>
      <c r="Y212" s="4"/>
      <c r="Z212" s="4"/>
      <c r="AA212" s="4"/>
      <c r="AB212" s="1"/>
      <c r="AC212" s="1"/>
      <c r="AD212" s="1"/>
      <c r="AE212" s="1"/>
      <c r="AF212" s="1"/>
      <c r="AG212" s="1"/>
      <c r="AH212" s="1"/>
      <c r="AI212" s="1"/>
    </row>
    <row r="213" spans="1:35" s="2" customFormat="1" ht="11.5" x14ac:dyDescent="0.25">
      <c r="A213" s="1"/>
      <c r="B213" s="227"/>
      <c r="C213" s="227"/>
      <c r="D213" s="225"/>
      <c r="E213" s="225"/>
      <c r="F213" s="226"/>
      <c r="G213" s="166"/>
      <c r="H213" s="226"/>
      <c r="I213" s="166"/>
      <c r="J213" s="226"/>
      <c r="K213" s="166"/>
      <c r="L213" s="226"/>
      <c r="M213" s="166"/>
      <c r="N213" s="226"/>
      <c r="O213" s="166"/>
      <c r="P213" s="226"/>
      <c r="Q213" s="166"/>
      <c r="R213" s="226"/>
      <c r="S213" s="1"/>
      <c r="T213" s="1"/>
      <c r="U213" s="1"/>
      <c r="V213" s="4"/>
      <c r="W213" s="4"/>
      <c r="X213" s="4"/>
      <c r="Y213" s="4"/>
      <c r="Z213" s="4"/>
      <c r="AA213" s="4"/>
      <c r="AB213" s="1"/>
      <c r="AC213" s="1"/>
      <c r="AD213" s="1"/>
      <c r="AE213" s="1"/>
      <c r="AF213" s="1"/>
      <c r="AG213" s="1"/>
      <c r="AH213" s="1"/>
      <c r="AI213" s="1"/>
    </row>
    <row r="214" spans="1:35" s="2" customFormat="1" ht="11.5" x14ac:dyDescent="0.25">
      <c r="A214" s="1"/>
      <c r="B214" s="227"/>
      <c r="C214" s="227"/>
      <c r="D214" s="225"/>
      <c r="E214" s="225"/>
      <c r="F214" s="226"/>
      <c r="G214" s="166"/>
      <c r="H214" s="226"/>
      <c r="I214" s="166"/>
      <c r="J214" s="226"/>
      <c r="K214" s="166"/>
      <c r="L214" s="226"/>
      <c r="M214" s="166"/>
      <c r="N214" s="226"/>
      <c r="O214" s="166"/>
      <c r="P214" s="226"/>
      <c r="Q214" s="166"/>
      <c r="R214" s="226"/>
      <c r="S214" s="1"/>
      <c r="T214" s="1"/>
      <c r="U214" s="1"/>
      <c r="V214" s="4"/>
      <c r="W214" s="4"/>
      <c r="X214" s="4"/>
      <c r="Y214" s="4"/>
      <c r="Z214" s="4"/>
      <c r="AA214" s="4"/>
      <c r="AB214" s="1"/>
      <c r="AC214" s="1"/>
      <c r="AD214" s="1"/>
      <c r="AE214" s="1"/>
      <c r="AF214" s="1"/>
      <c r="AG214" s="1"/>
      <c r="AH214" s="1"/>
      <c r="AI214" s="1"/>
    </row>
    <row r="215" spans="1:35" s="2" customFormat="1" ht="11.5" x14ac:dyDescent="0.25">
      <c r="A215" s="1"/>
      <c r="B215" s="227"/>
      <c r="C215" s="227"/>
      <c r="D215" s="225"/>
      <c r="E215" s="225"/>
      <c r="F215" s="226"/>
      <c r="G215" s="166"/>
      <c r="H215" s="226"/>
      <c r="I215" s="166"/>
      <c r="J215" s="226"/>
      <c r="K215" s="166"/>
      <c r="L215" s="226"/>
      <c r="M215" s="166"/>
      <c r="N215" s="226"/>
      <c r="O215" s="166"/>
      <c r="P215" s="226"/>
      <c r="Q215" s="166"/>
      <c r="R215" s="226"/>
      <c r="S215" s="1"/>
      <c r="T215" s="1"/>
      <c r="U215" s="1"/>
      <c r="V215" s="4"/>
      <c r="W215" s="4"/>
      <c r="X215" s="4"/>
      <c r="Y215" s="4"/>
      <c r="Z215" s="4"/>
      <c r="AA215" s="4"/>
      <c r="AB215" s="1"/>
      <c r="AC215" s="1"/>
      <c r="AD215" s="1"/>
      <c r="AE215" s="1"/>
      <c r="AF215" s="1"/>
      <c r="AG215" s="1"/>
      <c r="AH215" s="1"/>
      <c r="AI215" s="1"/>
    </row>
    <row r="216" spans="1:35" s="2" customFormat="1" ht="11.5" x14ac:dyDescent="0.25">
      <c r="A216" s="1"/>
      <c r="B216" s="227"/>
      <c r="C216" s="227"/>
      <c r="D216" s="225"/>
      <c r="E216" s="225"/>
      <c r="F216" s="226"/>
      <c r="G216" s="166"/>
      <c r="H216" s="226"/>
      <c r="I216" s="166"/>
      <c r="J216" s="226"/>
      <c r="K216" s="166"/>
      <c r="L216" s="226"/>
      <c r="M216" s="166"/>
      <c r="N216" s="226"/>
      <c r="O216" s="166"/>
      <c r="P216" s="226"/>
      <c r="Q216" s="166"/>
      <c r="R216" s="226"/>
      <c r="S216" s="1"/>
      <c r="T216" s="1"/>
      <c r="U216" s="1"/>
      <c r="V216" s="4"/>
      <c r="W216" s="4"/>
      <c r="X216" s="4"/>
      <c r="Y216" s="4"/>
      <c r="Z216" s="4"/>
      <c r="AA216" s="4"/>
      <c r="AB216" s="1"/>
      <c r="AC216" s="1"/>
      <c r="AD216" s="1"/>
      <c r="AE216" s="1"/>
      <c r="AF216" s="1"/>
      <c r="AG216" s="1"/>
      <c r="AH216" s="1"/>
      <c r="AI216" s="1"/>
    </row>
    <row r="217" spans="1:35" s="2" customFormat="1" ht="11.5" x14ac:dyDescent="0.25">
      <c r="A217" s="1"/>
      <c r="B217" s="227"/>
      <c r="C217" s="227"/>
      <c r="D217" s="225"/>
      <c r="E217" s="225"/>
      <c r="F217" s="226"/>
      <c r="G217" s="166"/>
      <c r="H217" s="226"/>
      <c r="I217" s="166"/>
      <c r="J217" s="226"/>
      <c r="K217" s="166"/>
      <c r="L217" s="226"/>
      <c r="M217" s="166"/>
      <c r="N217" s="226"/>
      <c r="O217" s="166"/>
      <c r="P217" s="226"/>
      <c r="Q217" s="166"/>
      <c r="R217" s="226"/>
      <c r="S217" s="1"/>
      <c r="T217" s="1"/>
      <c r="U217" s="1"/>
      <c r="V217" s="4"/>
      <c r="W217" s="4"/>
      <c r="X217" s="4"/>
      <c r="Y217" s="4"/>
      <c r="Z217" s="4"/>
      <c r="AA217" s="4"/>
      <c r="AB217" s="1"/>
      <c r="AC217" s="1"/>
      <c r="AD217" s="1"/>
      <c r="AE217" s="1"/>
      <c r="AF217" s="1"/>
      <c r="AG217" s="1"/>
      <c r="AH217" s="1"/>
      <c r="AI217" s="1"/>
    </row>
    <row r="218" spans="1:35" s="2" customFormat="1" ht="11.5" x14ac:dyDescent="0.25">
      <c r="A218" s="1"/>
      <c r="B218" s="227"/>
      <c r="C218" s="227"/>
      <c r="D218" s="225"/>
      <c r="E218" s="225"/>
      <c r="F218" s="226"/>
      <c r="G218" s="166"/>
      <c r="H218" s="226"/>
      <c r="I218" s="166"/>
      <c r="J218" s="226"/>
      <c r="K218" s="166"/>
      <c r="L218" s="226"/>
      <c r="M218" s="166"/>
      <c r="N218" s="226"/>
      <c r="O218" s="166"/>
      <c r="P218" s="226"/>
      <c r="Q218" s="166"/>
      <c r="R218" s="226"/>
      <c r="S218" s="1"/>
      <c r="T218" s="1"/>
      <c r="U218" s="1"/>
      <c r="V218" s="4"/>
      <c r="W218" s="4"/>
      <c r="X218" s="4"/>
      <c r="Y218" s="4"/>
      <c r="Z218" s="4"/>
      <c r="AA218" s="4"/>
      <c r="AB218" s="1"/>
      <c r="AC218" s="1"/>
      <c r="AD218" s="1"/>
      <c r="AE218" s="1"/>
      <c r="AF218" s="1"/>
      <c r="AG218" s="1"/>
      <c r="AH218" s="1"/>
      <c r="AI218" s="1"/>
    </row>
    <row r="219" spans="1:35" s="2" customFormat="1" ht="11.5" x14ac:dyDescent="0.25">
      <c r="A219" s="1"/>
      <c r="B219" s="227"/>
      <c r="C219" s="227"/>
      <c r="D219" s="225"/>
      <c r="E219" s="225"/>
      <c r="F219" s="226"/>
      <c r="G219" s="166"/>
      <c r="H219" s="226"/>
      <c r="I219" s="166"/>
      <c r="J219" s="226"/>
      <c r="K219" s="166"/>
      <c r="L219" s="226"/>
      <c r="M219" s="166"/>
      <c r="N219" s="226"/>
      <c r="O219" s="166"/>
      <c r="P219" s="226"/>
      <c r="Q219" s="166"/>
      <c r="R219" s="226"/>
      <c r="S219" s="1"/>
      <c r="T219" s="1"/>
      <c r="U219" s="1"/>
      <c r="V219" s="4"/>
      <c r="W219" s="4"/>
      <c r="X219" s="4"/>
      <c r="Y219" s="4"/>
      <c r="Z219" s="4"/>
      <c r="AA219" s="4"/>
      <c r="AB219" s="1"/>
      <c r="AC219" s="1"/>
      <c r="AD219" s="1"/>
      <c r="AE219" s="1"/>
      <c r="AF219" s="1"/>
      <c r="AG219" s="1"/>
      <c r="AH219" s="1"/>
      <c r="AI219" s="1"/>
    </row>
    <row r="220" spans="1:35" s="2" customFormat="1" ht="11.5" x14ac:dyDescent="0.25">
      <c r="A220" s="1"/>
      <c r="B220" s="227"/>
      <c r="C220" s="227"/>
      <c r="D220" s="225"/>
      <c r="E220" s="225"/>
      <c r="F220" s="226"/>
      <c r="G220" s="166"/>
      <c r="H220" s="226"/>
      <c r="I220" s="166"/>
      <c r="J220" s="226"/>
      <c r="K220" s="166"/>
      <c r="L220" s="226"/>
      <c r="M220" s="166"/>
      <c r="N220" s="226"/>
      <c r="O220" s="166"/>
      <c r="P220" s="226"/>
      <c r="Q220" s="166"/>
      <c r="R220" s="226"/>
      <c r="S220" s="1"/>
      <c r="T220" s="1"/>
      <c r="U220" s="1"/>
      <c r="V220" s="4"/>
      <c r="W220" s="4"/>
      <c r="X220" s="4"/>
      <c r="Y220" s="4"/>
      <c r="Z220" s="4"/>
      <c r="AA220" s="4"/>
      <c r="AB220" s="1"/>
      <c r="AC220" s="1"/>
      <c r="AD220" s="1"/>
      <c r="AE220" s="1"/>
      <c r="AF220" s="1"/>
      <c r="AG220" s="1"/>
      <c r="AH220" s="1"/>
      <c r="AI220" s="1"/>
    </row>
    <row r="221" spans="1:35" s="2" customFormat="1" ht="11.5" x14ac:dyDescent="0.25">
      <c r="A221" s="1"/>
      <c r="B221" s="227"/>
      <c r="C221" s="227"/>
      <c r="D221" s="225"/>
      <c r="E221" s="225"/>
      <c r="F221" s="226"/>
      <c r="G221" s="166"/>
      <c r="H221" s="226"/>
      <c r="I221" s="166"/>
      <c r="J221" s="226"/>
      <c r="K221" s="166"/>
      <c r="L221" s="226"/>
      <c r="M221" s="166"/>
      <c r="N221" s="226"/>
      <c r="O221" s="166"/>
      <c r="P221" s="226"/>
      <c r="Q221" s="166"/>
      <c r="R221" s="226"/>
      <c r="S221" s="1"/>
      <c r="T221" s="1"/>
      <c r="U221" s="1"/>
      <c r="V221" s="4"/>
      <c r="W221" s="4"/>
      <c r="X221" s="4"/>
      <c r="Y221" s="4"/>
      <c r="Z221" s="4"/>
      <c r="AA221" s="4"/>
      <c r="AB221" s="1"/>
      <c r="AC221" s="1"/>
      <c r="AD221" s="1"/>
      <c r="AE221" s="1"/>
      <c r="AF221" s="1"/>
      <c r="AG221" s="1"/>
      <c r="AH221" s="1"/>
      <c r="AI221" s="1"/>
    </row>
    <row r="222" spans="1:35" s="2" customFormat="1" ht="11.5" x14ac:dyDescent="0.25">
      <c r="A222" s="1"/>
      <c r="B222" s="227"/>
      <c r="C222" s="227"/>
      <c r="D222" s="225"/>
      <c r="E222" s="225"/>
      <c r="F222" s="226"/>
      <c r="G222" s="166"/>
      <c r="H222" s="226"/>
      <c r="I222" s="166"/>
      <c r="J222" s="226"/>
      <c r="K222" s="166"/>
      <c r="L222" s="226"/>
      <c r="M222" s="166"/>
      <c r="N222" s="226"/>
      <c r="O222" s="166"/>
      <c r="P222" s="226"/>
      <c r="Q222" s="166"/>
      <c r="R222" s="226"/>
      <c r="S222" s="1"/>
      <c r="T222" s="1"/>
      <c r="U222" s="1"/>
      <c r="V222" s="4"/>
      <c r="W222" s="4"/>
      <c r="X222" s="4"/>
      <c r="Y222" s="4"/>
      <c r="Z222" s="4"/>
      <c r="AA222" s="4"/>
      <c r="AB222" s="1"/>
      <c r="AC222" s="1"/>
      <c r="AD222" s="1"/>
      <c r="AE222" s="1"/>
      <c r="AF222" s="1"/>
      <c r="AG222" s="1"/>
      <c r="AH222" s="1"/>
      <c r="AI222" s="1"/>
    </row>
    <row r="223" spans="1:35" s="2" customFormat="1" ht="11.5" x14ac:dyDescent="0.25">
      <c r="A223" s="1"/>
      <c r="B223" s="227"/>
      <c r="C223" s="227"/>
      <c r="D223" s="225"/>
      <c r="E223" s="225"/>
      <c r="F223" s="226"/>
      <c r="G223" s="166"/>
      <c r="H223" s="226"/>
      <c r="I223" s="166"/>
      <c r="J223" s="226"/>
      <c r="K223" s="166"/>
      <c r="L223" s="226"/>
      <c r="M223" s="166"/>
      <c r="N223" s="226"/>
      <c r="O223" s="166"/>
      <c r="P223" s="226"/>
      <c r="Q223" s="166"/>
      <c r="R223" s="226"/>
      <c r="S223" s="1"/>
      <c r="T223" s="1"/>
      <c r="U223" s="1"/>
      <c r="V223" s="4"/>
      <c r="W223" s="4"/>
      <c r="X223" s="4"/>
      <c r="Y223" s="4"/>
      <c r="Z223" s="4"/>
      <c r="AA223" s="4"/>
      <c r="AB223" s="1"/>
      <c r="AC223" s="1"/>
      <c r="AD223" s="1"/>
      <c r="AE223" s="1"/>
      <c r="AF223" s="1"/>
      <c r="AG223" s="1"/>
      <c r="AH223" s="1"/>
      <c r="AI223" s="1"/>
    </row>
    <row r="224" spans="1:35" s="2" customFormat="1" ht="11.5" x14ac:dyDescent="0.25">
      <c r="A224" s="1"/>
      <c r="B224" s="227"/>
      <c r="C224" s="227"/>
      <c r="D224" s="225"/>
      <c r="E224" s="225"/>
      <c r="F224" s="226"/>
      <c r="G224" s="166"/>
      <c r="H224" s="226"/>
      <c r="I224" s="166"/>
      <c r="J224" s="226"/>
      <c r="K224" s="166"/>
      <c r="L224" s="226"/>
      <c r="M224" s="166"/>
      <c r="N224" s="226"/>
      <c r="O224" s="166"/>
      <c r="P224" s="226"/>
      <c r="Q224" s="166"/>
      <c r="R224" s="226"/>
      <c r="S224" s="1"/>
      <c r="T224" s="1"/>
      <c r="U224" s="1"/>
      <c r="V224" s="4"/>
      <c r="W224" s="4"/>
      <c r="X224" s="4"/>
      <c r="Y224" s="4"/>
      <c r="Z224" s="4"/>
      <c r="AA224" s="4"/>
      <c r="AB224" s="1"/>
      <c r="AC224" s="1"/>
      <c r="AD224" s="1"/>
      <c r="AE224" s="1"/>
      <c r="AF224" s="1"/>
      <c r="AG224" s="1"/>
      <c r="AH224" s="1"/>
      <c r="AI224" s="1"/>
    </row>
    <row r="225" spans="1:35" s="2" customFormat="1" ht="11.5" x14ac:dyDescent="0.25">
      <c r="A225" s="1"/>
      <c r="B225" s="227"/>
      <c r="C225" s="227"/>
      <c r="D225" s="225"/>
      <c r="E225" s="225"/>
      <c r="F225" s="226"/>
      <c r="G225" s="166"/>
      <c r="H225" s="226"/>
      <c r="I225" s="166"/>
      <c r="J225" s="226"/>
      <c r="K225" s="166"/>
      <c r="L225" s="226"/>
      <c r="M225" s="166"/>
      <c r="N225" s="226"/>
      <c r="O225" s="166"/>
      <c r="P225" s="226"/>
      <c r="Q225" s="166"/>
      <c r="R225" s="226"/>
      <c r="S225" s="1"/>
      <c r="T225" s="1"/>
      <c r="U225" s="1"/>
      <c r="V225" s="4"/>
      <c r="W225" s="4"/>
      <c r="X225" s="4"/>
      <c r="Y225" s="4"/>
      <c r="Z225" s="4"/>
      <c r="AA225" s="4"/>
      <c r="AB225" s="1"/>
      <c r="AC225" s="1"/>
      <c r="AD225" s="1"/>
      <c r="AE225" s="1"/>
      <c r="AF225" s="1"/>
      <c r="AG225" s="1"/>
      <c r="AH225" s="1"/>
      <c r="AI225" s="1"/>
    </row>
    <row r="226" spans="1:35" s="2" customFormat="1" ht="11.5" x14ac:dyDescent="0.25">
      <c r="A226" s="1"/>
      <c r="B226" s="227"/>
      <c r="C226" s="227"/>
      <c r="D226" s="225"/>
      <c r="E226" s="225"/>
      <c r="F226" s="226"/>
      <c r="G226" s="166"/>
      <c r="H226" s="226"/>
      <c r="I226" s="166"/>
      <c r="J226" s="226"/>
      <c r="K226" s="166"/>
      <c r="L226" s="226"/>
      <c r="M226" s="166"/>
      <c r="N226" s="226"/>
      <c r="O226" s="166"/>
      <c r="P226" s="226"/>
      <c r="Q226" s="166"/>
      <c r="R226" s="226"/>
      <c r="S226" s="1"/>
      <c r="T226" s="1"/>
      <c r="U226" s="1"/>
      <c r="V226" s="4"/>
      <c r="W226" s="4"/>
      <c r="X226" s="4"/>
      <c r="Y226" s="4"/>
      <c r="Z226" s="4"/>
      <c r="AA226" s="4"/>
      <c r="AB226" s="1"/>
      <c r="AC226" s="1"/>
      <c r="AD226" s="1"/>
      <c r="AE226" s="1"/>
      <c r="AF226" s="1"/>
      <c r="AG226" s="1"/>
      <c r="AH226" s="1"/>
      <c r="AI226" s="1"/>
    </row>
    <row r="227" spans="1:35" s="2" customFormat="1" ht="11.5" x14ac:dyDescent="0.25">
      <c r="A227" s="1"/>
      <c r="B227" s="227"/>
      <c r="C227" s="227"/>
      <c r="D227" s="225"/>
      <c r="E227" s="225"/>
      <c r="F227" s="226"/>
      <c r="G227" s="166"/>
      <c r="H227" s="226"/>
      <c r="I227" s="166"/>
      <c r="J227" s="226"/>
      <c r="K227" s="166"/>
      <c r="L227" s="226"/>
      <c r="M227" s="166"/>
      <c r="N227" s="226"/>
      <c r="O227" s="166"/>
      <c r="P227" s="226"/>
      <c r="Q227" s="166"/>
      <c r="R227" s="226"/>
      <c r="S227" s="1"/>
      <c r="T227" s="1"/>
      <c r="U227" s="1"/>
      <c r="V227" s="4"/>
      <c r="W227" s="4"/>
      <c r="X227" s="4"/>
      <c r="Y227" s="4"/>
      <c r="Z227" s="4"/>
      <c r="AA227" s="4"/>
      <c r="AB227" s="1"/>
      <c r="AC227" s="1"/>
      <c r="AD227" s="1"/>
      <c r="AE227" s="1"/>
      <c r="AF227" s="1"/>
      <c r="AG227" s="1"/>
      <c r="AH227" s="1"/>
      <c r="AI227" s="1"/>
    </row>
    <row r="228" spans="1:35" s="2" customFormat="1" ht="11.5" x14ac:dyDescent="0.25">
      <c r="A228" s="1"/>
      <c r="B228" s="227"/>
      <c r="C228" s="227"/>
      <c r="D228" s="225"/>
      <c r="E228" s="225"/>
      <c r="F228" s="226"/>
      <c r="G228" s="166"/>
      <c r="H228" s="226"/>
      <c r="I228" s="166"/>
      <c r="J228" s="226"/>
      <c r="K228" s="166"/>
      <c r="L228" s="226"/>
      <c r="M228" s="166"/>
      <c r="N228" s="226"/>
      <c r="O228" s="166"/>
      <c r="P228" s="226"/>
      <c r="Q228" s="166"/>
      <c r="R228" s="226"/>
      <c r="S228" s="1"/>
      <c r="T228" s="1"/>
      <c r="U228" s="1"/>
      <c r="V228" s="4"/>
      <c r="W228" s="4"/>
      <c r="X228" s="4"/>
      <c r="Y228" s="4"/>
      <c r="Z228" s="4"/>
      <c r="AA228" s="4"/>
      <c r="AB228" s="1"/>
      <c r="AC228" s="1"/>
      <c r="AD228" s="1"/>
      <c r="AE228" s="1"/>
      <c r="AF228" s="1"/>
      <c r="AG228" s="1"/>
      <c r="AH228" s="1"/>
      <c r="AI228" s="1"/>
    </row>
    <row r="229" spans="1:35" s="2" customFormat="1" ht="11.5" x14ac:dyDescent="0.25">
      <c r="A229" s="1"/>
      <c r="B229" s="227"/>
      <c r="C229" s="227"/>
      <c r="D229" s="225"/>
      <c r="E229" s="225"/>
      <c r="F229" s="226"/>
      <c r="G229" s="166"/>
      <c r="H229" s="226"/>
      <c r="I229" s="166"/>
      <c r="J229" s="226"/>
      <c r="K229" s="166"/>
      <c r="L229" s="226"/>
      <c r="M229" s="166"/>
      <c r="N229" s="226"/>
      <c r="O229" s="166"/>
      <c r="P229" s="226"/>
      <c r="Q229" s="166"/>
      <c r="R229" s="226"/>
      <c r="S229" s="1"/>
      <c r="T229" s="1"/>
      <c r="U229" s="1"/>
      <c r="V229" s="4"/>
      <c r="W229" s="4"/>
      <c r="X229" s="4"/>
      <c r="Y229" s="4"/>
      <c r="Z229" s="4"/>
      <c r="AA229" s="4"/>
      <c r="AB229" s="1"/>
      <c r="AC229" s="1"/>
      <c r="AD229" s="1"/>
      <c r="AE229" s="1"/>
      <c r="AF229" s="1"/>
      <c r="AG229" s="1"/>
      <c r="AH229" s="1"/>
      <c r="AI229" s="1"/>
    </row>
    <row r="230" spans="1:35" s="2" customFormat="1" ht="11.5" x14ac:dyDescent="0.25">
      <c r="A230" s="1"/>
      <c r="B230" s="227"/>
      <c r="C230" s="227"/>
      <c r="D230" s="225"/>
      <c r="E230" s="225"/>
      <c r="F230" s="226"/>
      <c r="G230" s="166"/>
      <c r="H230" s="226"/>
      <c r="I230" s="166"/>
      <c r="J230" s="226"/>
      <c r="K230" s="166"/>
      <c r="L230" s="226"/>
      <c r="M230" s="166"/>
      <c r="N230" s="226"/>
      <c r="O230" s="166"/>
      <c r="P230" s="226"/>
      <c r="Q230" s="166"/>
      <c r="R230" s="226"/>
      <c r="S230" s="1"/>
      <c r="T230" s="1"/>
      <c r="U230" s="1"/>
      <c r="V230" s="4"/>
      <c r="W230" s="4"/>
      <c r="X230" s="4"/>
      <c r="Y230" s="4"/>
      <c r="Z230" s="4"/>
      <c r="AA230" s="4"/>
      <c r="AB230" s="1"/>
      <c r="AC230" s="1"/>
      <c r="AD230" s="1"/>
      <c r="AE230" s="1"/>
      <c r="AF230" s="1"/>
      <c r="AG230" s="1"/>
      <c r="AH230" s="1"/>
      <c r="AI230" s="1"/>
    </row>
    <row r="231" spans="1:35" s="2" customFormat="1" ht="11.5" x14ac:dyDescent="0.25">
      <c r="A231" s="1"/>
      <c r="B231" s="227"/>
      <c r="C231" s="227"/>
      <c r="D231" s="225"/>
      <c r="E231" s="225"/>
      <c r="F231" s="226"/>
      <c r="G231" s="166"/>
      <c r="H231" s="226"/>
      <c r="I231" s="166"/>
      <c r="J231" s="226"/>
      <c r="K231" s="166"/>
      <c r="L231" s="226"/>
      <c r="M231" s="166"/>
      <c r="N231" s="226"/>
      <c r="O231" s="166"/>
      <c r="P231" s="226"/>
      <c r="Q231" s="166"/>
      <c r="R231" s="226"/>
      <c r="S231" s="1"/>
      <c r="T231" s="1"/>
      <c r="U231" s="1"/>
      <c r="V231" s="4"/>
      <c r="W231" s="4"/>
      <c r="X231" s="4"/>
      <c r="Y231" s="4"/>
      <c r="Z231" s="4"/>
      <c r="AA231" s="4"/>
      <c r="AB231" s="1"/>
      <c r="AC231" s="1"/>
      <c r="AD231" s="1"/>
      <c r="AE231" s="1"/>
      <c r="AF231" s="1"/>
      <c r="AG231" s="1"/>
      <c r="AH231" s="1"/>
      <c r="AI231" s="1"/>
    </row>
    <row r="232" spans="1:35" s="2" customFormat="1" ht="11.5" x14ac:dyDescent="0.25">
      <c r="A232" s="1"/>
      <c r="B232" s="227"/>
      <c r="C232" s="227"/>
      <c r="D232" s="225"/>
      <c r="E232" s="225"/>
      <c r="F232" s="226"/>
      <c r="G232" s="166"/>
      <c r="H232" s="226"/>
      <c r="I232" s="166"/>
      <c r="J232" s="226"/>
      <c r="K232" s="166"/>
      <c r="L232" s="226"/>
      <c r="M232" s="166"/>
      <c r="N232" s="226"/>
      <c r="O232" s="166"/>
      <c r="P232" s="226"/>
      <c r="Q232" s="166"/>
      <c r="R232" s="226"/>
      <c r="S232" s="1"/>
      <c r="T232" s="1"/>
      <c r="U232" s="1"/>
      <c r="V232" s="4"/>
      <c r="W232" s="4"/>
      <c r="X232" s="4"/>
      <c r="Y232" s="4"/>
      <c r="Z232" s="4"/>
      <c r="AA232" s="4"/>
      <c r="AB232" s="1"/>
      <c r="AC232" s="1"/>
      <c r="AD232" s="1"/>
      <c r="AE232" s="1"/>
      <c r="AF232" s="1"/>
      <c r="AG232" s="1"/>
      <c r="AH232" s="1"/>
      <c r="AI232" s="1"/>
    </row>
    <row r="233" spans="1:35" s="2" customFormat="1" ht="11.5" x14ac:dyDescent="0.25">
      <c r="A233" s="1"/>
      <c r="B233" s="227"/>
      <c r="C233" s="227"/>
      <c r="D233" s="225"/>
      <c r="E233" s="225"/>
      <c r="F233" s="226"/>
      <c r="G233" s="166"/>
      <c r="H233" s="226"/>
      <c r="I233" s="166"/>
      <c r="J233" s="226"/>
      <c r="K233" s="166"/>
      <c r="L233" s="226"/>
      <c r="M233" s="166"/>
      <c r="N233" s="226"/>
      <c r="O233" s="166"/>
      <c r="P233" s="226"/>
      <c r="Q233" s="166"/>
      <c r="R233" s="226"/>
      <c r="S233" s="1"/>
      <c r="T233" s="1"/>
      <c r="U233" s="1"/>
      <c r="V233" s="4"/>
      <c r="W233" s="4"/>
      <c r="X233" s="4"/>
      <c r="Y233" s="4"/>
      <c r="Z233" s="4"/>
      <c r="AA233" s="4"/>
      <c r="AB233" s="1"/>
      <c r="AC233" s="1"/>
      <c r="AD233" s="1"/>
      <c r="AE233" s="1"/>
      <c r="AF233" s="1"/>
      <c r="AG233" s="1"/>
      <c r="AH233" s="1"/>
      <c r="AI233" s="1"/>
    </row>
    <row r="234" spans="1:35" s="2" customFormat="1" ht="11.5" x14ac:dyDescent="0.25">
      <c r="A234" s="1"/>
      <c r="B234" s="227"/>
      <c r="C234" s="227"/>
      <c r="D234" s="225"/>
      <c r="E234" s="225"/>
      <c r="F234" s="226"/>
      <c r="G234" s="166"/>
      <c r="H234" s="226"/>
      <c r="I234" s="166"/>
      <c r="J234" s="226"/>
      <c r="K234" s="166"/>
      <c r="L234" s="226"/>
      <c r="M234" s="166"/>
      <c r="N234" s="226"/>
      <c r="O234" s="166"/>
      <c r="P234" s="226"/>
      <c r="Q234" s="166"/>
      <c r="R234" s="226"/>
      <c r="S234" s="1"/>
      <c r="T234" s="1"/>
      <c r="U234" s="1"/>
      <c r="V234" s="4"/>
      <c r="W234" s="4"/>
      <c r="X234" s="4"/>
      <c r="Y234" s="4"/>
      <c r="Z234" s="4"/>
      <c r="AA234" s="4"/>
      <c r="AB234" s="1"/>
      <c r="AC234" s="1"/>
      <c r="AD234" s="1"/>
      <c r="AE234" s="1"/>
      <c r="AF234" s="1"/>
      <c r="AG234" s="1"/>
      <c r="AH234" s="1"/>
      <c r="AI234" s="1"/>
    </row>
    <row r="235" spans="1:35" s="2" customFormat="1" ht="11.5" x14ac:dyDescent="0.25">
      <c r="A235" s="1"/>
      <c r="B235" s="227"/>
      <c r="C235" s="227"/>
      <c r="D235" s="225"/>
      <c r="E235" s="225"/>
      <c r="F235" s="226"/>
      <c r="G235" s="166"/>
      <c r="H235" s="226"/>
      <c r="I235" s="166"/>
      <c r="J235" s="226"/>
      <c r="K235" s="166"/>
      <c r="L235" s="226"/>
      <c r="M235" s="166"/>
      <c r="N235" s="226"/>
      <c r="O235" s="166"/>
      <c r="P235" s="226"/>
      <c r="Q235" s="166"/>
      <c r="R235" s="226"/>
      <c r="S235" s="1"/>
      <c r="T235" s="1"/>
      <c r="U235" s="1"/>
      <c r="V235" s="4"/>
      <c r="W235" s="4"/>
      <c r="X235" s="4"/>
      <c r="Y235" s="4"/>
      <c r="Z235" s="4"/>
      <c r="AA235" s="4"/>
      <c r="AB235" s="1"/>
      <c r="AC235" s="1"/>
      <c r="AD235" s="1"/>
      <c r="AE235" s="1"/>
      <c r="AF235" s="1"/>
      <c r="AG235" s="1"/>
      <c r="AH235" s="1"/>
      <c r="AI235" s="1"/>
    </row>
    <row r="236" spans="1:35" s="2" customFormat="1" ht="11.5" x14ac:dyDescent="0.25">
      <c r="A236" s="1"/>
      <c r="B236" s="227"/>
      <c r="C236" s="227"/>
      <c r="D236" s="225"/>
      <c r="E236" s="225"/>
      <c r="F236" s="226"/>
      <c r="G236" s="166"/>
      <c r="H236" s="226"/>
      <c r="I236" s="166"/>
      <c r="J236" s="226"/>
      <c r="K236" s="166"/>
      <c r="L236" s="226"/>
      <c r="M236" s="166"/>
      <c r="N236" s="226"/>
      <c r="O236" s="166"/>
      <c r="P236" s="226"/>
      <c r="Q236" s="166"/>
      <c r="R236" s="226"/>
      <c r="S236" s="1"/>
      <c r="T236" s="1"/>
      <c r="U236" s="1"/>
      <c r="V236" s="4"/>
      <c r="W236" s="4"/>
      <c r="X236" s="4"/>
      <c r="Y236" s="4"/>
      <c r="Z236" s="4"/>
      <c r="AA236" s="4"/>
      <c r="AB236" s="1"/>
      <c r="AC236" s="1"/>
      <c r="AD236" s="1"/>
      <c r="AE236" s="1"/>
      <c r="AF236" s="1"/>
      <c r="AG236" s="1"/>
      <c r="AH236" s="1"/>
      <c r="AI236" s="1"/>
    </row>
    <row r="237" spans="1:35" s="2" customFormat="1" ht="11.5" x14ac:dyDescent="0.25">
      <c r="A237" s="1"/>
      <c r="B237" s="227"/>
      <c r="C237" s="227"/>
      <c r="D237" s="225"/>
      <c r="E237" s="225"/>
      <c r="F237" s="226"/>
      <c r="G237" s="166"/>
      <c r="H237" s="226"/>
      <c r="I237" s="166"/>
      <c r="J237" s="226"/>
      <c r="K237" s="166"/>
      <c r="L237" s="226"/>
      <c r="M237" s="166"/>
      <c r="N237" s="226"/>
      <c r="O237" s="166"/>
      <c r="P237" s="226"/>
      <c r="Q237" s="166"/>
      <c r="R237" s="226"/>
      <c r="S237" s="1"/>
      <c r="T237" s="1"/>
      <c r="U237" s="1"/>
      <c r="V237" s="4"/>
      <c r="W237" s="4"/>
      <c r="X237" s="4"/>
      <c r="Y237" s="4"/>
      <c r="Z237" s="4"/>
      <c r="AA237" s="4"/>
      <c r="AB237" s="1"/>
      <c r="AC237" s="1"/>
      <c r="AD237" s="1"/>
      <c r="AE237" s="1"/>
      <c r="AF237" s="1"/>
      <c r="AG237" s="1"/>
      <c r="AH237" s="1"/>
      <c r="AI237" s="1"/>
    </row>
    <row r="238" spans="1:35" s="2" customFormat="1" ht="11.5" x14ac:dyDescent="0.25">
      <c r="A238" s="1"/>
      <c r="B238" s="227"/>
      <c r="C238" s="227"/>
      <c r="D238" s="225"/>
      <c r="E238" s="225"/>
      <c r="F238" s="226"/>
      <c r="G238" s="166"/>
      <c r="H238" s="226"/>
      <c r="I238" s="166"/>
      <c r="J238" s="226"/>
      <c r="K238" s="166"/>
      <c r="L238" s="226"/>
      <c r="M238" s="166"/>
      <c r="N238" s="226"/>
      <c r="O238" s="166"/>
      <c r="P238" s="226"/>
      <c r="Q238" s="166"/>
      <c r="R238" s="226"/>
      <c r="S238" s="1"/>
      <c r="T238" s="1"/>
      <c r="U238" s="1"/>
      <c r="V238" s="4"/>
      <c r="W238" s="4"/>
      <c r="X238" s="4"/>
      <c r="Y238" s="4"/>
      <c r="Z238" s="4"/>
      <c r="AA238" s="4"/>
      <c r="AB238" s="1"/>
      <c r="AC238" s="1"/>
      <c r="AD238" s="1"/>
      <c r="AE238" s="1"/>
      <c r="AF238" s="1"/>
      <c r="AG238" s="1"/>
      <c r="AH238" s="1"/>
      <c r="AI238" s="1"/>
    </row>
    <row r="239" spans="1:35" s="2" customFormat="1" ht="11.5" x14ac:dyDescent="0.25">
      <c r="A239" s="1"/>
      <c r="B239" s="227"/>
      <c r="C239" s="227"/>
      <c r="D239" s="225"/>
      <c r="E239" s="225"/>
      <c r="F239" s="226"/>
      <c r="G239" s="166"/>
      <c r="H239" s="226"/>
      <c r="I239" s="166"/>
      <c r="J239" s="226"/>
      <c r="K239" s="166"/>
      <c r="L239" s="226"/>
      <c r="M239" s="166"/>
      <c r="N239" s="226"/>
      <c r="O239" s="166"/>
      <c r="P239" s="226"/>
      <c r="Q239" s="166"/>
      <c r="R239" s="226"/>
      <c r="S239" s="1"/>
      <c r="T239" s="1"/>
      <c r="U239" s="1"/>
      <c r="V239" s="4"/>
      <c r="W239" s="4"/>
      <c r="X239" s="4"/>
      <c r="Y239" s="4"/>
      <c r="Z239" s="4"/>
      <c r="AA239" s="4"/>
      <c r="AB239" s="1"/>
      <c r="AC239" s="1"/>
      <c r="AD239" s="1"/>
      <c r="AE239" s="1"/>
      <c r="AF239" s="1"/>
      <c r="AG239" s="1"/>
      <c r="AH239" s="1"/>
      <c r="AI239" s="1"/>
    </row>
    <row r="240" spans="1:35" s="2" customFormat="1" ht="11.5" x14ac:dyDescent="0.25">
      <c r="A240" s="1"/>
      <c r="B240" s="227"/>
      <c r="C240" s="227"/>
      <c r="D240" s="225"/>
      <c r="E240" s="225"/>
      <c r="F240" s="226"/>
      <c r="G240" s="166"/>
      <c r="H240" s="226"/>
      <c r="I240" s="166"/>
      <c r="J240" s="226"/>
      <c r="K240" s="166"/>
      <c r="L240" s="226"/>
      <c r="M240" s="166"/>
      <c r="N240" s="226"/>
      <c r="O240" s="166"/>
      <c r="P240" s="226"/>
      <c r="Q240" s="166"/>
      <c r="R240" s="226"/>
      <c r="S240" s="1"/>
      <c r="T240" s="1"/>
      <c r="U240" s="1"/>
      <c r="V240" s="4"/>
      <c r="W240" s="4"/>
      <c r="X240" s="4"/>
      <c r="Y240" s="4"/>
      <c r="Z240" s="4"/>
      <c r="AA240" s="4"/>
      <c r="AB240" s="1"/>
      <c r="AC240" s="1"/>
      <c r="AD240" s="1"/>
      <c r="AE240" s="1"/>
      <c r="AF240" s="1"/>
      <c r="AG240" s="1"/>
      <c r="AH240" s="1"/>
      <c r="AI240" s="1"/>
    </row>
    <row r="241" spans="1:35" s="2" customFormat="1" ht="11.5" x14ac:dyDescent="0.25">
      <c r="A241" s="1"/>
      <c r="B241" s="227"/>
      <c r="C241" s="227"/>
      <c r="D241" s="225"/>
      <c r="E241" s="225"/>
      <c r="F241" s="226"/>
      <c r="G241" s="166"/>
      <c r="H241" s="226"/>
      <c r="I241" s="166"/>
      <c r="J241" s="226"/>
      <c r="K241" s="166"/>
      <c r="L241" s="226"/>
      <c r="M241" s="166"/>
      <c r="N241" s="226"/>
      <c r="O241" s="166"/>
      <c r="P241" s="226"/>
      <c r="Q241" s="166"/>
      <c r="R241" s="226"/>
      <c r="S241" s="1"/>
      <c r="T241" s="1"/>
      <c r="U241" s="1"/>
      <c r="V241" s="4"/>
      <c r="W241" s="4"/>
      <c r="X241" s="4"/>
      <c r="Y241" s="4"/>
      <c r="Z241" s="4"/>
      <c r="AA241" s="4"/>
      <c r="AB241" s="1"/>
      <c r="AC241" s="1"/>
      <c r="AD241" s="1"/>
      <c r="AE241" s="1"/>
      <c r="AF241" s="1"/>
      <c r="AG241" s="1"/>
      <c r="AH241" s="1"/>
      <c r="AI241" s="1"/>
    </row>
    <row r="242" spans="1:35" s="2" customFormat="1" ht="11.5" x14ac:dyDescent="0.25">
      <c r="A242" s="1"/>
      <c r="B242" s="227"/>
      <c r="C242" s="227"/>
      <c r="D242" s="225"/>
      <c r="E242" s="225"/>
      <c r="F242" s="226"/>
      <c r="G242" s="166"/>
      <c r="H242" s="226"/>
      <c r="I242" s="166"/>
      <c r="J242" s="226"/>
      <c r="K242" s="166"/>
      <c r="L242" s="226"/>
      <c r="M242" s="166"/>
      <c r="N242" s="226"/>
      <c r="O242" s="166"/>
      <c r="P242" s="226"/>
      <c r="Q242" s="166"/>
      <c r="R242" s="226"/>
      <c r="S242" s="1"/>
      <c r="T242" s="1"/>
      <c r="U242" s="1"/>
      <c r="V242" s="4"/>
      <c r="W242" s="4"/>
      <c r="X242" s="4"/>
      <c r="Y242" s="4"/>
      <c r="Z242" s="4"/>
      <c r="AA242" s="4"/>
      <c r="AB242" s="1"/>
      <c r="AC242" s="1"/>
      <c r="AD242" s="1"/>
      <c r="AE242" s="1"/>
      <c r="AF242" s="1"/>
      <c r="AG242" s="1"/>
      <c r="AH242" s="1"/>
      <c r="AI242" s="1"/>
    </row>
    <row r="243" spans="1:35" s="2" customFormat="1" ht="11.5" x14ac:dyDescent="0.25">
      <c r="A243" s="1"/>
      <c r="B243" s="227"/>
      <c r="C243" s="227"/>
      <c r="D243" s="225"/>
      <c r="E243" s="225"/>
      <c r="F243" s="226"/>
      <c r="G243" s="166"/>
      <c r="H243" s="226"/>
      <c r="I243" s="166"/>
      <c r="J243" s="226"/>
      <c r="K243" s="166"/>
      <c r="L243" s="226"/>
      <c r="M243" s="166"/>
      <c r="N243" s="226"/>
      <c r="O243" s="166"/>
      <c r="P243" s="226"/>
      <c r="Q243" s="166"/>
      <c r="R243" s="226"/>
      <c r="S243" s="1"/>
      <c r="T243" s="1"/>
      <c r="U243" s="1"/>
      <c r="V243" s="4"/>
      <c r="W243" s="4"/>
      <c r="X243" s="4"/>
      <c r="Y243" s="4"/>
      <c r="Z243" s="4"/>
      <c r="AA243" s="4"/>
      <c r="AB243" s="1"/>
      <c r="AC243" s="1"/>
      <c r="AD243" s="1"/>
      <c r="AE243" s="1"/>
      <c r="AF243" s="1"/>
      <c r="AG243" s="1"/>
      <c r="AH243" s="1"/>
      <c r="AI243" s="1"/>
    </row>
    <row r="244" spans="1:35" s="2" customFormat="1" ht="11.5" x14ac:dyDescent="0.25">
      <c r="A244" s="1"/>
      <c r="B244" s="227"/>
      <c r="C244" s="227"/>
      <c r="D244" s="225"/>
      <c r="E244" s="225"/>
      <c r="F244" s="226"/>
      <c r="G244" s="166"/>
      <c r="H244" s="226"/>
      <c r="I244" s="166"/>
      <c r="J244" s="226"/>
      <c r="K244" s="166"/>
      <c r="L244" s="226"/>
      <c r="M244" s="166"/>
      <c r="N244" s="226"/>
      <c r="O244" s="166"/>
      <c r="P244" s="226"/>
      <c r="Q244" s="166"/>
      <c r="R244" s="226"/>
      <c r="S244" s="1"/>
      <c r="T244" s="1"/>
      <c r="U244" s="1"/>
      <c r="V244" s="4"/>
      <c r="W244" s="4"/>
      <c r="X244" s="4"/>
      <c r="Y244" s="4"/>
      <c r="Z244" s="4"/>
      <c r="AA244" s="4"/>
      <c r="AB244" s="1"/>
      <c r="AC244" s="1"/>
      <c r="AD244" s="1"/>
      <c r="AE244" s="1"/>
      <c r="AF244" s="1"/>
      <c r="AG244" s="1"/>
      <c r="AH244" s="1"/>
      <c r="AI244" s="1"/>
    </row>
    <row r="245" spans="1:35" s="2" customFormat="1" ht="11.5" x14ac:dyDescent="0.25">
      <c r="A245" s="1"/>
      <c r="B245" s="227"/>
      <c r="C245" s="227"/>
      <c r="D245" s="225"/>
      <c r="E245" s="225"/>
      <c r="F245" s="226"/>
      <c r="G245" s="166"/>
      <c r="H245" s="226"/>
      <c r="I245" s="166"/>
      <c r="J245" s="226"/>
      <c r="K245" s="166"/>
      <c r="L245" s="226"/>
      <c r="M245" s="166"/>
      <c r="N245" s="226"/>
      <c r="O245" s="166"/>
      <c r="P245" s="226"/>
      <c r="Q245" s="166"/>
      <c r="R245" s="226"/>
      <c r="S245" s="1"/>
      <c r="T245" s="1"/>
      <c r="U245" s="1"/>
      <c r="V245" s="4"/>
      <c r="W245" s="4"/>
      <c r="X245" s="4"/>
      <c r="Y245" s="4"/>
      <c r="Z245" s="4"/>
      <c r="AA245" s="4"/>
      <c r="AB245" s="1"/>
      <c r="AC245" s="1"/>
      <c r="AD245" s="1"/>
      <c r="AE245" s="1"/>
      <c r="AF245" s="1"/>
      <c r="AG245" s="1"/>
      <c r="AH245" s="1"/>
      <c r="AI245" s="1"/>
    </row>
    <row r="246" spans="1:35" s="2" customFormat="1" ht="11.5" x14ac:dyDescent="0.25">
      <c r="A246" s="1"/>
      <c r="B246" s="227"/>
      <c r="C246" s="227"/>
      <c r="D246" s="225"/>
      <c r="E246" s="225"/>
      <c r="F246" s="226"/>
      <c r="G246" s="166"/>
      <c r="H246" s="226"/>
      <c r="I246" s="166"/>
      <c r="J246" s="226"/>
      <c r="K246" s="166"/>
      <c r="L246" s="226"/>
      <c r="M246" s="166"/>
      <c r="N246" s="226"/>
      <c r="O246" s="166"/>
      <c r="P246" s="226"/>
      <c r="Q246" s="166"/>
      <c r="R246" s="226"/>
      <c r="S246" s="1"/>
      <c r="T246" s="1"/>
      <c r="U246" s="1"/>
      <c r="V246" s="4"/>
      <c r="W246" s="4"/>
      <c r="X246" s="4"/>
      <c r="Y246" s="4"/>
      <c r="Z246" s="4"/>
      <c r="AA246" s="4"/>
      <c r="AB246" s="1"/>
      <c r="AC246" s="1"/>
      <c r="AD246" s="1"/>
      <c r="AE246" s="1"/>
      <c r="AF246" s="1"/>
      <c r="AG246" s="1"/>
      <c r="AH246" s="1"/>
      <c r="AI246" s="1"/>
    </row>
    <row r="247" spans="1:35" s="2" customFormat="1" ht="11.5" x14ac:dyDescent="0.25">
      <c r="A247" s="1"/>
      <c r="B247" s="227"/>
      <c r="C247" s="227"/>
      <c r="D247" s="225"/>
      <c r="E247" s="225"/>
      <c r="F247" s="226"/>
      <c r="G247" s="166"/>
      <c r="H247" s="226"/>
      <c r="I247" s="166"/>
      <c r="J247" s="226"/>
      <c r="K247" s="166"/>
      <c r="L247" s="226"/>
      <c r="M247" s="166"/>
      <c r="N247" s="226"/>
      <c r="O247" s="166"/>
      <c r="P247" s="226"/>
      <c r="Q247" s="166"/>
      <c r="R247" s="226"/>
      <c r="S247" s="1"/>
      <c r="T247" s="1"/>
      <c r="U247" s="1"/>
      <c r="V247" s="4"/>
      <c r="W247" s="4"/>
      <c r="X247" s="4"/>
      <c r="Y247" s="4"/>
      <c r="Z247" s="4"/>
      <c r="AA247" s="4"/>
      <c r="AB247" s="1"/>
      <c r="AC247" s="1"/>
      <c r="AD247" s="1"/>
      <c r="AE247" s="1"/>
      <c r="AF247" s="1"/>
      <c r="AG247" s="1"/>
      <c r="AH247" s="1"/>
      <c r="AI247" s="1"/>
    </row>
    <row r="248" spans="1:35" s="2" customFormat="1" ht="11.5" x14ac:dyDescent="0.25">
      <c r="A248" s="1"/>
      <c r="B248" s="227"/>
      <c r="C248" s="227"/>
      <c r="D248" s="225"/>
      <c r="E248" s="225"/>
      <c r="F248" s="226"/>
      <c r="G248" s="166"/>
      <c r="H248" s="226"/>
      <c r="I248" s="166"/>
      <c r="J248" s="226"/>
      <c r="K248" s="166"/>
      <c r="L248" s="226"/>
      <c r="M248" s="166"/>
      <c r="N248" s="226"/>
      <c r="O248" s="166"/>
      <c r="P248" s="226"/>
      <c r="Q248" s="166"/>
      <c r="R248" s="226"/>
      <c r="S248" s="1"/>
      <c r="T248" s="1"/>
      <c r="U248" s="1"/>
      <c r="V248" s="4"/>
      <c r="W248" s="4"/>
      <c r="X248" s="4"/>
      <c r="Y248" s="4"/>
      <c r="Z248" s="4"/>
      <c r="AA248" s="4"/>
      <c r="AB248" s="1"/>
      <c r="AC248" s="1"/>
      <c r="AD248" s="1"/>
      <c r="AE248" s="1"/>
      <c r="AF248" s="1"/>
      <c r="AG248" s="1"/>
      <c r="AH248" s="1"/>
      <c r="AI248" s="1"/>
    </row>
    <row r="249" spans="1:35" s="2" customFormat="1" ht="11.5" x14ac:dyDescent="0.25">
      <c r="A249" s="1"/>
      <c r="B249" s="227"/>
      <c r="C249" s="227"/>
      <c r="D249" s="225"/>
      <c r="E249" s="225"/>
      <c r="F249" s="226"/>
      <c r="G249" s="166"/>
      <c r="H249" s="226"/>
      <c r="I249" s="166"/>
      <c r="J249" s="226"/>
      <c r="K249" s="166"/>
      <c r="L249" s="226"/>
      <c r="M249" s="166"/>
      <c r="N249" s="226"/>
      <c r="O249" s="166"/>
      <c r="P249" s="226"/>
      <c r="Q249" s="166"/>
      <c r="R249" s="226"/>
      <c r="S249" s="1"/>
      <c r="T249" s="1"/>
      <c r="U249" s="1"/>
      <c r="V249" s="4"/>
      <c r="W249" s="4"/>
      <c r="X249" s="4"/>
      <c r="Y249" s="4"/>
      <c r="Z249" s="4"/>
      <c r="AA249" s="4"/>
      <c r="AB249" s="1"/>
      <c r="AC249" s="1"/>
      <c r="AD249" s="1"/>
      <c r="AE249" s="1"/>
      <c r="AF249" s="1"/>
      <c r="AG249" s="1"/>
      <c r="AH249" s="1"/>
      <c r="AI249" s="1"/>
    </row>
    <row r="250" spans="1:35" s="2" customFormat="1" ht="11.5" x14ac:dyDescent="0.25">
      <c r="A250" s="1"/>
      <c r="B250" s="227"/>
      <c r="C250" s="227"/>
      <c r="D250" s="225"/>
      <c r="E250" s="225"/>
      <c r="F250" s="226"/>
      <c r="G250" s="166"/>
      <c r="H250" s="226"/>
      <c r="I250" s="166"/>
      <c r="J250" s="226"/>
      <c r="K250" s="166"/>
      <c r="L250" s="226"/>
      <c r="M250" s="166"/>
      <c r="N250" s="226"/>
      <c r="O250" s="166"/>
      <c r="P250" s="226"/>
      <c r="Q250" s="166"/>
      <c r="R250" s="226"/>
      <c r="S250" s="1"/>
      <c r="T250" s="1"/>
      <c r="U250" s="1"/>
      <c r="V250" s="4"/>
      <c r="W250" s="4"/>
      <c r="X250" s="4"/>
      <c r="Y250" s="4"/>
      <c r="Z250" s="4"/>
      <c r="AA250" s="4"/>
      <c r="AB250" s="1"/>
      <c r="AC250" s="1"/>
      <c r="AD250" s="1"/>
      <c r="AE250" s="1"/>
      <c r="AF250" s="1"/>
      <c r="AG250" s="1"/>
      <c r="AH250" s="1"/>
      <c r="AI250" s="1"/>
    </row>
    <row r="251" spans="1:35" s="2" customFormat="1" ht="11.5" x14ac:dyDescent="0.25">
      <c r="A251" s="1"/>
      <c r="B251" s="227"/>
      <c r="C251" s="227"/>
      <c r="D251" s="225"/>
      <c r="E251" s="225"/>
      <c r="F251" s="226"/>
      <c r="G251" s="166"/>
      <c r="H251" s="226"/>
      <c r="I251" s="166"/>
      <c r="J251" s="226"/>
      <c r="K251" s="166"/>
      <c r="L251" s="226"/>
      <c r="M251" s="166"/>
      <c r="N251" s="226"/>
      <c r="O251" s="166"/>
      <c r="P251" s="226"/>
      <c r="Q251" s="166"/>
      <c r="R251" s="226"/>
      <c r="S251" s="1"/>
      <c r="T251" s="1"/>
      <c r="U251" s="1"/>
      <c r="V251" s="4"/>
      <c r="W251" s="4"/>
      <c r="X251" s="4"/>
      <c r="Y251" s="4"/>
      <c r="Z251" s="4"/>
      <c r="AA251" s="4"/>
      <c r="AB251" s="1"/>
      <c r="AC251" s="1"/>
      <c r="AD251" s="1"/>
      <c r="AE251" s="1"/>
      <c r="AF251" s="1"/>
      <c r="AG251" s="1"/>
      <c r="AH251" s="1"/>
      <c r="AI251" s="1"/>
    </row>
    <row r="252" spans="1:35" s="2" customFormat="1" ht="11.5" x14ac:dyDescent="0.25">
      <c r="A252" s="1"/>
      <c r="B252" s="227"/>
      <c r="C252" s="227"/>
      <c r="D252" s="225"/>
      <c r="E252" s="225"/>
      <c r="F252" s="226"/>
      <c r="G252" s="166"/>
      <c r="H252" s="226"/>
      <c r="I252" s="166"/>
      <c r="J252" s="226"/>
      <c r="K252" s="166"/>
      <c r="L252" s="226"/>
      <c r="M252" s="166"/>
      <c r="N252" s="226"/>
      <c r="O252" s="166"/>
      <c r="P252" s="226"/>
      <c r="Q252" s="166"/>
      <c r="R252" s="226"/>
      <c r="S252" s="1"/>
      <c r="T252" s="1"/>
      <c r="U252" s="1"/>
      <c r="V252" s="4"/>
      <c r="W252" s="4"/>
      <c r="X252" s="4"/>
      <c r="Y252" s="4"/>
      <c r="Z252" s="4"/>
      <c r="AA252" s="4"/>
      <c r="AB252" s="1"/>
      <c r="AC252" s="1"/>
      <c r="AD252" s="1"/>
      <c r="AE252" s="1"/>
      <c r="AF252" s="1"/>
      <c r="AG252" s="1"/>
      <c r="AH252" s="1"/>
      <c r="AI252" s="1"/>
    </row>
    <row r="253" spans="1:35" s="2" customFormat="1" ht="11.5" x14ac:dyDescent="0.25">
      <c r="A253" s="1"/>
      <c r="B253" s="227"/>
      <c r="C253" s="227"/>
      <c r="D253" s="225"/>
      <c r="E253" s="225"/>
      <c r="F253" s="226"/>
      <c r="G253" s="166"/>
      <c r="H253" s="226"/>
      <c r="I253" s="166"/>
      <c r="J253" s="226"/>
      <c r="K253" s="166"/>
      <c r="L253" s="226"/>
      <c r="M253" s="166"/>
      <c r="N253" s="226"/>
      <c r="O253" s="166"/>
      <c r="P253" s="226"/>
      <c r="Q253" s="166"/>
      <c r="R253" s="226"/>
      <c r="S253" s="1"/>
      <c r="T253" s="1"/>
      <c r="U253" s="1"/>
      <c r="V253" s="4"/>
      <c r="W253" s="4"/>
      <c r="X253" s="4"/>
      <c r="Y253" s="4"/>
      <c r="Z253" s="4"/>
      <c r="AA253" s="4"/>
      <c r="AB253" s="1"/>
      <c r="AC253" s="1"/>
      <c r="AD253" s="1"/>
      <c r="AE253" s="1"/>
      <c r="AF253" s="1"/>
      <c r="AG253" s="1"/>
      <c r="AH253" s="1"/>
      <c r="AI253" s="1"/>
    </row>
    <row r="254" spans="1:35" s="2" customFormat="1" ht="11.5" x14ac:dyDescent="0.25">
      <c r="A254" s="1"/>
      <c r="B254" s="227"/>
      <c r="C254" s="227"/>
      <c r="D254" s="225"/>
      <c r="E254" s="225"/>
      <c r="F254" s="226"/>
      <c r="G254" s="166"/>
      <c r="H254" s="226"/>
      <c r="I254" s="166"/>
      <c r="J254" s="226"/>
      <c r="K254" s="166"/>
      <c r="L254" s="226"/>
      <c r="M254" s="166"/>
      <c r="N254" s="226"/>
      <c r="O254" s="166"/>
      <c r="P254" s="226"/>
      <c r="Q254" s="166"/>
      <c r="R254" s="226"/>
      <c r="S254" s="1"/>
      <c r="T254" s="1"/>
      <c r="U254" s="1"/>
      <c r="V254" s="4"/>
      <c r="W254" s="4"/>
      <c r="X254" s="4"/>
      <c r="Y254" s="4"/>
      <c r="Z254" s="4"/>
      <c r="AA254" s="4"/>
      <c r="AB254" s="1"/>
      <c r="AC254" s="1"/>
      <c r="AD254" s="1"/>
      <c r="AE254" s="1"/>
      <c r="AF254" s="1"/>
      <c r="AG254" s="1"/>
      <c r="AH254" s="1"/>
      <c r="AI254" s="1"/>
    </row>
    <row r="255" spans="1:35" s="2" customFormat="1" ht="11.5" x14ac:dyDescent="0.25">
      <c r="A255" s="1"/>
      <c r="B255" s="227"/>
      <c r="C255" s="227"/>
      <c r="D255" s="225"/>
      <c r="E255" s="225"/>
      <c r="F255" s="226"/>
      <c r="G255" s="166"/>
      <c r="H255" s="226"/>
      <c r="I255" s="166"/>
      <c r="J255" s="226"/>
      <c r="K255" s="166"/>
      <c r="L255" s="226"/>
      <c r="M255" s="166"/>
      <c r="N255" s="226"/>
      <c r="O255" s="166"/>
      <c r="P255" s="226"/>
      <c r="Q255" s="166"/>
      <c r="R255" s="226"/>
      <c r="S255" s="1"/>
      <c r="T255" s="1"/>
      <c r="U255" s="1"/>
      <c r="V255" s="4"/>
      <c r="W255" s="4"/>
      <c r="X255" s="4"/>
      <c r="Y255" s="4"/>
      <c r="Z255" s="4"/>
      <c r="AA255" s="4"/>
      <c r="AB255" s="1"/>
      <c r="AC255" s="1"/>
      <c r="AD255" s="1"/>
      <c r="AE255" s="1"/>
      <c r="AF255" s="1"/>
      <c r="AG255" s="1"/>
      <c r="AH255" s="1"/>
      <c r="AI255" s="1"/>
    </row>
    <row r="256" spans="1:35" s="2" customFormat="1" ht="11.5" x14ac:dyDescent="0.25">
      <c r="A256" s="1"/>
      <c r="B256" s="227"/>
      <c r="C256" s="227"/>
      <c r="D256" s="225"/>
      <c r="E256" s="225"/>
      <c r="F256" s="226"/>
      <c r="G256" s="166"/>
      <c r="H256" s="226"/>
      <c r="I256" s="166"/>
      <c r="J256" s="226"/>
      <c r="K256" s="166"/>
      <c r="L256" s="226"/>
      <c r="M256" s="166"/>
      <c r="N256" s="226"/>
      <c r="O256" s="166"/>
      <c r="P256" s="226"/>
      <c r="Q256" s="166"/>
      <c r="R256" s="226"/>
      <c r="S256" s="1"/>
      <c r="T256" s="1"/>
      <c r="U256" s="1"/>
      <c r="V256" s="4"/>
      <c r="W256" s="4"/>
      <c r="X256" s="4"/>
      <c r="Y256" s="4"/>
      <c r="Z256" s="4"/>
      <c r="AA256" s="4"/>
      <c r="AB256" s="1"/>
      <c r="AC256" s="1"/>
      <c r="AD256" s="1"/>
      <c r="AE256" s="1"/>
      <c r="AF256" s="1"/>
      <c r="AG256" s="1"/>
      <c r="AH256" s="1"/>
      <c r="AI256" s="1"/>
    </row>
    <row r="257" spans="1:35" s="2" customFormat="1" ht="11.5" x14ac:dyDescent="0.25">
      <c r="A257" s="1"/>
      <c r="B257" s="227"/>
      <c r="C257" s="227"/>
      <c r="D257" s="225"/>
      <c r="E257" s="225"/>
      <c r="F257" s="226"/>
      <c r="G257" s="166"/>
      <c r="H257" s="226"/>
      <c r="I257" s="166"/>
      <c r="J257" s="226"/>
      <c r="K257" s="166"/>
      <c r="L257" s="226"/>
      <c r="M257" s="166"/>
      <c r="N257" s="226"/>
      <c r="O257" s="166"/>
      <c r="P257" s="226"/>
      <c r="Q257" s="166"/>
      <c r="R257" s="226"/>
      <c r="S257" s="1"/>
      <c r="T257" s="1"/>
      <c r="U257" s="1"/>
      <c r="V257" s="4"/>
      <c r="W257" s="4"/>
      <c r="X257" s="4"/>
      <c r="Y257" s="4"/>
      <c r="Z257" s="4"/>
      <c r="AA257" s="4"/>
      <c r="AB257" s="1"/>
      <c r="AC257" s="1"/>
      <c r="AD257" s="1"/>
      <c r="AE257" s="1"/>
      <c r="AF257" s="1"/>
      <c r="AG257" s="1"/>
      <c r="AH257" s="1"/>
      <c r="AI257" s="1"/>
    </row>
    <row r="258" spans="1:35" s="2" customFormat="1" ht="11.5" x14ac:dyDescent="0.25">
      <c r="A258" s="1"/>
      <c r="B258" s="227"/>
      <c r="C258" s="227"/>
      <c r="D258" s="225"/>
      <c r="E258" s="225"/>
      <c r="F258" s="226"/>
      <c r="G258" s="166"/>
      <c r="H258" s="226"/>
      <c r="I258" s="166"/>
      <c r="J258" s="226"/>
      <c r="K258" s="166"/>
      <c r="L258" s="226"/>
      <c r="M258" s="166"/>
      <c r="N258" s="226"/>
      <c r="O258" s="166"/>
      <c r="P258" s="226"/>
      <c r="Q258" s="166"/>
      <c r="R258" s="226"/>
      <c r="S258" s="1"/>
      <c r="T258" s="1"/>
      <c r="U258" s="1"/>
      <c r="V258" s="4"/>
      <c r="W258" s="4"/>
      <c r="X258" s="4"/>
      <c r="Y258" s="4"/>
      <c r="Z258" s="4"/>
      <c r="AA258" s="4"/>
      <c r="AB258" s="1"/>
      <c r="AC258" s="1"/>
      <c r="AD258" s="1"/>
      <c r="AE258" s="1"/>
      <c r="AF258" s="1"/>
      <c r="AG258" s="1"/>
      <c r="AH258" s="1"/>
      <c r="AI258" s="1"/>
    </row>
    <row r="259" spans="1:35" s="2" customFormat="1" ht="11.5" x14ac:dyDescent="0.25">
      <c r="A259" s="1"/>
      <c r="B259" s="227"/>
      <c r="C259" s="227"/>
      <c r="D259" s="225"/>
      <c r="E259" s="225"/>
      <c r="F259" s="226"/>
      <c r="G259" s="166"/>
      <c r="H259" s="226"/>
      <c r="I259" s="166"/>
      <c r="J259" s="226"/>
      <c r="K259" s="166"/>
      <c r="L259" s="226"/>
      <c r="M259" s="166"/>
      <c r="N259" s="226"/>
      <c r="O259" s="166"/>
      <c r="P259" s="226"/>
      <c r="Q259" s="166"/>
      <c r="R259" s="226"/>
      <c r="S259" s="1"/>
      <c r="T259" s="1"/>
      <c r="U259" s="1"/>
      <c r="V259" s="4"/>
      <c r="W259" s="4"/>
      <c r="X259" s="4"/>
      <c r="Y259" s="4"/>
      <c r="Z259" s="4"/>
      <c r="AA259" s="4"/>
      <c r="AB259" s="1"/>
      <c r="AC259" s="1"/>
      <c r="AD259" s="1"/>
      <c r="AE259" s="1"/>
      <c r="AF259" s="1"/>
      <c r="AG259" s="1"/>
      <c r="AH259" s="1"/>
      <c r="AI259" s="1"/>
    </row>
    <row r="260" spans="1:35" s="2" customFormat="1" ht="11.5" x14ac:dyDescent="0.25">
      <c r="A260" s="1"/>
      <c r="B260" s="227"/>
      <c r="C260" s="227"/>
      <c r="D260" s="225"/>
      <c r="E260" s="225"/>
      <c r="F260" s="226"/>
      <c r="G260" s="166"/>
      <c r="H260" s="226"/>
      <c r="I260" s="166"/>
      <c r="J260" s="226"/>
      <c r="K260" s="166"/>
      <c r="L260" s="226"/>
      <c r="M260" s="166"/>
      <c r="N260" s="226"/>
      <c r="O260" s="166"/>
      <c r="P260" s="226"/>
      <c r="Q260" s="166"/>
      <c r="R260" s="226"/>
      <c r="S260" s="1"/>
      <c r="T260" s="1"/>
      <c r="U260" s="1"/>
      <c r="V260" s="4"/>
      <c r="W260" s="4"/>
      <c r="X260" s="4"/>
      <c r="Y260" s="4"/>
      <c r="Z260" s="4"/>
      <c r="AA260" s="4"/>
      <c r="AB260" s="1"/>
      <c r="AC260" s="1"/>
      <c r="AD260" s="1"/>
      <c r="AE260" s="1"/>
      <c r="AF260" s="1"/>
      <c r="AG260" s="1"/>
      <c r="AH260" s="1"/>
      <c r="AI260" s="1"/>
    </row>
    <row r="261" spans="1:35" s="2" customFormat="1" ht="11.5" x14ac:dyDescent="0.25">
      <c r="A261" s="1"/>
      <c r="B261" s="227"/>
      <c r="C261" s="227"/>
      <c r="D261" s="225"/>
      <c r="E261" s="225"/>
      <c r="F261" s="226"/>
      <c r="G261" s="166"/>
      <c r="H261" s="226"/>
      <c r="I261" s="166"/>
      <c r="J261" s="226"/>
      <c r="K261" s="166"/>
      <c r="L261" s="226"/>
      <c r="M261" s="166"/>
      <c r="N261" s="226"/>
      <c r="O261" s="166"/>
      <c r="P261" s="226"/>
      <c r="Q261" s="166"/>
      <c r="R261" s="226"/>
      <c r="S261" s="1"/>
      <c r="T261" s="1"/>
      <c r="U261" s="1"/>
      <c r="V261" s="4"/>
      <c r="W261" s="4"/>
      <c r="X261" s="4"/>
      <c r="Y261" s="4"/>
      <c r="Z261" s="4"/>
      <c r="AA261" s="4"/>
      <c r="AB261" s="1"/>
      <c r="AC261" s="1"/>
      <c r="AD261" s="1"/>
      <c r="AE261" s="1"/>
      <c r="AF261" s="1"/>
      <c r="AG261" s="1"/>
      <c r="AH261" s="1"/>
      <c r="AI261" s="1"/>
    </row>
    <row r="262" spans="1:35" s="2" customFormat="1" ht="11.5" x14ac:dyDescent="0.25">
      <c r="A262" s="1"/>
      <c r="B262" s="227"/>
      <c r="C262" s="227"/>
      <c r="D262" s="225"/>
      <c r="E262" s="225"/>
      <c r="F262" s="226"/>
      <c r="G262" s="166"/>
      <c r="H262" s="226"/>
      <c r="I262" s="166"/>
      <c r="J262" s="226"/>
      <c r="K262" s="166"/>
      <c r="L262" s="226"/>
      <c r="M262" s="166"/>
      <c r="N262" s="226"/>
      <c r="O262" s="166"/>
      <c r="P262" s="226"/>
      <c r="Q262" s="166"/>
      <c r="R262" s="226"/>
      <c r="S262" s="1"/>
      <c r="T262" s="1"/>
      <c r="U262" s="1"/>
      <c r="V262" s="4"/>
      <c r="W262" s="4"/>
      <c r="X262" s="4"/>
      <c r="Y262" s="4"/>
      <c r="Z262" s="4"/>
      <c r="AA262" s="4"/>
      <c r="AB262" s="1"/>
      <c r="AC262" s="1"/>
      <c r="AD262" s="1"/>
      <c r="AE262" s="1"/>
      <c r="AF262" s="1"/>
      <c r="AG262" s="1"/>
      <c r="AH262" s="1"/>
      <c r="AI262" s="1"/>
    </row>
    <row r="263" spans="1:35" s="2" customFormat="1" ht="11.5" x14ac:dyDescent="0.25">
      <c r="A263" s="1"/>
      <c r="B263" s="227"/>
      <c r="C263" s="227"/>
      <c r="D263" s="225"/>
      <c r="E263" s="225"/>
      <c r="F263" s="226"/>
      <c r="G263" s="166"/>
      <c r="H263" s="226"/>
      <c r="I263" s="166"/>
      <c r="J263" s="226"/>
      <c r="K263" s="166"/>
      <c r="L263" s="226"/>
      <c r="M263" s="166"/>
      <c r="N263" s="226"/>
      <c r="O263" s="166"/>
      <c r="P263" s="226"/>
      <c r="Q263" s="166"/>
      <c r="R263" s="226"/>
      <c r="S263" s="1"/>
      <c r="T263" s="1"/>
      <c r="U263" s="1"/>
      <c r="V263" s="4"/>
      <c r="W263" s="4"/>
      <c r="X263" s="4"/>
      <c r="Y263" s="4"/>
      <c r="Z263" s="4"/>
      <c r="AA263" s="4"/>
      <c r="AB263" s="1"/>
      <c r="AC263" s="1"/>
      <c r="AD263" s="1"/>
      <c r="AE263" s="1"/>
      <c r="AF263" s="1"/>
      <c r="AG263" s="1"/>
      <c r="AH263" s="1"/>
      <c r="AI263" s="1"/>
    </row>
    <row r="264" spans="1:35" s="2" customFormat="1" ht="11.5" x14ac:dyDescent="0.25">
      <c r="A264" s="1"/>
      <c r="B264" s="227"/>
      <c r="C264" s="227"/>
      <c r="D264" s="225"/>
      <c r="E264" s="225"/>
      <c r="F264" s="226"/>
      <c r="G264" s="166"/>
      <c r="H264" s="226"/>
      <c r="I264" s="166"/>
      <c r="J264" s="226"/>
      <c r="K264" s="166"/>
      <c r="L264" s="226"/>
      <c r="M264" s="166"/>
      <c r="N264" s="226"/>
      <c r="O264" s="166"/>
      <c r="P264" s="226"/>
      <c r="Q264" s="166"/>
      <c r="R264" s="226"/>
      <c r="S264" s="1"/>
      <c r="T264" s="1"/>
      <c r="U264" s="1"/>
      <c r="V264" s="4"/>
      <c r="W264" s="4"/>
      <c r="X264" s="4"/>
      <c r="Y264" s="4"/>
      <c r="Z264" s="4"/>
      <c r="AA264" s="4"/>
      <c r="AB264" s="1"/>
      <c r="AC264" s="1"/>
      <c r="AD264" s="1"/>
      <c r="AE264" s="1"/>
      <c r="AF264" s="1"/>
      <c r="AG264" s="1"/>
      <c r="AH264" s="1"/>
      <c r="AI264" s="1"/>
    </row>
    <row r="265" spans="1:35" s="2" customFormat="1" ht="11.5" x14ac:dyDescent="0.25">
      <c r="A265" s="1"/>
      <c r="B265" s="227"/>
      <c r="C265" s="227"/>
      <c r="D265" s="225"/>
      <c r="E265" s="225"/>
      <c r="F265" s="226"/>
      <c r="G265" s="166"/>
      <c r="H265" s="226"/>
      <c r="I265" s="166"/>
      <c r="J265" s="226"/>
      <c r="K265" s="166"/>
      <c r="L265" s="226"/>
      <c r="M265" s="166"/>
      <c r="N265" s="226"/>
      <c r="O265" s="166"/>
      <c r="P265" s="226"/>
      <c r="Q265" s="166"/>
      <c r="R265" s="226"/>
      <c r="S265" s="1"/>
      <c r="T265" s="1"/>
      <c r="U265" s="1"/>
      <c r="V265" s="4"/>
      <c r="W265" s="4"/>
      <c r="X265" s="4"/>
      <c r="Y265" s="4"/>
      <c r="Z265" s="4"/>
      <c r="AA265" s="4"/>
      <c r="AB265" s="1"/>
      <c r="AC265" s="1"/>
      <c r="AD265" s="1"/>
      <c r="AE265" s="1"/>
      <c r="AF265" s="1"/>
      <c r="AG265" s="1"/>
      <c r="AH265" s="1"/>
      <c r="AI265" s="1"/>
    </row>
    <row r="266" spans="1:35" s="2" customFormat="1" ht="11.5" x14ac:dyDescent="0.25">
      <c r="A266" s="1"/>
      <c r="B266" s="227"/>
      <c r="C266" s="227"/>
      <c r="D266" s="225"/>
      <c r="E266" s="225"/>
      <c r="F266" s="226"/>
      <c r="G266" s="166"/>
      <c r="H266" s="226"/>
      <c r="I266" s="166"/>
      <c r="J266" s="226"/>
      <c r="K266" s="166"/>
      <c r="L266" s="226"/>
      <c r="M266" s="166"/>
      <c r="N266" s="226"/>
      <c r="O266" s="166"/>
      <c r="P266" s="226"/>
      <c r="Q266" s="166"/>
      <c r="R266" s="226"/>
      <c r="S266" s="1"/>
      <c r="T266" s="1"/>
      <c r="U266" s="1"/>
      <c r="V266" s="4"/>
      <c r="W266" s="4"/>
      <c r="X266" s="4"/>
      <c r="Y266" s="4"/>
      <c r="Z266" s="4"/>
      <c r="AA266" s="4"/>
      <c r="AB266" s="1"/>
      <c r="AC266" s="1"/>
      <c r="AD266" s="1"/>
      <c r="AE266" s="1"/>
      <c r="AF266" s="1"/>
      <c r="AG266" s="1"/>
      <c r="AH266" s="1"/>
      <c r="AI266" s="1"/>
    </row>
    <row r="267" spans="1:35" s="2" customFormat="1" ht="11.5" x14ac:dyDescent="0.25">
      <c r="A267" s="1"/>
      <c r="B267" s="227"/>
      <c r="C267" s="227"/>
      <c r="D267" s="225"/>
      <c r="E267" s="225"/>
      <c r="F267" s="226"/>
      <c r="G267" s="166"/>
      <c r="H267" s="226"/>
      <c r="I267" s="166"/>
      <c r="J267" s="226"/>
      <c r="K267" s="166"/>
      <c r="L267" s="226"/>
      <c r="M267" s="166"/>
      <c r="N267" s="226"/>
      <c r="O267" s="166"/>
      <c r="P267" s="226"/>
      <c r="Q267" s="166"/>
      <c r="R267" s="226"/>
      <c r="S267" s="1"/>
      <c r="T267" s="1"/>
      <c r="U267" s="1"/>
      <c r="V267" s="4"/>
      <c r="W267" s="4"/>
      <c r="X267" s="4"/>
      <c r="Y267" s="4"/>
      <c r="Z267" s="4"/>
      <c r="AA267" s="4"/>
      <c r="AB267" s="1"/>
      <c r="AC267" s="1"/>
      <c r="AD267" s="1"/>
      <c r="AE267" s="1"/>
      <c r="AF267" s="1"/>
      <c r="AG267" s="1"/>
      <c r="AH267" s="1"/>
      <c r="AI267" s="1"/>
    </row>
    <row r="268" spans="1:35" s="2" customFormat="1" ht="11.5" x14ac:dyDescent="0.25">
      <c r="A268" s="1"/>
      <c r="B268" s="227"/>
      <c r="C268" s="227"/>
      <c r="D268" s="225"/>
      <c r="E268" s="225"/>
      <c r="F268" s="226"/>
      <c r="G268" s="166"/>
      <c r="H268" s="226"/>
      <c r="I268" s="166"/>
      <c r="J268" s="226"/>
      <c r="K268" s="166"/>
      <c r="L268" s="226"/>
      <c r="M268" s="166"/>
      <c r="N268" s="226"/>
      <c r="O268" s="166"/>
      <c r="P268" s="226"/>
      <c r="Q268" s="166"/>
      <c r="R268" s="226"/>
      <c r="S268" s="1"/>
      <c r="T268" s="1"/>
      <c r="U268" s="1"/>
      <c r="V268" s="4"/>
      <c r="W268" s="4"/>
      <c r="X268" s="4"/>
      <c r="Y268" s="4"/>
      <c r="Z268" s="4"/>
      <c r="AA268" s="4"/>
      <c r="AB268" s="1"/>
      <c r="AC268" s="1"/>
      <c r="AD268" s="1"/>
      <c r="AE268" s="1"/>
      <c r="AF268" s="1"/>
      <c r="AG268" s="1"/>
      <c r="AH268" s="1"/>
      <c r="AI268" s="1"/>
    </row>
    <row r="269" spans="1:35" s="2" customFormat="1" ht="11.5" x14ac:dyDescent="0.25">
      <c r="A269" s="1"/>
      <c r="B269" s="227"/>
      <c r="C269" s="227"/>
      <c r="D269" s="225"/>
      <c r="E269" s="225"/>
      <c r="F269" s="226"/>
      <c r="G269" s="166"/>
      <c r="H269" s="226"/>
      <c r="I269" s="166"/>
      <c r="J269" s="226"/>
      <c r="K269" s="166"/>
      <c r="L269" s="226"/>
      <c r="M269" s="166"/>
      <c r="N269" s="226"/>
      <c r="O269" s="166"/>
      <c r="P269" s="226"/>
      <c r="Q269" s="166"/>
      <c r="R269" s="226"/>
      <c r="S269" s="1"/>
      <c r="T269" s="1"/>
      <c r="U269" s="1"/>
      <c r="V269" s="4"/>
      <c r="W269" s="4"/>
      <c r="X269" s="4"/>
      <c r="Y269" s="4"/>
      <c r="Z269" s="4"/>
      <c r="AA269" s="4"/>
      <c r="AB269" s="1"/>
      <c r="AC269" s="1"/>
      <c r="AD269" s="1"/>
      <c r="AE269" s="1"/>
      <c r="AF269" s="1"/>
      <c r="AG269" s="1"/>
      <c r="AH269" s="1"/>
      <c r="AI269" s="1"/>
    </row>
    <row r="270" spans="1:35" s="2" customFormat="1" ht="11.5" x14ac:dyDescent="0.25">
      <c r="A270" s="1"/>
      <c r="B270" s="227"/>
      <c r="C270" s="227"/>
      <c r="D270" s="225"/>
      <c r="E270" s="225"/>
      <c r="F270" s="226"/>
      <c r="G270" s="166"/>
      <c r="H270" s="226"/>
      <c r="I270" s="166"/>
      <c r="J270" s="226"/>
      <c r="K270" s="166"/>
      <c r="L270" s="226"/>
      <c r="M270" s="166"/>
      <c r="N270" s="226"/>
      <c r="O270" s="166"/>
      <c r="P270" s="226"/>
      <c r="Q270" s="166"/>
      <c r="R270" s="226"/>
      <c r="S270" s="1"/>
      <c r="T270" s="1"/>
      <c r="U270" s="1"/>
      <c r="V270" s="4"/>
      <c r="W270" s="4"/>
      <c r="X270" s="4"/>
      <c r="Y270" s="4"/>
      <c r="Z270" s="4"/>
      <c r="AA270" s="4"/>
      <c r="AB270" s="1"/>
      <c r="AC270" s="1"/>
      <c r="AD270" s="1"/>
      <c r="AE270" s="1"/>
      <c r="AF270" s="1"/>
      <c r="AG270" s="1"/>
      <c r="AH270" s="1"/>
      <c r="AI270" s="1"/>
    </row>
    <row r="271" spans="1:35" s="2" customFormat="1" ht="11.5" x14ac:dyDescent="0.25">
      <c r="A271" s="1"/>
      <c r="B271" s="227"/>
      <c r="C271" s="227"/>
      <c r="D271" s="225"/>
      <c r="E271" s="225"/>
      <c r="F271" s="226"/>
      <c r="G271" s="166"/>
      <c r="H271" s="226"/>
      <c r="I271" s="166"/>
      <c r="J271" s="226"/>
      <c r="K271" s="166"/>
      <c r="L271" s="226"/>
      <c r="M271" s="166"/>
      <c r="N271" s="226"/>
      <c r="O271" s="166"/>
      <c r="P271" s="226"/>
      <c r="Q271" s="166"/>
      <c r="R271" s="226"/>
      <c r="S271" s="1"/>
      <c r="T271" s="1"/>
      <c r="U271" s="1"/>
      <c r="V271" s="4"/>
      <c r="W271" s="4"/>
      <c r="X271" s="4"/>
      <c r="Y271" s="4"/>
      <c r="Z271" s="4"/>
      <c r="AA271" s="4"/>
      <c r="AB271" s="1"/>
      <c r="AC271" s="1"/>
      <c r="AD271" s="1"/>
      <c r="AE271" s="1"/>
      <c r="AF271" s="1"/>
      <c r="AG271" s="1"/>
      <c r="AH271" s="1"/>
      <c r="AI271" s="1"/>
    </row>
    <row r="272" spans="1:35" s="2" customFormat="1" ht="11.5" x14ac:dyDescent="0.25">
      <c r="A272" s="1"/>
      <c r="B272" s="227"/>
      <c r="C272" s="227"/>
      <c r="D272" s="225"/>
      <c r="E272" s="225"/>
      <c r="F272" s="226"/>
      <c r="G272" s="166"/>
      <c r="H272" s="226"/>
      <c r="I272" s="166"/>
      <c r="J272" s="226"/>
      <c r="K272" s="166"/>
      <c r="L272" s="226"/>
      <c r="M272" s="166"/>
      <c r="N272" s="226"/>
      <c r="O272" s="166"/>
      <c r="P272" s="226"/>
      <c r="Q272" s="166"/>
      <c r="R272" s="226"/>
      <c r="S272" s="1"/>
      <c r="T272" s="1"/>
      <c r="U272" s="1"/>
      <c r="V272" s="4"/>
      <c r="W272" s="4"/>
      <c r="X272" s="4"/>
      <c r="Y272" s="4"/>
      <c r="Z272" s="4"/>
      <c r="AA272" s="4"/>
      <c r="AB272" s="1"/>
      <c r="AC272" s="1"/>
      <c r="AD272" s="1"/>
      <c r="AE272" s="1"/>
      <c r="AF272" s="1"/>
      <c r="AG272" s="1"/>
      <c r="AH272" s="1"/>
      <c r="AI272" s="1"/>
    </row>
    <row r="273" spans="1:35" s="2" customFormat="1" ht="11.5" x14ac:dyDescent="0.25">
      <c r="A273" s="1"/>
      <c r="B273" s="227"/>
      <c r="C273" s="227"/>
      <c r="D273" s="225"/>
      <c r="E273" s="225"/>
      <c r="F273" s="226"/>
      <c r="G273" s="166"/>
      <c r="H273" s="226"/>
      <c r="I273" s="166"/>
      <c r="J273" s="226"/>
      <c r="K273" s="166"/>
      <c r="L273" s="226"/>
      <c r="M273" s="166"/>
      <c r="N273" s="226"/>
      <c r="O273" s="166"/>
      <c r="P273" s="226"/>
      <c r="Q273" s="166"/>
      <c r="R273" s="226"/>
      <c r="S273" s="1"/>
      <c r="T273" s="1"/>
      <c r="U273" s="1"/>
      <c r="V273" s="4"/>
      <c r="W273" s="4"/>
      <c r="X273" s="4"/>
      <c r="Y273" s="4"/>
      <c r="Z273" s="4"/>
      <c r="AA273" s="4"/>
      <c r="AB273" s="1"/>
      <c r="AC273" s="1"/>
      <c r="AD273" s="1"/>
      <c r="AE273" s="1"/>
      <c r="AF273" s="1"/>
      <c r="AG273" s="1"/>
      <c r="AH273" s="1"/>
      <c r="AI273" s="1"/>
    </row>
    <row r="274" spans="1:35" s="2" customFormat="1" ht="11.5" x14ac:dyDescent="0.25">
      <c r="A274" s="1"/>
      <c r="B274" s="227"/>
      <c r="C274" s="227"/>
      <c r="D274" s="225"/>
      <c r="E274" s="225"/>
      <c r="F274" s="226"/>
      <c r="G274" s="166"/>
      <c r="H274" s="226"/>
      <c r="I274" s="166"/>
      <c r="J274" s="226"/>
      <c r="K274" s="166"/>
      <c r="L274" s="226"/>
      <c r="M274" s="166"/>
      <c r="N274" s="226"/>
      <c r="O274" s="166"/>
      <c r="P274" s="226"/>
      <c r="Q274" s="166"/>
      <c r="R274" s="226"/>
      <c r="S274" s="1"/>
      <c r="T274" s="1"/>
      <c r="U274" s="1"/>
      <c r="V274" s="4"/>
      <c r="W274" s="4"/>
      <c r="X274" s="4"/>
      <c r="Y274" s="4"/>
      <c r="Z274" s="4"/>
      <c r="AA274" s="4"/>
      <c r="AB274" s="1"/>
      <c r="AC274" s="1"/>
      <c r="AD274" s="1"/>
      <c r="AE274" s="1"/>
      <c r="AF274" s="1"/>
      <c r="AG274" s="1"/>
      <c r="AH274" s="1"/>
      <c r="AI274" s="1"/>
    </row>
    <row r="275" spans="1:35" s="2" customFormat="1" ht="11.5" x14ac:dyDescent="0.25">
      <c r="A275" s="1"/>
      <c r="B275" s="227"/>
      <c r="C275" s="227"/>
      <c r="D275" s="225"/>
      <c r="E275" s="225"/>
      <c r="F275" s="226"/>
      <c r="G275" s="166"/>
      <c r="H275" s="226"/>
      <c r="I275" s="166"/>
      <c r="J275" s="226"/>
      <c r="K275" s="166"/>
      <c r="L275" s="226"/>
      <c r="M275" s="166"/>
      <c r="N275" s="226"/>
      <c r="O275" s="166"/>
      <c r="P275" s="226"/>
      <c r="Q275" s="166"/>
      <c r="R275" s="226"/>
      <c r="S275" s="1"/>
      <c r="T275" s="1"/>
      <c r="U275" s="1"/>
      <c r="V275" s="4"/>
      <c r="W275" s="4"/>
      <c r="X275" s="4"/>
      <c r="Y275" s="4"/>
      <c r="Z275" s="4"/>
      <c r="AA275" s="4"/>
      <c r="AB275" s="1"/>
      <c r="AC275" s="1"/>
      <c r="AD275" s="1"/>
      <c r="AE275" s="1"/>
      <c r="AF275" s="1"/>
      <c r="AG275" s="1"/>
      <c r="AH275" s="1"/>
      <c r="AI275" s="1"/>
    </row>
    <row r="276" spans="1:35" s="2" customFormat="1" ht="11.5" x14ac:dyDescent="0.25">
      <c r="A276" s="1"/>
      <c r="B276" s="227"/>
      <c r="C276" s="227"/>
      <c r="D276" s="225"/>
      <c r="E276" s="225"/>
      <c r="F276" s="226"/>
      <c r="G276" s="166"/>
      <c r="H276" s="226"/>
      <c r="I276" s="166"/>
      <c r="J276" s="226"/>
      <c r="K276" s="166"/>
      <c r="L276" s="226"/>
      <c r="M276" s="166"/>
      <c r="N276" s="226"/>
      <c r="O276" s="166"/>
      <c r="P276" s="226"/>
      <c r="Q276" s="166"/>
      <c r="R276" s="226"/>
      <c r="S276" s="1"/>
      <c r="T276" s="1"/>
      <c r="U276" s="1"/>
      <c r="V276" s="4"/>
      <c r="W276" s="4"/>
      <c r="X276" s="4"/>
      <c r="Y276" s="4"/>
      <c r="Z276" s="4"/>
      <c r="AA276" s="4"/>
      <c r="AB276" s="1"/>
      <c r="AC276" s="1"/>
      <c r="AD276" s="1"/>
      <c r="AE276" s="1"/>
      <c r="AF276" s="1"/>
      <c r="AG276" s="1"/>
      <c r="AH276" s="1"/>
      <c r="AI276" s="1"/>
    </row>
    <row r="277" spans="1:35" s="2" customFormat="1" ht="11.5" x14ac:dyDescent="0.25">
      <c r="A277" s="1"/>
      <c r="B277" s="227"/>
      <c r="C277" s="227"/>
      <c r="D277" s="225"/>
      <c r="E277" s="225"/>
      <c r="F277" s="226"/>
      <c r="G277" s="166"/>
      <c r="H277" s="226"/>
      <c r="I277" s="166"/>
      <c r="J277" s="226"/>
      <c r="K277" s="166"/>
      <c r="L277" s="226"/>
      <c r="M277" s="166"/>
      <c r="N277" s="226"/>
      <c r="O277" s="166"/>
      <c r="P277" s="226"/>
      <c r="Q277" s="166"/>
      <c r="R277" s="226"/>
      <c r="S277" s="1"/>
      <c r="T277" s="1"/>
      <c r="U277" s="1"/>
      <c r="V277" s="4"/>
      <c r="W277" s="4"/>
      <c r="X277" s="4"/>
      <c r="Y277" s="4"/>
      <c r="Z277" s="4"/>
      <c r="AA277" s="4"/>
      <c r="AB277" s="1"/>
      <c r="AC277" s="1"/>
      <c r="AD277" s="1"/>
      <c r="AE277" s="1"/>
      <c r="AF277" s="1"/>
      <c r="AG277" s="1"/>
      <c r="AH277" s="1"/>
      <c r="AI277" s="1"/>
    </row>
    <row r="278" spans="1:35" s="2" customFormat="1" ht="11.5" x14ac:dyDescent="0.25">
      <c r="A278" s="1"/>
      <c r="B278" s="227"/>
      <c r="C278" s="227"/>
      <c r="D278" s="225"/>
      <c r="E278" s="225"/>
      <c r="F278" s="226"/>
      <c r="G278" s="166"/>
      <c r="H278" s="226"/>
      <c r="I278" s="166"/>
      <c r="J278" s="226"/>
      <c r="K278" s="166"/>
      <c r="L278" s="226"/>
      <c r="M278" s="166"/>
      <c r="N278" s="226"/>
      <c r="O278" s="166"/>
      <c r="P278" s="226"/>
      <c r="Q278" s="166"/>
      <c r="R278" s="226"/>
      <c r="S278" s="1"/>
      <c r="T278" s="1"/>
      <c r="U278" s="1"/>
      <c r="V278" s="4"/>
      <c r="W278" s="4"/>
      <c r="X278" s="4"/>
      <c r="Y278" s="4"/>
      <c r="Z278" s="4"/>
      <c r="AA278" s="4"/>
      <c r="AB278" s="1"/>
      <c r="AC278" s="1"/>
      <c r="AD278" s="1"/>
      <c r="AE278" s="1"/>
      <c r="AF278" s="1"/>
      <c r="AG278" s="1"/>
      <c r="AH278" s="1"/>
      <c r="AI278" s="1"/>
    </row>
    <row r="279" spans="1:35" s="2" customFormat="1" ht="11.5" x14ac:dyDescent="0.25">
      <c r="A279" s="1"/>
      <c r="B279" s="227"/>
      <c r="C279" s="227"/>
      <c r="D279" s="225"/>
      <c r="E279" s="225"/>
      <c r="F279" s="226"/>
      <c r="G279" s="166"/>
      <c r="H279" s="226"/>
      <c r="I279" s="166"/>
      <c r="J279" s="226"/>
      <c r="K279" s="166"/>
      <c r="L279" s="226"/>
      <c r="M279" s="166"/>
      <c r="N279" s="226"/>
      <c r="O279" s="166"/>
      <c r="P279" s="226"/>
      <c r="Q279" s="166"/>
      <c r="R279" s="226"/>
      <c r="S279" s="1"/>
      <c r="T279" s="1"/>
      <c r="U279" s="1"/>
      <c r="V279" s="4"/>
      <c r="W279" s="4"/>
      <c r="X279" s="4"/>
      <c r="Y279" s="4"/>
      <c r="Z279" s="4"/>
      <c r="AA279" s="4"/>
      <c r="AB279" s="1"/>
      <c r="AC279" s="1"/>
      <c r="AD279" s="1"/>
      <c r="AE279" s="1"/>
      <c r="AF279" s="1"/>
      <c r="AG279" s="1"/>
      <c r="AH279" s="1"/>
      <c r="AI279" s="1"/>
    </row>
    <row r="280" spans="1:35" s="2" customFormat="1" ht="11.5" x14ac:dyDescent="0.25">
      <c r="A280" s="1"/>
      <c r="B280" s="227"/>
      <c r="C280" s="227"/>
      <c r="D280" s="225"/>
      <c r="E280" s="225"/>
      <c r="F280" s="226"/>
      <c r="G280" s="166"/>
      <c r="H280" s="226"/>
      <c r="I280" s="166"/>
      <c r="J280" s="226"/>
      <c r="K280" s="166"/>
      <c r="L280" s="226"/>
      <c r="M280" s="166"/>
      <c r="N280" s="226"/>
      <c r="O280" s="166"/>
      <c r="P280" s="226"/>
      <c r="Q280" s="166"/>
      <c r="R280" s="226"/>
      <c r="S280" s="1"/>
      <c r="T280" s="1"/>
      <c r="U280" s="1"/>
      <c r="V280" s="4"/>
      <c r="W280" s="4"/>
      <c r="X280" s="4"/>
      <c r="Y280" s="4"/>
      <c r="Z280" s="4"/>
      <c r="AA280" s="4"/>
      <c r="AB280" s="1"/>
      <c r="AC280" s="1"/>
      <c r="AD280" s="1"/>
      <c r="AE280" s="1"/>
      <c r="AF280" s="1"/>
      <c r="AG280" s="1"/>
      <c r="AH280" s="1"/>
      <c r="AI280" s="1"/>
    </row>
    <row r="281" spans="1:35" s="2" customFormat="1" ht="11.5" x14ac:dyDescent="0.25">
      <c r="A281" s="1"/>
      <c r="B281" s="227"/>
      <c r="C281" s="227"/>
      <c r="D281" s="225"/>
      <c r="E281" s="225"/>
      <c r="F281" s="226"/>
      <c r="G281" s="166"/>
      <c r="H281" s="226"/>
      <c r="I281" s="166"/>
      <c r="J281" s="226"/>
      <c r="K281" s="166"/>
      <c r="L281" s="226"/>
      <c r="M281" s="166"/>
      <c r="N281" s="226"/>
      <c r="O281" s="166"/>
      <c r="P281" s="226"/>
      <c r="Q281" s="166"/>
      <c r="R281" s="226"/>
      <c r="S281" s="1"/>
      <c r="T281" s="1"/>
      <c r="U281" s="1"/>
      <c r="V281" s="4"/>
      <c r="W281" s="4"/>
      <c r="X281" s="4"/>
      <c r="Y281" s="4"/>
      <c r="Z281" s="4"/>
      <c r="AA281" s="4"/>
      <c r="AB281" s="1"/>
      <c r="AC281" s="1"/>
      <c r="AD281" s="1"/>
      <c r="AE281" s="1"/>
      <c r="AF281" s="1"/>
      <c r="AG281" s="1"/>
      <c r="AH281" s="1"/>
      <c r="AI281" s="1"/>
    </row>
    <row r="282" spans="1:35" s="2" customFormat="1" ht="11.5" x14ac:dyDescent="0.25">
      <c r="A282" s="1"/>
      <c r="B282" s="227"/>
      <c r="C282" s="227"/>
      <c r="D282" s="225"/>
      <c r="E282" s="225"/>
      <c r="F282" s="226"/>
      <c r="G282" s="166"/>
      <c r="H282" s="226"/>
      <c r="I282" s="166"/>
      <c r="J282" s="226"/>
      <c r="K282" s="166"/>
      <c r="L282" s="226"/>
      <c r="M282" s="166"/>
      <c r="N282" s="226"/>
      <c r="O282" s="166"/>
      <c r="P282" s="226"/>
      <c r="Q282" s="166"/>
      <c r="R282" s="226"/>
      <c r="S282" s="1"/>
      <c r="T282" s="1"/>
      <c r="U282" s="1"/>
      <c r="V282" s="4"/>
      <c r="W282" s="4"/>
      <c r="X282" s="4"/>
      <c r="Y282" s="4"/>
      <c r="Z282" s="4"/>
      <c r="AA282" s="4"/>
      <c r="AB282" s="1"/>
      <c r="AC282" s="1"/>
      <c r="AD282" s="1"/>
      <c r="AE282" s="1"/>
      <c r="AF282" s="1"/>
      <c r="AG282" s="1"/>
      <c r="AH282" s="1"/>
      <c r="AI282" s="1"/>
    </row>
    <row r="283" spans="1:35" s="2" customFormat="1" ht="11.5" x14ac:dyDescent="0.25">
      <c r="A283" s="1"/>
      <c r="B283" s="227"/>
      <c r="C283" s="227"/>
      <c r="D283" s="225"/>
      <c r="E283" s="225"/>
      <c r="F283" s="226"/>
      <c r="G283" s="166"/>
      <c r="H283" s="226"/>
      <c r="I283" s="166"/>
      <c r="J283" s="226"/>
      <c r="K283" s="166"/>
      <c r="L283" s="226"/>
      <c r="M283" s="166"/>
      <c r="N283" s="226"/>
      <c r="O283" s="166"/>
      <c r="P283" s="226"/>
      <c r="Q283" s="166"/>
      <c r="R283" s="226"/>
      <c r="S283" s="1"/>
      <c r="T283" s="1"/>
      <c r="U283" s="1"/>
      <c r="V283" s="4"/>
      <c r="W283" s="4"/>
      <c r="X283" s="4"/>
      <c r="Y283" s="4"/>
      <c r="Z283" s="4"/>
      <c r="AA283" s="4"/>
      <c r="AB283" s="1"/>
      <c r="AC283" s="1"/>
      <c r="AD283" s="1"/>
      <c r="AE283" s="1"/>
      <c r="AF283" s="1"/>
      <c r="AG283" s="1"/>
      <c r="AH283" s="1"/>
      <c r="AI283" s="1"/>
    </row>
    <row r="284" spans="1:35" s="2" customFormat="1" ht="11.5" x14ac:dyDescent="0.25">
      <c r="A284" s="1"/>
      <c r="B284" s="227"/>
      <c r="C284" s="227"/>
      <c r="D284" s="225"/>
      <c r="E284" s="225"/>
      <c r="F284" s="226"/>
      <c r="G284" s="166"/>
      <c r="H284" s="226"/>
      <c r="I284" s="166"/>
      <c r="J284" s="226"/>
      <c r="K284" s="166"/>
      <c r="L284" s="226"/>
      <c r="M284" s="166"/>
      <c r="N284" s="226"/>
      <c r="O284" s="166"/>
      <c r="P284" s="226"/>
      <c r="Q284" s="166"/>
      <c r="R284" s="226"/>
      <c r="S284" s="1"/>
      <c r="T284" s="1"/>
      <c r="U284" s="1"/>
      <c r="V284" s="4"/>
      <c r="W284" s="4"/>
      <c r="X284" s="4"/>
      <c r="Y284" s="4"/>
      <c r="Z284" s="4"/>
      <c r="AA284" s="4"/>
      <c r="AB284" s="1"/>
      <c r="AC284" s="1"/>
      <c r="AD284" s="1"/>
      <c r="AE284" s="1"/>
      <c r="AF284" s="1"/>
      <c r="AG284" s="1"/>
      <c r="AH284" s="1"/>
      <c r="AI284" s="1"/>
    </row>
    <row r="285" spans="1:35" s="2" customFormat="1" ht="11.5" x14ac:dyDescent="0.25">
      <c r="A285" s="1"/>
      <c r="B285" s="227"/>
      <c r="C285" s="227"/>
      <c r="D285" s="225"/>
      <c r="E285" s="225"/>
      <c r="F285" s="226"/>
      <c r="G285" s="166"/>
      <c r="H285" s="226"/>
      <c r="I285" s="166"/>
      <c r="J285" s="226"/>
      <c r="K285" s="166"/>
      <c r="L285" s="226"/>
      <c r="M285" s="166"/>
      <c r="N285" s="226"/>
      <c r="O285" s="166"/>
      <c r="P285" s="226"/>
      <c r="Q285" s="166"/>
      <c r="R285" s="226"/>
      <c r="S285" s="1"/>
      <c r="T285" s="1"/>
      <c r="U285" s="1"/>
      <c r="V285" s="4"/>
      <c r="W285" s="4"/>
      <c r="X285" s="4"/>
      <c r="Y285" s="4"/>
      <c r="Z285" s="4"/>
      <c r="AA285" s="4"/>
      <c r="AB285" s="1"/>
      <c r="AC285" s="1"/>
      <c r="AD285" s="1"/>
      <c r="AE285" s="1"/>
      <c r="AF285" s="1"/>
      <c r="AG285" s="1"/>
      <c r="AH285" s="1"/>
      <c r="AI285" s="1"/>
    </row>
    <row r="286" spans="1:35" s="2" customFormat="1" ht="11.5" x14ac:dyDescent="0.25">
      <c r="A286" s="1"/>
      <c r="B286" s="227"/>
      <c r="C286" s="227"/>
      <c r="D286" s="225"/>
      <c r="E286" s="225"/>
      <c r="F286" s="226"/>
      <c r="G286" s="166"/>
      <c r="H286" s="226"/>
      <c r="I286" s="166"/>
      <c r="J286" s="226"/>
      <c r="K286" s="166"/>
      <c r="L286" s="226"/>
      <c r="M286" s="166"/>
      <c r="N286" s="226"/>
      <c r="O286" s="166"/>
      <c r="P286" s="226"/>
      <c r="Q286" s="166"/>
      <c r="R286" s="226"/>
      <c r="S286" s="1"/>
      <c r="T286" s="1"/>
      <c r="U286" s="1"/>
      <c r="V286" s="4"/>
      <c r="W286" s="4"/>
      <c r="X286" s="4"/>
      <c r="Y286" s="4"/>
      <c r="Z286" s="4"/>
      <c r="AA286" s="4"/>
      <c r="AB286" s="1"/>
      <c r="AC286" s="1"/>
      <c r="AD286" s="1"/>
      <c r="AE286" s="1"/>
      <c r="AF286" s="1"/>
      <c r="AG286" s="1"/>
      <c r="AH286" s="1"/>
      <c r="AI286" s="1"/>
    </row>
    <row r="287" spans="1:35" s="2" customFormat="1" ht="11.5" x14ac:dyDescent="0.25">
      <c r="A287" s="1"/>
      <c r="B287" s="227"/>
      <c r="C287" s="227"/>
      <c r="D287" s="225"/>
      <c r="E287" s="225"/>
      <c r="F287" s="226"/>
      <c r="G287" s="166"/>
      <c r="H287" s="226"/>
      <c r="I287" s="166"/>
      <c r="J287" s="226"/>
      <c r="K287" s="166"/>
      <c r="L287" s="226"/>
      <c r="M287" s="166"/>
      <c r="N287" s="226"/>
      <c r="O287" s="166"/>
      <c r="P287" s="226"/>
      <c r="Q287" s="166"/>
      <c r="R287" s="226"/>
      <c r="S287" s="1"/>
      <c r="T287" s="1"/>
      <c r="U287" s="1"/>
      <c r="V287" s="4"/>
      <c r="W287" s="4"/>
      <c r="X287" s="4"/>
      <c r="Y287" s="4"/>
      <c r="Z287" s="4"/>
      <c r="AA287" s="4"/>
      <c r="AB287" s="1"/>
      <c r="AC287" s="1"/>
      <c r="AD287" s="1"/>
      <c r="AE287" s="1"/>
      <c r="AF287" s="1"/>
      <c r="AG287" s="1"/>
      <c r="AH287" s="1"/>
      <c r="AI287" s="1"/>
    </row>
    <row r="288" spans="1:35" s="2" customFormat="1" ht="11.5" x14ac:dyDescent="0.25">
      <c r="A288" s="1"/>
      <c r="B288" s="227"/>
      <c r="C288" s="227"/>
      <c r="D288" s="225"/>
      <c r="E288" s="225"/>
      <c r="F288" s="226"/>
      <c r="G288" s="166"/>
      <c r="H288" s="226"/>
      <c r="I288" s="166"/>
      <c r="J288" s="226"/>
      <c r="K288" s="166"/>
      <c r="L288" s="226"/>
      <c r="M288" s="166"/>
      <c r="N288" s="226"/>
      <c r="O288" s="166"/>
      <c r="P288" s="226"/>
      <c r="Q288" s="166"/>
      <c r="R288" s="226"/>
      <c r="S288" s="1"/>
      <c r="T288" s="1"/>
      <c r="U288" s="1"/>
      <c r="V288" s="4"/>
      <c r="W288" s="4"/>
      <c r="X288" s="4"/>
      <c r="Y288" s="4"/>
      <c r="Z288" s="4"/>
      <c r="AA288" s="4"/>
      <c r="AB288" s="1"/>
      <c r="AC288" s="1"/>
      <c r="AD288" s="1"/>
      <c r="AE288" s="1"/>
      <c r="AF288" s="1"/>
      <c r="AG288" s="1"/>
      <c r="AH288" s="1"/>
      <c r="AI288" s="1"/>
    </row>
    <row r="289" spans="1:35" s="2" customFormat="1" ht="11.5" x14ac:dyDescent="0.25">
      <c r="A289" s="1"/>
      <c r="B289" s="227"/>
      <c r="C289" s="227"/>
      <c r="D289" s="225"/>
      <c r="E289" s="225"/>
      <c r="F289" s="226"/>
      <c r="G289" s="166"/>
      <c r="H289" s="226"/>
      <c r="I289" s="166"/>
      <c r="J289" s="226"/>
      <c r="K289" s="166"/>
      <c r="L289" s="226"/>
      <c r="M289" s="166"/>
      <c r="N289" s="226"/>
      <c r="O289" s="166"/>
      <c r="P289" s="226"/>
      <c r="Q289" s="166"/>
      <c r="R289" s="226"/>
      <c r="S289" s="1"/>
      <c r="T289" s="1"/>
      <c r="U289" s="1"/>
      <c r="V289" s="4"/>
      <c r="W289" s="4"/>
      <c r="X289" s="4"/>
      <c r="Y289" s="4"/>
      <c r="Z289" s="4"/>
      <c r="AA289" s="4"/>
      <c r="AB289" s="1"/>
      <c r="AC289" s="1"/>
      <c r="AD289" s="1"/>
      <c r="AE289" s="1"/>
      <c r="AF289" s="1"/>
      <c r="AG289" s="1"/>
      <c r="AH289" s="1"/>
      <c r="AI289" s="1"/>
    </row>
    <row r="290" spans="1:35" s="2" customFormat="1" ht="11.5" x14ac:dyDescent="0.25">
      <c r="A290" s="1"/>
      <c r="B290" s="227"/>
      <c r="C290" s="227"/>
      <c r="D290" s="225"/>
      <c r="E290" s="225"/>
      <c r="F290" s="226"/>
      <c r="G290" s="166"/>
      <c r="H290" s="226"/>
      <c r="I290" s="166"/>
      <c r="J290" s="226"/>
      <c r="K290" s="166"/>
      <c r="L290" s="226"/>
      <c r="M290" s="166"/>
      <c r="N290" s="226"/>
      <c r="O290" s="166"/>
      <c r="P290" s="226"/>
      <c r="Q290" s="166"/>
      <c r="R290" s="226"/>
      <c r="S290" s="1"/>
      <c r="T290" s="1"/>
      <c r="U290" s="1"/>
      <c r="V290" s="4"/>
      <c r="W290" s="4"/>
      <c r="X290" s="4"/>
      <c r="Y290" s="4"/>
      <c r="Z290" s="4"/>
      <c r="AA290" s="4"/>
      <c r="AB290" s="1"/>
      <c r="AC290" s="1"/>
      <c r="AD290" s="1"/>
      <c r="AE290" s="1"/>
      <c r="AF290" s="1"/>
      <c r="AG290" s="1"/>
      <c r="AH290" s="1"/>
      <c r="AI290" s="1"/>
    </row>
    <row r="291" spans="1:35" s="2" customFormat="1" ht="11.5" x14ac:dyDescent="0.25">
      <c r="A291" s="1"/>
      <c r="B291" s="227"/>
      <c r="C291" s="227"/>
      <c r="D291" s="225"/>
      <c r="E291" s="225"/>
      <c r="F291" s="226"/>
      <c r="G291" s="166"/>
      <c r="H291" s="226"/>
      <c r="I291" s="166"/>
      <c r="J291" s="226"/>
      <c r="K291" s="166"/>
      <c r="L291" s="226"/>
      <c r="M291" s="166"/>
      <c r="N291" s="226"/>
      <c r="O291" s="166"/>
      <c r="P291" s="226"/>
      <c r="Q291" s="166"/>
      <c r="R291" s="226"/>
      <c r="S291" s="1"/>
      <c r="T291" s="1"/>
      <c r="U291" s="1"/>
      <c r="V291" s="4"/>
      <c r="W291" s="4"/>
      <c r="X291" s="4"/>
      <c r="Y291" s="4"/>
      <c r="Z291" s="4"/>
      <c r="AA291" s="4"/>
      <c r="AB291" s="1"/>
      <c r="AC291" s="1"/>
      <c r="AD291" s="1"/>
      <c r="AE291" s="1"/>
      <c r="AF291" s="1"/>
      <c r="AG291" s="1"/>
      <c r="AH291" s="1"/>
      <c r="AI291" s="1"/>
    </row>
    <row r="292" spans="1:35" s="2" customFormat="1" ht="11.5" x14ac:dyDescent="0.25">
      <c r="A292" s="1"/>
      <c r="B292" s="227"/>
      <c r="C292" s="227"/>
      <c r="D292" s="225"/>
      <c r="E292" s="225"/>
      <c r="F292" s="226"/>
      <c r="G292" s="166"/>
      <c r="H292" s="226"/>
      <c r="I292" s="166"/>
      <c r="J292" s="226"/>
      <c r="K292" s="166"/>
      <c r="L292" s="226"/>
      <c r="M292" s="166"/>
      <c r="N292" s="226"/>
      <c r="O292" s="166"/>
      <c r="P292" s="226"/>
      <c r="Q292" s="166"/>
      <c r="R292" s="226"/>
      <c r="S292" s="1"/>
      <c r="T292" s="1"/>
      <c r="U292" s="1"/>
      <c r="V292" s="4"/>
      <c r="W292" s="4"/>
      <c r="X292" s="4"/>
      <c r="Y292" s="4"/>
      <c r="Z292" s="4"/>
      <c r="AA292" s="4"/>
      <c r="AB292" s="1"/>
      <c r="AC292" s="1"/>
      <c r="AD292" s="1"/>
      <c r="AE292" s="1"/>
      <c r="AF292" s="1"/>
      <c r="AG292" s="1"/>
      <c r="AH292" s="1"/>
      <c r="AI292" s="1"/>
    </row>
    <row r="293" spans="1:35" s="2" customFormat="1" ht="11.5" x14ac:dyDescent="0.25">
      <c r="A293" s="1"/>
      <c r="B293" s="227"/>
      <c r="C293" s="227"/>
      <c r="D293" s="225"/>
      <c r="E293" s="225"/>
      <c r="F293" s="226"/>
      <c r="G293" s="166"/>
      <c r="H293" s="226"/>
      <c r="I293" s="166"/>
      <c r="J293" s="226"/>
      <c r="K293" s="166"/>
      <c r="L293" s="226"/>
      <c r="M293" s="166"/>
      <c r="N293" s="226"/>
      <c r="O293" s="166"/>
      <c r="P293" s="226"/>
      <c r="Q293" s="166"/>
      <c r="R293" s="226"/>
      <c r="S293" s="1"/>
      <c r="T293" s="1"/>
      <c r="U293" s="1"/>
      <c r="V293" s="4"/>
      <c r="W293" s="4"/>
      <c r="X293" s="4"/>
      <c r="Y293" s="4"/>
      <c r="Z293" s="4"/>
      <c r="AA293" s="4"/>
      <c r="AB293" s="1"/>
      <c r="AC293" s="1"/>
      <c r="AD293" s="1"/>
      <c r="AE293" s="1"/>
      <c r="AF293" s="1"/>
      <c r="AG293" s="1"/>
      <c r="AH293" s="1"/>
      <c r="AI293" s="1"/>
    </row>
    <row r="294" spans="1:35" s="2" customFormat="1" ht="11.5" x14ac:dyDescent="0.25">
      <c r="A294" s="1"/>
      <c r="B294" s="227"/>
      <c r="C294" s="227"/>
      <c r="D294" s="225"/>
      <c r="E294" s="225"/>
      <c r="F294" s="226"/>
      <c r="G294" s="166"/>
      <c r="H294" s="226"/>
      <c r="I294" s="166"/>
      <c r="J294" s="226"/>
      <c r="K294" s="166"/>
      <c r="L294" s="226"/>
      <c r="M294" s="166"/>
      <c r="N294" s="226"/>
      <c r="O294" s="166"/>
      <c r="P294" s="226"/>
      <c r="Q294" s="166"/>
      <c r="R294" s="226"/>
      <c r="S294" s="1"/>
      <c r="T294" s="1"/>
      <c r="U294" s="1"/>
      <c r="V294" s="4"/>
      <c r="W294" s="4"/>
      <c r="X294" s="4"/>
      <c r="Y294" s="4"/>
      <c r="Z294" s="4"/>
      <c r="AA294" s="4"/>
      <c r="AB294" s="1"/>
      <c r="AC294" s="1"/>
      <c r="AD294" s="1"/>
      <c r="AE294" s="1"/>
      <c r="AF294" s="1"/>
      <c r="AG294" s="1"/>
      <c r="AH294" s="1"/>
      <c r="AI294" s="1"/>
    </row>
    <row r="295" spans="1:35" s="2" customFormat="1" ht="11.5" x14ac:dyDescent="0.25">
      <c r="A295" s="1"/>
      <c r="B295" s="227"/>
      <c r="C295" s="227"/>
      <c r="D295" s="225"/>
      <c r="E295" s="225"/>
      <c r="F295" s="226"/>
      <c r="G295" s="166"/>
      <c r="H295" s="226"/>
      <c r="I295" s="166"/>
      <c r="J295" s="226"/>
      <c r="K295" s="166"/>
      <c r="L295" s="226"/>
      <c r="M295" s="166"/>
      <c r="N295" s="226"/>
      <c r="O295" s="166"/>
      <c r="P295" s="226"/>
      <c r="Q295" s="166"/>
      <c r="R295" s="226"/>
      <c r="S295" s="1"/>
      <c r="T295" s="1"/>
      <c r="U295" s="1"/>
      <c r="V295" s="4"/>
      <c r="W295" s="4"/>
      <c r="X295" s="4"/>
      <c r="Y295" s="4"/>
      <c r="Z295" s="4"/>
      <c r="AA295" s="4"/>
      <c r="AB295" s="1"/>
      <c r="AC295" s="1"/>
      <c r="AD295" s="1"/>
      <c r="AE295" s="1"/>
      <c r="AF295" s="1"/>
      <c r="AG295" s="1"/>
      <c r="AH295" s="1"/>
      <c r="AI295" s="1"/>
    </row>
    <row r="296" spans="1:35" s="2" customFormat="1" ht="11.5" x14ac:dyDescent="0.25">
      <c r="A296" s="1"/>
      <c r="B296" s="227"/>
      <c r="C296" s="227"/>
      <c r="D296" s="225"/>
      <c r="E296" s="225"/>
      <c r="F296" s="226"/>
      <c r="G296" s="166"/>
      <c r="H296" s="226"/>
      <c r="I296" s="166"/>
      <c r="J296" s="226"/>
      <c r="K296" s="166"/>
      <c r="L296" s="226"/>
      <c r="M296" s="166"/>
      <c r="N296" s="226"/>
      <c r="O296" s="166"/>
      <c r="P296" s="226"/>
      <c r="Q296" s="166"/>
      <c r="R296" s="226"/>
      <c r="S296" s="1"/>
      <c r="T296" s="1"/>
      <c r="U296" s="1"/>
      <c r="V296" s="4"/>
      <c r="W296" s="4"/>
      <c r="X296" s="4"/>
      <c r="Y296" s="4"/>
      <c r="Z296" s="4"/>
      <c r="AA296" s="4"/>
      <c r="AB296" s="1"/>
      <c r="AC296" s="1"/>
      <c r="AD296" s="1"/>
      <c r="AE296" s="1"/>
      <c r="AF296" s="1"/>
      <c r="AG296" s="1"/>
      <c r="AH296" s="1"/>
      <c r="AI296" s="1"/>
    </row>
    <row r="297" spans="1:35" s="2" customFormat="1" ht="11.5" x14ac:dyDescent="0.25">
      <c r="A297" s="1"/>
      <c r="B297" s="227"/>
      <c r="C297" s="227"/>
      <c r="D297" s="225"/>
      <c r="E297" s="225"/>
      <c r="F297" s="226"/>
      <c r="G297" s="166"/>
      <c r="H297" s="226"/>
      <c r="I297" s="166"/>
      <c r="J297" s="226"/>
      <c r="K297" s="166"/>
      <c r="L297" s="226"/>
      <c r="M297" s="166"/>
      <c r="N297" s="226"/>
      <c r="O297" s="166"/>
      <c r="P297" s="226"/>
      <c r="Q297" s="166"/>
      <c r="R297" s="226"/>
      <c r="S297" s="1"/>
      <c r="T297" s="1"/>
      <c r="U297" s="1"/>
      <c r="V297" s="4"/>
      <c r="W297" s="4"/>
      <c r="X297" s="4"/>
      <c r="Y297" s="4"/>
      <c r="Z297" s="4"/>
      <c r="AA297" s="4"/>
      <c r="AB297" s="1"/>
      <c r="AC297" s="1"/>
      <c r="AD297" s="1"/>
      <c r="AE297" s="1"/>
      <c r="AF297" s="1"/>
      <c r="AG297" s="1"/>
      <c r="AH297" s="1"/>
      <c r="AI297" s="1"/>
    </row>
    <row r="298" spans="1:35" s="2" customFormat="1" ht="11.5" x14ac:dyDescent="0.25">
      <c r="A298" s="1"/>
      <c r="B298" s="227"/>
      <c r="C298" s="227"/>
      <c r="D298" s="225"/>
      <c r="E298" s="225"/>
      <c r="F298" s="226"/>
      <c r="G298" s="166"/>
      <c r="H298" s="226"/>
      <c r="I298" s="166"/>
      <c r="J298" s="226"/>
      <c r="K298" s="166"/>
      <c r="L298" s="226"/>
      <c r="M298" s="166"/>
      <c r="N298" s="226"/>
      <c r="O298" s="166"/>
      <c r="P298" s="226"/>
      <c r="Q298" s="166"/>
      <c r="R298" s="226"/>
      <c r="S298" s="1"/>
      <c r="T298" s="1"/>
      <c r="U298" s="1"/>
      <c r="V298" s="4"/>
      <c r="W298" s="4"/>
      <c r="X298" s="4"/>
      <c r="Y298" s="4"/>
      <c r="Z298" s="4"/>
      <c r="AA298" s="4"/>
      <c r="AB298" s="1"/>
      <c r="AC298" s="1"/>
      <c r="AD298" s="1"/>
      <c r="AE298" s="1"/>
      <c r="AF298" s="1"/>
      <c r="AG298" s="1"/>
      <c r="AH298" s="1"/>
      <c r="AI298" s="1"/>
    </row>
    <row r="299" spans="1:35" s="2" customFormat="1" ht="11.5" x14ac:dyDescent="0.25">
      <c r="A299" s="1"/>
      <c r="B299" s="227"/>
      <c r="C299" s="227"/>
      <c r="D299" s="225"/>
      <c r="E299" s="225"/>
      <c r="F299" s="226"/>
      <c r="G299" s="166"/>
      <c r="H299" s="226"/>
      <c r="I299" s="166"/>
      <c r="J299" s="226"/>
      <c r="K299" s="166"/>
      <c r="L299" s="226"/>
      <c r="M299" s="166"/>
      <c r="N299" s="226"/>
      <c r="O299" s="166"/>
      <c r="P299" s="226"/>
      <c r="Q299" s="166"/>
      <c r="R299" s="226"/>
      <c r="S299" s="1"/>
      <c r="T299" s="1"/>
      <c r="U299" s="1"/>
      <c r="V299" s="4"/>
      <c r="W299" s="4"/>
      <c r="X299" s="4"/>
      <c r="Y299" s="4"/>
      <c r="Z299" s="4"/>
      <c r="AA299" s="4"/>
      <c r="AB299" s="1"/>
      <c r="AC299" s="1"/>
      <c r="AD299" s="1"/>
      <c r="AE299" s="1"/>
      <c r="AF299" s="1"/>
      <c r="AG299" s="1"/>
      <c r="AH299" s="1"/>
      <c r="AI299" s="1"/>
    </row>
    <row r="300" spans="1:35" s="2" customFormat="1" ht="11.5" x14ac:dyDescent="0.25">
      <c r="A300" s="1"/>
      <c r="B300" s="227"/>
      <c r="C300" s="227"/>
      <c r="D300" s="225"/>
      <c r="E300" s="225"/>
      <c r="F300" s="226"/>
      <c r="G300" s="166"/>
      <c r="H300" s="226"/>
      <c r="I300" s="166"/>
      <c r="J300" s="226"/>
      <c r="K300" s="166"/>
      <c r="L300" s="226"/>
      <c r="M300" s="166"/>
      <c r="N300" s="226"/>
      <c r="O300" s="166"/>
      <c r="P300" s="226"/>
      <c r="Q300" s="166"/>
      <c r="R300" s="226"/>
      <c r="S300" s="1"/>
      <c r="T300" s="1"/>
      <c r="U300" s="1"/>
      <c r="V300" s="4"/>
      <c r="W300" s="4"/>
      <c r="X300" s="4"/>
      <c r="Y300" s="4"/>
      <c r="Z300" s="4"/>
      <c r="AA300" s="4"/>
      <c r="AB300" s="1"/>
      <c r="AC300" s="1"/>
      <c r="AD300" s="1"/>
      <c r="AE300" s="1"/>
      <c r="AF300" s="1"/>
      <c r="AG300" s="1"/>
      <c r="AH300" s="1"/>
      <c r="AI300" s="1"/>
    </row>
    <row r="301" spans="1:35" s="2" customFormat="1" ht="11.5" x14ac:dyDescent="0.25">
      <c r="A301" s="1"/>
      <c r="B301" s="227"/>
      <c r="C301" s="227"/>
      <c r="D301" s="225"/>
      <c r="E301" s="225"/>
      <c r="F301" s="226"/>
      <c r="G301" s="166"/>
      <c r="H301" s="226"/>
      <c r="I301" s="166"/>
      <c r="J301" s="226"/>
      <c r="K301" s="166"/>
      <c r="L301" s="226"/>
      <c r="M301" s="166"/>
      <c r="N301" s="226"/>
      <c r="O301" s="166"/>
      <c r="P301" s="226"/>
      <c r="Q301" s="166"/>
      <c r="R301" s="226"/>
      <c r="S301" s="1"/>
      <c r="T301" s="1"/>
      <c r="U301" s="1"/>
      <c r="V301" s="4"/>
      <c r="W301" s="4"/>
      <c r="X301" s="4"/>
      <c r="Y301" s="4"/>
      <c r="Z301" s="4"/>
      <c r="AA301" s="4"/>
      <c r="AB301" s="1"/>
      <c r="AC301" s="1"/>
      <c r="AD301" s="1"/>
      <c r="AE301" s="1"/>
      <c r="AF301" s="1"/>
      <c r="AG301" s="1"/>
      <c r="AH301" s="1"/>
      <c r="AI301" s="1"/>
    </row>
    <row r="302" spans="1:35" s="2" customFormat="1" ht="11.5" x14ac:dyDescent="0.25">
      <c r="A302" s="1"/>
      <c r="B302" s="227"/>
      <c r="C302" s="227"/>
      <c r="D302" s="225"/>
      <c r="E302" s="225"/>
      <c r="F302" s="226"/>
      <c r="G302" s="166"/>
      <c r="H302" s="226"/>
      <c r="I302" s="166"/>
      <c r="J302" s="226"/>
      <c r="K302" s="166"/>
      <c r="L302" s="226"/>
      <c r="M302" s="166"/>
      <c r="N302" s="226"/>
      <c r="O302" s="166"/>
      <c r="P302" s="226"/>
      <c r="Q302" s="166"/>
      <c r="R302" s="226"/>
      <c r="S302" s="1"/>
      <c r="T302" s="1"/>
      <c r="U302" s="1"/>
      <c r="V302" s="4"/>
      <c r="W302" s="4"/>
      <c r="X302" s="4"/>
      <c r="Y302" s="4"/>
      <c r="Z302" s="4"/>
      <c r="AA302" s="4"/>
      <c r="AB302" s="1"/>
      <c r="AC302" s="1"/>
      <c r="AD302" s="1"/>
      <c r="AE302" s="1"/>
      <c r="AF302" s="1"/>
      <c r="AG302" s="1"/>
      <c r="AH302" s="1"/>
      <c r="AI302" s="1"/>
    </row>
    <row r="303" spans="1:35" s="2" customFormat="1" ht="11.5" x14ac:dyDescent="0.25">
      <c r="A303" s="1"/>
      <c r="B303" s="227"/>
      <c r="C303" s="227"/>
      <c r="D303" s="225"/>
      <c r="E303" s="225"/>
      <c r="F303" s="226"/>
      <c r="G303" s="166"/>
      <c r="H303" s="226"/>
      <c r="I303" s="166"/>
      <c r="J303" s="226"/>
      <c r="K303" s="166"/>
      <c r="L303" s="226"/>
      <c r="M303" s="166"/>
      <c r="N303" s="226"/>
      <c r="O303" s="166"/>
      <c r="P303" s="226"/>
      <c r="Q303" s="166"/>
      <c r="R303" s="226"/>
      <c r="S303" s="1"/>
      <c r="T303" s="1"/>
      <c r="U303" s="1"/>
      <c r="V303" s="4"/>
      <c r="W303" s="4"/>
      <c r="X303" s="4"/>
      <c r="Y303" s="4"/>
      <c r="Z303" s="4"/>
      <c r="AA303" s="4"/>
      <c r="AB303" s="1"/>
      <c r="AC303" s="1"/>
      <c r="AD303" s="1"/>
      <c r="AE303" s="1"/>
      <c r="AF303" s="1"/>
      <c r="AG303" s="1"/>
      <c r="AH303" s="1"/>
      <c r="AI303" s="1"/>
    </row>
    <row r="304" spans="1:35" s="2" customFormat="1" ht="11.5" x14ac:dyDescent="0.25">
      <c r="A304" s="1"/>
      <c r="B304" s="227"/>
      <c r="C304" s="227"/>
      <c r="D304" s="225"/>
      <c r="E304" s="225"/>
      <c r="F304" s="226"/>
      <c r="G304" s="166"/>
      <c r="H304" s="226"/>
      <c r="I304" s="166"/>
      <c r="J304" s="226"/>
      <c r="K304" s="166"/>
      <c r="L304" s="226"/>
      <c r="M304" s="166"/>
      <c r="N304" s="226"/>
      <c r="O304" s="166"/>
      <c r="P304" s="226"/>
      <c r="Q304" s="166"/>
      <c r="R304" s="226"/>
      <c r="S304" s="1"/>
      <c r="T304" s="1"/>
      <c r="U304" s="1"/>
      <c r="V304" s="4"/>
      <c r="W304" s="4"/>
      <c r="X304" s="4"/>
      <c r="Y304" s="4"/>
      <c r="Z304" s="4"/>
      <c r="AA304" s="4"/>
      <c r="AB304" s="1"/>
      <c r="AC304" s="1"/>
      <c r="AD304" s="1"/>
      <c r="AE304" s="1"/>
      <c r="AF304" s="1"/>
      <c r="AG304" s="1"/>
      <c r="AH304" s="1"/>
      <c r="AI304" s="1"/>
    </row>
    <row r="305" spans="1:35" s="2" customFormat="1" ht="11.5" x14ac:dyDescent="0.25">
      <c r="A305" s="1"/>
      <c r="B305" s="227"/>
      <c r="C305" s="227"/>
      <c r="D305" s="225"/>
      <c r="E305" s="225"/>
      <c r="F305" s="226"/>
      <c r="G305" s="166"/>
      <c r="H305" s="226"/>
      <c r="I305" s="166"/>
      <c r="J305" s="226"/>
      <c r="K305" s="166"/>
      <c r="L305" s="226"/>
      <c r="M305" s="166"/>
      <c r="N305" s="226"/>
      <c r="O305" s="166"/>
      <c r="P305" s="226"/>
      <c r="Q305" s="166"/>
      <c r="R305" s="226"/>
      <c r="S305" s="1"/>
      <c r="T305" s="1"/>
      <c r="U305" s="1"/>
      <c r="V305" s="4"/>
      <c r="W305" s="4"/>
      <c r="X305" s="4"/>
      <c r="Y305" s="4"/>
      <c r="Z305" s="4"/>
      <c r="AA305" s="4"/>
      <c r="AB305" s="1"/>
      <c r="AC305" s="1"/>
      <c r="AD305" s="1"/>
      <c r="AE305" s="1"/>
      <c r="AF305" s="1"/>
      <c r="AG305" s="1"/>
      <c r="AH305" s="1"/>
      <c r="AI305" s="1"/>
    </row>
    <row r="306" spans="1:35" s="2" customFormat="1" ht="11.5" x14ac:dyDescent="0.25">
      <c r="A306" s="1"/>
      <c r="B306" s="227"/>
      <c r="C306" s="227"/>
      <c r="D306" s="225"/>
      <c r="E306" s="225"/>
      <c r="F306" s="226"/>
      <c r="G306" s="166"/>
      <c r="H306" s="226"/>
      <c r="I306" s="166"/>
      <c r="J306" s="226"/>
      <c r="K306" s="166"/>
      <c r="L306" s="226"/>
      <c r="M306" s="166"/>
      <c r="N306" s="226"/>
      <c r="O306" s="166"/>
      <c r="P306" s="226"/>
      <c r="Q306" s="166"/>
      <c r="R306" s="226"/>
      <c r="S306" s="1"/>
      <c r="T306" s="1"/>
      <c r="U306" s="1"/>
      <c r="V306" s="4"/>
      <c r="W306" s="4"/>
      <c r="X306" s="4"/>
      <c r="Y306" s="4"/>
      <c r="Z306" s="4"/>
      <c r="AA306" s="4"/>
      <c r="AB306" s="1"/>
      <c r="AC306" s="1"/>
      <c r="AD306" s="1"/>
      <c r="AE306" s="1"/>
      <c r="AF306" s="1"/>
      <c r="AG306" s="1"/>
      <c r="AH306" s="1"/>
      <c r="AI306" s="1"/>
    </row>
    <row r="307" spans="1:35" s="2" customFormat="1" ht="11.5" x14ac:dyDescent="0.25">
      <c r="A307" s="1"/>
      <c r="B307" s="227"/>
      <c r="C307" s="227"/>
      <c r="D307" s="225"/>
      <c r="E307" s="225"/>
      <c r="F307" s="226"/>
      <c r="G307" s="166"/>
      <c r="H307" s="226"/>
      <c r="I307" s="166"/>
      <c r="J307" s="226"/>
      <c r="K307" s="166"/>
      <c r="L307" s="226"/>
      <c r="M307" s="166"/>
      <c r="N307" s="226"/>
      <c r="O307" s="166"/>
      <c r="P307" s="226"/>
      <c r="Q307" s="166"/>
      <c r="R307" s="226"/>
      <c r="S307" s="1"/>
      <c r="T307" s="1"/>
      <c r="U307" s="1"/>
      <c r="V307" s="4"/>
      <c r="W307" s="4"/>
      <c r="X307" s="4"/>
      <c r="Y307" s="4"/>
      <c r="Z307" s="4"/>
      <c r="AA307" s="4"/>
      <c r="AB307" s="1"/>
      <c r="AC307" s="1"/>
      <c r="AD307" s="1"/>
      <c r="AE307" s="1"/>
      <c r="AF307" s="1"/>
      <c r="AG307" s="1"/>
      <c r="AH307" s="1"/>
      <c r="AI307" s="1"/>
    </row>
    <row r="308" spans="1:35" s="2" customFormat="1" ht="11.5" x14ac:dyDescent="0.25">
      <c r="A308" s="1"/>
      <c r="B308" s="227"/>
      <c r="C308" s="227"/>
      <c r="D308" s="225"/>
      <c r="E308" s="225"/>
      <c r="F308" s="226"/>
      <c r="G308" s="166"/>
      <c r="H308" s="226"/>
      <c r="I308" s="166"/>
      <c r="J308" s="226"/>
      <c r="K308" s="166"/>
      <c r="L308" s="226"/>
      <c r="M308" s="166"/>
      <c r="N308" s="226"/>
      <c r="O308" s="166"/>
      <c r="P308" s="226"/>
      <c r="Q308" s="166"/>
      <c r="R308" s="226"/>
      <c r="S308" s="1"/>
      <c r="T308" s="1"/>
      <c r="U308" s="1"/>
      <c r="V308" s="4"/>
      <c r="W308" s="4"/>
      <c r="X308" s="4"/>
      <c r="Y308" s="4"/>
      <c r="Z308" s="4"/>
      <c r="AA308" s="4"/>
      <c r="AB308" s="1"/>
      <c r="AC308" s="1"/>
      <c r="AD308" s="1"/>
      <c r="AE308" s="1"/>
      <c r="AF308" s="1"/>
      <c r="AG308" s="1"/>
      <c r="AH308" s="1"/>
      <c r="AI308" s="1"/>
    </row>
    <row r="309" spans="1:35" s="2" customFormat="1" ht="11.5" x14ac:dyDescent="0.25">
      <c r="A309" s="1"/>
      <c r="B309" s="227"/>
      <c r="C309" s="227"/>
      <c r="D309" s="225"/>
      <c r="E309" s="225"/>
      <c r="F309" s="226"/>
      <c r="G309" s="166"/>
      <c r="H309" s="226"/>
      <c r="I309" s="166"/>
      <c r="J309" s="226"/>
      <c r="K309" s="166"/>
      <c r="L309" s="226"/>
      <c r="M309" s="166"/>
      <c r="N309" s="226"/>
      <c r="O309" s="166"/>
      <c r="P309" s="226"/>
      <c r="Q309" s="166"/>
      <c r="R309" s="226"/>
      <c r="S309" s="1"/>
      <c r="T309" s="1"/>
      <c r="U309" s="1"/>
      <c r="V309" s="4"/>
      <c r="W309" s="4"/>
      <c r="X309" s="4"/>
      <c r="Y309" s="4"/>
      <c r="Z309" s="4"/>
      <c r="AA309" s="4"/>
      <c r="AB309" s="1"/>
      <c r="AC309" s="1"/>
      <c r="AD309" s="1"/>
      <c r="AE309" s="1"/>
      <c r="AF309" s="1"/>
      <c r="AG309" s="1"/>
      <c r="AH309" s="1"/>
      <c r="AI309" s="1"/>
    </row>
    <row r="310" spans="1:35" s="2" customFormat="1" ht="11.5" x14ac:dyDescent="0.25">
      <c r="A310" s="1"/>
      <c r="B310" s="227"/>
      <c r="C310" s="227"/>
      <c r="D310" s="225"/>
      <c r="E310" s="225"/>
      <c r="F310" s="226"/>
      <c r="G310" s="166"/>
      <c r="H310" s="226"/>
      <c r="I310" s="166"/>
      <c r="J310" s="226"/>
      <c r="K310" s="166"/>
      <c r="L310" s="226"/>
      <c r="M310" s="166"/>
      <c r="N310" s="226"/>
      <c r="O310" s="166"/>
      <c r="P310" s="226"/>
      <c r="Q310" s="166"/>
      <c r="R310" s="226"/>
      <c r="S310" s="1"/>
      <c r="T310" s="1"/>
      <c r="U310" s="1"/>
      <c r="V310" s="4"/>
      <c r="W310" s="4"/>
      <c r="X310" s="4"/>
      <c r="Y310" s="4"/>
      <c r="Z310" s="4"/>
      <c r="AA310" s="4"/>
      <c r="AB310" s="1"/>
      <c r="AC310" s="1"/>
      <c r="AD310" s="1"/>
      <c r="AE310" s="1"/>
      <c r="AF310" s="1"/>
      <c r="AG310" s="1"/>
      <c r="AH310" s="1"/>
      <c r="AI310" s="1"/>
    </row>
    <row r="311" spans="1:35" s="2" customFormat="1" ht="11.5" x14ac:dyDescent="0.25">
      <c r="A311" s="1"/>
      <c r="B311" s="227"/>
      <c r="C311" s="227"/>
      <c r="D311" s="225"/>
      <c r="E311" s="225"/>
      <c r="F311" s="226"/>
      <c r="G311" s="166"/>
      <c r="H311" s="226"/>
      <c r="I311" s="166"/>
      <c r="J311" s="226"/>
      <c r="K311" s="166"/>
      <c r="L311" s="226"/>
      <c r="M311" s="166"/>
      <c r="N311" s="226"/>
      <c r="O311" s="166"/>
      <c r="P311" s="226"/>
      <c r="Q311" s="166"/>
      <c r="R311" s="226"/>
      <c r="S311" s="1"/>
      <c r="T311" s="1"/>
      <c r="U311" s="1"/>
      <c r="V311" s="4"/>
      <c r="W311" s="4"/>
      <c r="X311" s="4"/>
      <c r="Y311" s="4"/>
      <c r="Z311" s="4"/>
      <c r="AA311" s="4"/>
      <c r="AB311" s="1"/>
      <c r="AC311" s="1"/>
      <c r="AD311" s="1"/>
      <c r="AE311" s="1"/>
      <c r="AF311" s="1"/>
      <c r="AG311" s="1"/>
      <c r="AH311" s="1"/>
      <c r="AI311" s="1"/>
    </row>
    <row r="312" spans="1:35" s="2" customFormat="1" ht="11.5" x14ac:dyDescent="0.25">
      <c r="A312" s="1"/>
      <c r="B312" s="227"/>
      <c r="C312" s="227"/>
      <c r="D312" s="225"/>
      <c r="E312" s="225"/>
      <c r="F312" s="226"/>
      <c r="G312" s="166"/>
      <c r="H312" s="226"/>
      <c r="I312" s="166"/>
      <c r="J312" s="226"/>
      <c r="K312" s="166"/>
      <c r="L312" s="226"/>
      <c r="M312" s="166"/>
      <c r="N312" s="226"/>
      <c r="O312" s="166"/>
      <c r="P312" s="226"/>
      <c r="Q312" s="166"/>
      <c r="R312" s="226"/>
      <c r="S312" s="1"/>
      <c r="T312" s="1"/>
      <c r="U312" s="1"/>
      <c r="V312" s="4"/>
      <c r="W312" s="4"/>
      <c r="X312" s="4"/>
      <c r="Y312" s="4"/>
      <c r="Z312" s="4"/>
      <c r="AA312" s="4"/>
      <c r="AB312" s="1"/>
      <c r="AC312" s="1"/>
      <c r="AD312" s="1"/>
      <c r="AE312" s="1"/>
      <c r="AF312" s="1"/>
      <c r="AG312" s="1"/>
      <c r="AH312" s="1"/>
      <c r="AI312" s="1"/>
    </row>
    <row r="313" spans="1:35" s="2" customFormat="1" ht="11.5" x14ac:dyDescent="0.25">
      <c r="A313" s="1"/>
      <c r="B313" s="227"/>
      <c r="C313" s="227"/>
      <c r="D313" s="225"/>
      <c r="E313" s="225"/>
      <c r="F313" s="226"/>
      <c r="G313" s="166"/>
      <c r="H313" s="226"/>
      <c r="I313" s="166"/>
      <c r="J313" s="226"/>
      <c r="K313" s="166"/>
      <c r="L313" s="226"/>
      <c r="M313" s="166"/>
      <c r="N313" s="226"/>
      <c r="O313" s="166"/>
      <c r="P313" s="226"/>
      <c r="Q313" s="166"/>
      <c r="R313" s="226"/>
      <c r="S313" s="1"/>
      <c r="T313" s="1"/>
      <c r="U313" s="1"/>
      <c r="V313" s="4"/>
      <c r="W313" s="4"/>
      <c r="X313" s="4"/>
      <c r="Y313" s="4"/>
      <c r="Z313" s="4"/>
      <c r="AA313" s="4"/>
      <c r="AB313" s="1"/>
      <c r="AC313" s="1"/>
      <c r="AD313" s="1"/>
      <c r="AE313" s="1"/>
      <c r="AF313" s="1"/>
      <c r="AG313" s="1"/>
      <c r="AH313" s="1"/>
      <c r="AI313" s="1"/>
    </row>
    <row r="314" spans="1:35" s="2" customFormat="1" ht="11.5" x14ac:dyDescent="0.25">
      <c r="A314" s="1"/>
      <c r="B314" s="227"/>
      <c r="C314" s="227"/>
      <c r="D314" s="225"/>
      <c r="E314" s="225"/>
      <c r="F314" s="226"/>
      <c r="G314" s="166"/>
      <c r="H314" s="226"/>
      <c r="I314" s="166"/>
      <c r="J314" s="226"/>
      <c r="K314" s="166"/>
      <c r="L314" s="226"/>
      <c r="M314" s="166"/>
      <c r="N314" s="226"/>
      <c r="O314" s="166"/>
      <c r="P314" s="226"/>
      <c r="Q314" s="166"/>
      <c r="R314" s="226"/>
      <c r="S314" s="1"/>
      <c r="T314" s="1"/>
      <c r="U314" s="1"/>
      <c r="V314" s="4"/>
      <c r="W314" s="4"/>
      <c r="X314" s="4"/>
      <c r="Y314" s="4"/>
      <c r="Z314" s="4"/>
      <c r="AA314" s="4"/>
      <c r="AB314" s="1"/>
      <c r="AC314" s="1"/>
      <c r="AD314" s="1"/>
      <c r="AE314" s="1"/>
      <c r="AF314" s="1"/>
      <c r="AG314" s="1"/>
      <c r="AH314" s="1"/>
      <c r="AI314" s="1"/>
    </row>
    <row r="315" spans="1:35" s="2" customFormat="1" ht="11.5" x14ac:dyDescent="0.25">
      <c r="A315" s="1"/>
      <c r="B315" s="227"/>
      <c r="C315" s="227"/>
      <c r="D315" s="225"/>
      <c r="E315" s="225"/>
      <c r="F315" s="226"/>
      <c r="G315" s="166"/>
      <c r="H315" s="226"/>
      <c r="I315" s="166"/>
      <c r="J315" s="226"/>
      <c r="K315" s="166"/>
      <c r="L315" s="226"/>
      <c r="M315" s="166"/>
      <c r="N315" s="226"/>
      <c r="O315" s="166"/>
      <c r="P315" s="226"/>
      <c r="Q315" s="166"/>
      <c r="R315" s="226"/>
      <c r="S315" s="1"/>
      <c r="T315" s="1"/>
      <c r="U315" s="1"/>
      <c r="V315" s="4"/>
      <c r="W315" s="4"/>
      <c r="X315" s="4"/>
      <c r="Y315" s="4"/>
      <c r="Z315" s="4"/>
      <c r="AA315" s="4"/>
      <c r="AB315" s="1"/>
      <c r="AC315" s="1"/>
      <c r="AD315" s="1"/>
      <c r="AE315" s="1"/>
      <c r="AF315" s="1"/>
      <c r="AG315" s="1"/>
      <c r="AH315" s="1"/>
      <c r="AI315" s="1"/>
    </row>
    <row r="316" spans="1:35" s="2" customFormat="1" ht="11.5" x14ac:dyDescent="0.25">
      <c r="A316" s="1"/>
      <c r="B316" s="227"/>
      <c r="C316" s="227"/>
      <c r="D316" s="225"/>
      <c r="E316" s="225"/>
      <c r="F316" s="226"/>
      <c r="G316" s="166"/>
      <c r="H316" s="226"/>
      <c r="I316" s="166"/>
      <c r="J316" s="226"/>
      <c r="K316" s="166"/>
      <c r="L316" s="226"/>
      <c r="M316" s="166"/>
      <c r="N316" s="226"/>
      <c r="O316" s="166"/>
      <c r="P316" s="226"/>
      <c r="Q316" s="166"/>
      <c r="R316" s="226"/>
      <c r="S316" s="1"/>
      <c r="T316" s="1"/>
      <c r="U316" s="1"/>
      <c r="V316" s="4"/>
      <c r="W316" s="4"/>
      <c r="X316" s="4"/>
      <c r="Y316" s="4"/>
      <c r="Z316" s="4"/>
      <c r="AA316" s="4"/>
      <c r="AB316" s="1"/>
      <c r="AC316" s="1"/>
      <c r="AD316" s="1"/>
      <c r="AE316" s="1"/>
      <c r="AF316" s="1"/>
      <c r="AG316" s="1"/>
      <c r="AH316" s="1"/>
      <c r="AI316" s="1"/>
    </row>
    <row r="317" spans="1:35" s="2" customFormat="1" ht="11.5" x14ac:dyDescent="0.25">
      <c r="A317" s="1"/>
      <c r="B317" s="227"/>
      <c r="C317" s="227"/>
      <c r="D317" s="225"/>
      <c r="E317" s="225"/>
      <c r="F317" s="226"/>
      <c r="G317" s="166"/>
      <c r="H317" s="226"/>
      <c r="I317" s="166"/>
      <c r="J317" s="226"/>
      <c r="K317" s="166"/>
      <c r="L317" s="226"/>
      <c r="M317" s="166"/>
      <c r="N317" s="226"/>
      <c r="O317" s="166"/>
      <c r="P317" s="226"/>
      <c r="Q317" s="166"/>
      <c r="R317" s="226"/>
      <c r="S317" s="1"/>
      <c r="T317" s="1"/>
      <c r="U317" s="1"/>
      <c r="V317" s="4"/>
      <c r="W317" s="4"/>
      <c r="X317" s="4"/>
      <c r="Y317" s="4"/>
      <c r="Z317" s="4"/>
      <c r="AA317" s="4"/>
      <c r="AB317" s="1"/>
      <c r="AC317" s="1"/>
      <c r="AD317" s="1"/>
      <c r="AE317" s="1"/>
      <c r="AF317" s="1"/>
      <c r="AG317" s="1"/>
      <c r="AH317" s="1"/>
      <c r="AI317" s="1"/>
    </row>
    <row r="318" spans="1:35" s="2" customFormat="1" ht="11.5" x14ac:dyDescent="0.25">
      <c r="A318" s="1"/>
      <c r="B318" s="227"/>
      <c r="C318" s="227"/>
      <c r="D318" s="225"/>
      <c r="E318" s="225"/>
      <c r="F318" s="226"/>
      <c r="G318" s="166"/>
      <c r="H318" s="226"/>
      <c r="I318" s="166"/>
      <c r="J318" s="226"/>
      <c r="K318" s="166"/>
      <c r="L318" s="226"/>
      <c r="M318" s="166"/>
      <c r="N318" s="226"/>
      <c r="O318" s="166"/>
      <c r="P318" s="226"/>
      <c r="Q318" s="166"/>
      <c r="R318" s="226"/>
      <c r="S318" s="1"/>
      <c r="T318" s="1"/>
      <c r="U318" s="1"/>
      <c r="V318" s="4"/>
      <c r="W318" s="4"/>
      <c r="X318" s="4"/>
      <c r="Y318" s="4"/>
      <c r="Z318" s="4"/>
      <c r="AA318" s="4"/>
      <c r="AB318" s="1"/>
      <c r="AC318" s="1"/>
      <c r="AD318" s="1"/>
      <c r="AE318" s="1"/>
      <c r="AF318" s="1"/>
      <c r="AG318" s="1"/>
      <c r="AH318" s="1"/>
      <c r="AI318" s="1"/>
    </row>
    <row r="319" spans="1:35" s="2" customFormat="1" ht="11.5" x14ac:dyDescent="0.25">
      <c r="A319" s="1"/>
      <c r="B319" s="227"/>
      <c r="C319" s="227"/>
      <c r="D319" s="225"/>
      <c r="E319" s="225"/>
      <c r="F319" s="226"/>
      <c r="G319" s="166"/>
      <c r="H319" s="226"/>
      <c r="I319" s="166"/>
      <c r="J319" s="226"/>
      <c r="K319" s="166"/>
      <c r="L319" s="226"/>
      <c r="M319" s="166"/>
      <c r="N319" s="226"/>
      <c r="O319" s="166"/>
      <c r="P319" s="226"/>
      <c r="Q319" s="166"/>
      <c r="R319" s="226"/>
      <c r="S319" s="1"/>
      <c r="T319" s="1"/>
      <c r="U319" s="1"/>
      <c r="V319" s="4"/>
      <c r="W319" s="4"/>
      <c r="X319" s="4"/>
      <c r="Y319" s="4"/>
      <c r="Z319" s="4"/>
      <c r="AA319" s="4"/>
      <c r="AB319" s="1"/>
      <c r="AC319" s="1"/>
      <c r="AD319" s="1"/>
      <c r="AE319" s="1"/>
      <c r="AF319" s="1"/>
      <c r="AG319" s="1"/>
      <c r="AH319" s="1"/>
      <c r="AI319" s="1"/>
    </row>
    <row r="320" spans="1:35" s="2" customFormat="1" ht="11.5" x14ac:dyDescent="0.25">
      <c r="A320" s="1"/>
      <c r="B320" s="227"/>
      <c r="C320" s="227"/>
      <c r="D320" s="225"/>
      <c r="E320" s="225"/>
      <c r="F320" s="226"/>
      <c r="G320" s="166"/>
      <c r="H320" s="226"/>
      <c r="I320" s="166"/>
      <c r="J320" s="226"/>
      <c r="K320" s="166"/>
      <c r="L320" s="226"/>
      <c r="M320" s="166"/>
      <c r="N320" s="226"/>
      <c r="O320" s="166"/>
      <c r="P320" s="226"/>
      <c r="Q320" s="166"/>
      <c r="R320" s="226"/>
      <c r="S320" s="1"/>
      <c r="T320" s="1"/>
      <c r="U320" s="1"/>
      <c r="V320" s="4"/>
      <c r="W320" s="4"/>
      <c r="X320" s="4"/>
      <c r="Y320" s="4"/>
      <c r="Z320" s="4"/>
      <c r="AA320" s="4"/>
      <c r="AB320" s="1"/>
      <c r="AC320" s="1"/>
      <c r="AD320" s="1"/>
      <c r="AE320" s="1"/>
      <c r="AF320" s="1"/>
      <c r="AG320" s="1"/>
      <c r="AH320" s="1"/>
      <c r="AI320" s="1"/>
    </row>
    <row r="321" spans="1:35" s="2" customFormat="1" ht="11.5" x14ac:dyDescent="0.25">
      <c r="A321" s="1"/>
      <c r="B321" s="227"/>
      <c r="C321" s="227"/>
      <c r="D321" s="225"/>
      <c r="E321" s="225"/>
      <c r="F321" s="226"/>
      <c r="G321" s="166"/>
      <c r="H321" s="226"/>
      <c r="I321" s="166"/>
      <c r="J321" s="226"/>
      <c r="K321" s="166"/>
      <c r="L321" s="226"/>
      <c r="M321" s="166"/>
      <c r="N321" s="226"/>
      <c r="O321" s="166"/>
      <c r="P321" s="226"/>
      <c r="Q321" s="166"/>
      <c r="R321" s="226"/>
      <c r="S321" s="1"/>
      <c r="T321" s="1"/>
      <c r="U321" s="1"/>
      <c r="V321" s="4"/>
      <c r="W321" s="4"/>
      <c r="X321" s="4"/>
      <c r="Y321" s="4"/>
      <c r="Z321" s="4"/>
      <c r="AA321" s="4"/>
      <c r="AB321" s="1"/>
      <c r="AC321" s="1"/>
      <c r="AD321" s="1"/>
      <c r="AE321" s="1"/>
      <c r="AF321" s="1"/>
      <c r="AG321" s="1"/>
      <c r="AH321" s="1"/>
      <c r="AI321" s="1"/>
    </row>
    <row r="322" spans="1:35" s="2" customFormat="1" ht="11.5" x14ac:dyDescent="0.25">
      <c r="A322" s="1"/>
      <c r="B322" s="227"/>
      <c r="C322" s="227"/>
      <c r="D322" s="225"/>
      <c r="E322" s="225"/>
      <c r="F322" s="226"/>
      <c r="G322" s="166"/>
      <c r="H322" s="226"/>
      <c r="I322" s="166"/>
      <c r="J322" s="226"/>
      <c r="K322" s="166"/>
      <c r="L322" s="226"/>
      <c r="M322" s="166"/>
      <c r="N322" s="226"/>
      <c r="O322" s="166"/>
      <c r="P322" s="226"/>
      <c r="Q322" s="166"/>
      <c r="R322" s="226"/>
      <c r="S322" s="1"/>
      <c r="T322" s="1"/>
      <c r="U322" s="1"/>
      <c r="V322" s="4"/>
      <c r="W322" s="4"/>
      <c r="X322" s="4"/>
      <c r="Y322" s="4"/>
      <c r="Z322" s="4"/>
      <c r="AA322" s="4"/>
      <c r="AB322" s="1"/>
      <c r="AC322" s="1"/>
      <c r="AD322" s="1"/>
      <c r="AE322" s="1"/>
      <c r="AF322" s="1"/>
      <c r="AG322" s="1"/>
      <c r="AH322" s="1"/>
      <c r="AI322" s="1"/>
    </row>
    <row r="323" spans="1:35" s="2" customFormat="1" ht="11.5" x14ac:dyDescent="0.25">
      <c r="A323" s="1"/>
      <c r="B323" s="227"/>
      <c r="C323" s="227"/>
      <c r="D323" s="225"/>
      <c r="E323" s="225"/>
      <c r="F323" s="226"/>
      <c r="G323" s="166"/>
      <c r="H323" s="226"/>
      <c r="I323" s="166"/>
      <c r="J323" s="226"/>
      <c r="K323" s="166"/>
      <c r="L323" s="226"/>
      <c r="M323" s="166"/>
      <c r="N323" s="226"/>
      <c r="O323" s="166"/>
      <c r="P323" s="226"/>
      <c r="Q323" s="166"/>
      <c r="R323" s="226"/>
      <c r="S323" s="1"/>
      <c r="T323" s="1"/>
      <c r="U323" s="1"/>
      <c r="V323" s="4"/>
      <c r="W323" s="4"/>
      <c r="X323" s="4"/>
      <c r="Y323" s="4"/>
      <c r="Z323" s="4"/>
      <c r="AA323" s="4"/>
      <c r="AB323" s="1"/>
      <c r="AC323" s="1"/>
      <c r="AD323" s="1"/>
      <c r="AE323" s="1"/>
      <c r="AF323" s="1"/>
      <c r="AG323" s="1"/>
      <c r="AH323" s="1"/>
      <c r="AI323" s="1"/>
    </row>
    <row r="324" spans="1:35" s="2" customFormat="1" ht="11.5" x14ac:dyDescent="0.25">
      <c r="A324" s="1"/>
      <c r="B324" s="227"/>
      <c r="C324" s="227"/>
      <c r="D324" s="225"/>
      <c r="E324" s="225"/>
      <c r="F324" s="226"/>
      <c r="G324" s="166"/>
      <c r="H324" s="226"/>
      <c r="I324" s="166"/>
      <c r="J324" s="226"/>
      <c r="K324" s="166"/>
      <c r="L324" s="226"/>
      <c r="M324" s="166"/>
      <c r="N324" s="226"/>
      <c r="O324" s="166"/>
      <c r="P324" s="226"/>
      <c r="Q324" s="166"/>
      <c r="R324" s="226"/>
      <c r="S324" s="1"/>
      <c r="T324" s="1"/>
      <c r="U324" s="1"/>
      <c r="V324" s="4"/>
      <c r="W324" s="4"/>
      <c r="X324" s="4"/>
      <c r="Y324" s="4"/>
      <c r="Z324" s="4"/>
      <c r="AA324" s="4"/>
      <c r="AB324" s="1"/>
      <c r="AC324" s="1"/>
      <c r="AD324" s="1"/>
      <c r="AE324" s="1"/>
      <c r="AF324" s="1"/>
      <c r="AG324" s="1"/>
      <c r="AH324" s="1"/>
      <c r="AI324" s="1"/>
    </row>
    <row r="325" spans="1:35" s="2" customFormat="1" ht="11.5" x14ac:dyDescent="0.25">
      <c r="A325" s="1"/>
      <c r="B325" s="227"/>
      <c r="C325" s="227"/>
      <c r="D325" s="225"/>
      <c r="E325" s="225"/>
      <c r="F325" s="226"/>
      <c r="G325" s="166"/>
      <c r="H325" s="226"/>
      <c r="I325" s="166"/>
      <c r="J325" s="226"/>
      <c r="K325" s="166"/>
      <c r="L325" s="226"/>
      <c r="M325" s="166"/>
      <c r="N325" s="226"/>
      <c r="O325" s="166"/>
      <c r="P325" s="226"/>
      <c r="Q325" s="166"/>
      <c r="R325" s="226"/>
      <c r="S325" s="1"/>
      <c r="T325" s="1"/>
      <c r="U325" s="1"/>
      <c r="V325" s="4"/>
      <c r="W325" s="4"/>
      <c r="X325" s="4"/>
      <c r="Y325" s="4"/>
      <c r="Z325" s="4"/>
      <c r="AA325" s="4"/>
      <c r="AB325" s="1"/>
      <c r="AC325" s="1"/>
      <c r="AD325" s="1"/>
      <c r="AE325" s="1"/>
      <c r="AF325" s="1"/>
      <c r="AG325" s="1"/>
      <c r="AH325" s="1"/>
      <c r="AI325" s="1"/>
    </row>
    <row r="326" spans="1:35" s="2" customFormat="1" ht="11.5" x14ac:dyDescent="0.25">
      <c r="A326" s="1"/>
      <c r="B326" s="227"/>
      <c r="C326" s="227"/>
      <c r="D326" s="225"/>
      <c r="E326" s="225"/>
      <c r="F326" s="226"/>
      <c r="G326" s="166"/>
      <c r="H326" s="226"/>
      <c r="I326" s="166"/>
      <c r="J326" s="226"/>
      <c r="K326" s="166"/>
      <c r="L326" s="226"/>
      <c r="M326" s="166"/>
      <c r="N326" s="226"/>
      <c r="O326" s="166"/>
      <c r="P326" s="226"/>
      <c r="Q326" s="166"/>
      <c r="R326" s="226"/>
      <c r="S326" s="1"/>
      <c r="T326" s="1"/>
      <c r="U326" s="1"/>
      <c r="V326" s="4"/>
      <c r="W326" s="4"/>
      <c r="X326" s="4"/>
      <c r="Y326" s="4"/>
      <c r="Z326" s="4"/>
      <c r="AA326" s="4"/>
      <c r="AB326" s="1"/>
      <c r="AC326" s="1"/>
      <c r="AD326" s="1"/>
      <c r="AE326" s="1"/>
      <c r="AF326" s="1"/>
      <c r="AG326" s="1"/>
      <c r="AH326" s="1"/>
      <c r="AI326" s="1"/>
    </row>
    <row r="327" spans="1:35" s="2" customFormat="1" ht="11.5" x14ac:dyDescent="0.25">
      <c r="A327" s="1"/>
      <c r="B327" s="227"/>
      <c r="C327" s="227"/>
      <c r="D327" s="225"/>
      <c r="E327" s="225"/>
      <c r="F327" s="226"/>
      <c r="G327" s="166"/>
      <c r="H327" s="226"/>
      <c r="I327" s="166"/>
      <c r="J327" s="226"/>
      <c r="K327" s="166"/>
      <c r="L327" s="226"/>
      <c r="M327" s="166"/>
      <c r="N327" s="226"/>
      <c r="O327" s="166"/>
      <c r="P327" s="226"/>
      <c r="Q327" s="166"/>
      <c r="R327" s="226"/>
      <c r="S327" s="1"/>
      <c r="T327" s="1"/>
      <c r="U327" s="1"/>
      <c r="V327" s="4"/>
      <c r="W327" s="4"/>
      <c r="X327" s="4"/>
      <c r="Y327" s="4"/>
      <c r="Z327" s="4"/>
      <c r="AA327" s="4"/>
      <c r="AB327" s="1"/>
      <c r="AC327" s="1"/>
      <c r="AD327" s="1"/>
      <c r="AE327" s="1"/>
      <c r="AF327" s="1"/>
      <c r="AG327" s="1"/>
      <c r="AH327" s="1"/>
      <c r="AI327" s="1"/>
    </row>
    <row r="328" spans="1:35" s="2" customFormat="1" ht="11.5" x14ac:dyDescent="0.25">
      <c r="A328" s="1"/>
      <c r="B328" s="227"/>
      <c r="C328" s="227"/>
      <c r="D328" s="225"/>
      <c r="E328" s="225"/>
      <c r="F328" s="226"/>
      <c r="G328" s="166"/>
      <c r="H328" s="226"/>
      <c r="I328" s="166"/>
      <c r="J328" s="226"/>
      <c r="K328" s="166"/>
      <c r="L328" s="226"/>
      <c r="M328" s="166"/>
      <c r="N328" s="226"/>
      <c r="O328" s="166"/>
      <c r="P328" s="226"/>
      <c r="Q328" s="166"/>
      <c r="R328" s="226"/>
      <c r="S328" s="1"/>
      <c r="T328" s="1"/>
      <c r="U328" s="1"/>
      <c r="V328" s="4"/>
      <c r="W328" s="4"/>
      <c r="X328" s="4"/>
      <c r="Y328" s="4"/>
      <c r="Z328" s="4"/>
      <c r="AA328" s="4"/>
      <c r="AB328" s="1"/>
      <c r="AC328" s="1"/>
      <c r="AD328" s="1"/>
      <c r="AE328" s="1"/>
      <c r="AF328" s="1"/>
      <c r="AG328" s="1"/>
      <c r="AH328" s="1"/>
      <c r="AI328" s="1"/>
    </row>
    <row r="329" spans="1:35" s="2" customFormat="1" ht="11.5" x14ac:dyDescent="0.25">
      <c r="A329" s="1"/>
      <c r="B329" s="227"/>
      <c r="C329" s="227"/>
      <c r="D329" s="225"/>
      <c r="E329" s="225"/>
      <c r="F329" s="226"/>
      <c r="G329" s="166"/>
      <c r="H329" s="226"/>
      <c r="I329" s="166"/>
      <c r="J329" s="226"/>
      <c r="K329" s="166"/>
      <c r="L329" s="226"/>
      <c r="M329" s="166"/>
      <c r="N329" s="226"/>
      <c r="O329" s="166"/>
      <c r="P329" s="226"/>
      <c r="Q329" s="166"/>
      <c r="R329" s="226"/>
      <c r="S329" s="1"/>
      <c r="T329" s="1"/>
      <c r="U329" s="1"/>
      <c r="V329" s="4"/>
      <c r="W329" s="4"/>
      <c r="X329" s="4"/>
      <c r="Y329" s="4"/>
      <c r="Z329" s="4"/>
      <c r="AA329" s="4"/>
      <c r="AB329" s="1"/>
      <c r="AC329" s="1"/>
      <c r="AD329" s="1"/>
      <c r="AE329" s="1"/>
      <c r="AF329" s="1"/>
      <c r="AG329" s="1"/>
      <c r="AH329" s="1"/>
      <c r="AI329" s="1"/>
    </row>
    <row r="330" spans="1:35" s="2" customFormat="1" ht="11.5" x14ac:dyDescent="0.25">
      <c r="A330" s="1"/>
      <c r="B330" s="227"/>
      <c r="C330" s="227"/>
      <c r="D330" s="225"/>
      <c r="E330" s="225"/>
      <c r="F330" s="226"/>
      <c r="G330" s="166"/>
      <c r="H330" s="226"/>
      <c r="I330" s="166"/>
      <c r="J330" s="226"/>
      <c r="K330" s="166"/>
      <c r="L330" s="226"/>
      <c r="M330" s="166"/>
      <c r="N330" s="226"/>
      <c r="O330" s="166"/>
      <c r="P330" s="226"/>
      <c r="Q330" s="166"/>
      <c r="R330" s="226"/>
      <c r="S330" s="1"/>
      <c r="T330" s="1"/>
      <c r="U330" s="1"/>
      <c r="V330" s="4"/>
      <c r="W330" s="4"/>
      <c r="X330" s="4"/>
      <c r="Y330" s="4"/>
      <c r="Z330" s="4"/>
      <c r="AA330" s="4"/>
      <c r="AB330" s="1"/>
      <c r="AC330" s="1"/>
      <c r="AD330" s="1"/>
      <c r="AE330" s="1"/>
      <c r="AF330" s="1"/>
      <c r="AG330" s="1"/>
      <c r="AH330" s="1"/>
      <c r="AI330" s="1"/>
    </row>
    <row r="331" spans="1:35" s="2" customFormat="1" ht="11.5" x14ac:dyDescent="0.25">
      <c r="A331" s="1"/>
      <c r="B331" s="227"/>
      <c r="C331" s="227"/>
      <c r="D331" s="225"/>
      <c r="E331" s="225"/>
      <c r="F331" s="226"/>
      <c r="G331" s="166"/>
      <c r="H331" s="226"/>
      <c r="I331" s="166"/>
      <c r="J331" s="226"/>
      <c r="K331" s="166"/>
      <c r="L331" s="226"/>
      <c r="M331" s="166"/>
      <c r="N331" s="226"/>
      <c r="O331" s="166"/>
      <c r="P331" s="226"/>
      <c r="Q331" s="166"/>
      <c r="R331" s="226"/>
      <c r="S331" s="1"/>
      <c r="T331" s="1"/>
      <c r="U331" s="1"/>
      <c r="V331" s="4"/>
      <c r="W331" s="4"/>
      <c r="X331" s="4"/>
      <c r="Y331" s="4"/>
      <c r="Z331" s="4"/>
      <c r="AA331" s="4"/>
      <c r="AB331" s="1"/>
      <c r="AC331" s="1"/>
      <c r="AD331" s="1"/>
      <c r="AE331" s="1"/>
      <c r="AF331" s="1"/>
      <c r="AG331" s="1"/>
      <c r="AH331" s="1"/>
      <c r="AI331" s="1"/>
    </row>
    <row r="332" spans="1:35" s="2" customFormat="1" ht="11.5" x14ac:dyDescent="0.25">
      <c r="A332" s="1"/>
      <c r="B332" s="227"/>
      <c r="C332" s="227"/>
      <c r="D332" s="225"/>
      <c r="E332" s="225"/>
      <c r="F332" s="226"/>
      <c r="G332" s="166"/>
      <c r="H332" s="226"/>
      <c r="I332" s="166"/>
      <c r="J332" s="226"/>
      <c r="K332" s="166"/>
      <c r="L332" s="226"/>
      <c r="M332" s="166"/>
      <c r="N332" s="226"/>
      <c r="O332" s="166"/>
      <c r="P332" s="226"/>
      <c r="Q332" s="166"/>
      <c r="R332" s="226"/>
      <c r="S332" s="1"/>
      <c r="T332" s="1"/>
      <c r="U332" s="1"/>
      <c r="V332" s="4"/>
      <c r="W332" s="4"/>
      <c r="X332" s="4"/>
      <c r="Y332" s="4"/>
      <c r="Z332" s="4"/>
      <c r="AA332" s="4"/>
      <c r="AB332" s="1"/>
      <c r="AC332" s="1"/>
      <c r="AD332" s="1"/>
      <c r="AE332" s="1"/>
      <c r="AF332" s="1"/>
      <c r="AG332" s="1"/>
      <c r="AH332" s="1"/>
      <c r="AI332" s="1"/>
    </row>
    <row r="333" spans="1:35" s="2" customFormat="1" ht="11.5" x14ac:dyDescent="0.25">
      <c r="A333" s="1"/>
      <c r="B333" s="227"/>
      <c r="C333" s="227"/>
      <c r="D333" s="225"/>
      <c r="E333" s="225"/>
      <c r="F333" s="226"/>
      <c r="G333" s="166"/>
      <c r="H333" s="226"/>
      <c r="I333" s="166"/>
      <c r="J333" s="226"/>
      <c r="K333" s="166"/>
      <c r="L333" s="226"/>
      <c r="M333" s="166"/>
      <c r="N333" s="226"/>
      <c r="O333" s="166"/>
      <c r="P333" s="226"/>
      <c r="Q333" s="166"/>
      <c r="R333" s="226"/>
      <c r="S333" s="1"/>
      <c r="T333" s="1"/>
      <c r="U333" s="1"/>
      <c r="V333" s="4"/>
      <c r="W333" s="4"/>
      <c r="X333" s="4"/>
      <c r="Y333" s="4"/>
      <c r="Z333" s="4"/>
      <c r="AA333" s="4"/>
      <c r="AB333" s="1"/>
      <c r="AC333" s="1"/>
      <c r="AD333" s="1"/>
      <c r="AE333" s="1"/>
      <c r="AF333" s="1"/>
      <c r="AG333" s="1"/>
      <c r="AH333" s="1"/>
      <c r="AI333" s="1"/>
    </row>
    <row r="334" spans="1:35" s="2" customFormat="1" ht="11.5" x14ac:dyDescent="0.25">
      <c r="A334" s="1"/>
      <c r="B334" s="227"/>
      <c r="C334" s="227"/>
      <c r="D334" s="225"/>
      <c r="E334" s="225"/>
      <c r="F334" s="226"/>
      <c r="G334" s="166"/>
      <c r="H334" s="226"/>
      <c r="I334" s="166"/>
      <c r="J334" s="226"/>
      <c r="K334" s="166"/>
      <c r="L334" s="226"/>
      <c r="M334" s="166"/>
      <c r="N334" s="226"/>
      <c r="O334" s="166"/>
      <c r="P334" s="226"/>
      <c r="Q334" s="166"/>
      <c r="R334" s="226"/>
      <c r="S334" s="1"/>
      <c r="T334" s="1"/>
      <c r="U334" s="1"/>
      <c r="V334" s="4"/>
      <c r="W334" s="4"/>
      <c r="X334" s="4"/>
      <c r="Y334" s="4"/>
      <c r="Z334" s="4"/>
      <c r="AA334" s="4"/>
      <c r="AB334" s="1"/>
      <c r="AC334" s="1"/>
      <c r="AD334" s="1"/>
      <c r="AE334" s="1"/>
      <c r="AF334" s="1"/>
      <c r="AG334" s="1"/>
      <c r="AH334" s="1"/>
      <c r="AI334" s="1"/>
    </row>
    <row r="335" spans="1:35" s="2" customFormat="1" ht="11.5" x14ac:dyDescent="0.25">
      <c r="A335" s="1"/>
      <c r="B335" s="227"/>
      <c r="C335" s="227"/>
      <c r="D335" s="225"/>
      <c r="E335" s="225"/>
      <c r="F335" s="226"/>
      <c r="G335" s="166"/>
      <c r="H335" s="226"/>
      <c r="I335" s="166"/>
      <c r="J335" s="226"/>
      <c r="K335" s="166"/>
      <c r="L335" s="226"/>
      <c r="M335" s="166"/>
      <c r="N335" s="226"/>
      <c r="O335" s="166"/>
      <c r="P335" s="226"/>
      <c r="Q335" s="166"/>
      <c r="R335" s="226"/>
      <c r="S335" s="1"/>
      <c r="T335" s="1"/>
      <c r="U335" s="1"/>
      <c r="V335" s="4"/>
      <c r="W335" s="4"/>
      <c r="X335" s="4"/>
      <c r="Y335" s="4"/>
      <c r="Z335" s="4"/>
      <c r="AA335" s="4"/>
      <c r="AB335" s="1"/>
      <c r="AC335" s="1"/>
      <c r="AD335" s="1"/>
      <c r="AE335" s="1"/>
      <c r="AF335" s="1"/>
      <c r="AG335" s="1"/>
      <c r="AH335" s="1"/>
      <c r="AI335" s="1"/>
    </row>
    <row r="336" spans="1:35" s="2" customFormat="1" ht="11.5" x14ac:dyDescent="0.25">
      <c r="A336" s="1"/>
      <c r="B336" s="227"/>
      <c r="C336" s="227"/>
      <c r="D336" s="225"/>
      <c r="E336" s="225"/>
      <c r="F336" s="226"/>
      <c r="G336" s="166"/>
      <c r="H336" s="226"/>
      <c r="I336" s="166"/>
      <c r="J336" s="226"/>
      <c r="K336" s="166"/>
      <c r="L336" s="226"/>
      <c r="M336" s="166"/>
      <c r="N336" s="226"/>
      <c r="O336" s="166"/>
      <c r="P336" s="226"/>
      <c r="Q336" s="166"/>
      <c r="R336" s="226"/>
      <c r="S336" s="1"/>
      <c r="T336" s="1"/>
      <c r="U336" s="1"/>
      <c r="V336" s="4"/>
      <c r="W336" s="4"/>
      <c r="X336" s="4"/>
      <c r="Y336" s="4"/>
      <c r="Z336" s="4"/>
      <c r="AA336" s="4"/>
      <c r="AB336" s="1"/>
      <c r="AC336" s="1"/>
      <c r="AD336" s="1"/>
      <c r="AE336" s="1"/>
      <c r="AF336" s="1"/>
      <c r="AG336" s="1"/>
      <c r="AH336" s="1"/>
      <c r="AI336" s="1"/>
    </row>
    <row r="337" spans="1:35" s="2" customFormat="1" ht="11.5" x14ac:dyDescent="0.25">
      <c r="A337" s="1"/>
      <c r="B337" s="227"/>
      <c r="C337" s="227"/>
      <c r="D337" s="225"/>
      <c r="E337" s="225"/>
      <c r="F337" s="226"/>
      <c r="G337" s="166"/>
      <c r="H337" s="226"/>
      <c r="I337" s="166"/>
      <c r="J337" s="226"/>
      <c r="K337" s="166"/>
      <c r="L337" s="226"/>
      <c r="M337" s="166"/>
      <c r="N337" s="226"/>
      <c r="O337" s="166"/>
      <c r="P337" s="226"/>
      <c r="Q337" s="166"/>
      <c r="R337" s="226"/>
      <c r="S337" s="1"/>
      <c r="T337" s="1"/>
      <c r="U337" s="1"/>
      <c r="V337" s="4"/>
      <c r="W337" s="4"/>
      <c r="X337" s="4"/>
      <c r="Y337" s="4"/>
      <c r="Z337" s="4"/>
      <c r="AA337" s="4"/>
      <c r="AB337" s="1"/>
      <c r="AC337" s="1"/>
      <c r="AD337" s="1"/>
      <c r="AE337" s="1"/>
      <c r="AF337" s="1"/>
      <c r="AG337" s="1"/>
      <c r="AH337" s="1"/>
      <c r="AI337" s="1"/>
    </row>
    <row r="338" spans="1:35" s="2" customFormat="1" ht="11.5" x14ac:dyDescent="0.25">
      <c r="A338" s="1"/>
      <c r="B338" s="227"/>
      <c r="C338" s="227"/>
      <c r="D338" s="225"/>
      <c r="E338" s="225"/>
      <c r="F338" s="226"/>
      <c r="G338" s="166"/>
      <c r="H338" s="226"/>
      <c r="I338" s="166"/>
      <c r="J338" s="226"/>
      <c r="K338" s="166"/>
      <c r="L338" s="226"/>
      <c r="M338" s="166"/>
      <c r="N338" s="226"/>
      <c r="O338" s="166"/>
      <c r="P338" s="226"/>
      <c r="Q338" s="166"/>
      <c r="R338" s="226"/>
      <c r="S338" s="1"/>
      <c r="T338" s="1"/>
      <c r="U338" s="1"/>
      <c r="V338" s="4"/>
      <c r="W338" s="4"/>
      <c r="X338" s="4"/>
      <c r="Y338" s="4"/>
      <c r="Z338" s="4"/>
      <c r="AA338" s="4"/>
      <c r="AB338" s="1"/>
      <c r="AC338" s="1"/>
      <c r="AD338" s="1"/>
      <c r="AE338" s="1"/>
      <c r="AF338" s="1"/>
      <c r="AG338" s="1"/>
      <c r="AH338" s="1"/>
      <c r="AI338" s="1"/>
    </row>
    <row r="339" spans="1:35" s="2" customFormat="1" ht="11.5" x14ac:dyDescent="0.25">
      <c r="A339" s="1"/>
      <c r="B339" s="227"/>
      <c r="C339" s="227"/>
      <c r="D339" s="225"/>
      <c r="E339" s="225"/>
      <c r="F339" s="226"/>
      <c r="G339" s="166"/>
      <c r="H339" s="226"/>
      <c r="I339" s="166"/>
      <c r="J339" s="226"/>
      <c r="K339" s="166"/>
      <c r="L339" s="226"/>
      <c r="M339" s="166"/>
      <c r="N339" s="226"/>
      <c r="O339" s="166"/>
      <c r="P339" s="226"/>
      <c r="Q339" s="166"/>
      <c r="R339" s="226"/>
      <c r="S339" s="1"/>
      <c r="T339" s="1"/>
      <c r="U339" s="1"/>
      <c r="V339" s="4"/>
      <c r="W339" s="4"/>
      <c r="X339" s="4"/>
      <c r="Y339" s="4"/>
      <c r="Z339" s="4"/>
      <c r="AA339" s="4"/>
      <c r="AB339" s="1"/>
      <c r="AC339" s="1"/>
      <c r="AD339" s="1"/>
      <c r="AE339" s="1"/>
      <c r="AF339" s="1"/>
      <c r="AG339" s="1"/>
      <c r="AH339" s="1"/>
      <c r="AI339" s="1"/>
    </row>
    <row r="340" spans="1:35" s="2" customFormat="1" ht="11.5" x14ac:dyDescent="0.25">
      <c r="A340" s="1"/>
      <c r="B340" s="227"/>
      <c r="C340" s="227"/>
      <c r="D340" s="225"/>
      <c r="E340" s="225"/>
      <c r="F340" s="226"/>
      <c r="G340" s="166"/>
      <c r="H340" s="226"/>
      <c r="I340" s="166"/>
      <c r="J340" s="226"/>
      <c r="K340" s="166"/>
      <c r="L340" s="226"/>
      <c r="M340" s="166"/>
      <c r="N340" s="226"/>
      <c r="O340" s="166"/>
      <c r="P340" s="226"/>
      <c r="Q340" s="166"/>
      <c r="R340" s="226"/>
      <c r="S340" s="1"/>
      <c r="T340" s="1"/>
      <c r="U340" s="1"/>
      <c r="V340" s="4"/>
      <c r="W340" s="4"/>
      <c r="X340" s="4"/>
      <c r="Y340" s="4"/>
      <c r="Z340" s="4"/>
      <c r="AA340" s="4"/>
      <c r="AB340" s="1"/>
      <c r="AC340" s="1"/>
      <c r="AD340" s="1"/>
      <c r="AE340" s="1"/>
      <c r="AF340" s="1"/>
      <c r="AG340" s="1"/>
      <c r="AH340" s="1"/>
      <c r="AI340" s="1"/>
    </row>
    <row r="341" spans="1:35" s="2" customFormat="1" ht="11.5" x14ac:dyDescent="0.25">
      <c r="A341" s="1"/>
      <c r="B341" s="227"/>
      <c r="C341" s="227"/>
      <c r="D341" s="225"/>
      <c r="E341" s="225"/>
      <c r="F341" s="226"/>
      <c r="G341" s="166"/>
      <c r="H341" s="226"/>
      <c r="I341" s="166"/>
      <c r="J341" s="226"/>
      <c r="K341" s="166"/>
      <c r="L341" s="226"/>
      <c r="M341" s="166"/>
      <c r="N341" s="226"/>
      <c r="O341" s="166"/>
      <c r="P341" s="226"/>
      <c r="Q341" s="166"/>
      <c r="R341" s="226"/>
      <c r="S341" s="1"/>
      <c r="T341" s="1"/>
      <c r="U341" s="1"/>
      <c r="V341" s="4"/>
      <c r="W341" s="4"/>
      <c r="X341" s="4"/>
      <c r="Y341" s="4"/>
      <c r="Z341" s="4"/>
      <c r="AA341" s="4"/>
      <c r="AB341" s="1"/>
      <c r="AC341" s="1"/>
      <c r="AD341" s="1"/>
      <c r="AE341" s="1"/>
      <c r="AF341" s="1"/>
      <c r="AG341" s="1"/>
      <c r="AH341" s="1"/>
      <c r="AI341" s="1"/>
    </row>
    <row r="342" spans="1:35" s="2" customFormat="1" ht="11.5" x14ac:dyDescent="0.25">
      <c r="A342" s="1"/>
      <c r="B342" s="227"/>
      <c r="C342" s="227"/>
      <c r="D342" s="225"/>
      <c r="E342" s="225"/>
      <c r="F342" s="226"/>
      <c r="G342" s="166"/>
      <c r="H342" s="226"/>
      <c r="I342" s="166"/>
      <c r="J342" s="226"/>
      <c r="K342" s="166"/>
      <c r="L342" s="226"/>
      <c r="M342" s="166"/>
      <c r="N342" s="226"/>
      <c r="O342" s="166"/>
      <c r="P342" s="226"/>
      <c r="Q342" s="166"/>
      <c r="R342" s="226"/>
      <c r="S342" s="1"/>
      <c r="T342" s="1"/>
      <c r="U342" s="1"/>
      <c r="V342" s="4"/>
      <c r="W342" s="4"/>
      <c r="X342" s="4"/>
      <c r="Y342" s="4"/>
      <c r="Z342" s="4"/>
      <c r="AA342" s="4"/>
      <c r="AB342" s="1"/>
      <c r="AC342" s="1"/>
      <c r="AD342" s="1"/>
      <c r="AE342" s="1"/>
      <c r="AF342" s="1"/>
      <c r="AG342" s="1"/>
      <c r="AH342" s="1"/>
      <c r="AI342" s="1"/>
    </row>
    <row r="343" spans="1:35" s="2" customFormat="1" ht="11.5" x14ac:dyDescent="0.25">
      <c r="A343" s="1"/>
      <c r="B343" s="227"/>
      <c r="C343" s="227"/>
      <c r="D343" s="225"/>
      <c r="E343" s="225"/>
      <c r="F343" s="226"/>
      <c r="G343" s="166"/>
      <c r="H343" s="226"/>
      <c r="I343" s="166"/>
      <c r="J343" s="226"/>
      <c r="K343" s="166"/>
      <c r="L343" s="226"/>
      <c r="M343" s="166"/>
      <c r="N343" s="226"/>
      <c r="O343" s="166"/>
      <c r="P343" s="226"/>
      <c r="Q343" s="166"/>
      <c r="R343" s="226"/>
      <c r="S343" s="1"/>
      <c r="T343" s="1"/>
      <c r="U343" s="1"/>
      <c r="V343" s="4"/>
      <c r="W343" s="4"/>
      <c r="X343" s="4"/>
      <c r="Y343" s="4"/>
      <c r="Z343" s="4"/>
      <c r="AA343" s="4"/>
      <c r="AB343" s="1"/>
      <c r="AC343" s="1"/>
      <c r="AD343" s="1"/>
      <c r="AE343" s="1"/>
      <c r="AF343" s="1"/>
      <c r="AG343" s="1"/>
      <c r="AH343" s="1"/>
      <c r="AI343" s="1"/>
    </row>
    <row r="344" spans="1:35" s="2" customFormat="1" ht="11.5" x14ac:dyDescent="0.25">
      <c r="A344" s="1"/>
      <c r="B344" s="227"/>
      <c r="C344" s="227"/>
      <c r="D344" s="225"/>
      <c r="E344" s="225"/>
      <c r="F344" s="226"/>
      <c r="G344" s="166"/>
      <c r="H344" s="226"/>
      <c r="I344" s="166"/>
      <c r="J344" s="226"/>
      <c r="K344" s="166"/>
      <c r="L344" s="226"/>
      <c r="M344" s="166"/>
      <c r="N344" s="226"/>
      <c r="O344" s="166"/>
      <c r="P344" s="226"/>
      <c r="Q344" s="166"/>
      <c r="R344" s="226"/>
      <c r="S344" s="1"/>
      <c r="T344" s="1"/>
      <c r="U344" s="1"/>
      <c r="V344" s="4"/>
      <c r="W344" s="4"/>
      <c r="X344" s="4"/>
      <c r="Y344" s="4"/>
      <c r="Z344" s="4"/>
      <c r="AA344" s="4"/>
      <c r="AB344" s="1"/>
      <c r="AC344" s="1"/>
      <c r="AD344" s="1"/>
      <c r="AE344" s="1"/>
      <c r="AF344" s="1"/>
      <c r="AG344" s="1"/>
      <c r="AH344" s="1"/>
      <c r="AI344" s="1"/>
    </row>
    <row r="345" spans="1:35" s="2" customFormat="1" ht="11.5" x14ac:dyDescent="0.25">
      <c r="A345" s="1"/>
      <c r="B345" s="227"/>
      <c r="C345" s="227"/>
      <c r="D345" s="225"/>
      <c r="E345" s="225"/>
      <c r="F345" s="226"/>
      <c r="G345" s="166"/>
      <c r="H345" s="226"/>
      <c r="I345" s="166"/>
      <c r="J345" s="226"/>
      <c r="K345" s="166"/>
      <c r="L345" s="226"/>
      <c r="M345" s="166"/>
      <c r="N345" s="226"/>
      <c r="O345" s="166"/>
      <c r="P345" s="226"/>
      <c r="Q345" s="166"/>
      <c r="R345" s="226"/>
      <c r="S345" s="1"/>
      <c r="T345" s="1"/>
      <c r="U345" s="1"/>
      <c r="V345" s="4"/>
      <c r="W345" s="4"/>
      <c r="X345" s="4"/>
      <c r="Y345" s="4"/>
      <c r="Z345" s="4"/>
      <c r="AA345" s="4"/>
      <c r="AB345" s="1"/>
      <c r="AC345" s="1"/>
      <c r="AD345" s="1"/>
      <c r="AE345" s="1"/>
      <c r="AF345" s="1"/>
      <c r="AG345" s="1"/>
      <c r="AH345" s="1"/>
      <c r="AI345" s="1"/>
    </row>
    <row r="346" spans="1:35" s="2" customFormat="1" ht="11.5" x14ac:dyDescent="0.25">
      <c r="A346" s="1"/>
      <c r="B346" s="227"/>
      <c r="C346" s="227"/>
      <c r="D346" s="225"/>
      <c r="E346" s="225"/>
      <c r="F346" s="226"/>
      <c r="G346" s="166"/>
      <c r="H346" s="226"/>
      <c r="I346" s="166"/>
      <c r="J346" s="226"/>
      <c r="K346" s="166"/>
      <c r="L346" s="226"/>
      <c r="M346" s="166"/>
      <c r="N346" s="226"/>
      <c r="O346" s="166"/>
      <c r="P346" s="226"/>
      <c r="Q346" s="166"/>
      <c r="R346" s="226"/>
      <c r="S346" s="1"/>
      <c r="T346" s="1"/>
      <c r="U346" s="1"/>
      <c r="V346" s="4"/>
      <c r="W346" s="4"/>
      <c r="X346" s="4"/>
      <c r="Y346" s="4"/>
      <c r="Z346" s="4"/>
      <c r="AA346" s="4"/>
      <c r="AB346" s="1"/>
      <c r="AC346" s="1"/>
      <c r="AD346" s="1"/>
      <c r="AE346" s="1"/>
      <c r="AF346" s="1"/>
      <c r="AG346" s="1"/>
      <c r="AH346" s="1"/>
      <c r="AI346" s="1"/>
    </row>
    <row r="347" spans="1:35" s="2" customFormat="1" ht="11.5" x14ac:dyDescent="0.25">
      <c r="A347" s="1"/>
      <c r="B347" s="227"/>
      <c r="C347" s="227"/>
      <c r="D347" s="225"/>
      <c r="E347" s="225"/>
      <c r="F347" s="226"/>
      <c r="G347" s="166"/>
      <c r="H347" s="226"/>
      <c r="I347" s="166"/>
      <c r="J347" s="226"/>
      <c r="K347" s="166"/>
      <c r="L347" s="226"/>
      <c r="M347" s="166"/>
      <c r="N347" s="226"/>
      <c r="O347" s="166"/>
      <c r="P347" s="226"/>
      <c r="Q347" s="166"/>
      <c r="R347" s="226"/>
      <c r="S347" s="1"/>
      <c r="T347" s="1"/>
      <c r="U347" s="1"/>
      <c r="V347" s="4"/>
      <c r="W347" s="4"/>
      <c r="X347" s="4"/>
      <c r="Y347" s="4"/>
      <c r="Z347" s="4"/>
      <c r="AA347" s="4"/>
      <c r="AB347" s="1"/>
      <c r="AC347" s="1"/>
      <c r="AD347" s="1"/>
      <c r="AE347" s="1"/>
      <c r="AF347" s="1"/>
      <c r="AG347" s="1"/>
      <c r="AH347" s="1"/>
      <c r="AI347" s="1"/>
    </row>
    <row r="348" spans="1:35" s="2" customFormat="1" ht="11.5" x14ac:dyDescent="0.25">
      <c r="A348" s="1"/>
      <c r="B348" s="227"/>
      <c r="C348" s="227"/>
      <c r="D348" s="225"/>
      <c r="E348" s="225"/>
      <c r="F348" s="226"/>
      <c r="G348" s="166"/>
      <c r="H348" s="226"/>
      <c r="I348" s="166"/>
      <c r="J348" s="226"/>
      <c r="K348" s="166"/>
      <c r="L348" s="226"/>
      <c r="M348" s="166"/>
      <c r="N348" s="226"/>
      <c r="O348" s="166"/>
      <c r="P348" s="226"/>
      <c r="Q348" s="166"/>
      <c r="R348" s="226"/>
      <c r="S348" s="1"/>
      <c r="T348" s="1"/>
      <c r="U348" s="1"/>
      <c r="V348" s="4"/>
      <c r="W348" s="4"/>
      <c r="X348" s="4"/>
      <c r="Y348" s="4"/>
      <c r="Z348" s="4"/>
      <c r="AA348" s="4"/>
      <c r="AB348" s="1"/>
      <c r="AC348" s="1"/>
      <c r="AD348" s="1"/>
      <c r="AE348" s="1"/>
      <c r="AF348" s="1"/>
      <c r="AG348" s="1"/>
      <c r="AH348" s="1"/>
      <c r="AI348" s="1"/>
    </row>
    <row r="349" spans="1:35" s="2" customFormat="1" ht="11.5" x14ac:dyDescent="0.25">
      <c r="A349" s="1"/>
      <c r="B349" s="227"/>
      <c r="C349" s="227"/>
      <c r="D349" s="225"/>
      <c r="E349" s="225"/>
      <c r="F349" s="226"/>
      <c r="G349" s="166"/>
      <c r="H349" s="226"/>
      <c r="I349" s="166"/>
      <c r="J349" s="226"/>
      <c r="K349" s="166"/>
      <c r="L349" s="226"/>
      <c r="M349" s="166"/>
      <c r="N349" s="226"/>
      <c r="O349" s="166"/>
      <c r="P349" s="226"/>
      <c r="Q349" s="166"/>
      <c r="R349" s="226"/>
      <c r="S349" s="1"/>
      <c r="T349" s="1"/>
      <c r="U349" s="1"/>
      <c r="V349" s="4"/>
      <c r="W349" s="4"/>
      <c r="X349" s="4"/>
      <c r="Y349" s="4"/>
      <c r="Z349" s="4"/>
      <c r="AA349" s="4"/>
      <c r="AB349" s="1"/>
      <c r="AC349" s="1"/>
      <c r="AD349" s="1"/>
      <c r="AE349" s="1"/>
      <c r="AF349" s="1"/>
      <c r="AG349" s="1"/>
      <c r="AH349" s="1"/>
      <c r="AI349" s="1"/>
    </row>
    <row r="350" spans="1:35" s="2" customFormat="1" ht="11.5" x14ac:dyDescent="0.25">
      <c r="A350" s="1"/>
      <c r="B350" s="227"/>
      <c r="C350" s="227"/>
      <c r="D350" s="225"/>
      <c r="E350" s="225"/>
      <c r="F350" s="226"/>
      <c r="G350" s="166"/>
      <c r="H350" s="226"/>
      <c r="I350" s="166"/>
      <c r="J350" s="226"/>
      <c r="K350" s="166"/>
      <c r="L350" s="226"/>
      <c r="M350" s="166"/>
      <c r="N350" s="226"/>
      <c r="O350" s="166"/>
      <c r="P350" s="226"/>
      <c r="Q350" s="166"/>
      <c r="R350" s="226"/>
      <c r="S350" s="1"/>
      <c r="T350" s="1"/>
      <c r="U350" s="1"/>
      <c r="V350" s="4"/>
      <c r="W350" s="4"/>
      <c r="X350" s="4"/>
      <c r="Y350" s="4"/>
      <c r="Z350" s="4"/>
      <c r="AA350" s="4"/>
      <c r="AB350" s="1"/>
      <c r="AC350" s="1"/>
      <c r="AD350" s="1"/>
      <c r="AE350" s="1"/>
      <c r="AF350" s="1"/>
      <c r="AG350" s="1"/>
      <c r="AH350" s="1"/>
      <c r="AI350" s="1"/>
    </row>
    <row r="351" spans="1:35" s="2" customFormat="1" ht="11.5" x14ac:dyDescent="0.25">
      <c r="A351" s="1"/>
      <c r="B351" s="227"/>
      <c r="C351" s="227"/>
      <c r="D351" s="225"/>
      <c r="E351" s="225"/>
      <c r="F351" s="226"/>
      <c r="G351" s="166"/>
      <c r="H351" s="226"/>
      <c r="I351" s="166"/>
      <c r="J351" s="226"/>
      <c r="K351" s="166"/>
      <c r="L351" s="226"/>
      <c r="M351" s="166"/>
      <c r="N351" s="226"/>
      <c r="O351" s="166"/>
      <c r="P351" s="226"/>
      <c r="Q351" s="166"/>
      <c r="R351" s="226"/>
      <c r="S351" s="1"/>
      <c r="T351" s="1"/>
      <c r="U351" s="1"/>
      <c r="V351" s="4"/>
      <c r="W351" s="4"/>
      <c r="X351" s="4"/>
      <c r="Y351" s="4"/>
      <c r="Z351" s="4"/>
      <c r="AA351" s="4"/>
      <c r="AB351" s="1"/>
      <c r="AC351" s="1"/>
      <c r="AD351" s="1"/>
      <c r="AE351" s="1"/>
      <c r="AF351" s="1"/>
      <c r="AG351" s="1"/>
      <c r="AH351" s="1"/>
      <c r="AI351" s="1"/>
    </row>
    <row r="352" spans="1:35" s="2" customFormat="1" ht="11.5" x14ac:dyDescent="0.25">
      <c r="A352" s="1"/>
      <c r="B352" s="227"/>
      <c r="C352" s="227"/>
      <c r="D352" s="225"/>
      <c r="E352" s="225"/>
      <c r="F352" s="226"/>
      <c r="G352" s="166"/>
      <c r="H352" s="226"/>
      <c r="I352" s="166"/>
      <c r="J352" s="226"/>
      <c r="K352" s="166"/>
      <c r="L352" s="226"/>
      <c r="M352" s="166"/>
      <c r="N352" s="226"/>
      <c r="O352" s="166"/>
      <c r="P352" s="226"/>
      <c r="Q352" s="166"/>
      <c r="R352" s="226"/>
      <c r="S352" s="1"/>
      <c r="T352" s="1"/>
      <c r="U352" s="1"/>
      <c r="V352" s="4"/>
      <c r="W352" s="4"/>
      <c r="X352" s="4"/>
      <c r="Y352" s="4"/>
      <c r="Z352" s="4"/>
      <c r="AA352" s="4"/>
      <c r="AB352" s="1"/>
      <c r="AC352" s="1"/>
      <c r="AD352" s="1"/>
      <c r="AE352" s="1"/>
      <c r="AF352" s="1"/>
      <c r="AG352" s="1"/>
      <c r="AH352" s="1"/>
      <c r="AI352" s="1"/>
    </row>
    <row r="353" spans="1:35" s="2" customFormat="1" ht="11.5" x14ac:dyDescent="0.25">
      <c r="A353" s="1"/>
      <c r="B353" s="227"/>
      <c r="C353" s="227"/>
      <c r="D353" s="225"/>
      <c r="E353" s="225"/>
      <c r="F353" s="226"/>
      <c r="G353" s="166"/>
      <c r="H353" s="226"/>
      <c r="I353" s="166"/>
      <c r="J353" s="226"/>
      <c r="K353" s="166"/>
      <c r="L353" s="226"/>
      <c r="M353" s="166"/>
      <c r="N353" s="226"/>
      <c r="O353" s="166"/>
      <c r="P353" s="226"/>
      <c r="Q353" s="166"/>
      <c r="R353" s="226"/>
      <c r="S353" s="1"/>
      <c r="T353" s="1"/>
      <c r="U353" s="1"/>
      <c r="V353" s="4"/>
      <c r="W353" s="4"/>
      <c r="X353" s="4"/>
      <c r="Y353" s="4"/>
      <c r="Z353" s="4"/>
      <c r="AA353" s="4"/>
      <c r="AB353" s="1"/>
      <c r="AC353" s="1"/>
      <c r="AD353" s="1"/>
      <c r="AE353" s="1"/>
      <c r="AF353" s="1"/>
      <c r="AG353" s="1"/>
      <c r="AH353" s="1"/>
      <c r="AI353" s="1"/>
    </row>
    <row r="354" spans="1:35" s="2" customFormat="1" ht="11.5" x14ac:dyDescent="0.25">
      <c r="A354" s="1"/>
      <c r="B354" s="227"/>
      <c r="C354" s="227"/>
      <c r="D354" s="225"/>
      <c r="E354" s="225"/>
      <c r="F354" s="226"/>
      <c r="G354" s="166"/>
      <c r="H354" s="226"/>
      <c r="I354" s="166"/>
      <c r="J354" s="226"/>
      <c r="K354" s="166"/>
      <c r="L354" s="226"/>
      <c r="M354" s="166"/>
      <c r="N354" s="226"/>
      <c r="O354" s="166"/>
      <c r="P354" s="226"/>
      <c r="Q354" s="166"/>
      <c r="R354" s="226"/>
      <c r="S354" s="1"/>
      <c r="T354" s="1"/>
      <c r="U354" s="1"/>
      <c r="V354" s="4"/>
      <c r="W354" s="4"/>
      <c r="X354" s="4"/>
      <c r="Y354" s="4"/>
      <c r="Z354" s="4"/>
      <c r="AA354" s="4"/>
      <c r="AB354" s="1"/>
      <c r="AC354" s="1"/>
      <c r="AD354" s="1"/>
      <c r="AE354" s="1"/>
      <c r="AF354" s="1"/>
      <c r="AG354" s="1"/>
      <c r="AH354" s="1"/>
      <c r="AI354" s="1"/>
    </row>
    <row r="355" spans="1:35" s="2" customFormat="1" ht="11.5" x14ac:dyDescent="0.25">
      <c r="A355" s="1"/>
      <c r="B355" s="227"/>
      <c r="C355" s="227"/>
      <c r="D355" s="225"/>
      <c r="E355" s="225"/>
      <c r="F355" s="226"/>
      <c r="G355" s="166"/>
      <c r="H355" s="226"/>
      <c r="I355" s="166"/>
      <c r="J355" s="226"/>
      <c r="K355" s="166"/>
      <c r="L355" s="226"/>
      <c r="M355" s="166"/>
      <c r="N355" s="226"/>
      <c r="O355" s="166"/>
      <c r="P355" s="226"/>
      <c r="Q355" s="166"/>
      <c r="R355" s="226"/>
      <c r="S355" s="1"/>
      <c r="T355" s="1"/>
      <c r="U355" s="1"/>
      <c r="V355" s="4"/>
      <c r="W355" s="4"/>
      <c r="X355" s="4"/>
      <c r="Y355" s="4"/>
      <c r="Z355" s="4"/>
      <c r="AA355" s="4"/>
      <c r="AB355" s="1"/>
      <c r="AC355" s="1"/>
      <c r="AD355" s="1"/>
      <c r="AE355" s="1"/>
      <c r="AF355" s="1"/>
      <c r="AG355" s="1"/>
      <c r="AH355" s="1"/>
      <c r="AI355" s="1"/>
    </row>
    <row r="356" spans="1:35" s="2" customFormat="1" ht="11.5" x14ac:dyDescent="0.25">
      <c r="A356" s="1"/>
      <c r="B356" s="227"/>
      <c r="C356" s="227"/>
      <c r="D356" s="225"/>
      <c r="E356" s="225"/>
      <c r="F356" s="226"/>
      <c r="G356" s="166"/>
      <c r="H356" s="226"/>
      <c r="I356" s="166"/>
      <c r="J356" s="226"/>
      <c r="K356" s="166"/>
      <c r="L356" s="226"/>
      <c r="M356" s="166"/>
      <c r="N356" s="226"/>
      <c r="O356" s="166"/>
      <c r="P356" s="226"/>
      <c r="Q356" s="166"/>
      <c r="R356" s="226"/>
      <c r="S356" s="1"/>
      <c r="T356" s="1"/>
      <c r="U356" s="1"/>
      <c r="V356" s="4"/>
      <c r="W356" s="4"/>
      <c r="X356" s="4"/>
      <c r="Y356" s="4"/>
      <c r="Z356" s="4"/>
      <c r="AA356" s="4"/>
      <c r="AB356" s="1"/>
      <c r="AC356" s="1"/>
      <c r="AD356" s="1"/>
      <c r="AE356" s="1"/>
      <c r="AF356" s="1"/>
      <c r="AG356" s="1"/>
      <c r="AH356" s="1"/>
      <c r="AI356" s="1"/>
    </row>
    <row r="357" spans="1:35" s="2" customFormat="1" ht="11.5" x14ac:dyDescent="0.25">
      <c r="A357" s="1"/>
      <c r="B357" s="227"/>
      <c r="C357" s="227"/>
      <c r="D357" s="225"/>
      <c r="E357" s="225"/>
      <c r="F357" s="226"/>
      <c r="G357" s="166"/>
      <c r="H357" s="226"/>
      <c r="I357" s="166"/>
      <c r="J357" s="226"/>
      <c r="K357" s="166"/>
      <c r="L357" s="226"/>
      <c r="M357" s="166"/>
      <c r="N357" s="226"/>
      <c r="O357" s="166"/>
      <c r="P357" s="226"/>
      <c r="Q357" s="166"/>
      <c r="R357" s="226"/>
      <c r="S357" s="1"/>
      <c r="T357" s="1"/>
      <c r="U357" s="1"/>
      <c r="V357" s="4"/>
      <c r="W357" s="4"/>
      <c r="X357" s="4"/>
      <c r="Y357" s="4"/>
      <c r="Z357" s="4"/>
      <c r="AA357" s="4"/>
      <c r="AB357" s="1"/>
      <c r="AC357" s="1"/>
      <c r="AD357" s="1"/>
      <c r="AE357" s="1"/>
      <c r="AF357" s="1"/>
      <c r="AG357" s="1"/>
      <c r="AH357" s="1"/>
      <c r="AI357" s="1"/>
    </row>
    <row r="358" spans="1:35" s="2" customFormat="1" ht="11.5" x14ac:dyDescent="0.25">
      <c r="A358" s="1"/>
      <c r="B358" s="227"/>
      <c r="C358" s="227"/>
      <c r="D358" s="225"/>
      <c r="E358" s="225"/>
      <c r="F358" s="226"/>
      <c r="G358" s="166"/>
      <c r="H358" s="226"/>
      <c r="I358" s="166"/>
      <c r="J358" s="226"/>
      <c r="K358" s="166"/>
      <c r="L358" s="226"/>
      <c r="M358" s="166"/>
      <c r="N358" s="226"/>
      <c r="O358" s="166"/>
      <c r="P358" s="226"/>
      <c r="Q358" s="166"/>
      <c r="R358" s="226"/>
      <c r="S358" s="1"/>
      <c r="T358" s="1"/>
      <c r="U358" s="1"/>
      <c r="V358" s="4"/>
      <c r="W358" s="4"/>
      <c r="X358" s="4"/>
      <c r="Y358" s="4"/>
      <c r="Z358" s="4"/>
      <c r="AA358" s="4"/>
      <c r="AB358" s="1"/>
      <c r="AC358" s="1"/>
      <c r="AD358" s="1"/>
      <c r="AE358" s="1"/>
      <c r="AF358" s="1"/>
      <c r="AG358" s="1"/>
      <c r="AH358" s="1"/>
      <c r="AI358" s="1"/>
    </row>
    <row r="359" spans="1:35" s="2" customFormat="1" ht="11.5" x14ac:dyDescent="0.25">
      <c r="A359" s="1"/>
      <c r="B359" s="227"/>
      <c r="C359" s="227"/>
      <c r="D359" s="225"/>
      <c r="E359" s="225"/>
      <c r="F359" s="226"/>
      <c r="G359" s="166"/>
      <c r="H359" s="226"/>
      <c r="I359" s="166"/>
      <c r="J359" s="226"/>
      <c r="K359" s="166"/>
      <c r="L359" s="226"/>
      <c r="M359" s="166"/>
      <c r="N359" s="226"/>
      <c r="O359" s="166"/>
      <c r="P359" s="226"/>
      <c r="Q359" s="166"/>
      <c r="R359" s="226"/>
      <c r="S359" s="1"/>
      <c r="T359" s="1"/>
      <c r="U359" s="1"/>
      <c r="V359" s="4"/>
      <c r="W359" s="4"/>
      <c r="X359" s="4"/>
      <c r="Y359" s="4"/>
      <c r="Z359" s="4"/>
      <c r="AA359" s="4"/>
      <c r="AB359" s="1"/>
      <c r="AC359" s="1"/>
      <c r="AD359" s="1"/>
      <c r="AE359" s="1"/>
      <c r="AF359" s="1"/>
      <c r="AG359" s="1"/>
      <c r="AH359" s="1"/>
      <c r="AI359" s="1"/>
    </row>
    <row r="360" spans="1:35" s="2" customFormat="1" ht="11.5" x14ac:dyDescent="0.25">
      <c r="A360" s="1"/>
      <c r="B360" s="227"/>
      <c r="C360" s="227"/>
      <c r="D360" s="225"/>
      <c r="E360" s="225"/>
      <c r="F360" s="226"/>
      <c r="G360" s="166"/>
      <c r="H360" s="226"/>
      <c r="I360" s="166"/>
      <c r="J360" s="226"/>
      <c r="K360" s="166"/>
      <c r="L360" s="226"/>
      <c r="M360" s="166"/>
      <c r="N360" s="226"/>
      <c r="O360" s="166"/>
      <c r="P360" s="226"/>
      <c r="Q360" s="166"/>
      <c r="R360" s="226"/>
      <c r="S360" s="1"/>
      <c r="T360" s="1"/>
      <c r="U360" s="1"/>
      <c r="V360" s="4"/>
      <c r="W360" s="4"/>
      <c r="X360" s="4"/>
      <c r="Y360" s="4"/>
      <c r="Z360" s="4"/>
      <c r="AA360" s="4"/>
      <c r="AB360" s="1"/>
      <c r="AC360" s="1"/>
      <c r="AD360" s="1"/>
      <c r="AE360" s="1"/>
      <c r="AF360" s="1"/>
      <c r="AG360" s="1"/>
      <c r="AH360" s="1"/>
      <c r="AI360" s="1"/>
    </row>
    <row r="361" spans="1:35" s="2" customFormat="1" ht="11.5" x14ac:dyDescent="0.25">
      <c r="A361" s="1"/>
      <c r="B361" s="227"/>
      <c r="C361" s="227"/>
      <c r="D361" s="225"/>
      <c r="E361" s="225"/>
      <c r="F361" s="226"/>
      <c r="G361" s="166"/>
      <c r="H361" s="226"/>
      <c r="I361" s="166"/>
      <c r="J361" s="226"/>
      <c r="K361" s="166"/>
      <c r="L361" s="226"/>
      <c r="M361" s="166"/>
      <c r="N361" s="226"/>
      <c r="O361" s="166"/>
      <c r="P361" s="226"/>
      <c r="Q361" s="166"/>
      <c r="R361" s="226"/>
      <c r="S361" s="1"/>
      <c r="T361" s="1"/>
      <c r="U361" s="1"/>
      <c r="V361" s="4"/>
      <c r="W361" s="4"/>
      <c r="X361" s="4"/>
      <c r="Y361" s="4"/>
      <c r="Z361" s="4"/>
      <c r="AA361" s="4"/>
      <c r="AB361" s="1"/>
      <c r="AC361" s="1"/>
      <c r="AD361" s="1"/>
      <c r="AE361" s="1"/>
      <c r="AF361" s="1"/>
      <c r="AG361" s="1"/>
      <c r="AH361" s="1"/>
      <c r="AI361" s="1"/>
    </row>
    <row r="362" spans="1:35" s="2" customFormat="1" ht="11.5" x14ac:dyDescent="0.25">
      <c r="A362" s="1"/>
      <c r="B362" s="227"/>
      <c r="C362" s="227"/>
      <c r="D362" s="225"/>
      <c r="E362" s="225"/>
      <c r="F362" s="226"/>
      <c r="G362" s="166"/>
      <c r="H362" s="226"/>
      <c r="I362" s="166"/>
      <c r="J362" s="226"/>
      <c r="K362" s="166"/>
      <c r="L362" s="226"/>
      <c r="M362" s="166"/>
      <c r="N362" s="226"/>
      <c r="O362" s="166"/>
      <c r="P362" s="226"/>
      <c r="Q362" s="166"/>
      <c r="R362" s="226"/>
      <c r="S362" s="1"/>
      <c r="T362" s="1"/>
      <c r="U362" s="1"/>
      <c r="V362" s="4"/>
      <c r="W362" s="4"/>
      <c r="X362" s="4"/>
      <c r="Y362" s="4"/>
      <c r="Z362" s="4"/>
      <c r="AA362" s="4"/>
      <c r="AB362" s="1"/>
      <c r="AC362" s="1"/>
      <c r="AD362" s="1"/>
      <c r="AE362" s="1"/>
      <c r="AF362" s="1"/>
      <c r="AG362" s="1"/>
      <c r="AH362" s="1"/>
      <c r="AI362" s="1"/>
    </row>
    <row r="363" spans="1:35" s="2" customFormat="1" ht="11.5" x14ac:dyDescent="0.25">
      <c r="A363" s="1"/>
      <c r="B363" s="227"/>
      <c r="C363" s="227"/>
      <c r="D363" s="225"/>
      <c r="E363" s="225"/>
      <c r="F363" s="226"/>
      <c r="G363" s="166"/>
      <c r="H363" s="226"/>
      <c r="I363" s="166"/>
      <c r="J363" s="226"/>
      <c r="K363" s="166"/>
      <c r="L363" s="226"/>
      <c r="M363" s="166"/>
      <c r="N363" s="226"/>
      <c r="O363" s="166"/>
      <c r="P363" s="226"/>
      <c r="Q363" s="166"/>
      <c r="R363" s="226"/>
      <c r="S363" s="1"/>
      <c r="T363" s="1"/>
      <c r="U363" s="1"/>
      <c r="V363" s="4"/>
      <c r="W363" s="4"/>
      <c r="X363" s="4"/>
      <c r="Y363" s="4"/>
      <c r="Z363" s="4"/>
      <c r="AA363" s="4"/>
      <c r="AB363" s="1"/>
      <c r="AC363" s="1"/>
      <c r="AD363" s="1"/>
      <c r="AE363" s="1"/>
      <c r="AF363" s="1"/>
      <c r="AG363" s="1"/>
      <c r="AH363" s="1"/>
      <c r="AI363" s="1"/>
    </row>
    <row r="364" spans="1:35" s="2" customFormat="1" ht="11.5" x14ac:dyDescent="0.25">
      <c r="A364" s="1"/>
      <c r="B364" s="227"/>
      <c r="C364" s="227"/>
      <c r="D364" s="225"/>
      <c r="E364" s="225"/>
      <c r="F364" s="226"/>
      <c r="G364" s="166"/>
      <c r="H364" s="226"/>
      <c r="I364" s="166"/>
      <c r="J364" s="226"/>
      <c r="K364" s="166"/>
      <c r="L364" s="226"/>
      <c r="M364" s="166"/>
      <c r="N364" s="226"/>
      <c r="O364" s="166"/>
      <c r="P364" s="226"/>
      <c r="Q364" s="166"/>
      <c r="R364" s="226"/>
      <c r="S364" s="1"/>
      <c r="T364" s="1"/>
      <c r="U364" s="1"/>
      <c r="V364" s="4"/>
      <c r="W364" s="4"/>
      <c r="X364" s="4"/>
      <c r="Y364" s="4"/>
      <c r="Z364" s="4"/>
      <c r="AA364" s="4"/>
      <c r="AB364" s="1"/>
      <c r="AC364" s="1"/>
      <c r="AD364" s="1"/>
      <c r="AE364" s="1"/>
      <c r="AF364" s="1"/>
      <c r="AG364" s="1"/>
      <c r="AH364" s="1"/>
      <c r="AI364" s="1"/>
    </row>
    <row r="365" spans="1:35" s="2" customFormat="1" ht="11.5" x14ac:dyDescent="0.25">
      <c r="A365" s="1"/>
      <c r="B365" s="227"/>
      <c r="C365" s="227"/>
      <c r="D365" s="225"/>
      <c r="E365" s="225"/>
      <c r="F365" s="226"/>
      <c r="G365" s="166"/>
      <c r="H365" s="226"/>
      <c r="I365" s="166"/>
      <c r="J365" s="226"/>
      <c r="K365" s="166"/>
      <c r="L365" s="226"/>
      <c r="M365" s="166"/>
      <c r="N365" s="226"/>
      <c r="O365" s="166"/>
      <c r="P365" s="226"/>
      <c r="Q365" s="166"/>
      <c r="R365" s="226"/>
      <c r="S365" s="1"/>
      <c r="T365" s="1"/>
      <c r="U365" s="1"/>
      <c r="V365" s="4"/>
      <c r="W365" s="4"/>
      <c r="X365" s="4"/>
      <c r="Y365" s="4"/>
      <c r="Z365" s="4"/>
      <c r="AA365" s="4"/>
      <c r="AB365" s="1"/>
      <c r="AC365" s="1"/>
      <c r="AD365" s="1"/>
      <c r="AE365" s="1"/>
      <c r="AF365" s="1"/>
      <c r="AG365" s="1"/>
      <c r="AH365" s="1"/>
      <c r="AI365" s="1"/>
    </row>
    <row r="366" spans="1:35" s="2" customFormat="1" ht="11.5" x14ac:dyDescent="0.25">
      <c r="A366" s="1"/>
      <c r="B366" s="227"/>
      <c r="C366" s="227"/>
      <c r="D366" s="225"/>
      <c r="E366" s="225"/>
      <c r="F366" s="226"/>
      <c r="G366" s="166"/>
      <c r="H366" s="226"/>
      <c r="I366" s="166"/>
      <c r="J366" s="226"/>
      <c r="K366" s="166"/>
      <c r="L366" s="226"/>
      <c r="M366" s="166"/>
      <c r="N366" s="226"/>
      <c r="O366" s="166"/>
      <c r="P366" s="226"/>
      <c r="Q366" s="166"/>
      <c r="R366" s="226"/>
      <c r="S366" s="1"/>
      <c r="T366" s="1"/>
      <c r="U366" s="1"/>
      <c r="V366" s="4"/>
      <c r="W366" s="4"/>
      <c r="X366" s="4"/>
      <c r="Y366" s="4"/>
      <c r="Z366" s="4"/>
      <c r="AA366" s="4"/>
      <c r="AB366" s="1"/>
      <c r="AC366" s="1"/>
      <c r="AD366" s="1"/>
      <c r="AE366" s="1"/>
      <c r="AF366" s="1"/>
      <c r="AG366" s="1"/>
      <c r="AH366" s="1"/>
      <c r="AI366" s="1"/>
    </row>
    <row r="367" spans="1:35" s="2" customFormat="1" ht="11.5" x14ac:dyDescent="0.25">
      <c r="A367" s="1"/>
      <c r="B367" s="227"/>
      <c r="C367" s="227"/>
      <c r="D367" s="225"/>
      <c r="E367" s="225"/>
      <c r="F367" s="226"/>
      <c r="G367" s="166"/>
      <c r="H367" s="226"/>
      <c r="I367" s="166"/>
      <c r="J367" s="226"/>
      <c r="K367" s="166"/>
      <c r="L367" s="226"/>
      <c r="M367" s="166"/>
      <c r="N367" s="226"/>
      <c r="O367" s="166"/>
      <c r="P367" s="226"/>
      <c r="Q367" s="166"/>
      <c r="R367" s="226"/>
      <c r="S367" s="1"/>
      <c r="T367" s="1"/>
      <c r="U367" s="1"/>
      <c r="V367" s="4"/>
      <c r="W367" s="4"/>
      <c r="X367" s="4"/>
      <c r="Y367" s="4"/>
      <c r="Z367" s="4"/>
      <c r="AA367" s="4"/>
      <c r="AB367" s="1"/>
      <c r="AC367" s="1"/>
      <c r="AD367" s="1"/>
      <c r="AE367" s="1"/>
      <c r="AF367" s="1"/>
      <c r="AG367" s="1"/>
      <c r="AH367" s="1"/>
      <c r="AI367" s="1"/>
    </row>
    <row r="368" spans="1:35" s="2" customFormat="1" ht="11.5" x14ac:dyDescent="0.25">
      <c r="A368" s="1"/>
      <c r="B368" s="227"/>
      <c r="C368" s="227"/>
      <c r="D368" s="225"/>
      <c r="E368" s="225"/>
      <c r="F368" s="226"/>
      <c r="G368" s="166"/>
      <c r="H368" s="226"/>
      <c r="I368" s="166"/>
      <c r="J368" s="226"/>
      <c r="K368" s="166"/>
      <c r="L368" s="226"/>
      <c r="M368" s="166"/>
      <c r="N368" s="226"/>
      <c r="O368" s="166"/>
      <c r="P368" s="226"/>
      <c r="Q368" s="166"/>
      <c r="R368" s="226"/>
      <c r="S368" s="1"/>
      <c r="T368" s="1"/>
      <c r="U368" s="1"/>
      <c r="V368" s="4"/>
      <c r="W368" s="4"/>
      <c r="X368" s="4"/>
      <c r="Y368" s="4"/>
      <c r="Z368" s="4"/>
      <c r="AA368" s="4"/>
      <c r="AB368" s="1"/>
      <c r="AC368" s="1"/>
      <c r="AD368" s="1"/>
      <c r="AE368" s="1"/>
      <c r="AF368" s="1"/>
      <c r="AG368" s="1"/>
      <c r="AH368" s="1"/>
      <c r="AI368" s="1"/>
    </row>
    <row r="369" spans="1:35" s="2" customFormat="1" ht="11.5" x14ac:dyDescent="0.25">
      <c r="A369" s="1"/>
      <c r="B369" s="227"/>
      <c r="C369" s="227"/>
      <c r="D369" s="225"/>
      <c r="E369" s="225"/>
      <c r="F369" s="226"/>
      <c r="G369" s="166"/>
      <c r="H369" s="226"/>
      <c r="I369" s="166"/>
      <c r="J369" s="226"/>
      <c r="K369" s="166"/>
      <c r="L369" s="226"/>
      <c r="M369" s="166"/>
      <c r="N369" s="226"/>
      <c r="O369" s="166"/>
      <c r="P369" s="226"/>
      <c r="Q369" s="166"/>
      <c r="R369" s="226"/>
      <c r="S369" s="1"/>
      <c r="T369" s="1"/>
      <c r="U369" s="1"/>
      <c r="V369" s="4"/>
      <c r="W369" s="4"/>
      <c r="X369" s="4"/>
      <c r="Y369" s="4"/>
      <c r="Z369" s="4"/>
      <c r="AA369" s="4"/>
      <c r="AB369" s="1"/>
      <c r="AC369" s="1"/>
      <c r="AD369" s="1"/>
      <c r="AE369" s="1"/>
      <c r="AF369" s="1"/>
      <c r="AG369" s="1"/>
      <c r="AH369" s="1"/>
      <c r="AI369" s="1"/>
    </row>
    <row r="370" spans="1:35" s="2" customFormat="1" ht="11.5" x14ac:dyDescent="0.25">
      <c r="A370" s="1"/>
      <c r="B370" s="227"/>
      <c r="C370" s="227"/>
      <c r="D370" s="225"/>
      <c r="E370" s="225"/>
      <c r="F370" s="226"/>
      <c r="G370" s="166"/>
      <c r="H370" s="226"/>
      <c r="I370" s="166"/>
      <c r="J370" s="226"/>
      <c r="K370" s="166"/>
      <c r="L370" s="226"/>
      <c r="M370" s="166"/>
      <c r="N370" s="226"/>
      <c r="O370" s="166"/>
      <c r="P370" s="226"/>
      <c r="Q370" s="166"/>
      <c r="R370" s="226"/>
      <c r="S370" s="1"/>
      <c r="T370" s="1"/>
      <c r="U370" s="1"/>
      <c r="V370" s="4"/>
      <c r="W370" s="4"/>
      <c r="X370" s="4"/>
      <c r="Y370" s="4"/>
      <c r="Z370" s="4"/>
      <c r="AA370" s="4"/>
      <c r="AB370" s="1"/>
      <c r="AC370" s="1"/>
      <c r="AD370" s="1"/>
      <c r="AE370" s="1"/>
      <c r="AF370" s="1"/>
      <c r="AG370" s="1"/>
      <c r="AH370" s="1"/>
      <c r="AI370" s="1"/>
    </row>
    <row r="371" spans="1:35" s="2" customFormat="1" ht="11.5" x14ac:dyDescent="0.25">
      <c r="A371" s="1"/>
      <c r="B371" s="227"/>
      <c r="C371" s="227"/>
      <c r="D371" s="225"/>
      <c r="E371" s="225"/>
      <c r="F371" s="226"/>
      <c r="G371" s="166"/>
      <c r="H371" s="226"/>
      <c r="I371" s="166"/>
      <c r="J371" s="226"/>
      <c r="K371" s="166"/>
      <c r="L371" s="226"/>
      <c r="M371" s="166"/>
      <c r="N371" s="226"/>
      <c r="O371" s="166"/>
      <c r="P371" s="226"/>
      <c r="Q371" s="166"/>
      <c r="R371" s="226"/>
      <c r="S371" s="1"/>
      <c r="T371" s="1"/>
      <c r="U371" s="1"/>
      <c r="V371" s="4"/>
      <c r="W371" s="4"/>
      <c r="X371" s="4"/>
      <c r="Y371" s="4"/>
      <c r="Z371" s="4"/>
      <c r="AA371" s="4"/>
      <c r="AB371" s="1"/>
      <c r="AC371" s="1"/>
      <c r="AD371" s="1"/>
      <c r="AE371" s="1"/>
      <c r="AF371" s="1"/>
      <c r="AG371" s="1"/>
      <c r="AH371" s="1"/>
      <c r="AI371" s="1"/>
    </row>
    <row r="372" spans="1:35" s="2" customFormat="1" ht="11.5" x14ac:dyDescent="0.25">
      <c r="A372" s="1"/>
      <c r="B372" s="227"/>
      <c r="C372" s="227"/>
      <c r="D372" s="225"/>
      <c r="E372" s="225"/>
      <c r="F372" s="226"/>
      <c r="G372" s="166"/>
      <c r="H372" s="226"/>
      <c r="I372" s="166"/>
      <c r="J372" s="226"/>
      <c r="K372" s="166"/>
      <c r="L372" s="226"/>
      <c r="M372" s="166"/>
      <c r="N372" s="226"/>
      <c r="O372" s="166"/>
      <c r="P372" s="226"/>
      <c r="Q372" s="166"/>
      <c r="R372" s="226"/>
      <c r="S372" s="1"/>
      <c r="T372" s="1"/>
      <c r="U372" s="1"/>
      <c r="V372" s="4"/>
      <c r="W372" s="4"/>
      <c r="X372" s="4"/>
      <c r="Y372" s="4"/>
      <c r="Z372" s="4"/>
      <c r="AA372" s="4"/>
      <c r="AB372" s="1"/>
      <c r="AC372" s="1"/>
      <c r="AD372" s="1"/>
      <c r="AE372" s="1"/>
      <c r="AF372" s="1"/>
      <c r="AG372" s="1"/>
      <c r="AH372" s="1"/>
      <c r="AI372" s="1"/>
    </row>
    <row r="373" spans="1:35" s="2" customFormat="1" ht="11.5" x14ac:dyDescent="0.25">
      <c r="A373" s="1"/>
      <c r="B373" s="227"/>
      <c r="C373" s="227"/>
      <c r="D373" s="225"/>
      <c r="E373" s="225"/>
      <c r="F373" s="226"/>
      <c r="G373" s="166"/>
      <c r="H373" s="226"/>
      <c r="I373" s="166"/>
      <c r="J373" s="226"/>
      <c r="K373" s="166"/>
      <c r="L373" s="226"/>
      <c r="M373" s="166"/>
      <c r="N373" s="226"/>
      <c r="O373" s="166"/>
      <c r="P373" s="226"/>
      <c r="Q373" s="166"/>
      <c r="R373" s="226"/>
      <c r="S373" s="1"/>
      <c r="T373" s="1"/>
      <c r="U373" s="1"/>
      <c r="V373" s="4"/>
      <c r="W373" s="4"/>
      <c r="X373" s="4"/>
      <c r="Y373" s="4"/>
      <c r="Z373" s="4"/>
      <c r="AA373" s="4"/>
      <c r="AB373" s="1"/>
      <c r="AC373" s="1"/>
      <c r="AD373" s="1"/>
      <c r="AE373" s="1"/>
      <c r="AF373" s="1"/>
      <c r="AG373" s="1"/>
      <c r="AH373" s="1"/>
      <c r="AI373" s="1"/>
    </row>
    <row r="374" spans="1:35" s="2" customFormat="1" ht="11.5" x14ac:dyDescent="0.25">
      <c r="A374" s="1"/>
      <c r="B374" s="227"/>
      <c r="C374" s="227"/>
      <c r="D374" s="225"/>
      <c r="E374" s="225"/>
      <c r="F374" s="226"/>
      <c r="G374" s="166"/>
      <c r="H374" s="226"/>
      <c r="I374" s="166"/>
      <c r="J374" s="226"/>
      <c r="K374" s="166"/>
      <c r="L374" s="226"/>
      <c r="M374" s="166"/>
      <c r="N374" s="226"/>
      <c r="O374" s="166"/>
      <c r="P374" s="226"/>
      <c r="Q374" s="166"/>
      <c r="R374" s="226"/>
      <c r="S374" s="1"/>
      <c r="T374" s="1"/>
      <c r="U374" s="1"/>
      <c r="V374" s="4"/>
      <c r="W374" s="4"/>
      <c r="X374" s="4"/>
      <c r="Y374" s="4"/>
      <c r="Z374" s="4"/>
      <c r="AA374" s="4"/>
      <c r="AB374" s="1"/>
      <c r="AC374" s="1"/>
      <c r="AD374" s="1"/>
      <c r="AE374" s="1"/>
      <c r="AF374" s="1"/>
      <c r="AG374" s="1"/>
      <c r="AH374" s="1"/>
      <c r="AI374" s="1"/>
    </row>
    <row r="375" spans="1:35" s="2" customFormat="1" ht="11.5" x14ac:dyDescent="0.25">
      <c r="A375" s="1"/>
      <c r="B375" s="227"/>
      <c r="C375" s="227"/>
      <c r="D375" s="225"/>
      <c r="E375" s="225"/>
      <c r="F375" s="226"/>
      <c r="G375" s="166"/>
      <c r="H375" s="226"/>
      <c r="I375" s="166"/>
      <c r="J375" s="226"/>
      <c r="K375" s="166"/>
      <c r="L375" s="226"/>
      <c r="M375" s="166"/>
      <c r="N375" s="226"/>
      <c r="O375" s="166"/>
      <c r="P375" s="226"/>
      <c r="Q375" s="166"/>
      <c r="R375" s="226"/>
      <c r="S375" s="1"/>
      <c r="T375" s="1"/>
      <c r="U375" s="1"/>
      <c r="V375" s="4"/>
      <c r="W375" s="4"/>
      <c r="X375" s="4"/>
      <c r="Y375" s="4"/>
      <c r="Z375" s="4"/>
      <c r="AA375" s="4"/>
      <c r="AB375" s="1"/>
      <c r="AC375" s="1"/>
      <c r="AD375" s="1"/>
      <c r="AE375" s="1"/>
      <c r="AF375" s="1"/>
      <c r="AG375" s="1"/>
      <c r="AH375" s="1"/>
      <c r="AI375" s="1"/>
    </row>
    <row r="376" spans="1:35" s="2" customFormat="1" ht="11.5" x14ac:dyDescent="0.25">
      <c r="A376" s="1"/>
      <c r="B376" s="227"/>
      <c r="C376" s="227"/>
      <c r="D376" s="225"/>
      <c r="E376" s="225"/>
      <c r="F376" s="226"/>
      <c r="G376" s="166"/>
      <c r="H376" s="226"/>
      <c r="I376" s="166"/>
      <c r="J376" s="226"/>
      <c r="K376" s="166"/>
      <c r="L376" s="226"/>
      <c r="M376" s="166"/>
      <c r="N376" s="226"/>
      <c r="O376" s="166"/>
      <c r="P376" s="226"/>
      <c r="Q376" s="166"/>
      <c r="R376" s="226"/>
      <c r="S376" s="1"/>
      <c r="T376" s="1"/>
      <c r="U376" s="1"/>
      <c r="V376" s="4"/>
      <c r="W376" s="4"/>
      <c r="X376" s="4"/>
      <c r="Y376" s="4"/>
      <c r="Z376" s="4"/>
      <c r="AA376" s="4"/>
      <c r="AB376" s="1"/>
      <c r="AC376" s="1"/>
      <c r="AD376" s="1"/>
      <c r="AE376" s="1"/>
      <c r="AF376" s="1"/>
      <c r="AG376" s="1"/>
      <c r="AH376" s="1"/>
      <c r="AI376" s="1"/>
    </row>
    <row r="377" spans="1:35" s="2" customFormat="1" ht="11.5" x14ac:dyDescent="0.25">
      <c r="A377" s="1"/>
      <c r="B377" s="227"/>
      <c r="C377" s="227"/>
      <c r="D377" s="225"/>
      <c r="E377" s="225"/>
      <c r="F377" s="226"/>
      <c r="G377" s="166"/>
      <c r="H377" s="226"/>
      <c r="I377" s="166"/>
      <c r="J377" s="226"/>
      <c r="K377" s="166"/>
      <c r="L377" s="226"/>
      <c r="M377" s="166"/>
      <c r="N377" s="226"/>
      <c r="O377" s="166"/>
      <c r="P377" s="226"/>
      <c r="Q377" s="166"/>
      <c r="R377" s="226"/>
      <c r="S377" s="1"/>
      <c r="T377" s="1"/>
      <c r="U377" s="1"/>
      <c r="V377" s="4"/>
      <c r="W377" s="4"/>
      <c r="X377" s="4"/>
      <c r="Y377" s="4"/>
      <c r="Z377" s="4"/>
      <c r="AA377" s="4"/>
      <c r="AB377" s="1"/>
      <c r="AC377" s="1"/>
      <c r="AD377" s="1"/>
      <c r="AE377" s="1"/>
      <c r="AF377" s="1"/>
      <c r="AG377" s="1"/>
      <c r="AH377" s="1"/>
      <c r="AI377" s="1"/>
    </row>
    <row r="378" spans="1:35" s="2" customFormat="1" ht="11.5" x14ac:dyDescent="0.25">
      <c r="A378" s="1"/>
      <c r="B378" s="227"/>
      <c r="C378" s="227"/>
      <c r="D378" s="225"/>
      <c r="E378" s="225"/>
      <c r="F378" s="226"/>
      <c r="G378" s="166"/>
      <c r="H378" s="226"/>
      <c r="I378" s="166"/>
      <c r="J378" s="226"/>
      <c r="K378" s="166"/>
      <c r="L378" s="226"/>
      <c r="M378" s="166"/>
      <c r="N378" s="226"/>
      <c r="O378" s="166"/>
      <c r="P378" s="226"/>
      <c r="Q378" s="166"/>
      <c r="R378" s="226"/>
      <c r="S378" s="1"/>
      <c r="T378" s="1"/>
      <c r="U378" s="1"/>
      <c r="V378" s="4"/>
      <c r="W378" s="4"/>
      <c r="X378" s="4"/>
      <c r="Y378" s="4"/>
      <c r="Z378" s="4"/>
      <c r="AA378" s="4"/>
      <c r="AB378" s="1"/>
      <c r="AC378" s="1"/>
      <c r="AD378" s="1"/>
      <c r="AE378" s="1"/>
      <c r="AF378" s="1"/>
      <c r="AG378" s="1"/>
      <c r="AH378" s="1"/>
      <c r="AI378" s="1"/>
    </row>
    <row r="379" spans="1:35" s="2" customFormat="1" ht="11.5" x14ac:dyDescent="0.25">
      <c r="A379" s="1"/>
      <c r="B379" s="227"/>
      <c r="C379" s="227"/>
      <c r="D379" s="225"/>
      <c r="E379" s="225"/>
      <c r="F379" s="226"/>
      <c r="G379" s="166"/>
      <c r="H379" s="226"/>
      <c r="I379" s="166"/>
      <c r="J379" s="226"/>
      <c r="K379" s="166"/>
      <c r="L379" s="226"/>
      <c r="M379" s="166"/>
      <c r="N379" s="226"/>
      <c r="O379" s="166"/>
      <c r="P379" s="226"/>
      <c r="Q379" s="166"/>
      <c r="R379" s="226"/>
      <c r="S379" s="1"/>
      <c r="T379" s="1"/>
      <c r="U379" s="1"/>
      <c r="V379" s="4"/>
      <c r="W379" s="4"/>
      <c r="X379" s="4"/>
      <c r="Y379" s="4"/>
      <c r="Z379" s="4"/>
      <c r="AA379" s="4"/>
      <c r="AB379" s="1"/>
      <c r="AC379" s="1"/>
      <c r="AD379" s="1"/>
      <c r="AE379" s="1"/>
      <c r="AF379" s="1"/>
      <c r="AG379" s="1"/>
      <c r="AH379" s="1"/>
      <c r="AI379" s="1"/>
    </row>
    <row r="380" spans="1:35" s="2" customFormat="1" ht="11.5" x14ac:dyDescent="0.25">
      <c r="A380" s="1"/>
      <c r="B380" s="227"/>
      <c r="C380" s="227"/>
      <c r="D380" s="225"/>
      <c r="E380" s="225"/>
      <c r="F380" s="226"/>
      <c r="G380" s="166"/>
      <c r="H380" s="226"/>
      <c r="I380" s="166"/>
      <c r="J380" s="226"/>
      <c r="K380" s="166"/>
      <c r="L380" s="226"/>
      <c r="M380" s="166"/>
      <c r="N380" s="226"/>
      <c r="O380" s="166"/>
      <c r="P380" s="226"/>
      <c r="Q380" s="166"/>
      <c r="R380" s="226"/>
      <c r="S380" s="1"/>
      <c r="T380" s="1"/>
      <c r="U380" s="1"/>
      <c r="V380" s="4"/>
      <c r="W380" s="4"/>
      <c r="X380" s="4"/>
      <c r="Y380" s="4"/>
      <c r="Z380" s="4"/>
      <c r="AA380" s="4"/>
      <c r="AB380" s="1"/>
      <c r="AC380" s="1"/>
      <c r="AD380" s="1"/>
      <c r="AE380" s="1"/>
      <c r="AF380" s="1"/>
      <c r="AG380" s="1"/>
      <c r="AH380" s="1"/>
      <c r="AI380" s="1"/>
    </row>
    <row r="381" spans="1:35" s="2" customFormat="1" ht="11.5" x14ac:dyDescent="0.25">
      <c r="A381" s="1"/>
      <c r="B381" s="227"/>
      <c r="C381" s="227"/>
      <c r="D381" s="225"/>
      <c r="E381" s="225"/>
      <c r="F381" s="226"/>
      <c r="G381" s="166"/>
      <c r="H381" s="226"/>
      <c r="I381" s="166"/>
      <c r="J381" s="226"/>
      <c r="K381" s="166"/>
      <c r="L381" s="226"/>
      <c r="M381" s="166"/>
      <c r="N381" s="226"/>
      <c r="O381" s="166"/>
      <c r="P381" s="226"/>
      <c r="Q381" s="166"/>
      <c r="R381" s="226"/>
      <c r="S381" s="1"/>
      <c r="T381" s="1"/>
      <c r="U381" s="1"/>
      <c r="V381" s="4"/>
      <c r="W381" s="4"/>
      <c r="X381" s="4"/>
      <c r="Y381" s="4"/>
      <c r="Z381" s="4"/>
      <c r="AA381" s="4"/>
      <c r="AB381" s="1"/>
      <c r="AC381" s="1"/>
      <c r="AD381" s="1"/>
      <c r="AE381" s="1"/>
      <c r="AF381" s="1"/>
      <c r="AG381" s="1"/>
      <c r="AH381" s="1"/>
      <c r="AI381" s="1"/>
    </row>
    <row r="382" spans="1:35" s="2" customFormat="1" ht="11.5" x14ac:dyDescent="0.25">
      <c r="A382" s="1"/>
      <c r="B382" s="227"/>
      <c r="C382" s="227"/>
      <c r="D382" s="225"/>
      <c r="E382" s="225"/>
      <c r="F382" s="226"/>
      <c r="G382" s="166"/>
      <c r="H382" s="226"/>
      <c r="I382" s="166"/>
      <c r="J382" s="226"/>
      <c r="K382" s="166"/>
      <c r="L382" s="226"/>
      <c r="M382" s="166"/>
      <c r="N382" s="226"/>
      <c r="O382" s="166"/>
      <c r="P382" s="226"/>
      <c r="Q382" s="166"/>
      <c r="R382" s="226"/>
      <c r="S382" s="1"/>
      <c r="T382" s="1"/>
      <c r="U382" s="1"/>
      <c r="V382" s="4"/>
      <c r="W382" s="4"/>
      <c r="X382" s="4"/>
      <c r="Y382" s="4"/>
      <c r="Z382" s="4"/>
      <c r="AA382" s="4"/>
      <c r="AB382" s="1"/>
      <c r="AC382" s="1"/>
      <c r="AD382" s="1"/>
      <c r="AE382" s="1"/>
      <c r="AF382" s="1"/>
      <c r="AG382" s="1"/>
      <c r="AH382" s="1"/>
      <c r="AI382" s="1"/>
    </row>
    <row r="383" spans="1:35" s="2" customFormat="1" ht="11.5" x14ac:dyDescent="0.25">
      <c r="A383" s="1"/>
      <c r="B383" s="227"/>
      <c r="C383" s="227"/>
      <c r="D383" s="225"/>
      <c r="E383" s="225"/>
      <c r="F383" s="226"/>
      <c r="G383" s="166"/>
      <c r="H383" s="226"/>
      <c r="I383" s="166"/>
      <c r="J383" s="226"/>
      <c r="K383" s="166"/>
      <c r="L383" s="226"/>
      <c r="M383" s="166"/>
      <c r="N383" s="226"/>
      <c r="O383" s="166"/>
      <c r="P383" s="226"/>
      <c r="Q383" s="166"/>
      <c r="R383" s="226"/>
      <c r="S383" s="1"/>
      <c r="T383" s="1"/>
      <c r="U383" s="1"/>
      <c r="V383" s="4"/>
      <c r="W383" s="4"/>
      <c r="X383" s="4"/>
      <c r="Y383" s="4"/>
      <c r="Z383" s="4"/>
      <c r="AA383" s="4"/>
      <c r="AB383" s="1"/>
      <c r="AC383" s="1"/>
      <c r="AD383" s="1"/>
      <c r="AE383" s="1"/>
      <c r="AF383" s="1"/>
      <c r="AG383" s="1"/>
      <c r="AH383" s="1"/>
      <c r="AI383" s="1"/>
    </row>
    <row r="384" spans="1:35" s="2" customFormat="1" ht="11.5" x14ac:dyDescent="0.25">
      <c r="A384" s="1"/>
      <c r="B384" s="227"/>
      <c r="C384" s="227"/>
      <c r="D384" s="225"/>
      <c r="E384" s="225"/>
      <c r="F384" s="226"/>
      <c r="G384" s="166"/>
      <c r="H384" s="226"/>
      <c r="I384" s="166"/>
      <c r="J384" s="226"/>
      <c r="K384" s="166"/>
      <c r="L384" s="226"/>
      <c r="M384" s="166"/>
      <c r="N384" s="226"/>
      <c r="O384" s="166"/>
      <c r="P384" s="226"/>
      <c r="Q384" s="166"/>
      <c r="R384" s="226"/>
      <c r="S384" s="1"/>
      <c r="T384" s="1"/>
      <c r="U384" s="1"/>
      <c r="V384" s="4"/>
      <c r="W384" s="4"/>
      <c r="X384" s="4"/>
      <c r="Y384" s="4"/>
      <c r="Z384" s="4"/>
      <c r="AA384" s="4"/>
      <c r="AB384" s="1"/>
      <c r="AC384" s="1"/>
      <c r="AD384" s="1"/>
      <c r="AE384" s="1"/>
      <c r="AF384" s="1"/>
      <c r="AG384" s="1"/>
      <c r="AH384" s="1"/>
      <c r="AI384" s="1"/>
    </row>
    <row r="385" spans="1:35" s="2" customFormat="1" ht="11.5" x14ac:dyDescent="0.25">
      <c r="A385" s="1"/>
      <c r="B385" s="227"/>
      <c r="C385" s="227"/>
      <c r="D385" s="225"/>
      <c r="E385" s="225"/>
      <c r="F385" s="226"/>
      <c r="G385" s="166"/>
      <c r="H385" s="226"/>
      <c r="I385" s="166"/>
      <c r="J385" s="226"/>
      <c r="K385" s="166"/>
      <c r="L385" s="226"/>
      <c r="M385" s="166"/>
      <c r="N385" s="226"/>
      <c r="O385" s="166"/>
      <c r="P385" s="226"/>
      <c r="Q385" s="166"/>
      <c r="R385" s="226"/>
      <c r="S385" s="1"/>
      <c r="T385" s="1"/>
      <c r="U385" s="1"/>
      <c r="V385" s="4"/>
      <c r="W385" s="4"/>
      <c r="X385" s="4"/>
      <c r="Y385" s="4"/>
      <c r="Z385" s="4"/>
      <c r="AA385" s="4"/>
      <c r="AB385" s="1"/>
      <c r="AC385" s="1"/>
      <c r="AD385" s="1"/>
      <c r="AE385" s="1"/>
      <c r="AF385" s="1"/>
      <c r="AG385" s="1"/>
      <c r="AH385" s="1"/>
      <c r="AI385" s="1"/>
    </row>
    <row r="386" spans="1:35" s="2" customFormat="1" ht="11.5" x14ac:dyDescent="0.25">
      <c r="A386" s="1"/>
      <c r="B386" s="227"/>
      <c r="C386" s="227"/>
      <c r="D386" s="225"/>
      <c r="E386" s="225"/>
      <c r="F386" s="226"/>
      <c r="G386" s="166"/>
      <c r="H386" s="226"/>
      <c r="I386" s="166"/>
      <c r="J386" s="226"/>
      <c r="K386" s="166"/>
      <c r="L386" s="226"/>
      <c r="M386" s="166"/>
      <c r="N386" s="226"/>
      <c r="O386" s="166"/>
      <c r="P386" s="226"/>
      <c r="Q386" s="166"/>
      <c r="R386" s="226"/>
      <c r="S386" s="1"/>
      <c r="T386" s="1"/>
      <c r="U386" s="1"/>
      <c r="V386" s="4"/>
      <c r="W386" s="4"/>
      <c r="X386" s="4"/>
      <c r="Y386" s="4"/>
      <c r="Z386" s="4"/>
      <c r="AA386" s="4"/>
      <c r="AB386" s="1"/>
      <c r="AC386" s="1"/>
      <c r="AD386" s="1"/>
      <c r="AE386" s="1"/>
      <c r="AF386" s="1"/>
      <c r="AG386" s="1"/>
      <c r="AH386" s="1"/>
      <c r="AI386" s="1"/>
    </row>
    <row r="387" spans="1:35" s="2" customFormat="1" ht="11.5" x14ac:dyDescent="0.25">
      <c r="A387" s="1"/>
      <c r="B387" s="227"/>
      <c r="C387" s="227"/>
      <c r="D387" s="225"/>
      <c r="E387" s="225"/>
      <c r="F387" s="226"/>
      <c r="G387" s="166"/>
      <c r="H387" s="226"/>
      <c r="I387" s="166"/>
      <c r="J387" s="226"/>
      <c r="K387" s="166"/>
      <c r="L387" s="226"/>
      <c r="M387" s="166"/>
      <c r="N387" s="226"/>
      <c r="O387" s="166"/>
      <c r="P387" s="226"/>
      <c r="Q387" s="166"/>
      <c r="R387" s="226"/>
      <c r="S387" s="1"/>
      <c r="T387" s="1"/>
      <c r="U387" s="1"/>
      <c r="V387" s="4"/>
      <c r="W387" s="4"/>
      <c r="X387" s="4"/>
      <c r="Y387" s="4"/>
      <c r="Z387" s="4"/>
      <c r="AA387" s="4"/>
      <c r="AB387" s="1"/>
      <c r="AC387" s="1"/>
      <c r="AD387" s="1"/>
      <c r="AE387" s="1"/>
      <c r="AF387" s="1"/>
      <c r="AG387" s="1"/>
      <c r="AH387" s="1"/>
      <c r="AI387" s="1"/>
    </row>
    <row r="388" spans="1:35" s="2" customFormat="1" ht="11.5" x14ac:dyDescent="0.25">
      <c r="A388" s="1"/>
      <c r="B388" s="227"/>
      <c r="C388" s="227"/>
      <c r="D388" s="225"/>
      <c r="E388" s="225"/>
      <c r="F388" s="226"/>
      <c r="G388" s="166"/>
      <c r="H388" s="226"/>
      <c r="I388" s="166"/>
      <c r="J388" s="226"/>
      <c r="K388" s="166"/>
      <c r="L388" s="226"/>
      <c r="M388" s="166"/>
      <c r="N388" s="226"/>
      <c r="O388" s="166"/>
      <c r="P388" s="226"/>
      <c r="Q388" s="166"/>
      <c r="R388" s="226"/>
      <c r="S388" s="1"/>
      <c r="T388" s="1"/>
      <c r="U388" s="1"/>
      <c r="V388" s="4"/>
      <c r="W388" s="4"/>
      <c r="X388" s="4"/>
      <c r="Y388" s="4"/>
      <c r="Z388" s="4"/>
      <c r="AA388" s="4"/>
      <c r="AB388" s="1"/>
      <c r="AC388" s="1"/>
      <c r="AD388" s="1"/>
      <c r="AE388" s="1"/>
      <c r="AF388" s="1"/>
      <c r="AG388" s="1"/>
      <c r="AH388" s="1"/>
      <c r="AI388" s="1"/>
    </row>
    <row r="389" spans="1:35" s="2" customFormat="1" ht="11.5" x14ac:dyDescent="0.25">
      <c r="A389" s="1"/>
      <c r="B389" s="227"/>
      <c r="C389" s="227"/>
      <c r="D389" s="225"/>
      <c r="E389" s="225"/>
      <c r="F389" s="226"/>
      <c r="G389" s="166"/>
      <c r="H389" s="226"/>
      <c r="I389" s="166"/>
      <c r="J389" s="226"/>
      <c r="K389" s="166"/>
      <c r="L389" s="226"/>
      <c r="M389" s="166"/>
      <c r="N389" s="226"/>
      <c r="O389" s="166"/>
      <c r="P389" s="226"/>
      <c r="Q389" s="166"/>
      <c r="R389" s="226"/>
      <c r="S389" s="1"/>
      <c r="T389" s="1"/>
      <c r="U389" s="1"/>
      <c r="V389" s="4"/>
      <c r="W389" s="4"/>
      <c r="X389" s="4"/>
      <c r="Y389" s="4"/>
      <c r="Z389" s="4"/>
      <c r="AA389" s="4"/>
      <c r="AB389" s="1"/>
      <c r="AC389" s="1"/>
      <c r="AD389" s="1"/>
      <c r="AE389" s="1"/>
      <c r="AF389" s="1"/>
      <c r="AG389" s="1"/>
      <c r="AH389" s="1"/>
      <c r="AI389" s="1"/>
    </row>
    <row r="390" spans="1:35" s="2" customFormat="1" ht="11.5" x14ac:dyDescent="0.25">
      <c r="A390" s="1"/>
      <c r="B390" s="227"/>
      <c r="C390" s="227"/>
      <c r="D390" s="225"/>
      <c r="E390" s="225"/>
      <c r="F390" s="226"/>
      <c r="G390" s="166"/>
      <c r="H390" s="226"/>
      <c r="I390" s="166"/>
      <c r="J390" s="226"/>
      <c r="K390" s="166"/>
      <c r="L390" s="226"/>
      <c r="M390" s="166"/>
      <c r="N390" s="226"/>
      <c r="O390" s="166"/>
      <c r="P390" s="226"/>
      <c r="Q390" s="166"/>
      <c r="R390" s="226"/>
      <c r="S390" s="1"/>
      <c r="T390" s="1"/>
      <c r="U390" s="1"/>
      <c r="V390" s="4"/>
      <c r="W390" s="4"/>
      <c r="X390" s="4"/>
      <c r="Y390" s="4"/>
      <c r="Z390" s="4"/>
      <c r="AA390" s="4"/>
      <c r="AB390" s="1"/>
      <c r="AC390" s="1"/>
      <c r="AD390" s="1"/>
      <c r="AE390" s="1"/>
      <c r="AF390" s="1"/>
      <c r="AG390" s="1"/>
      <c r="AH390" s="1"/>
      <c r="AI390" s="1"/>
    </row>
    <row r="391" spans="1:35" s="2" customFormat="1" ht="11.5" x14ac:dyDescent="0.25">
      <c r="A391" s="1"/>
      <c r="B391" s="227"/>
      <c r="C391" s="227"/>
      <c r="D391" s="225"/>
      <c r="E391" s="225"/>
      <c r="F391" s="226"/>
      <c r="G391" s="166"/>
      <c r="H391" s="226"/>
      <c r="I391" s="166"/>
      <c r="J391" s="226"/>
      <c r="K391" s="166"/>
      <c r="L391" s="226"/>
      <c r="M391" s="166"/>
      <c r="N391" s="226"/>
      <c r="O391" s="166"/>
      <c r="P391" s="226"/>
      <c r="Q391" s="166"/>
      <c r="R391" s="226"/>
      <c r="S391" s="1"/>
      <c r="T391" s="1"/>
      <c r="U391" s="1"/>
      <c r="V391" s="4"/>
      <c r="W391" s="4"/>
      <c r="X391" s="4"/>
      <c r="Y391" s="4"/>
      <c r="Z391" s="4"/>
      <c r="AA391" s="4"/>
      <c r="AB391" s="1"/>
      <c r="AC391" s="1"/>
      <c r="AD391" s="1"/>
      <c r="AE391" s="1"/>
      <c r="AF391" s="1"/>
      <c r="AG391" s="1"/>
      <c r="AH391" s="1"/>
      <c r="AI391" s="1"/>
    </row>
    <row r="392" spans="1:35" s="2" customFormat="1" ht="11.5" x14ac:dyDescent="0.25">
      <c r="A392" s="1"/>
      <c r="B392" s="227"/>
      <c r="C392" s="227"/>
      <c r="D392" s="225"/>
      <c r="E392" s="225"/>
      <c r="F392" s="226"/>
      <c r="G392" s="166"/>
      <c r="H392" s="226"/>
      <c r="I392" s="166"/>
      <c r="J392" s="226"/>
      <c r="K392" s="166"/>
      <c r="L392" s="226"/>
      <c r="M392" s="166"/>
      <c r="N392" s="226"/>
      <c r="O392" s="166"/>
      <c r="P392" s="226"/>
      <c r="Q392" s="166"/>
      <c r="R392" s="226"/>
      <c r="S392" s="1"/>
      <c r="T392" s="1"/>
      <c r="U392" s="1"/>
      <c r="V392" s="4"/>
      <c r="W392" s="4"/>
      <c r="X392" s="4"/>
      <c r="Y392" s="4"/>
      <c r="Z392" s="4"/>
      <c r="AA392" s="4"/>
      <c r="AB392" s="1"/>
      <c r="AC392" s="1"/>
      <c r="AD392" s="1"/>
      <c r="AE392" s="1"/>
      <c r="AF392" s="1"/>
      <c r="AG392" s="1"/>
      <c r="AH392" s="1"/>
      <c r="AI392" s="1"/>
    </row>
    <row r="393" spans="1:35" s="2" customFormat="1" ht="11.5" x14ac:dyDescent="0.25">
      <c r="A393" s="1"/>
      <c r="B393" s="227"/>
      <c r="C393" s="227"/>
      <c r="D393" s="225"/>
      <c r="E393" s="225"/>
      <c r="F393" s="226"/>
      <c r="G393" s="166"/>
      <c r="H393" s="226"/>
      <c r="I393" s="166"/>
      <c r="J393" s="226"/>
      <c r="K393" s="166"/>
      <c r="L393" s="226"/>
      <c r="M393" s="166"/>
      <c r="N393" s="226"/>
      <c r="O393" s="166"/>
      <c r="P393" s="226"/>
      <c r="Q393" s="166"/>
      <c r="R393" s="226"/>
      <c r="S393" s="1"/>
      <c r="T393" s="1"/>
      <c r="U393" s="1"/>
      <c r="V393" s="4"/>
      <c r="W393" s="4"/>
      <c r="X393" s="4"/>
      <c r="Y393" s="4"/>
      <c r="Z393" s="4"/>
      <c r="AA393" s="4"/>
      <c r="AB393" s="1"/>
      <c r="AC393" s="1"/>
      <c r="AD393" s="1"/>
      <c r="AE393" s="1"/>
      <c r="AF393" s="1"/>
      <c r="AG393" s="1"/>
      <c r="AH393" s="1"/>
      <c r="AI393" s="1"/>
    </row>
    <row r="394" spans="1:35" s="2" customFormat="1" ht="11.5" x14ac:dyDescent="0.25">
      <c r="A394" s="1"/>
      <c r="B394" s="227"/>
      <c r="C394" s="227"/>
      <c r="D394" s="225"/>
      <c r="E394" s="225"/>
      <c r="F394" s="226"/>
      <c r="G394" s="166"/>
      <c r="H394" s="226"/>
      <c r="I394" s="166"/>
      <c r="J394" s="226"/>
      <c r="K394" s="166"/>
      <c r="L394" s="226"/>
      <c r="M394" s="166"/>
      <c r="N394" s="226"/>
      <c r="O394" s="166"/>
      <c r="P394" s="226"/>
      <c r="Q394" s="166"/>
      <c r="R394" s="226"/>
      <c r="S394" s="1"/>
      <c r="T394" s="1"/>
      <c r="U394" s="1"/>
      <c r="V394" s="4"/>
      <c r="W394" s="4"/>
      <c r="X394" s="4"/>
      <c r="Y394" s="4"/>
      <c r="Z394" s="4"/>
      <c r="AA394" s="4"/>
      <c r="AB394" s="1"/>
      <c r="AC394" s="1"/>
      <c r="AD394" s="1"/>
      <c r="AE394" s="1"/>
      <c r="AF394" s="1"/>
      <c r="AG394" s="1"/>
      <c r="AH394" s="1"/>
      <c r="AI394" s="1"/>
    </row>
    <row r="395" spans="1:35" s="2" customFormat="1" ht="11.5" x14ac:dyDescent="0.25">
      <c r="A395" s="1"/>
      <c r="B395" s="227"/>
      <c r="C395" s="227"/>
      <c r="D395" s="225"/>
      <c r="E395" s="225"/>
      <c r="F395" s="226"/>
      <c r="G395" s="166"/>
      <c r="H395" s="226"/>
      <c r="I395" s="166"/>
      <c r="J395" s="226"/>
      <c r="K395" s="166"/>
      <c r="L395" s="226"/>
      <c r="M395" s="166"/>
      <c r="N395" s="226"/>
      <c r="O395" s="166"/>
      <c r="P395" s="226"/>
      <c r="Q395" s="166"/>
      <c r="R395" s="226"/>
      <c r="S395" s="1"/>
      <c r="T395" s="1"/>
      <c r="U395" s="1"/>
      <c r="V395" s="4"/>
      <c r="W395" s="4"/>
      <c r="X395" s="4"/>
      <c r="Y395" s="4"/>
      <c r="Z395" s="4"/>
      <c r="AA395" s="4"/>
      <c r="AB395" s="1"/>
      <c r="AC395" s="1"/>
      <c r="AD395" s="1"/>
      <c r="AE395" s="1"/>
      <c r="AF395" s="1"/>
      <c r="AG395" s="1"/>
      <c r="AH395" s="1"/>
      <c r="AI395" s="1"/>
    </row>
    <row r="396" spans="1:35" s="2" customFormat="1" ht="11.5" x14ac:dyDescent="0.25">
      <c r="A396" s="1"/>
      <c r="B396" s="227"/>
      <c r="C396" s="227"/>
      <c r="D396" s="225"/>
      <c r="E396" s="225"/>
      <c r="F396" s="226"/>
      <c r="G396" s="166"/>
      <c r="H396" s="226"/>
      <c r="I396" s="166"/>
      <c r="J396" s="226"/>
      <c r="K396" s="166"/>
      <c r="L396" s="226"/>
      <c r="M396" s="166"/>
      <c r="N396" s="226"/>
      <c r="O396" s="166"/>
      <c r="P396" s="226"/>
      <c r="Q396" s="166"/>
      <c r="R396" s="226"/>
      <c r="S396" s="1"/>
      <c r="T396" s="1"/>
      <c r="U396" s="1"/>
      <c r="V396" s="4"/>
      <c r="W396" s="4"/>
      <c r="X396" s="4"/>
      <c r="Y396" s="4"/>
      <c r="Z396" s="4"/>
      <c r="AA396" s="4"/>
      <c r="AB396" s="1"/>
      <c r="AC396" s="1"/>
      <c r="AD396" s="1"/>
      <c r="AE396" s="1"/>
      <c r="AF396" s="1"/>
      <c r="AG396" s="1"/>
      <c r="AH396" s="1"/>
      <c r="AI396" s="1"/>
    </row>
    <row r="397" spans="1:35" s="2" customFormat="1" ht="11.5" x14ac:dyDescent="0.25">
      <c r="A397" s="1"/>
      <c r="B397" s="227"/>
      <c r="C397" s="227"/>
      <c r="D397" s="225"/>
      <c r="E397" s="225"/>
      <c r="F397" s="226"/>
      <c r="G397" s="166"/>
      <c r="H397" s="226"/>
      <c r="I397" s="166"/>
      <c r="J397" s="226"/>
      <c r="K397" s="166"/>
      <c r="L397" s="226"/>
      <c r="M397" s="166"/>
      <c r="N397" s="226"/>
      <c r="O397" s="166"/>
      <c r="P397" s="226"/>
      <c r="Q397" s="166"/>
      <c r="R397" s="226"/>
      <c r="S397" s="1"/>
      <c r="T397" s="1"/>
      <c r="U397" s="1"/>
      <c r="V397" s="4"/>
      <c r="W397" s="4"/>
      <c r="X397" s="4"/>
      <c r="Y397" s="4"/>
      <c r="Z397" s="4"/>
      <c r="AA397" s="4"/>
      <c r="AB397" s="1"/>
      <c r="AC397" s="1"/>
      <c r="AD397" s="1"/>
      <c r="AE397" s="1"/>
      <c r="AF397" s="1"/>
      <c r="AG397" s="1"/>
      <c r="AH397" s="1"/>
      <c r="AI397" s="1"/>
    </row>
    <row r="398" spans="1:35" s="2" customFormat="1" ht="11.5" x14ac:dyDescent="0.25">
      <c r="A398" s="1"/>
      <c r="B398" s="227"/>
      <c r="C398" s="227"/>
      <c r="D398" s="225"/>
      <c r="E398" s="225"/>
      <c r="F398" s="226"/>
      <c r="G398" s="166"/>
      <c r="H398" s="226"/>
      <c r="I398" s="166"/>
      <c r="J398" s="226"/>
      <c r="K398" s="166"/>
      <c r="L398" s="226"/>
      <c r="M398" s="166"/>
      <c r="N398" s="226"/>
      <c r="O398" s="166"/>
      <c r="P398" s="226"/>
      <c r="Q398" s="166"/>
      <c r="R398" s="226"/>
      <c r="S398" s="1"/>
      <c r="T398" s="1"/>
      <c r="U398" s="1"/>
      <c r="V398" s="4"/>
      <c r="W398" s="4"/>
      <c r="X398" s="4"/>
      <c r="Y398" s="4"/>
      <c r="Z398" s="4"/>
      <c r="AA398" s="4"/>
      <c r="AB398" s="1"/>
      <c r="AC398" s="1"/>
      <c r="AD398" s="1"/>
      <c r="AE398" s="1"/>
      <c r="AF398" s="1"/>
      <c r="AG398" s="1"/>
      <c r="AH398" s="1"/>
      <c r="AI398" s="1"/>
    </row>
    <row r="399" spans="1:35" s="2" customFormat="1" ht="11.5" x14ac:dyDescent="0.25">
      <c r="A399" s="1"/>
      <c r="B399" s="227"/>
      <c r="C399" s="227"/>
      <c r="D399" s="225"/>
      <c r="E399" s="225"/>
      <c r="F399" s="226"/>
      <c r="G399" s="166"/>
      <c r="H399" s="226"/>
      <c r="I399" s="166"/>
      <c r="J399" s="226"/>
      <c r="K399" s="166"/>
      <c r="L399" s="226"/>
      <c r="M399" s="166"/>
      <c r="N399" s="226"/>
      <c r="O399" s="166"/>
      <c r="P399" s="226"/>
      <c r="Q399" s="166"/>
      <c r="R399" s="226"/>
      <c r="S399" s="1"/>
      <c r="T399" s="1"/>
      <c r="U399" s="1"/>
      <c r="V399" s="4"/>
      <c r="W399" s="4"/>
      <c r="X399" s="4"/>
      <c r="Y399" s="4"/>
      <c r="Z399" s="4"/>
      <c r="AA399" s="4"/>
      <c r="AB399" s="1"/>
      <c r="AC399" s="1"/>
      <c r="AD399" s="1"/>
      <c r="AE399" s="1"/>
      <c r="AF399" s="1"/>
      <c r="AG399" s="1"/>
      <c r="AH399" s="1"/>
      <c r="AI399" s="1"/>
    </row>
    <row r="400" spans="1:35" s="2" customFormat="1" ht="11.5" x14ac:dyDescent="0.25">
      <c r="A400" s="1"/>
      <c r="B400" s="227"/>
      <c r="C400" s="227"/>
      <c r="D400" s="225"/>
      <c r="E400" s="225"/>
      <c r="F400" s="226"/>
      <c r="G400" s="166"/>
      <c r="H400" s="226"/>
      <c r="I400" s="166"/>
      <c r="J400" s="226"/>
      <c r="K400" s="166"/>
      <c r="L400" s="226"/>
      <c r="M400" s="166"/>
      <c r="N400" s="226"/>
      <c r="O400" s="166"/>
      <c r="P400" s="226"/>
      <c r="Q400" s="166"/>
      <c r="R400" s="226"/>
      <c r="S400" s="1"/>
      <c r="T400" s="1"/>
      <c r="U400" s="1"/>
      <c r="V400" s="4"/>
      <c r="W400" s="4"/>
      <c r="X400" s="4"/>
      <c r="Y400" s="4"/>
      <c r="Z400" s="4"/>
      <c r="AA400" s="4"/>
      <c r="AB400" s="1"/>
      <c r="AC400" s="1"/>
      <c r="AD400" s="1"/>
      <c r="AE400" s="1"/>
      <c r="AF400" s="1"/>
      <c r="AG400" s="1"/>
      <c r="AH400" s="1"/>
      <c r="AI400" s="1"/>
    </row>
    <row r="401" spans="1:35" s="2" customFormat="1" ht="11.5" x14ac:dyDescent="0.25">
      <c r="A401" s="1"/>
      <c r="B401" s="227"/>
      <c r="C401" s="227"/>
      <c r="D401" s="225"/>
      <c r="E401" s="225"/>
      <c r="F401" s="226"/>
      <c r="G401" s="166"/>
      <c r="H401" s="226"/>
      <c r="I401" s="166"/>
      <c r="J401" s="226"/>
      <c r="K401" s="166"/>
      <c r="L401" s="226"/>
      <c r="M401" s="166"/>
      <c r="N401" s="226"/>
      <c r="O401" s="166"/>
      <c r="P401" s="226"/>
      <c r="Q401" s="166"/>
      <c r="R401" s="226"/>
      <c r="S401" s="1"/>
      <c r="T401" s="1"/>
      <c r="U401" s="1"/>
      <c r="V401" s="4"/>
      <c r="W401" s="4"/>
      <c r="X401" s="4"/>
      <c r="Y401" s="4"/>
      <c r="Z401" s="4"/>
      <c r="AA401" s="4"/>
      <c r="AB401" s="1"/>
      <c r="AC401" s="1"/>
      <c r="AD401" s="1"/>
      <c r="AE401" s="1"/>
      <c r="AF401" s="1"/>
      <c r="AG401" s="1"/>
      <c r="AH401" s="1"/>
      <c r="AI401" s="1"/>
    </row>
    <row r="402" spans="1:35" s="2" customFormat="1" ht="11.5" x14ac:dyDescent="0.25">
      <c r="A402" s="1"/>
      <c r="B402" s="227"/>
      <c r="C402" s="227"/>
      <c r="D402" s="225"/>
      <c r="E402" s="225"/>
      <c r="F402" s="226"/>
      <c r="G402" s="166"/>
      <c r="H402" s="226"/>
      <c r="I402" s="166"/>
      <c r="J402" s="226"/>
      <c r="K402" s="166"/>
      <c r="L402" s="226"/>
      <c r="M402" s="166"/>
      <c r="N402" s="226"/>
      <c r="O402" s="166"/>
      <c r="P402" s="226"/>
      <c r="Q402" s="166"/>
      <c r="R402" s="226"/>
      <c r="S402" s="1"/>
      <c r="T402" s="1"/>
      <c r="U402" s="1"/>
      <c r="V402" s="4"/>
      <c r="W402" s="4"/>
      <c r="X402" s="4"/>
      <c r="Y402" s="4"/>
      <c r="Z402" s="4"/>
      <c r="AA402" s="4"/>
      <c r="AB402" s="1"/>
      <c r="AC402" s="1"/>
      <c r="AD402" s="1"/>
      <c r="AE402" s="1"/>
      <c r="AF402" s="1"/>
      <c r="AG402" s="1"/>
      <c r="AH402" s="1"/>
      <c r="AI402" s="1"/>
    </row>
    <row r="403" spans="1:35" s="2" customFormat="1" ht="11.5" x14ac:dyDescent="0.25">
      <c r="A403" s="1"/>
      <c r="B403" s="227"/>
      <c r="C403" s="227"/>
      <c r="D403" s="225"/>
      <c r="E403" s="225"/>
      <c r="F403" s="226"/>
      <c r="G403" s="166"/>
      <c r="H403" s="226"/>
      <c r="I403" s="166"/>
      <c r="J403" s="226"/>
      <c r="K403" s="166"/>
      <c r="L403" s="226"/>
      <c r="M403" s="166"/>
      <c r="N403" s="226"/>
      <c r="O403" s="166"/>
      <c r="P403" s="226"/>
      <c r="Q403" s="166"/>
      <c r="R403" s="226"/>
      <c r="S403" s="1"/>
      <c r="T403" s="1"/>
      <c r="U403" s="1"/>
      <c r="V403" s="4"/>
      <c r="W403" s="4"/>
      <c r="X403" s="4"/>
      <c r="Y403" s="4"/>
      <c r="Z403" s="4"/>
      <c r="AA403" s="4"/>
      <c r="AB403" s="1"/>
      <c r="AC403" s="1"/>
      <c r="AD403" s="1"/>
      <c r="AE403" s="1"/>
      <c r="AF403" s="1"/>
      <c r="AG403" s="1"/>
      <c r="AH403" s="1"/>
      <c r="AI403" s="1"/>
    </row>
    <row r="404" spans="1:35" s="2" customFormat="1" ht="11.5" x14ac:dyDescent="0.25">
      <c r="A404" s="1"/>
      <c r="B404" s="227"/>
      <c r="C404" s="227"/>
      <c r="D404" s="225"/>
      <c r="E404" s="225"/>
      <c r="F404" s="226"/>
      <c r="G404" s="166"/>
      <c r="H404" s="226"/>
      <c r="I404" s="166"/>
      <c r="J404" s="226"/>
      <c r="K404" s="166"/>
      <c r="L404" s="226"/>
      <c r="M404" s="166"/>
      <c r="N404" s="226"/>
      <c r="O404" s="166"/>
      <c r="P404" s="226"/>
      <c r="Q404" s="166"/>
      <c r="R404" s="226"/>
      <c r="S404" s="1"/>
      <c r="T404" s="1"/>
      <c r="U404" s="1"/>
      <c r="V404" s="4"/>
      <c r="W404" s="4"/>
      <c r="X404" s="4"/>
      <c r="Y404" s="4"/>
      <c r="Z404" s="4"/>
      <c r="AA404" s="4"/>
      <c r="AB404" s="1"/>
      <c r="AC404" s="1"/>
      <c r="AD404" s="1"/>
      <c r="AE404" s="1"/>
      <c r="AF404" s="1"/>
      <c r="AG404" s="1"/>
      <c r="AH404" s="1"/>
      <c r="AI404" s="1"/>
    </row>
    <row r="405" spans="1:35" s="2" customFormat="1" ht="11.5" x14ac:dyDescent="0.25">
      <c r="A405" s="1"/>
      <c r="B405" s="227"/>
      <c r="C405" s="227"/>
      <c r="D405" s="225"/>
      <c r="E405" s="225"/>
      <c r="F405" s="226"/>
      <c r="G405" s="166"/>
      <c r="H405" s="226"/>
      <c r="I405" s="166"/>
      <c r="J405" s="226"/>
      <c r="K405" s="166"/>
      <c r="L405" s="226"/>
      <c r="M405" s="166"/>
      <c r="N405" s="226"/>
      <c r="O405" s="166"/>
      <c r="P405" s="226"/>
      <c r="Q405" s="166"/>
      <c r="R405" s="226"/>
      <c r="S405" s="1"/>
      <c r="T405" s="1"/>
      <c r="U405" s="1"/>
      <c r="V405" s="4"/>
      <c r="W405" s="4"/>
      <c r="X405" s="4"/>
      <c r="Y405" s="4"/>
      <c r="Z405" s="4"/>
      <c r="AA405" s="4"/>
      <c r="AB405" s="1"/>
      <c r="AC405" s="1"/>
      <c r="AD405" s="1"/>
      <c r="AE405" s="1"/>
      <c r="AF405" s="1"/>
      <c r="AG405" s="1"/>
      <c r="AH405" s="1"/>
      <c r="AI405" s="1"/>
    </row>
    <row r="406" spans="1:35" s="2" customFormat="1" ht="11.5" x14ac:dyDescent="0.25">
      <c r="A406" s="1"/>
      <c r="B406" s="227"/>
      <c r="C406" s="227"/>
      <c r="D406" s="225"/>
      <c r="E406" s="225"/>
      <c r="F406" s="226"/>
      <c r="G406" s="166"/>
      <c r="H406" s="226"/>
      <c r="I406" s="166"/>
      <c r="J406" s="226"/>
      <c r="K406" s="166"/>
      <c r="L406" s="226"/>
      <c r="M406" s="166"/>
      <c r="N406" s="226"/>
      <c r="O406" s="166"/>
      <c r="P406" s="226"/>
      <c r="Q406" s="166"/>
      <c r="R406" s="226"/>
      <c r="S406" s="1"/>
      <c r="T406" s="1"/>
      <c r="U406" s="1"/>
      <c r="V406" s="4"/>
      <c r="W406" s="4"/>
      <c r="X406" s="4"/>
      <c r="Y406" s="4"/>
      <c r="Z406" s="4"/>
      <c r="AA406" s="4"/>
      <c r="AB406" s="1"/>
      <c r="AC406" s="1"/>
      <c r="AD406" s="1"/>
      <c r="AE406" s="1"/>
      <c r="AF406" s="1"/>
      <c r="AG406" s="1"/>
      <c r="AH406" s="1"/>
      <c r="AI406" s="1"/>
    </row>
    <row r="407" spans="1:35" s="2" customFormat="1" ht="11.5" x14ac:dyDescent="0.25">
      <c r="A407" s="1"/>
      <c r="B407" s="227"/>
      <c r="C407" s="227"/>
      <c r="D407" s="225"/>
      <c r="E407" s="225"/>
      <c r="F407" s="226"/>
      <c r="G407" s="166"/>
      <c r="H407" s="226"/>
      <c r="I407" s="166"/>
      <c r="J407" s="226"/>
      <c r="K407" s="166"/>
      <c r="L407" s="226"/>
      <c r="M407" s="166"/>
      <c r="N407" s="226"/>
      <c r="O407" s="166"/>
      <c r="P407" s="226"/>
      <c r="Q407" s="166"/>
      <c r="R407" s="226"/>
      <c r="S407" s="1"/>
      <c r="T407" s="1"/>
      <c r="U407" s="1"/>
      <c r="V407" s="4"/>
      <c r="W407" s="4"/>
      <c r="X407" s="4"/>
      <c r="Y407" s="4"/>
      <c r="Z407" s="4"/>
      <c r="AA407" s="4"/>
      <c r="AB407" s="1"/>
      <c r="AC407" s="1"/>
      <c r="AD407" s="1"/>
      <c r="AE407" s="1"/>
      <c r="AF407" s="1"/>
      <c r="AG407" s="1"/>
      <c r="AH407" s="1"/>
      <c r="AI407" s="1"/>
    </row>
    <row r="408" spans="1:35" s="2" customFormat="1" ht="11.5" x14ac:dyDescent="0.25">
      <c r="A408" s="1"/>
      <c r="B408" s="227"/>
      <c r="C408" s="227"/>
      <c r="D408" s="225"/>
      <c r="E408" s="225"/>
      <c r="F408" s="226"/>
      <c r="G408" s="166"/>
      <c r="H408" s="226"/>
      <c r="I408" s="166"/>
      <c r="J408" s="226"/>
      <c r="K408" s="166"/>
      <c r="L408" s="226"/>
      <c r="M408" s="166"/>
      <c r="N408" s="226"/>
      <c r="O408" s="166"/>
      <c r="P408" s="226"/>
      <c r="Q408" s="166"/>
      <c r="R408" s="226"/>
      <c r="S408" s="1"/>
      <c r="T408" s="1"/>
      <c r="U408" s="1"/>
      <c r="V408" s="4"/>
      <c r="W408" s="4"/>
      <c r="X408" s="4"/>
      <c r="Y408" s="4"/>
      <c r="Z408" s="4"/>
      <c r="AA408" s="4"/>
      <c r="AB408" s="1"/>
      <c r="AC408" s="1"/>
      <c r="AD408" s="1"/>
      <c r="AE408" s="1"/>
      <c r="AF408" s="1"/>
      <c r="AG408" s="1"/>
      <c r="AH408" s="1"/>
      <c r="AI408" s="1"/>
    </row>
    <row r="409" spans="1:35" s="2" customFormat="1" ht="11.5" x14ac:dyDescent="0.25">
      <c r="A409" s="1"/>
      <c r="B409" s="227"/>
      <c r="C409" s="227"/>
      <c r="D409" s="225"/>
      <c r="E409" s="225"/>
      <c r="F409" s="226"/>
      <c r="G409" s="166"/>
      <c r="H409" s="226"/>
      <c r="I409" s="166"/>
      <c r="J409" s="226"/>
      <c r="K409" s="166"/>
      <c r="L409" s="226"/>
      <c r="M409" s="166"/>
      <c r="N409" s="226"/>
      <c r="O409" s="166"/>
      <c r="P409" s="226"/>
      <c r="Q409" s="166"/>
      <c r="R409" s="226"/>
      <c r="S409" s="1"/>
      <c r="T409" s="1"/>
      <c r="U409" s="1"/>
      <c r="V409" s="4"/>
      <c r="W409" s="4"/>
      <c r="X409" s="4"/>
      <c r="Y409" s="4"/>
      <c r="Z409" s="4"/>
      <c r="AA409" s="4"/>
      <c r="AB409" s="1"/>
      <c r="AC409" s="1"/>
      <c r="AD409" s="1"/>
      <c r="AE409" s="1"/>
      <c r="AF409" s="1"/>
      <c r="AG409" s="1"/>
      <c r="AH409" s="1"/>
      <c r="AI409" s="1"/>
    </row>
    <row r="410" spans="1:35" s="2" customFormat="1" ht="11.5" x14ac:dyDescent="0.25">
      <c r="A410" s="1"/>
      <c r="B410" s="227"/>
      <c r="C410" s="227"/>
      <c r="D410" s="225"/>
      <c r="E410" s="225"/>
      <c r="F410" s="226"/>
      <c r="G410" s="166"/>
      <c r="H410" s="226"/>
      <c r="I410" s="166"/>
      <c r="J410" s="226"/>
      <c r="K410" s="166"/>
      <c r="L410" s="226"/>
      <c r="M410" s="166"/>
      <c r="N410" s="226"/>
      <c r="O410" s="166"/>
      <c r="P410" s="226"/>
      <c r="Q410" s="166"/>
      <c r="R410" s="226"/>
      <c r="S410" s="1"/>
      <c r="T410" s="1"/>
      <c r="U410" s="1"/>
      <c r="V410" s="4"/>
      <c r="W410" s="4"/>
      <c r="X410" s="4"/>
      <c r="Y410" s="4"/>
      <c r="Z410" s="4"/>
      <c r="AA410" s="4"/>
      <c r="AB410" s="1"/>
      <c r="AC410" s="1"/>
      <c r="AD410" s="1"/>
      <c r="AE410" s="1"/>
      <c r="AF410" s="1"/>
      <c r="AG410" s="1"/>
      <c r="AH410" s="1"/>
      <c r="AI410" s="1"/>
    </row>
    <row r="411" spans="1:35" s="2" customFormat="1" ht="11.5" x14ac:dyDescent="0.25">
      <c r="A411" s="1"/>
      <c r="B411" s="227"/>
      <c r="C411" s="227"/>
      <c r="D411" s="225"/>
      <c r="E411" s="225"/>
      <c r="F411" s="226"/>
      <c r="G411" s="166"/>
      <c r="H411" s="226"/>
      <c r="I411" s="166"/>
      <c r="J411" s="226"/>
      <c r="K411" s="166"/>
      <c r="L411" s="226"/>
      <c r="M411" s="166"/>
      <c r="N411" s="226"/>
      <c r="O411" s="166"/>
      <c r="P411" s="226"/>
      <c r="Q411" s="166"/>
      <c r="R411" s="226"/>
      <c r="S411" s="1"/>
      <c r="T411" s="1"/>
      <c r="U411" s="1"/>
      <c r="V411" s="4"/>
      <c r="W411" s="4"/>
      <c r="X411" s="4"/>
      <c r="Y411" s="4"/>
      <c r="Z411" s="4"/>
      <c r="AA411" s="4"/>
      <c r="AB411" s="1"/>
      <c r="AC411" s="1"/>
      <c r="AD411" s="1"/>
      <c r="AE411" s="1"/>
      <c r="AF411" s="1"/>
      <c r="AG411" s="1"/>
      <c r="AH411" s="1"/>
      <c r="AI411" s="1"/>
    </row>
    <row r="412" spans="1:35" s="2" customFormat="1" ht="11.5" x14ac:dyDescent="0.25">
      <c r="A412" s="1"/>
      <c r="B412" s="227"/>
      <c r="C412" s="227"/>
      <c r="D412" s="225"/>
      <c r="E412" s="225"/>
      <c r="F412" s="226"/>
      <c r="G412" s="166"/>
      <c r="H412" s="226"/>
      <c r="I412" s="166"/>
      <c r="J412" s="226"/>
      <c r="K412" s="166"/>
      <c r="L412" s="226"/>
      <c r="M412" s="166"/>
      <c r="N412" s="226"/>
      <c r="O412" s="166"/>
      <c r="P412" s="226"/>
      <c r="Q412" s="166"/>
      <c r="R412" s="226"/>
      <c r="S412" s="1"/>
      <c r="T412" s="1"/>
      <c r="U412" s="1"/>
      <c r="V412" s="4"/>
      <c r="W412" s="4"/>
      <c r="X412" s="4"/>
      <c r="Y412" s="4"/>
      <c r="Z412" s="4"/>
      <c r="AA412" s="4"/>
      <c r="AB412" s="1"/>
      <c r="AC412" s="1"/>
      <c r="AD412" s="1"/>
      <c r="AE412" s="1"/>
      <c r="AF412" s="1"/>
      <c r="AG412" s="1"/>
      <c r="AH412" s="1"/>
      <c r="AI412" s="1"/>
    </row>
    <row r="413" spans="1:35" s="2" customFormat="1" ht="11.5" x14ac:dyDescent="0.25">
      <c r="A413" s="1"/>
      <c r="B413" s="227"/>
      <c r="C413" s="227"/>
      <c r="D413" s="225"/>
      <c r="E413" s="225"/>
      <c r="F413" s="226"/>
      <c r="G413" s="166"/>
      <c r="H413" s="226"/>
      <c r="I413" s="166"/>
      <c r="J413" s="226"/>
      <c r="K413" s="166"/>
      <c r="L413" s="226"/>
      <c r="M413" s="166"/>
      <c r="N413" s="226"/>
      <c r="O413" s="166"/>
      <c r="P413" s="226"/>
      <c r="Q413" s="166"/>
      <c r="R413" s="226"/>
      <c r="S413" s="1"/>
      <c r="T413" s="1"/>
      <c r="U413" s="1"/>
      <c r="V413" s="4"/>
      <c r="W413" s="4"/>
      <c r="X413" s="4"/>
      <c r="Y413" s="4"/>
      <c r="Z413" s="4"/>
      <c r="AA413" s="4"/>
      <c r="AB413" s="1"/>
      <c r="AC413" s="1"/>
      <c r="AD413" s="1"/>
      <c r="AE413" s="1"/>
      <c r="AF413" s="1"/>
      <c r="AG413" s="1"/>
      <c r="AH413" s="1"/>
      <c r="AI413" s="1"/>
    </row>
    <row r="414" spans="1:35" s="2" customFormat="1" ht="11.5" x14ac:dyDescent="0.25">
      <c r="A414" s="1"/>
      <c r="B414" s="227"/>
      <c r="C414" s="227"/>
      <c r="D414" s="225"/>
      <c r="E414" s="225"/>
      <c r="F414" s="226"/>
      <c r="G414" s="166"/>
      <c r="H414" s="226"/>
      <c r="I414" s="166"/>
      <c r="J414" s="226"/>
      <c r="K414" s="166"/>
      <c r="L414" s="226"/>
      <c r="M414" s="166"/>
      <c r="N414" s="226"/>
      <c r="O414" s="166"/>
      <c r="P414" s="226"/>
      <c r="Q414" s="166"/>
      <c r="R414" s="226"/>
      <c r="S414" s="1"/>
      <c r="T414" s="1"/>
      <c r="U414" s="1"/>
      <c r="V414" s="4"/>
      <c r="W414" s="4"/>
      <c r="X414" s="4"/>
      <c r="Y414" s="4"/>
      <c r="Z414" s="4"/>
      <c r="AA414" s="4"/>
      <c r="AB414" s="1"/>
      <c r="AC414" s="1"/>
      <c r="AD414" s="1"/>
      <c r="AE414" s="1"/>
      <c r="AF414" s="1"/>
      <c r="AG414" s="1"/>
      <c r="AH414" s="1"/>
      <c r="AI414" s="1"/>
    </row>
    <row r="415" spans="1:35" s="2" customFormat="1" ht="11.5" x14ac:dyDescent="0.25">
      <c r="A415" s="1"/>
      <c r="B415" s="227"/>
      <c r="C415" s="227"/>
      <c r="D415" s="225"/>
      <c r="E415" s="225"/>
      <c r="F415" s="226"/>
      <c r="G415" s="166"/>
      <c r="H415" s="226"/>
      <c r="I415" s="166"/>
      <c r="J415" s="226"/>
      <c r="K415" s="166"/>
      <c r="L415" s="226"/>
      <c r="M415" s="166"/>
      <c r="N415" s="226"/>
      <c r="O415" s="166"/>
      <c r="P415" s="226"/>
      <c r="Q415" s="166"/>
      <c r="R415" s="226"/>
      <c r="S415" s="1"/>
      <c r="T415" s="1"/>
      <c r="U415" s="1"/>
      <c r="V415" s="4"/>
      <c r="W415" s="4"/>
      <c r="X415" s="4"/>
      <c r="Y415" s="4"/>
      <c r="Z415" s="4"/>
      <c r="AA415" s="4"/>
      <c r="AB415" s="1"/>
      <c r="AC415" s="1"/>
      <c r="AD415" s="1"/>
      <c r="AE415" s="1"/>
      <c r="AF415" s="1"/>
      <c r="AG415" s="1"/>
      <c r="AH415" s="1"/>
      <c r="AI415" s="1"/>
    </row>
    <row r="416" spans="1:35" s="2" customFormat="1" ht="11.5" x14ac:dyDescent="0.25">
      <c r="A416" s="1"/>
      <c r="B416" s="227"/>
      <c r="C416" s="227"/>
      <c r="D416" s="225"/>
      <c r="E416" s="225"/>
      <c r="F416" s="226"/>
      <c r="G416" s="166"/>
      <c r="H416" s="226"/>
      <c r="I416" s="166"/>
      <c r="J416" s="226"/>
      <c r="K416" s="166"/>
      <c r="L416" s="226"/>
      <c r="M416" s="166"/>
      <c r="N416" s="226"/>
      <c r="O416" s="166"/>
      <c r="P416" s="226"/>
      <c r="Q416" s="166"/>
      <c r="R416" s="226"/>
      <c r="S416" s="1"/>
      <c r="T416" s="1"/>
      <c r="U416" s="1"/>
      <c r="V416" s="4"/>
      <c r="W416" s="4"/>
      <c r="X416" s="4"/>
      <c r="Y416" s="4"/>
      <c r="Z416" s="4"/>
      <c r="AA416" s="4"/>
      <c r="AB416" s="1"/>
      <c r="AC416" s="1"/>
      <c r="AD416" s="1"/>
      <c r="AE416" s="1"/>
      <c r="AF416" s="1"/>
      <c r="AG416" s="1"/>
      <c r="AH416" s="1"/>
      <c r="AI416" s="1"/>
    </row>
    <row r="417" spans="1:35" s="2" customFormat="1" ht="11.5" x14ac:dyDescent="0.25">
      <c r="A417" s="1"/>
      <c r="B417" s="227"/>
      <c r="C417" s="227"/>
      <c r="D417" s="225"/>
      <c r="E417" s="225"/>
      <c r="F417" s="226"/>
      <c r="G417" s="166"/>
      <c r="H417" s="226"/>
      <c r="I417" s="166"/>
      <c r="J417" s="226"/>
      <c r="K417" s="166"/>
      <c r="L417" s="226"/>
      <c r="M417" s="166"/>
      <c r="N417" s="226"/>
      <c r="O417" s="166"/>
      <c r="P417" s="226"/>
      <c r="Q417" s="166"/>
      <c r="R417" s="226"/>
      <c r="S417" s="1"/>
      <c r="T417" s="1"/>
      <c r="U417" s="1"/>
      <c r="V417" s="4"/>
      <c r="W417" s="4"/>
      <c r="X417" s="4"/>
      <c r="Y417" s="4"/>
      <c r="Z417" s="4"/>
      <c r="AA417" s="4"/>
      <c r="AB417" s="1"/>
      <c r="AC417" s="1"/>
      <c r="AD417" s="1"/>
      <c r="AE417" s="1"/>
      <c r="AF417" s="1"/>
      <c r="AG417" s="1"/>
      <c r="AH417" s="1"/>
      <c r="AI417" s="1"/>
    </row>
    <row r="418" spans="1:35" ht="11.5" x14ac:dyDescent="0.25">
      <c r="B418" s="227"/>
      <c r="C418" s="227"/>
      <c r="D418" s="225"/>
      <c r="E418" s="225"/>
      <c r="F418" s="226"/>
      <c r="G418" s="166"/>
      <c r="H418" s="226"/>
      <c r="I418" s="166"/>
      <c r="J418" s="226"/>
      <c r="K418" s="166"/>
      <c r="L418" s="226"/>
      <c r="M418" s="166"/>
      <c r="N418" s="226"/>
      <c r="O418" s="166"/>
      <c r="P418" s="226"/>
      <c r="Q418" s="166"/>
      <c r="R418" s="226"/>
    </row>
    <row r="419" spans="1:35" ht="11.5" x14ac:dyDescent="0.25">
      <c r="B419" s="227"/>
      <c r="C419" s="166"/>
      <c r="D419" s="225"/>
      <c r="E419" s="225"/>
      <c r="F419" s="226"/>
      <c r="G419" s="166"/>
      <c r="H419" s="226"/>
      <c r="I419" s="166"/>
      <c r="J419" s="226"/>
      <c r="K419" s="166"/>
      <c r="L419" s="226"/>
      <c r="M419" s="166"/>
      <c r="N419" s="226"/>
      <c r="O419" s="166"/>
      <c r="P419" s="226"/>
      <c r="Q419" s="166"/>
      <c r="R419" s="226"/>
    </row>
    <row r="420" spans="1:35" ht="11.5" x14ac:dyDescent="0.25">
      <c r="B420" s="227"/>
      <c r="C420" s="166"/>
      <c r="D420" s="225"/>
      <c r="E420" s="225"/>
      <c r="F420" s="226"/>
      <c r="G420" s="166"/>
      <c r="H420" s="226"/>
      <c r="I420" s="166"/>
      <c r="J420" s="226"/>
      <c r="K420" s="166"/>
      <c r="L420" s="226"/>
      <c r="M420" s="166"/>
      <c r="N420" s="226"/>
      <c r="O420" s="166"/>
      <c r="P420" s="226"/>
      <c r="Q420" s="166"/>
      <c r="R420" s="226"/>
    </row>
    <row r="421" spans="1:35" ht="11.5" x14ac:dyDescent="0.25">
      <c r="B421" s="228"/>
      <c r="C421" s="227"/>
      <c r="D421" s="227"/>
      <c r="E421" s="225"/>
      <c r="F421" s="226"/>
      <c r="G421" s="166"/>
      <c r="H421" s="226"/>
      <c r="I421" s="166"/>
      <c r="J421" s="166"/>
      <c r="K421" s="166"/>
      <c r="L421" s="166"/>
      <c r="M421" s="166"/>
      <c r="N421" s="226"/>
      <c r="O421" s="166"/>
      <c r="P421" s="226"/>
      <c r="Q421" s="166"/>
      <c r="R421" s="226"/>
    </row>
    <row r="422" spans="1:35" ht="11.5" x14ac:dyDescent="0.25">
      <c r="B422" s="228"/>
      <c r="C422" s="227"/>
      <c r="D422" s="227"/>
      <c r="E422" s="225"/>
      <c r="F422" s="226"/>
      <c r="G422" s="166"/>
      <c r="H422" s="226"/>
      <c r="I422" s="166"/>
      <c r="J422" s="166"/>
      <c r="K422" s="166"/>
      <c r="L422" s="166"/>
      <c r="M422" s="166"/>
      <c r="N422" s="226"/>
      <c r="O422" s="166"/>
      <c r="P422" s="226"/>
      <c r="Q422" s="166"/>
      <c r="R422" s="226"/>
    </row>
    <row r="423" spans="1:35" ht="11.5" x14ac:dyDescent="0.25">
      <c r="B423" s="228"/>
      <c r="C423" s="227"/>
      <c r="D423" s="227"/>
      <c r="E423" s="225"/>
      <c r="F423" s="226"/>
      <c r="G423" s="166"/>
      <c r="H423" s="226"/>
      <c r="I423" s="166"/>
      <c r="J423" s="226"/>
      <c r="K423" s="166"/>
      <c r="L423" s="226"/>
      <c r="M423" s="166"/>
      <c r="N423" s="226"/>
      <c r="O423" s="166"/>
      <c r="P423" s="226"/>
      <c r="Q423" s="166"/>
      <c r="R423" s="226"/>
    </row>
    <row r="424" spans="1:35" ht="11.5" x14ac:dyDescent="0.25">
      <c r="B424" s="228"/>
      <c r="C424" s="227"/>
      <c r="D424" s="227"/>
      <c r="E424" s="225"/>
      <c r="F424" s="226"/>
      <c r="G424" s="166"/>
      <c r="H424" s="226"/>
      <c r="I424" s="166"/>
      <c r="J424" s="226"/>
      <c r="K424" s="166"/>
      <c r="L424" s="226"/>
      <c r="M424" s="166"/>
      <c r="N424" s="226"/>
      <c r="O424" s="166"/>
      <c r="P424" s="226"/>
      <c r="Q424" s="166"/>
      <c r="R424" s="226"/>
    </row>
    <row r="425" spans="1:35" ht="11.5" x14ac:dyDescent="0.25">
      <c r="B425" s="228"/>
      <c r="C425" s="227"/>
      <c r="D425" s="227"/>
      <c r="E425" s="225"/>
      <c r="F425" s="226"/>
      <c r="G425" s="166"/>
      <c r="H425" s="226"/>
      <c r="I425" s="166"/>
      <c r="J425" s="226"/>
      <c r="K425" s="166"/>
      <c r="L425" s="226"/>
      <c r="M425" s="166"/>
      <c r="N425" s="226"/>
      <c r="O425" s="166"/>
      <c r="P425" s="226"/>
      <c r="Q425" s="166"/>
      <c r="R425" s="226"/>
    </row>
    <row r="426" spans="1:35" ht="11.5" x14ac:dyDescent="0.25">
      <c r="B426" s="229"/>
      <c r="C426" s="227"/>
      <c r="D426" s="227"/>
      <c r="E426" s="225"/>
      <c r="F426" s="226"/>
      <c r="G426" s="166"/>
      <c r="H426" s="226"/>
      <c r="I426" s="166"/>
      <c r="J426" s="226"/>
      <c r="K426" s="166"/>
      <c r="L426" s="226"/>
      <c r="M426" s="166"/>
      <c r="N426" s="226"/>
      <c r="O426" s="166"/>
      <c r="P426" s="226"/>
      <c r="Q426" s="166"/>
      <c r="R426" s="226"/>
    </row>
    <row r="427" spans="1:35" ht="11.5" x14ac:dyDescent="0.25">
      <c r="B427" s="230"/>
      <c r="C427" s="227"/>
      <c r="D427" s="227"/>
      <c r="E427" s="225"/>
      <c r="F427" s="226"/>
      <c r="G427" s="166"/>
      <c r="H427" s="226"/>
      <c r="I427" s="166"/>
      <c r="J427" s="226"/>
      <c r="K427" s="166"/>
      <c r="L427" s="226"/>
      <c r="M427" s="166"/>
      <c r="N427" s="226"/>
      <c r="O427" s="166"/>
      <c r="P427" s="226"/>
      <c r="Q427" s="166"/>
      <c r="R427" s="226"/>
    </row>
    <row r="428" spans="1:35" ht="11.5" x14ac:dyDescent="0.25">
      <c r="B428" s="230"/>
      <c r="C428" s="227"/>
      <c r="D428" s="227"/>
      <c r="E428" s="225"/>
      <c r="F428" s="226"/>
      <c r="G428" s="166"/>
      <c r="H428" s="226"/>
      <c r="I428" s="166"/>
      <c r="J428" s="226"/>
      <c r="K428" s="166"/>
      <c r="L428" s="226"/>
      <c r="M428" s="166"/>
      <c r="N428" s="226"/>
      <c r="O428" s="166"/>
      <c r="P428" s="226"/>
      <c r="Q428" s="166"/>
      <c r="R428" s="226"/>
    </row>
    <row r="429" spans="1:35" ht="11.5" x14ac:dyDescent="0.25">
      <c r="B429" s="231"/>
      <c r="C429" s="166"/>
      <c r="D429" s="225"/>
      <c r="E429" s="225"/>
      <c r="F429" s="226"/>
      <c r="G429" s="166"/>
      <c r="H429" s="226"/>
      <c r="I429" s="166"/>
      <c r="J429" s="226"/>
      <c r="K429" s="166"/>
      <c r="L429" s="226"/>
      <c r="M429" s="166"/>
      <c r="N429" s="226"/>
      <c r="O429" s="166"/>
      <c r="P429" s="226"/>
      <c r="Q429" s="166"/>
      <c r="R429" s="226"/>
    </row>
    <row r="430" spans="1:35" ht="11.5" x14ac:dyDescent="0.25">
      <c r="B430" s="231"/>
      <c r="C430" s="166"/>
      <c r="D430" s="225"/>
      <c r="E430" s="225"/>
      <c r="F430" s="226"/>
      <c r="G430" s="166"/>
      <c r="H430" s="226"/>
      <c r="I430" s="166"/>
      <c r="J430" s="226"/>
      <c r="K430" s="166"/>
      <c r="L430" s="226"/>
      <c r="M430" s="166"/>
      <c r="N430" s="226"/>
      <c r="O430" s="166"/>
      <c r="P430" s="226"/>
      <c r="Q430" s="166"/>
      <c r="R430" s="226"/>
    </row>
    <row r="431" spans="1:35" ht="11.5" x14ac:dyDescent="0.25">
      <c r="B431" s="227"/>
      <c r="C431" s="166"/>
      <c r="D431" s="227"/>
      <c r="E431" s="225"/>
      <c r="F431" s="226"/>
      <c r="G431" s="166"/>
      <c r="H431" s="226"/>
      <c r="I431" s="166"/>
      <c r="J431" s="226"/>
      <c r="K431" s="166"/>
      <c r="L431" s="226"/>
      <c r="M431" s="166"/>
      <c r="N431" s="226"/>
      <c r="O431" s="166"/>
      <c r="P431" s="226"/>
      <c r="Q431" s="166"/>
      <c r="R431" s="226"/>
    </row>
    <row r="432" spans="1:35" ht="11.5" x14ac:dyDescent="0.25">
      <c r="B432" s="230"/>
      <c r="C432" s="227"/>
      <c r="D432" s="227"/>
      <c r="E432" s="225"/>
      <c r="F432" s="226"/>
      <c r="G432" s="166"/>
      <c r="H432" s="226"/>
      <c r="I432" s="166"/>
      <c r="J432" s="226"/>
      <c r="K432" s="166"/>
      <c r="L432" s="226"/>
      <c r="M432" s="166"/>
      <c r="N432" s="226"/>
      <c r="O432" s="166"/>
      <c r="P432" s="226"/>
      <c r="Q432" s="166"/>
      <c r="R432" s="226"/>
    </row>
    <row r="433" spans="1:35" ht="11.5" x14ac:dyDescent="0.25">
      <c r="B433" s="230"/>
      <c r="C433" s="227"/>
      <c r="D433" s="227"/>
      <c r="E433" s="225"/>
      <c r="F433" s="226"/>
      <c r="G433" s="166"/>
      <c r="H433" s="226"/>
      <c r="I433" s="166"/>
      <c r="J433" s="226"/>
      <c r="K433" s="166"/>
      <c r="L433" s="226"/>
      <c r="M433" s="166"/>
      <c r="N433" s="226"/>
      <c r="O433" s="166"/>
      <c r="P433" s="226"/>
      <c r="Q433" s="166"/>
      <c r="R433" s="226"/>
    </row>
    <row r="434" spans="1:35" s="2" customFormat="1" ht="11.5" x14ac:dyDescent="0.25">
      <c r="A434" s="1"/>
      <c r="B434" s="230"/>
      <c r="C434" s="227"/>
      <c r="D434" s="227"/>
      <c r="E434" s="225"/>
      <c r="F434" s="226"/>
      <c r="G434" s="166"/>
      <c r="H434" s="226"/>
      <c r="I434" s="166"/>
      <c r="J434" s="226"/>
      <c r="K434" s="166"/>
      <c r="L434" s="226"/>
      <c r="M434" s="166"/>
      <c r="N434" s="226"/>
      <c r="O434" s="166"/>
      <c r="P434" s="226"/>
      <c r="Q434" s="166"/>
      <c r="R434" s="226"/>
      <c r="S434" s="1"/>
      <c r="T434" s="1"/>
      <c r="U434" s="1"/>
      <c r="V434" s="4"/>
      <c r="W434" s="4"/>
      <c r="X434" s="4"/>
      <c r="Y434" s="4"/>
      <c r="Z434" s="4"/>
      <c r="AA434" s="4"/>
      <c r="AB434" s="1"/>
      <c r="AC434" s="1"/>
      <c r="AD434" s="1"/>
      <c r="AE434" s="1"/>
      <c r="AF434" s="1"/>
      <c r="AG434" s="1"/>
      <c r="AH434" s="1"/>
      <c r="AI434" s="1"/>
    </row>
    <row r="435" spans="1:35" s="2" customFormat="1" ht="11.5" x14ac:dyDescent="0.25">
      <c r="A435" s="1"/>
      <c r="B435" s="230"/>
      <c r="C435" s="227"/>
      <c r="D435" s="227"/>
      <c r="E435" s="225"/>
      <c r="F435" s="226"/>
      <c r="G435" s="166"/>
      <c r="H435" s="226"/>
      <c r="I435" s="166"/>
      <c r="J435" s="226"/>
      <c r="K435" s="166"/>
      <c r="L435" s="226"/>
      <c r="M435" s="166"/>
      <c r="N435" s="226"/>
      <c r="O435" s="166"/>
      <c r="P435" s="226"/>
      <c r="Q435" s="166"/>
      <c r="R435" s="226"/>
      <c r="S435" s="1"/>
      <c r="T435" s="1"/>
      <c r="U435" s="1"/>
      <c r="V435" s="4"/>
      <c r="W435" s="4"/>
      <c r="X435" s="4"/>
      <c r="Y435" s="4"/>
      <c r="Z435" s="4"/>
      <c r="AA435" s="4"/>
      <c r="AB435" s="1"/>
      <c r="AC435" s="1"/>
      <c r="AD435" s="1"/>
      <c r="AE435" s="1"/>
      <c r="AF435" s="1"/>
      <c r="AG435" s="1"/>
      <c r="AH435" s="1"/>
      <c r="AI435" s="1"/>
    </row>
    <row r="436" spans="1:35" s="2" customFormat="1" ht="11.5" x14ac:dyDescent="0.25">
      <c r="A436" s="1"/>
      <c r="B436" s="230"/>
      <c r="C436" s="227"/>
      <c r="D436" s="227"/>
      <c r="E436" s="225"/>
      <c r="F436" s="226"/>
      <c r="G436" s="166"/>
      <c r="H436" s="226"/>
      <c r="I436" s="166"/>
      <c r="J436" s="226"/>
      <c r="K436" s="166"/>
      <c r="L436" s="226"/>
      <c r="M436" s="166"/>
      <c r="N436" s="226"/>
      <c r="O436" s="166"/>
      <c r="P436" s="226"/>
      <c r="Q436" s="166"/>
      <c r="R436" s="226"/>
      <c r="S436" s="1"/>
      <c r="T436" s="1"/>
      <c r="U436" s="1"/>
      <c r="V436" s="4"/>
      <c r="W436" s="4"/>
      <c r="X436" s="4"/>
      <c r="Y436" s="4"/>
      <c r="Z436" s="4"/>
      <c r="AA436" s="4"/>
      <c r="AB436" s="1"/>
      <c r="AC436" s="1"/>
      <c r="AD436" s="1"/>
      <c r="AE436" s="1"/>
      <c r="AF436" s="1"/>
      <c r="AG436" s="1"/>
      <c r="AH436" s="1"/>
      <c r="AI436" s="1"/>
    </row>
    <row r="437" spans="1:35" s="2" customFormat="1" ht="11.5" x14ac:dyDescent="0.25">
      <c r="A437" s="1"/>
      <c r="B437" s="230"/>
      <c r="C437" s="227"/>
      <c r="D437" s="227"/>
      <c r="E437" s="225"/>
      <c r="F437" s="226"/>
      <c r="G437" s="166"/>
      <c r="H437" s="226"/>
      <c r="I437" s="166"/>
      <c r="J437" s="226"/>
      <c r="K437" s="166"/>
      <c r="L437" s="226"/>
      <c r="M437" s="166"/>
      <c r="N437" s="226"/>
      <c r="O437" s="166"/>
      <c r="P437" s="226"/>
      <c r="Q437" s="166"/>
      <c r="R437" s="226"/>
      <c r="S437" s="1"/>
      <c r="T437" s="1"/>
      <c r="U437" s="1"/>
      <c r="V437" s="4"/>
      <c r="W437" s="4"/>
      <c r="X437" s="4"/>
      <c r="Y437" s="4"/>
      <c r="Z437" s="4"/>
      <c r="AA437" s="4"/>
      <c r="AB437" s="1"/>
      <c r="AC437" s="1"/>
      <c r="AD437" s="1"/>
      <c r="AE437" s="1"/>
      <c r="AF437" s="1"/>
      <c r="AG437" s="1"/>
      <c r="AH437" s="1"/>
      <c r="AI437" s="1"/>
    </row>
    <row r="438" spans="1:35" s="2" customFormat="1" ht="11.5" x14ac:dyDescent="0.25">
      <c r="A438" s="1"/>
      <c r="B438" s="230"/>
      <c r="C438" s="227"/>
      <c r="D438" s="227"/>
      <c r="E438" s="225"/>
      <c r="F438" s="226"/>
      <c r="G438" s="166"/>
      <c r="H438" s="226"/>
      <c r="I438" s="166"/>
      <c r="J438" s="226"/>
      <c r="K438" s="166"/>
      <c r="L438" s="226"/>
      <c r="M438" s="166"/>
      <c r="N438" s="226"/>
      <c r="O438" s="166"/>
      <c r="P438" s="226"/>
      <c r="Q438" s="166"/>
      <c r="R438" s="226"/>
      <c r="S438" s="1"/>
      <c r="T438" s="1"/>
      <c r="U438" s="1"/>
      <c r="V438" s="4"/>
      <c r="W438" s="4"/>
      <c r="X438" s="4"/>
      <c r="Y438" s="4"/>
      <c r="Z438" s="4"/>
      <c r="AA438" s="4"/>
      <c r="AB438" s="1"/>
      <c r="AC438" s="1"/>
      <c r="AD438" s="1"/>
      <c r="AE438" s="1"/>
      <c r="AF438" s="1"/>
      <c r="AG438" s="1"/>
      <c r="AH438" s="1"/>
      <c r="AI438" s="1"/>
    </row>
    <row r="439" spans="1:35" s="2" customFormat="1" ht="11.5" x14ac:dyDescent="0.25">
      <c r="A439" s="1"/>
      <c r="B439" s="230"/>
      <c r="C439" s="227"/>
      <c r="D439" s="227"/>
      <c r="E439" s="225"/>
      <c r="F439" s="226"/>
      <c r="G439" s="166"/>
      <c r="H439" s="226"/>
      <c r="I439" s="166"/>
      <c r="J439" s="226"/>
      <c r="K439" s="166"/>
      <c r="L439" s="226"/>
      <c r="M439" s="166"/>
      <c r="N439" s="226"/>
      <c r="O439" s="166"/>
      <c r="P439" s="226"/>
      <c r="Q439" s="166"/>
      <c r="R439" s="226"/>
      <c r="S439" s="1"/>
      <c r="T439" s="1"/>
      <c r="U439" s="1"/>
      <c r="V439" s="4"/>
      <c r="W439" s="4"/>
      <c r="X439" s="4"/>
      <c r="Y439" s="4"/>
      <c r="Z439" s="4"/>
      <c r="AA439" s="4"/>
      <c r="AB439" s="1"/>
      <c r="AC439" s="1"/>
      <c r="AD439" s="1"/>
      <c r="AE439" s="1"/>
      <c r="AF439" s="1"/>
      <c r="AG439" s="1"/>
      <c r="AH439" s="1"/>
      <c r="AI439" s="1"/>
    </row>
    <row r="440" spans="1:35" s="2" customFormat="1" ht="11.5" x14ac:dyDescent="0.25">
      <c r="A440" s="1"/>
      <c r="B440" s="230"/>
      <c r="C440" s="227"/>
      <c r="D440" s="227"/>
      <c r="E440" s="225"/>
      <c r="F440" s="226"/>
      <c r="G440" s="166"/>
      <c r="H440" s="226"/>
      <c r="I440" s="166"/>
      <c r="J440" s="226"/>
      <c r="K440" s="166"/>
      <c r="L440" s="226"/>
      <c r="M440" s="166"/>
      <c r="N440" s="226"/>
      <c r="O440" s="166"/>
      <c r="P440" s="226"/>
      <c r="Q440" s="166"/>
      <c r="R440" s="226"/>
      <c r="S440" s="1"/>
      <c r="T440" s="1"/>
      <c r="U440" s="1"/>
      <c r="V440" s="4"/>
      <c r="W440" s="4"/>
      <c r="X440" s="4"/>
      <c r="Y440" s="4"/>
      <c r="Z440" s="4"/>
      <c r="AA440" s="4"/>
      <c r="AB440" s="1"/>
      <c r="AC440" s="1"/>
      <c r="AD440" s="1"/>
      <c r="AE440" s="1"/>
      <c r="AF440" s="1"/>
      <c r="AG440" s="1"/>
      <c r="AH440" s="1"/>
      <c r="AI440" s="1"/>
    </row>
    <row r="441" spans="1:35" s="2" customFormat="1" ht="11.5" x14ac:dyDescent="0.25">
      <c r="A441" s="1"/>
      <c r="B441" s="230"/>
      <c r="C441" s="227"/>
      <c r="D441" s="227"/>
      <c r="E441" s="225"/>
      <c r="F441" s="226"/>
      <c r="G441" s="166"/>
      <c r="H441" s="226"/>
      <c r="I441" s="166"/>
      <c r="J441" s="226"/>
      <c r="K441" s="166"/>
      <c r="L441" s="226"/>
      <c r="M441" s="166"/>
      <c r="N441" s="226"/>
      <c r="O441" s="166"/>
      <c r="P441" s="226"/>
      <c r="Q441" s="166"/>
      <c r="R441" s="226"/>
      <c r="S441" s="1"/>
      <c r="T441" s="1"/>
      <c r="U441" s="1"/>
      <c r="V441" s="4"/>
      <c r="W441" s="4"/>
      <c r="X441" s="4"/>
      <c r="Y441" s="4"/>
      <c r="Z441" s="4"/>
      <c r="AA441" s="4"/>
      <c r="AB441" s="1"/>
      <c r="AC441" s="1"/>
      <c r="AD441" s="1"/>
      <c r="AE441" s="1"/>
      <c r="AF441" s="1"/>
      <c r="AG441" s="1"/>
      <c r="AH441" s="1"/>
      <c r="AI441" s="1"/>
    </row>
    <row r="442" spans="1:35" s="2" customFormat="1" ht="11.5" x14ac:dyDescent="0.25">
      <c r="A442" s="1"/>
      <c r="B442" s="230"/>
      <c r="C442" s="227"/>
      <c r="D442" s="227"/>
      <c r="E442" s="225"/>
      <c r="F442" s="226"/>
      <c r="G442" s="166"/>
      <c r="H442" s="226"/>
      <c r="I442" s="166"/>
      <c r="J442" s="226"/>
      <c r="K442" s="166"/>
      <c r="L442" s="226"/>
      <c r="M442" s="166"/>
      <c r="N442" s="226"/>
      <c r="O442" s="166"/>
      <c r="P442" s="226"/>
      <c r="Q442" s="166"/>
      <c r="R442" s="226"/>
      <c r="S442" s="1"/>
      <c r="T442" s="1"/>
      <c r="U442" s="1"/>
      <c r="V442" s="4"/>
      <c r="W442" s="4"/>
      <c r="X442" s="4"/>
      <c r="Y442" s="4"/>
      <c r="Z442" s="4"/>
      <c r="AA442" s="4"/>
      <c r="AB442" s="1"/>
      <c r="AC442" s="1"/>
      <c r="AD442" s="1"/>
      <c r="AE442" s="1"/>
      <c r="AF442" s="1"/>
      <c r="AG442" s="1"/>
      <c r="AH442" s="1"/>
      <c r="AI442" s="1"/>
    </row>
    <row r="443" spans="1:35" s="2" customFormat="1" ht="11.5" x14ac:dyDescent="0.25">
      <c r="A443" s="1"/>
      <c r="B443" s="230"/>
      <c r="C443" s="227"/>
      <c r="D443" s="227"/>
      <c r="E443" s="225"/>
      <c r="F443" s="226"/>
      <c r="G443" s="166"/>
      <c r="H443" s="226"/>
      <c r="I443" s="166"/>
      <c r="J443" s="226"/>
      <c r="K443" s="166"/>
      <c r="L443" s="226"/>
      <c r="M443" s="166"/>
      <c r="N443" s="226"/>
      <c r="O443" s="166"/>
      <c r="P443" s="226"/>
      <c r="Q443" s="166"/>
      <c r="R443" s="226"/>
      <c r="S443" s="1"/>
      <c r="T443" s="1"/>
      <c r="U443" s="1"/>
      <c r="V443" s="4"/>
      <c r="W443" s="4"/>
      <c r="X443" s="4"/>
      <c r="Y443" s="4"/>
      <c r="Z443" s="4"/>
      <c r="AA443" s="4"/>
      <c r="AB443" s="1"/>
      <c r="AC443" s="1"/>
      <c r="AD443" s="1"/>
      <c r="AE443" s="1"/>
      <c r="AF443" s="1"/>
      <c r="AG443" s="1"/>
      <c r="AH443" s="1"/>
      <c r="AI443" s="1"/>
    </row>
    <row r="444" spans="1:35" s="2" customFormat="1" ht="11.5" x14ac:dyDescent="0.25">
      <c r="A444" s="1"/>
      <c r="B444" s="230"/>
      <c r="C444" s="227"/>
      <c r="D444" s="227"/>
      <c r="E444" s="225"/>
      <c r="F444" s="226"/>
      <c r="G444" s="166"/>
      <c r="H444" s="226"/>
      <c r="I444" s="166"/>
      <c r="J444" s="226"/>
      <c r="K444" s="166"/>
      <c r="L444" s="226"/>
      <c r="M444" s="166"/>
      <c r="N444" s="226"/>
      <c r="O444" s="166"/>
      <c r="P444" s="226"/>
      <c r="Q444" s="166"/>
      <c r="R444" s="226"/>
      <c r="S444" s="1"/>
      <c r="T444" s="1"/>
      <c r="U444" s="1"/>
      <c r="V444" s="4"/>
      <c r="W444" s="4"/>
      <c r="X444" s="4"/>
      <c r="Y444" s="4"/>
      <c r="Z444" s="4"/>
      <c r="AA444" s="4"/>
      <c r="AB444" s="1"/>
      <c r="AC444" s="1"/>
      <c r="AD444" s="1"/>
      <c r="AE444" s="1"/>
      <c r="AF444" s="1"/>
      <c r="AG444" s="1"/>
      <c r="AH444" s="1"/>
      <c r="AI444" s="1"/>
    </row>
    <row r="445" spans="1:35" s="2" customFormat="1" ht="11.5" x14ac:dyDescent="0.25">
      <c r="A445" s="1"/>
      <c r="B445" s="230"/>
      <c r="C445" s="227"/>
      <c r="D445" s="227"/>
      <c r="E445" s="225"/>
      <c r="F445" s="226"/>
      <c r="G445" s="166"/>
      <c r="H445" s="226"/>
      <c r="I445" s="166"/>
      <c r="J445" s="226"/>
      <c r="K445" s="166"/>
      <c r="L445" s="226"/>
      <c r="M445" s="166"/>
      <c r="N445" s="226"/>
      <c r="O445" s="166"/>
      <c r="P445" s="226"/>
      <c r="Q445" s="166"/>
      <c r="R445" s="226"/>
      <c r="S445" s="1"/>
      <c r="T445" s="1"/>
      <c r="U445" s="1"/>
      <c r="V445" s="4"/>
      <c r="W445" s="4"/>
      <c r="X445" s="4"/>
      <c r="Y445" s="4"/>
      <c r="Z445" s="4"/>
      <c r="AA445" s="4"/>
      <c r="AB445" s="1"/>
      <c r="AC445" s="1"/>
      <c r="AD445" s="1"/>
      <c r="AE445" s="1"/>
      <c r="AF445" s="1"/>
      <c r="AG445" s="1"/>
      <c r="AH445" s="1"/>
      <c r="AI445" s="1"/>
    </row>
    <row r="446" spans="1:35" s="2" customFormat="1" ht="11.5" x14ac:dyDescent="0.25">
      <c r="A446" s="1"/>
      <c r="B446" s="230"/>
      <c r="C446" s="227"/>
      <c r="D446" s="227"/>
      <c r="E446" s="225"/>
      <c r="F446" s="226"/>
      <c r="G446" s="166"/>
      <c r="H446" s="226"/>
      <c r="I446" s="166"/>
      <c r="J446" s="226"/>
      <c r="K446" s="166"/>
      <c r="L446" s="226"/>
      <c r="M446" s="166"/>
      <c r="N446" s="226"/>
      <c r="O446" s="166"/>
      <c r="P446" s="226"/>
      <c r="Q446" s="166"/>
      <c r="R446" s="226"/>
      <c r="S446" s="1"/>
      <c r="T446" s="1"/>
      <c r="U446" s="1"/>
      <c r="V446" s="4"/>
      <c r="W446" s="4"/>
      <c r="X446" s="4"/>
      <c r="Y446" s="4"/>
      <c r="Z446" s="4"/>
      <c r="AA446" s="4"/>
      <c r="AB446" s="1"/>
      <c r="AC446" s="1"/>
      <c r="AD446" s="1"/>
      <c r="AE446" s="1"/>
      <c r="AF446" s="1"/>
      <c r="AG446" s="1"/>
      <c r="AH446" s="1"/>
      <c r="AI446" s="1"/>
    </row>
    <row r="447" spans="1:35" s="2" customFormat="1" ht="11.5" x14ac:dyDescent="0.25">
      <c r="A447" s="1"/>
      <c r="B447" s="230"/>
      <c r="C447" s="227"/>
      <c r="D447" s="227"/>
      <c r="E447" s="225"/>
      <c r="F447" s="226"/>
      <c r="G447" s="166"/>
      <c r="H447" s="226"/>
      <c r="I447" s="166"/>
      <c r="J447" s="226"/>
      <c r="K447" s="166"/>
      <c r="L447" s="226"/>
      <c r="M447" s="166"/>
      <c r="N447" s="226"/>
      <c r="O447" s="166"/>
      <c r="P447" s="226"/>
      <c r="Q447" s="166"/>
      <c r="R447" s="226"/>
      <c r="S447" s="1"/>
      <c r="T447" s="1"/>
      <c r="U447" s="1"/>
      <c r="V447" s="4"/>
      <c r="W447" s="4"/>
      <c r="X447" s="4"/>
      <c r="Y447" s="4"/>
      <c r="Z447" s="4"/>
      <c r="AA447" s="4"/>
      <c r="AB447" s="1"/>
      <c r="AC447" s="1"/>
      <c r="AD447" s="1"/>
      <c r="AE447" s="1"/>
      <c r="AF447" s="1"/>
      <c r="AG447" s="1"/>
      <c r="AH447" s="1"/>
      <c r="AI447" s="1"/>
    </row>
    <row r="448" spans="1:35" s="2" customFormat="1" ht="11.5" x14ac:dyDescent="0.25">
      <c r="A448" s="1"/>
      <c r="B448" s="230"/>
      <c r="C448" s="227"/>
      <c r="D448" s="227"/>
      <c r="E448" s="225"/>
      <c r="F448" s="226"/>
      <c r="G448" s="166"/>
      <c r="H448" s="226"/>
      <c r="I448" s="166"/>
      <c r="J448" s="226"/>
      <c r="K448" s="166"/>
      <c r="L448" s="226"/>
      <c r="M448" s="166"/>
      <c r="N448" s="226"/>
      <c r="O448" s="166"/>
      <c r="P448" s="226"/>
      <c r="Q448" s="166"/>
      <c r="R448" s="226"/>
      <c r="S448" s="1"/>
      <c r="T448" s="1"/>
      <c r="U448" s="1"/>
      <c r="V448" s="4"/>
      <c r="W448" s="4"/>
      <c r="X448" s="4"/>
      <c r="Y448" s="4"/>
      <c r="Z448" s="4"/>
      <c r="AA448" s="4"/>
      <c r="AB448" s="1"/>
      <c r="AC448" s="1"/>
      <c r="AD448" s="1"/>
      <c r="AE448" s="1"/>
      <c r="AF448" s="1"/>
      <c r="AG448" s="1"/>
      <c r="AH448" s="1"/>
      <c r="AI448" s="1"/>
    </row>
    <row r="449" spans="1:35" s="2" customFormat="1" ht="11.5" x14ac:dyDescent="0.25">
      <c r="A449" s="1"/>
      <c r="B449" s="230"/>
      <c r="C449" s="227"/>
      <c r="D449" s="227"/>
      <c r="E449" s="225"/>
      <c r="F449" s="226"/>
      <c r="G449" s="166"/>
      <c r="H449" s="226"/>
      <c r="I449" s="166"/>
      <c r="J449" s="226"/>
      <c r="K449" s="166"/>
      <c r="L449" s="226"/>
      <c r="M449" s="166"/>
      <c r="N449" s="226"/>
      <c r="O449" s="166"/>
      <c r="P449" s="226"/>
      <c r="Q449" s="166"/>
      <c r="R449" s="226"/>
      <c r="S449" s="1"/>
      <c r="T449" s="1"/>
      <c r="U449" s="1"/>
      <c r="V449" s="4"/>
      <c r="W449" s="4"/>
      <c r="X449" s="4"/>
      <c r="Y449" s="4"/>
      <c r="Z449" s="4"/>
      <c r="AA449" s="4"/>
      <c r="AB449" s="1"/>
      <c r="AC449" s="1"/>
      <c r="AD449" s="1"/>
      <c r="AE449" s="1"/>
      <c r="AF449" s="1"/>
      <c r="AG449" s="1"/>
      <c r="AH449" s="1"/>
      <c r="AI449" s="1"/>
    </row>
    <row r="450" spans="1:35" s="2" customFormat="1" ht="11.5" x14ac:dyDescent="0.25">
      <c r="A450" s="1"/>
      <c r="B450" s="230"/>
      <c r="C450" s="227"/>
      <c r="D450" s="227"/>
      <c r="E450" s="225"/>
      <c r="F450" s="226"/>
      <c r="G450" s="166"/>
      <c r="H450" s="226"/>
      <c r="I450" s="166"/>
      <c r="J450" s="226"/>
      <c r="K450" s="166"/>
      <c r="L450" s="226"/>
      <c r="M450" s="166"/>
      <c r="N450" s="226"/>
      <c r="O450" s="166"/>
      <c r="P450" s="226"/>
      <c r="Q450" s="166"/>
      <c r="R450" s="226"/>
      <c r="S450" s="1"/>
      <c r="T450" s="1"/>
      <c r="U450" s="1"/>
      <c r="V450" s="4"/>
      <c r="W450" s="4"/>
      <c r="X450" s="4"/>
      <c r="Y450" s="4"/>
      <c r="Z450" s="4"/>
      <c r="AA450" s="4"/>
      <c r="AB450" s="1"/>
      <c r="AC450" s="1"/>
      <c r="AD450" s="1"/>
      <c r="AE450" s="1"/>
      <c r="AF450" s="1"/>
      <c r="AG450" s="1"/>
      <c r="AH450" s="1"/>
      <c r="AI450" s="1"/>
    </row>
    <row r="451" spans="1:35" s="2" customFormat="1" ht="11.5" x14ac:dyDescent="0.25">
      <c r="A451" s="1"/>
      <c r="B451" s="230"/>
      <c r="C451" s="227"/>
      <c r="D451" s="227"/>
      <c r="E451" s="225"/>
      <c r="F451" s="226"/>
      <c r="G451" s="166"/>
      <c r="H451" s="226"/>
      <c r="I451" s="166"/>
      <c r="J451" s="226"/>
      <c r="K451" s="166"/>
      <c r="L451" s="226"/>
      <c r="M451" s="166"/>
      <c r="N451" s="226"/>
      <c r="O451" s="166"/>
      <c r="P451" s="226"/>
      <c r="Q451" s="166"/>
      <c r="R451" s="226"/>
      <c r="S451" s="1"/>
      <c r="T451" s="1"/>
      <c r="U451" s="1"/>
      <c r="V451" s="4"/>
      <c r="W451" s="4"/>
      <c r="X451" s="4"/>
      <c r="Y451" s="4"/>
      <c r="Z451" s="4"/>
      <c r="AA451" s="4"/>
      <c r="AB451" s="1"/>
      <c r="AC451" s="1"/>
      <c r="AD451" s="1"/>
      <c r="AE451" s="1"/>
      <c r="AF451" s="1"/>
      <c r="AG451" s="1"/>
      <c r="AH451" s="1"/>
      <c r="AI451" s="1"/>
    </row>
    <row r="452" spans="1:35" s="2" customFormat="1" ht="11.5" x14ac:dyDescent="0.25">
      <c r="A452" s="1"/>
      <c r="B452" s="230"/>
      <c r="C452" s="227"/>
      <c r="D452" s="227"/>
      <c r="E452" s="225"/>
      <c r="F452" s="226"/>
      <c r="G452" s="166"/>
      <c r="H452" s="226"/>
      <c r="I452" s="166"/>
      <c r="J452" s="226"/>
      <c r="K452" s="166"/>
      <c r="L452" s="226"/>
      <c r="M452" s="166"/>
      <c r="N452" s="226"/>
      <c r="O452" s="166"/>
      <c r="P452" s="226"/>
      <c r="Q452" s="166"/>
      <c r="R452" s="226"/>
      <c r="S452" s="1"/>
      <c r="T452" s="1"/>
      <c r="U452" s="1"/>
      <c r="V452" s="4"/>
      <c r="W452" s="4"/>
      <c r="X452" s="4"/>
      <c r="Y452" s="4"/>
      <c r="Z452" s="4"/>
      <c r="AA452" s="4"/>
      <c r="AB452" s="1"/>
      <c r="AC452" s="1"/>
      <c r="AD452" s="1"/>
      <c r="AE452" s="1"/>
      <c r="AF452" s="1"/>
      <c r="AG452" s="1"/>
      <c r="AH452" s="1"/>
      <c r="AI452" s="1"/>
    </row>
    <row r="453" spans="1:35" s="2" customFormat="1" ht="11.5" x14ac:dyDescent="0.25">
      <c r="A453" s="1"/>
      <c r="B453" s="230"/>
      <c r="C453" s="227"/>
      <c r="D453" s="227"/>
      <c r="E453" s="225"/>
      <c r="F453" s="226"/>
      <c r="G453" s="166"/>
      <c r="H453" s="226"/>
      <c r="I453" s="166"/>
      <c r="J453" s="226"/>
      <c r="K453" s="166"/>
      <c r="L453" s="226"/>
      <c r="M453" s="166"/>
      <c r="N453" s="226"/>
      <c r="O453" s="166"/>
      <c r="P453" s="226"/>
      <c r="Q453" s="166"/>
      <c r="R453" s="226"/>
      <c r="S453" s="1"/>
      <c r="T453" s="1"/>
      <c r="U453" s="1"/>
      <c r="V453" s="4"/>
      <c r="W453" s="4"/>
      <c r="X453" s="4"/>
      <c r="Y453" s="4"/>
      <c r="Z453" s="4"/>
      <c r="AA453" s="4"/>
      <c r="AB453" s="1"/>
      <c r="AC453" s="1"/>
      <c r="AD453" s="1"/>
      <c r="AE453" s="1"/>
      <c r="AF453" s="1"/>
      <c r="AG453" s="1"/>
      <c r="AH453" s="1"/>
      <c r="AI453" s="1"/>
    </row>
    <row r="454" spans="1:35" s="2" customFormat="1" ht="11.5" x14ac:dyDescent="0.25">
      <c r="A454" s="1"/>
      <c r="B454" s="230"/>
      <c r="C454" s="227"/>
      <c r="D454" s="227"/>
      <c r="E454" s="225"/>
      <c r="F454" s="226"/>
      <c r="G454" s="166"/>
      <c r="H454" s="226"/>
      <c r="I454" s="166"/>
      <c r="J454" s="226"/>
      <c r="K454" s="166"/>
      <c r="L454" s="226"/>
      <c r="M454" s="166"/>
      <c r="N454" s="226"/>
      <c r="O454" s="166"/>
      <c r="P454" s="226"/>
      <c r="Q454" s="166"/>
      <c r="R454" s="226"/>
      <c r="S454" s="1"/>
      <c r="T454" s="1"/>
      <c r="U454" s="1"/>
      <c r="V454" s="4"/>
      <c r="W454" s="4"/>
      <c r="X454" s="4"/>
      <c r="Y454" s="4"/>
      <c r="Z454" s="4"/>
      <c r="AA454" s="4"/>
      <c r="AB454" s="1"/>
      <c r="AC454" s="1"/>
      <c r="AD454" s="1"/>
      <c r="AE454" s="1"/>
      <c r="AF454" s="1"/>
      <c r="AG454" s="1"/>
      <c r="AH454" s="1"/>
      <c r="AI454" s="1"/>
    </row>
    <row r="455" spans="1:35" s="2" customFormat="1" ht="11.5" x14ac:dyDescent="0.25">
      <c r="A455" s="1"/>
      <c r="B455" s="230"/>
      <c r="C455" s="227"/>
      <c r="D455" s="227"/>
      <c r="E455" s="225"/>
      <c r="F455" s="226"/>
      <c r="G455" s="166"/>
      <c r="H455" s="226"/>
      <c r="I455" s="166"/>
      <c r="J455" s="226"/>
      <c r="K455" s="166"/>
      <c r="L455" s="226"/>
      <c r="M455" s="166"/>
      <c r="N455" s="226"/>
      <c r="O455" s="166"/>
      <c r="P455" s="226"/>
      <c r="Q455" s="166"/>
      <c r="R455" s="226"/>
      <c r="S455" s="1"/>
      <c r="T455" s="1"/>
      <c r="U455" s="1"/>
      <c r="V455" s="4"/>
      <c r="W455" s="4"/>
      <c r="X455" s="4"/>
      <c r="Y455" s="4"/>
      <c r="Z455" s="4"/>
      <c r="AA455" s="4"/>
      <c r="AB455" s="1"/>
      <c r="AC455" s="1"/>
      <c r="AD455" s="1"/>
      <c r="AE455" s="1"/>
      <c r="AF455" s="1"/>
      <c r="AG455" s="1"/>
      <c r="AH455" s="1"/>
      <c r="AI455" s="1"/>
    </row>
    <row r="456" spans="1:35" s="2" customFormat="1" ht="11.5" x14ac:dyDescent="0.25">
      <c r="A456" s="1"/>
      <c r="B456" s="230"/>
      <c r="C456" s="227"/>
      <c r="D456" s="227"/>
      <c r="E456" s="225"/>
      <c r="F456" s="226"/>
      <c r="G456" s="166"/>
      <c r="H456" s="226"/>
      <c r="I456" s="166"/>
      <c r="J456" s="226"/>
      <c r="K456" s="166"/>
      <c r="L456" s="226"/>
      <c r="M456" s="166"/>
      <c r="N456" s="226"/>
      <c r="O456" s="166"/>
      <c r="P456" s="226"/>
      <c r="Q456" s="166"/>
      <c r="R456" s="226"/>
      <c r="S456" s="1"/>
      <c r="T456" s="1"/>
      <c r="U456" s="1"/>
      <c r="V456" s="4"/>
      <c r="W456" s="4"/>
      <c r="X456" s="4"/>
      <c r="Y456" s="4"/>
      <c r="Z456" s="4"/>
      <c r="AA456" s="4"/>
      <c r="AB456" s="1"/>
      <c r="AC456" s="1"/>
      <c r="AD456" s="1"/>
      <c r="AE456" s="1"/>
      <c r="AF456" s="1"/>
      <c r="AG456" s="1"/>
      <c r="AH456" s="1"/>
      <c r="AI456" s="1"/>
    </row>
    <row r="457" spans="1:35" s="2" customFormat="1" ht="11.5" x14ac:dyDescent="0.25">
      <c r="A457" s="1"/>
      <c r="B457" s="230"/>
      <c r="C457" s="227"/>
      <c r="D457" s="227"/>
      <c r="E457" s="225"/>
      <c r="F457" s="226"/>
      <c r="G457" s="166"/>
      <c r="H457" s="226"/>
      <c r="I457" s="166"/>
      <c r="J457" s="226"/>
      <c r="K457" s="166"/>
      <c r="L457" s="226"/>
      <c r="M457" s="166"/>
      <c r="N457" s="226"/>
      <c r="O457" s="166"/>
      <c r="P457" s="226"/>
      <c r="Q457" s="166"/>
      <c r="R457" s="226"/>
      <c r="S457" s="1"/>
      <c r="T457" s="1"/>
      <c r="U457" s="1"/>
      <c r="V457" s="4"/>
      <c r="W457" s="4"/>
      <c r="X457" s="4"/>
      <c r="Y457" s="4"/>
      <c r="Z457" s="4"/>
      <c r="AA457" s="4"/>
      <c r="AB457" s="1"/>
      <c r="AC457" s="1"/>
      <c r="AD457" s="1"/>
      <c r="AE457" s="1"/>
      <c r="AF457" s="1"/>
      <c r="AG457" s="1"/>
      <c r="AH457" s="1"/>
      <c r="AI457" s="1"/>
    </row>
    <row r="458" spans="1:35" s="2" customFormat="1" ht="11.5" x14ac:dyDescent="0.25">
      <c r="A458" s="1"/>
      <c r="B458" s="230"/>
      <c r="C458" s="227"/>
      <c r="D458" s="227"/>
      <c r="E458" s="225"/>
      <c r="F458" s="226"/>
      <c r="G458" s="166"/>
      <c r="H458" s="226"/>
      <c r="I458" s="166"/>
      <c r="J458" s="226"/>
      <c r="K458" s="166"/>
      <c r="L458" s="226"/>
      <c r="M458" s="166"/>
      <c r="N458" s="226"/>
      <c r="O458" s="166"/>
      <c r="P458" s="226"/>
      <c r="Q458" s="166"/>
      <c r="R458" s="226"/>
      <c r="S458" s="1"/>
      <c r="T458" s="1"/>
      <c r="U458" s="1"/>
      <c r="V458" s="4"/>
      <c r="W458" s="4"/>
      <c r="X458" s="4"/>
      <c r="Y458" s="4"/>
      <c r="Z458" s="4"/>
      <c r="AA458" s="4"/>
      <c r="AB458" s="1"/>
      <c r="AC458" s="1"/>
      <c r="AD458" s="1"/>
      <c r="AE458" s="1"/>
      <c r="AF458" s="1"/>
      <c r="AG458" s="1"/>
      <c r="AH458" s="1"/>
      <c r="AI458" s="1"/>
    </row>
    <row r="459" spans="1:35" s="2" customFormat="1" ht="11.5" x14ac:dyDescent="0.25">
      <c r="A459" s="1"/>
      <c r="B459" s="230"/>
      <c r="C459" s="227"/>
      <c r="D459" s="227"/>
      <c r="E459" s="225"/>
      <c r="F459" s="226"/>
      <c r="G459" s="166"/>
      <c r="H459" s="226"/>
      <c r="I459" s="166"/>
      <c r="J459" s="226"/>
      <c r="K459" s="166"/>
      <c r="L459" s="226"/>
      <c r="M459" s="166"/>
      <c r="N459" s="226"/>
      <c r="O459" s="166"/>
      <c r="P459" s="226"/>
      <c r="Q459" s="166"/>
      <c r="R459" s="226"/>
      <c r="S459" s="1"/>
      <c r="T459" s="1"/>
      <c r="U459" s="1"/>
      <c r="V459" s="4"/>
      <c r="W459" s="4"/>
      <c r="X459" s="4"/>
      <c r="Y459" s="4"/>
      <c r="Z459" s="4"/>
      <c r="AA459" s="4"/>
      <c r="AB459" s="1"/>
      <c r="AC459" s="1"/>
      <c r="AD459" s="1"/>
      <c r="AE459" s="1"/>
      <c r="AF459" s="1"/>
      <c r="AG459" s="1"/>
      <c r="AH459" s="1"/>
      <c r="AI459" s="1"/>
    </row>
    <row r="460" spans="1:35" s="2" customFormat="1" ht="11.5" x14ac:dyDescent="0.25">
      <c r="A460" s="1"/>
      <c r="B460" s="230"/>
      <c r="C460" s="227"/>
      <c r="D460" s="227"/>
      <c r="E460" s="225"/>
      <c r="F460" s="226"/>
      <c r="G460" s="166"/>
      <c r="H460" s="226"/>
      <c r="I460" s="166"/>
      <c r="J460" s="226"/>
      <c r="K460" s="166"/>
      <c r="L460" s="226"/>
      <c r="M460" s="166"/>
      <c r="N460" s="226"/>
      <c r="O460" s="166"/>
      <c r="P460" s="226"/>
      <c r="Q460" s="166"/>
      <c r="R460" s="226"/>
      <c r="S460" s="1"/>
      <c r="T460" s="1"/>
      <c r="U460" s="1"/>
      <c r="V460" s="4"/>
      <c r="W460" s="4"/>
      <c r="X460" s="4"/>
      <c r="Y460" s="4"/>
      <c r="Z460" s="4"/>
      <c r="AA460" s="4"/>
      <c r="AB460" s="1"/>
      <c r="AC460" s="1"/>
      <c r="AD460" s="1"/>
      <c r="AE460" s="1"/>
      <c r="AF460" s="1"/>
      <c r="AG460" s="1"/>
      <c r="AH460" s="1"/>
      <c r="AI460" s="1"/>
    </row>
    <row r="461" spans="1:35" s="2" customFormat="1" ht="11.5" x14ac:dyDescent="0.25">
      <c r="A461" s="1"/>
      <c r="B461" s="230"/>
      <c r="C461" s="227"/>
      <c r="D461" s="227"/>
      <c r="E461" s="225"/>
      <c r="F461" s="226"/>
      <c r="G461" s="166"/>
      <c r="H461" s="226"/>
      <c r="I461" s="166"/>
      <c r="J461" s="226"/>
      <c r="K461" s="166"/>
      <c r="L461" s="226"/>
      <c r="M461" s="166"/>
      <c r="N461" s="226"/>
      <c r="O461" s="166"/>
      <c r="P461" s="226"/>
      <c r="Q461" s="166"/>
      <c r="R461" s="226"/>
      <c r="S461" s="1"/>
      <c r="T461" s="1"/>
      <c r="U461" s="1"/>
      <c r="V461" s="4"/>
      <c r="W461" s="4"/>
      <c r="X461" s="4"/>
      <c r="Y461" s="4"/>
      <c r="Z461" s="4"/>
      <c r="AA461" s="4"/>
      <c r="AB461" s="1"/>
      <c r="AC461" s="1"/>
      <c r="AD461" s="1"/>
      <c r="AE461" s="1"/>
      <c r="AF461" s="1"/>
      <c r="AG461" s="1"/>
      <c r="AH461" s="1"/>
      <c r="AI461" s="1"/>
    </row>
    <row r="462" spans="1:35" s="2" customFormat="1" ht="11.5" x14ac:dyDescent="0.25">
      <c r="A462" s="1"/>
      <c r="B462" s="230"/>
      <c r="C462" s="227"/>
      <c r="D462" s="227"/>
      <c r="E462" s="225"/>
      <c r="F462" s="226"/>
      <c r="G462" s="166"/>
      <c r="H462" s="226"/>
      <c r="I462" s="166"/>
      <c r="J462" s="226"/>
      <c r="K462" s="166"/>
      <c r="L462" s="226"/>
      <c r="M462" s="166"/>
      <c r="N462" s="226"/>
      <c r="O462" s="166"/>
      <c r="P462" s="226"/>
      <c r="Q462" s="166"/>
      <c r="R462" s="226"/>
      <c r="S462" s="1"/>
      <c r="T462" s="1"/>
      <c r="U462" s="1"/>
      <c r="V462" s="4"/>
      <c r="W462" s="4"/>
      <c r="X462" s="4"/>
      <c r="Y462" s="4"/>
      <c r="Z462" s="4"/>
      <c r="AA462" s="4"/>
      <c r="AB462" s="1"/>
      <c r="AC462" s="1"/>
      <c r="AD462" s="1"/>
      <c r="AE462" s="1"/>
      <c r="AF462" s="1"/>
      <c r="AG462" s="1"/>
      <c r="AH462" s="1"/>
      <c r="AI462" s="1"/>
    </row>
    <row r="463" spans="1:35" s="2" customFormat="1" ht="11.5" x14ac:dyDescent="0.25">
      <c r="A463" s="1"/>
      <c r="B463" s="230"/>
      <c r="C463" s="227"/>
      <c r="D463" s="227"/>
      <c r="E463" s="225"/>
      <c r="F463" s="226"/>
      <c r="G463" s="166"/>
      <c r="H463" s="226"/>
      <c r="I463" s="166"/>
      <c r="J463" s="226"/>
      <c r="K463" s="166"/>
      <c r="L463" s="226"/>
      <c r="M463" s="166"/>
      <c r="N463" s="226"/>
      <c r="O463" s="166"/>
      <c r="P463" s="226"/>
      <c r="Q463" s="166"/>
      <c r="R463" s="226"/>
      <c r="S463" s="1"/>
      <c r="T463" s="1"/>
      <c r="U463" s="1"/>
      <c r="V463" s="4"/>
      <c r="W463" s="4"/>
      <c r="X463" s="4"/>
      <c r="Y463" s="4"/>
      <c r="Z463" s="4"/>
      <c r="AA463" s="4"/>
      <c r="AB463" s="1"/>
      <c r="AC463" s="1"/>
      <c r="AD463" s="1"/>
      <c r="AE463" s="1"/>
      <c r="AF463" s="1"/>
      <c r="AG463" s="1"/>
      <c r="AH463" s="1"/>
      <c r="AI463" s="1"/>
    </row>
    <row r="464" spans="1:35" s="2" customFormat="1" ht="11.5" x14ac:dyDescent="0.25">
      <c r="A464" s="1"/>
      <c r="B464" s="230"/>
      <c r="C464" s="227"/>
      <c r="D464" s="227"/>
      <c r="E464" s="225"/>
      <c r="F464" s="226"/>
      <c r="G464" s="166"/>
      <c r="H464" s="226"/>
      <c r="I464" s="166"/>
      <c r="J464" s="226"/>
      <c r="K464" s="166"/>
      <c r="L464" s="226"/>
      <c r="M464" s="166"/>
      <c r="N464" s="226"/>
      <c r="O464" s="166"/>
      <c r="P464" s="226"/>
      <c r="Q464" s="166"/>
      <c r="R464" s="226"/>
      <c r="S464" s="1"/>
      <c r="T464" s="1"/>
      <c r="U464" s="1"/>
      <c r="V464" s="4"/>
      <c r="W464" s="4"/>
      <c r="X464" s="4"/>
      <c r="Y464" s="4"/>
      <c r="Z464" s="4"/>
      <c r="AA464" s="4"/>
      <c r="AB464" s="1"/>
      <c r="AC464" s="1"/>
      <c r="AD464" s="1"/>
      <c r="AE464" s="1"/>
      <c r="AF464" s="1"/>
      <c r="AG464" s="1"/>
      <c r="AH464" s="1"/>
      <c r="AI464" s="1"/>
    </row>
    <row r="465" spans="1:35" s="2" customFormat="1" ht="11.5" x14ac:dyDescent="0.25">
      <c r="A465" s="1"/>
      <c r="B465" s="230"/>
      <c r="C465" s="227"/>
      <c r="D465" s="227"/>
      <c r="E465" s="225"/>
      <c r="F465" s="226"/>
      <c r="G465" s="166"/>
      <c r="H465" s="226"/>
      <c r="I465" s="166"/>
      <c r="J465" s="226"/>
      <c r="K465" s="166"/>
      <c r="L465" s="226"/>
      <c r="M465" s="166"/>
      <c r="N465" s="226"/>
      <c r="O465" s="166"/>
      <c r="P465" s="226"/>
      <c r="Q465" s="166"/>
      <c r="R465" s="226"/>
      <c r="S465" s="1"/>
      <c r="T465" s="1"/>
      <c r="U465" s="1"/>
      <c r="V465" s="4"/>
      <c r="W465" s="4"/>
      <c r="X465" s="4"/>
      <c r="Y465" s="4"/>
      <c r="Z465" s="4"/>
      <c r="AA465" s="4"/>
      <c r="AB465" s="1"/>
      <c r="AC465" s="1"/>
      <c r="AD465" s="1"/>
      <c r="AE465" s="1"/>
      <c r="AF465" s="1"/>
      <c r="AG465" s="1"/>
      <c r="AH465" s="1"/>
      <c r="AI465" s="1"/>
    </row>
    <row r="466" spans="1:35" s="2" customFormat="1" ht="11.5" x14ac:dyDescent="0.25">
      <c r="A466" s="1"/>
      <c r="B466" s="230"/>
      <c r="C466" s="227"/>
      <c r="D466" s="227"/>
      <c r="E466" s="225"/>
      <c r="F466" s="226"/>
      <c r="G466" s="166"/>
      <c r="H466" s="226"/>
      <c r="I466" s="166"/>
      <c r="J466" s="226"/>
      <c r="K466" s="166"/>
      <c r="L466" s="226"/>
      <c r="M466" s="166"/>
      <c r="N466" s="226"/>
      <c r="O466" s="166"/>
      <c r="P466" s="226"/>
      <c r="Q466" s="166"/>
      <c r="R466" s="226"/>
      <c r="S466" s="1"/>
      <c r="T466" s="1"/>
      <c r="U466" s="1"/>
      <c r="V466" s="4"/>
      <c r="W466" s="4"/>
      <c r="X466" s="4"/>
      <c r="Y466" s="4"/>
      <c r="Z466" s="4"/>
      <c r="AA466" s="4"/>
      <c r="AB466" s="1"/>
      <c r="AC466" s="1"/>
      <c r="AD466" s="1"/>
      <c r="AE466" s="1"/>
      <c r="AF466" s="1"/>
      <c r="AG466" s="1"/>
      <c r="AH466" s="1"/>
      <c r="AI466" s="1"/>
    </row>
    <row r="467" spans="1:35" s="2" customFormat="1" ht="11.5" x14ac:dyDescent="0.25">
      <c r="A467" s="1"/>
      <c r="B467" s="230"/>
      <c r="C467" s="227"/>
      <c r="D467" s="227"/>
      <c r="E467" s="225"/>
      <c r="F467" s="226"/>
      <c r="G467" s="166"/>
      <c r="H467" s="226"/>
      <c r="I467" s="166"/>
      <c r="J467" s="226"/>
      <c r="K467" s="166"/>
      <c r="L467" s="226"/>
      <c r="M467" s="166"/>
      <c r="N467" s="226"/>
      <c r="O467" s="166"/>
      <c r="P467" s="226"/>
      <c r="Q467" s="166"/>
      <c r="R467" s="226"/>
      <c r="S467" s="1"/>
      <c r="T467" s="1"/>
      <c r="U467" s="1"/>
      <c r="V467" s="4"/>
      <c r="W467" s="4"/>
      <c r="X467" s="4"/>
      <c r="Y467" s="4"/>
      <c r="Z467" s="4"/>
      <c r="AA467" s="4"/>
      <c r="AB467" s="1"/>
      <c r="AC467" s="1"/>
      <c r="AD467" s="1"/>
      <c r="AE467" s="1"/>
      <c r="AF467" s="1"/>
      <c r="AG467" s="1"/>
      <c r="AH467" s="1"/>
      <c r="AI467" s="1"/>
    </row>
    <row r="468" spans="1:35" s="2" customFormat="1" ht="11.5" x14ac:dyDescent="0.25">
      <c r="A468" s="1"/>
      <c r="B468" s="227"/>
      <c r="C468" s="166"/>
      <c r="D468" s="225"/>
      <c r="E468" s="225"/>
      <c r="F468" s="226"/>
      <c r="G468" s="166"/>
      <c r="H468" s="226"/>
      <c r="I468" s="166"/>
      <c r="J468" s="226"/>
      <c r="K468" s="166"/>
      <c r="L468" s="226"/>
      <c r="M468" s="166"/>
      <c r="N468" s="226"/>
      <c r="O468" s="166"/>
      <c r="P468" s="226"/>
      <c r="Q468" s="166"/>
      <c r="R468" s="226"/>
      <c r="S468" s="1"/>
      <c r="T468" s="1"/>
      <c r="U468" s="1"/>
      <c r="V468" s="4"/>
      <c r="W468" s="4"/>
      <c r="X468" s="4"/>
      <c r="Y468" s="4"/>
      <c r="Z468" s="4"/>
      <c r="AA468" s="4"/>
      <c r="AB468" s="1"/>
      <c r="AC468" s="1"/>
      <c r="AD468" s="1"/>
      <c r="AE468" s="1"/>
      <c r="AF468" s="1"/>
      <c r="AG468" s="1"/>
      <c r="AH468" s="1"/>
      <c r="AI468" s="1"/>
    </row>
    <row r="469" spans="1:35" s="2" customFormat="1" ht="11.5" x14ac:dyDescent="0.25">
      <c r="A469" s="1"/>
      <c r="B469" s="227"/>
      <c r="C469" s="166"/>
      <c r="D469" s="225"/>
      <c r="E469" s="225"/>
      <c r="F469" s="226"/>
      <c r="G469" s="166"/>
      <c r="H469" s="226"/>
      <c r="I469" s="166"/>
      <c r="J469" s="226"/>
      <c r="K469" s="166"/>
      <c r="L469" s="226"/>
      <c r="M469" s="166"/>
      <c r="N469" s="226"/>
      <c r="O469" s="166"/>
      <c r="P469" s="226"/>
      <c r="Q469" s="166"/>
      <c r="R469" s="226"/>
      <c r="S469" s="1"/>
      <c r="T469" s="1"/>
      <c r="U469" s="1"/>
      <c r="V469" s="4"/>
      <c r="W469" s="4"/>
      <c r="X469" s="4"/>
      <c r="Y469" s="4"/>
      <c r="Z469" s="4"/>
      <c r="AA469" s="4"/>
      <c r="AB469" s="1"/>
      <c r="AC469" s="1"/>
      <c r="AD469" s="1"/>
      <c r="AE469" s="1"/>
      <c r="AF469" s="1"/>
      <c r="AG469" s="1"/>
      <c r="AH469" s="1"/>
      <c r="AI469" s="1"/>
    </row>
    <row r="470" spans="1:35" ht="11.5" x14ac:dyDescent="0.25">
      <c r="B470" s="166"/>
      <c r="C470" s="166"/>
      <c r="D470" s="225"/>
      <c r="E470" s="225"/>
      <c r="F470" s="226"/>
      <c r="G470" s="166"/>
      <c r="H470" s="226"/>
      <c r="I470" s="166"/>
      <c r="J470" s="226"/>
      <c r="K470" s="166"/>
      <c r="L470" s="226"/>
      <c r="M470" s="166"/>
      <c r="N470" s="226"/>
      <c r="O470" s="166"/>
      <c r="P470" s="226"/>
      <c r="Q470" s="166"/>
      <c r="R470" s="226"/>
    </row>
    <row r="471" spans="1:35" ht="11.5" x14ac:dyDescent="0.25">
      <c r="B471" s="166"/>
      <c r="C471" s="166"/>
      <c r="D471" s="225"/>
      <c r="E471" s="225"/>
      <c r="F471" s="226"/>
      <c r="G471" s="166"/>
      <c r="H471" s="226"/>
      <c r="I471" s="166"/>
      <c r="J471" s="226"/>
      <c r="K471" s="166"/>
      <c r="L471" s="226"/>
      <c r="M471" s="166"/>
      <c r="N471" s="226"/>
      <c r="O471" s="166"/>
      <c r="P471" s="226"/>
      <c r="Q471" s="166"/>
      <c r="R471" s="226"/>
    </row>
    <row r="472" spans="1:35" ht="11.5" x14ac:dyDescent="0.25">
      <c r="B472" s="166"/>
      <c r="C472" s="166"/>
      <c r="D472" s="225"/>
      <c r="E472" s="225"/>
      <c r="F472" s="226"/>
      <c r="G472" s="166"/>
      <c r="H472" s="226"/>
      <c r="I472" s="166"/>
      <c r="J472" s="226"/>
      <c r="K472" s="166"/>
      <c r="L472" s="226"/>
      <c r="M472" s="166"/>
      <c r="N472" s="226"/>
      <c r="O472" s="166"/>
      <c r="P472" s="226"/>
      <c r="Q472" s="166"/>
      <c r="R472" s="226"/>
    </row>
    <row r="473" spans="1:35" ht="11.5" x14ac:dyDescent="0.25">
      <c r="B473" s="166"/>
      <c r="C473" s="166"/>
      <c r="D473" s="225"/>
      <c r="E473" s="225"/>
      <c r="F473" s="226"/>
      <c r="G473" s="166"/>
      <c r="H473" s="226"/>
      <c r="I473" s="166"/>
      <c r="J473" s="226"/>
      <c r="K473" s="166"/>
      <c r="L473" s="226"/>
      <c r="M473" s="166"/>
      <c r="N473" s="226"/>
      <c r="O473" s="166"/>
      <c r="P473" s="226"/>
      <c r="Q473" s="166"/>
      <c r="R473" s="226"/>
    </row>
    <row r="474" spans="1:35" ht="11.5" x14ac:dyDescent="0.25">
      <c r="B474" s="166"/>
      <c r="C474" s="166"/>
      <c r="D474" s="225"/>
      <c r="E474" s="225"/>
      <c r="F474" s="226"/>
      <c r="G474" s="166"/>
      <c r="H474" s="226"/>
      <c r="I474" s="166"/>
      <c r="J474" s="226"/>
      <c r="K474" s="166"/>
      <c r="L474" s="226"/>
      <c r="M474" s="166"/>
      <c r="N474" s="226"/>
      <c r="O474" s="166"/>
      <c r="P474" s="226"/>
      <c r="Q474" s="166"/>
      <c r="R474" s="226"/>
    </row>
    <row r="475" spans="1:35" ht="11.5" x14ac:dyDescent="0.25">
      <c r="B475" s="166"/>
      <c r="C475" s="166"/>
      <c r="D475" s="225"/>
      <c r="E475" s="225"/>
      <c r="F475" s="226"/>
      <c r="G475" s="166"/>
      <c r="H475" s="226"/>
      <c r="I475" s="166"/>
      <c r="J475" s="226"/>
      <c r="K475" s="166"/>
      <c r="L475" s="226"/>
      <c r="M475" s="166"/>
      <c r="N475" s="226"/>
      <c r="O475" s="166"/>
      <c r="P475" s="226"/>
      <c r="Q475" s="166"/>
      <c r="R475" s="226"/>
    </row>
    <row r="476" spans="1:35" ht="11.5" x14ac:dyDescent="0.25">
      <c r="B476" s="166"/>
      <c r="C476" s="166"/>
      <c r="D476" s="225"/>
      <c r="E476" s="225"/>
      <c r="F476" s="226"/>
      <c r="G476" s="166"/>
      <c r="H476" s="226"/>
      <c r="I476" s="166"/>
      <c r="J476" s="226"/>
      <c r="K476" s="166"/>
      <c r="L476" s="226"/>
      <c r="M476" s="166"/>
      <c r="N476" s="226"/>
      <c r="O476" s="166"/>
      <c r="P476" s="226"/>
      <c r="Q476" s="166"/>
      <c r="R476" s="226"/>
    </row>
    <row r="477" spans="1:35" ht="11.5" x14ac:dyDescent="0.25">
      <c r="B477" s="166"/>
      <c r="C477" s="166"/>
      <c r="D477" s="225"/>
      <c r="E477" s="225"/>
      <c r="F477" s="226"/>
      <c r="G477" s="166"/>
      <c r="H477" s="226"/>
      <c r="I477" s="166"/>
      <c r="J477" s="226"/>
      <c r="K477" s="166"/>
      <c r="L477" s="226"/>
      <c r="M477" s="166"/>
      <c r="N477" s="226"/>
      <c r="O477" s="166"/>
      <c r="P477" s="226"/>
      <c r="Q477" s="166"/>
      <c r="R477" s="226"/>
    </row>
    <row r="478" spans="1:35" ht="11.5" x14ac:dyDescent="0.25">
      <c r="B478" s="166"/>
      <c r="C478" s="166"/>
      <c r="D478" s="225"/>
      <c r="E478" s="225"/>
      <c r="F478" s="226"/>
      <c r="G478" s="166"/>
      <c r="H478" s="226"/>
      <c r="I478" s="166"/>
      <c r="J478" s="226"/>
      <c r="K478" s="166"/>
      <c r="L478" s="226"/>
      <c r="M478" s="166"/>
      <c r="N478" s="226"/>
      <c r="O478" s="166"/>
      <c r="P478" s="226"/>
      <c r="Q478" s="166"/>
      <c r="R478" s="226"/>
    </row>
    <row r="479" spans="1:35" ht="11.5" x14ac:dyDescent="0.25">
      <c r="B479" s="166"/>
      <c r="C479" s="166"/>
      <c r="D479" s="225"/>
      <c r="E479" s="225"/>
      <c r="F479" s="226"/>
      <c r="G479" s="166"/>
      <c r="H479" s="226"/>
      <c r="I479" s="166"/>
      <c r="J479" s="226"/>
      <c r="K479" s="166"/>
      <c r="L479" s="226"/>
      <c r="M479" s="166"/>
      <c r="N479" s="226"/>
      <c r="O479" s="166"/>
      <c r="P479" s="226"/>
      <c r="Q479" s="166"/>
      <c r="R479" s="226"/>
    </row>
    <row r="480" spans="1:35" ht="11.5" x14ac:dyDescent="0.25">
      <c r="B480" s="166"/>
      <c r="C480" s="166"/>
      <c r="D480" s="225"/>
      <c r="E480" s="225"/>
      <c r="F480" s="226"/>
      <c r="G480" s="166"/>
      <c r="H480" s="226"/>
      <c r="I480" s="166"/>
      <c r="J480" s="226"/>
      <c r="K480" s="166"/>
      <c r="L480" s="226"/>
      <c r="M480" s="166"/>
      <c r="N480" s="226"/>
      <c r="O480" s="166"/>
      <c r="P480" s="226"/>
      <c r="Q480" s="166"/>
      <c r="R480" s="226"/>
    </row>
    <row r="481" spans="2:18" ht="11.5" x14ac:dyDescent="0.25">
      <c r="B481" s="166"/>
      <c r="C481" s="166"/>
      <c r="D481" s="225"/>
      <c r="E481" s="225"/>
      <c r="F481" s="226"/>
      <c r="G481" s="166"/>
      <c r="H481" s="226"/>
      <c r="I481" s="166"/>
      <c r="J481" s="226"/>
      <c r="K481" s="166"/>
      <c r="L481" s="226"/>
      <c r="M481" s="166"/>
      <c r="N481" s="226"/>
      <c r="O481" s="166"/>
      <c r="P481" s="226"/>
      <c r="Q481" s="166"/>
      <c r="R481" s="226"/>
    </row>
    <row r="482" spans="2:18" ht="11.5" x14ac:dyDescent="0.25">
      <c r="B482" s="166"/>
      <c r="C482" s="166"/>
      <c r="D482" s="225"/>
      <c r="E482" s="225"/>
      <c r="F482" s="226"/>
      <c r="G482" s="166"/>
      <c r="H482" s="226"/>
      <c r="I482" s="166"/>
      <c r="J482" s="226"/>
      <c r="K482" s="166"/>
      <c r="L482" s="226"/>
      <c r="M482" s="166"/>
      <c r="N482" s="226"/>
      <c r="O482" s="166"/>
      <c r="P482" s="226"/>
      <c r="Q482" s="166"/>
      <c r="R482" s="226"/>
    </row>
    <row r="483" spans="2:18" ht="11.5" x14ac:dyDescent="0.25">
      <c r="B483" s="166"/>
      <c r="C483" s="166"/>
      <c r="D483" s="225"/>
      <c r="E483" s="225"/>
      <c r="F483" s="226"/>
      <c r="G483" s="166"/>
      <c r="H483" s="226"/>
      <c r="I483" s="166"/>
      <c r="J483" s="226"/>
      <c r="K483" s="166"/>
      <c r="L483" s="226"/>
      <c r="M483" s="166"/>
      <c r="N483" s="226"/>
      <c r="O483" s="166"/>
      <c r="P483" s="226"/>
      <c r="Q483" s="166"/>
      <c r="R483" s="226"/>
    </row>
    <row r="484" spans="2:18" ht="11.5" x14ac:dyDescent="0.25">
      <c r="B484" s="166"/>
      <c r="C484" s="166"/>
      <c r="D484" s="225"/>
      <c r="E484" s="225"/>
      <c r="F484" s="226"/>
      <c r="G484" s="166"/>
      <c r="H484" s="226"/>
      <c r="I484" s="166"/>
      <c r="J484" s="226"/>
      <c r="K484" s="166"/>
      <c r="L484" s="226"/>
      <c r="M484" s="166"/>
      <c r="N484" s="226"/>
      <c r="O484" s="166"/>
      <c r="P484" s="226"/>
      <c r="Q484" s="166"/>
      <c r="R484" s="226"/>
    </row>
    <row r="485" spans="2:18" ht="11.5" x14ac:dyDescent="0.25">
      <c r="B485" s="166"/>
      <c r="C485" s="166"/>
      <c r="D485" s="225"/>
      <c r="E485" s="225"/>
      <c r="F485" s="226"/>
      <c r="G485" s="166"/>
      <c r="H485" s="226"/>
      <c r="I485" s="166"/>
      <c r="J485" s="226"/>
      <c r="K485" s="166"/>
      <c r="L485" s="226"/>
      <c r="M485" s="166"/>
      <c r="N485" s="226"/>
      <c r="O485" s="166"/>
      <c r="P485" s="226"/>
      <c r="Q485" s="166"/>
      <c r="R485" s="226"/>
    </row>
    <row r="486" spans="2:18" ht="11.5" x14ac:dyDescent="0.25">
      <c r="B486" s="166"/>
      <c r="C486" s="166"/>
      <c r="D486" s="225"/>
      <c r="E486" s="225"/>
      <c r="F486" s="226"/>
      <c r="G486" s="166"/>
      <c r="H486" s="226"/>
      <c r="I486" s="166"/>
      <c r="J486" s="226"/>
      <c r="K486" s="166"/>
      <c r="L486" s="226"/>
      <c r="M486" s="166"/>
      <c r="N486" s="226"/>
      <c r="O486" s="166"/>
      <c r="P486" s="226"/>
      <c r="Q486" s="166"/>
      <c r="R486" s="226"/>
    </row>
    <row r="487" spans="2:18" ht="11.5" x14ac:dyDescent="0.25">
      <c r="B487" s="166"/>
      <c r="C487" s="166"/>
      <c r="D487" s="225"/>
      <c r="E487" s="225"/>
      <c r="F487" s="226"/>
      <c r="G487" s="166"/>
      <c r="H487" s="226"/>
      <c r="I487" s="166"/>
      <c r="J487" s="226"/>
      <c r="K487" s="166"/>
      <c r="L487" s="226"/>
      <c r="M487" s="166"/>
      <c r="N487" s="226"/>
      <c r="O487" s="166"/>
      <c r="P487" s="226"/>
      <c r="Q487" s="166"/>
      <c r="R487" s="226"/>
    </row>
    <row r="488" spans="2:18" ht="11.5" x14ac:dyDescent="0.25">
      <c r="B488" s="166"/>
      <c r="C488" s="166"/>
      <c r="D488" s="225"/>
      <c r="E488" s="225"/>
      <c r="F488" s="226"/>
      <c r="G488" s="166"/>
      <c r="H488" s="226"/>
      <c r="I488" s="166"/>
      <c r="J488" s="226"/>
      <c r="K488" s="166"/>
      <c r="L488" s="226"/>
      <c r="M488" s="166"/>
      <c r="N488" s="226"/>
      <c r="O488" s="166"/>
      <c r="P488" s="226"/>
      <c r="Q488" s="166"/>
      <c r="R488" s="226"/>
    </row>
    <row r="489" spans="2:18" ht="11.5" x14ac:dyDescent="0.25">
      <c r="B489" s="166"/>
      <c r="C489" s="166"/>
      <c r="D489" s="225"/>
      <c r="E489" s="225"/>
      <c r="F489" s="226"/>
      <c r="G489" s="166"/>
      <c r="H489" s="226"/>
      <c r="I489" s="166"/>
      <c r="J489" s="226"/>
      <c r="K489" s="166"/>
      <c r="L489" s="226"/>
      <c r="M489" s="166"/>
      <c r="N489" s="226"/>
      <c r="O489" s="166"/>
      <c r="P489" s="226"/>
      <c r="Q489" s="166"/>
      <c r="R489" s="226"/>
    </row>
    <row r="490" spans="2:18" ht="11.5" x14ac:dyDescent="0.25">
      <c r="B490" s="166"/>
      <c r="C490" s="166"/>
      <c r="D490" s="225"/>
      <c r="E490" s="225"/>
      <c r="F490" s="226"/>
      <c r="G490" s="166"/>
      <c r="H490" s="226"/>
      <c r="I490" s="166"/>
      <c r="J490" s="226"/>
      <c r="K490" s="166"/>
      <c r="L490" s="226"/>
      <c r="M490" s="166"/>
      <c r="N490" s="226"/>
      <c r="O490" s="166"/>
      <c r="P490" s="226"/>
      <c r="Q490" s="166"/>
      <c r="R490" s="226"/>
    </row>
    <row r="491" spans="2:18" ht="11.5" x14ac:dyDescent="0.25">
      <c r="B491" s="166"/>
      <c r="C491" s="166"/>
      <c r="D491" s="225"/>
      <c r="E491" s="225"/>
      <c r="F491" s="226"/>
      <c r="G491" s="166"/>
      <c r="H491" s="226"/>
      <c r="I491" s="166"/>
      <c r="J491" s="226"/>
      <c r="K491" s="166"/>
      <c r="L491" s="226"/>
      <c r="M491" s="166"/>
      <c r="N491" s="226"/>
      <c r="O491" s="166"/>
      <c r="P491" s="226"/>
      <c r="Q491" s="166"/>
      <c r="R491" s="226"/>
    </row>
    <row r="492" spans="2:18" ht="11.5" x14ac:dyDescent="0.25">
      <c r="B492" s="166"/>
      <c r="C492" s="166"/>
      <c r="D492" s="225"/>
      <c r="E492" s="225"/>
      <c r="F492" s="226"/>
      <c r="G492" s="166"/>
      <c r="H492" s="226"/>
      <c r="I492" s="166"/>
      <c r="J492" s="226"/>
      <c r="K492" s="166"/>
      <c r="L492" s="226"/>
      <c r="M492" s="166"/>
      <c r="N492" s="226"/>
      <c r="O492" s="166"/>
      <c r="P492" s="226"/>
      <c r="Q492" s="166"/>
      <c r="R492" s="226"/>
    </row>
    <row r="493" spans="2:18" ht="11.5" x14ac:dyDescent="0.25">
      <c r="B493" s="166"/>
      <c r="C493" s="166"/>
      <c r="D493" s="225"/>
      <c r="E493" s="225"/>
      <c r="F493" s="226"/>
      <c r="G493" s="166"/>
      <c r="H493" s="226"/>
      <c r="I493" s="166"/>
      <c r="J493" s="226"/>
      <c r="K493" s="166"/>
      <c r="L493" s="226"/>
      <c r="M493" s="166"/>
      <c r="N493" s="226"/>
      <c r="O493" s="166"/>
      <c r="P493" s="226"/>
      <c r="Q493" s="166"/>
      <c r="R493" s="226"/>
    </row>
    <row r="494" spans="2:18" ht="11.5" x14ac:dyDescent="0.25">
      <c r="B494" s="166"/>
      <c r="C494" s="166"/>
      <c r="D494" s="225"/>
      <c r="E494" s="225"/>
      <c r="F494" s="226"/>
      <c r="G494" s="166"/>
      <c r="H494" s="226"/>
      <c r="I494" s="166"/>
      <c r="J494" s="226"/>
      <c r="K494" s="166"/>
      <c r="L494" s="226"/>
      <c r="M494" s="166"/>
      <c r="N494" s="226"/>
      <c r="O494" s="166"/>
      <c r="P494" s="226"/>
      <c r="Q494" s="166"/>
      <c r="R494" s="226"/>
    </row>
    <row r="495" spans="2:18" ht="11.5" x14ac:dyDescent="0.25">
      <c r="B495" s="166"/>
      <c r="C495" s="166"/>
      <c r="D495" s="225"/>
      <c r="E495" s="225"/>
      <c r="F495" s="226"/>
      <c r="G495" s="166"/>
      <c r="H495" s="226"/>
      <c r="I495" s="166"/>
      <c r="J495" s="226"/>
      <c r="K495" s="166"/>
      <c r="L495" s="226"/>
      <c r="M495" s="166"/>
      <c r="N495" s="226"/>
      <c r="O495" s="166"/>
      <c r="P495" s="226"/>
      <c r="Q495" s="166"/>
      <c r="R495" s="226"/>
    </row>
    <row r="496" spans="2:18" ht="11.5" x14ac:dyDescent="0.25">
      <c r="B496" s="166"/>
      <c r="C496" s="166"/>
      <c r="D496" s="225"/>
      <c r="E496" s="225"/>
      <c r="F496" s="226"/>
      <c r="G496" s="166"/>
      <c r="H496" s="226"/>
      <c r="I496" s="166"/>
      <c r="J496" s="226"/>
      <c r="K496" s="166"/>
      <c r="L496" s="226"/>
      <c r="M496" s="166"/>
      <c r="N496" s="226"/>
      <c r="O496" s="166"/>
      <c r="P496" s="226"/>
      <c r="Q496" s="166"/>
      <c r="R496" s="226"/>
    </row>
    <row r="497" spans="2:18" ht="11.5" x14ac:dyDescent="0.25">
      <c r="B497" s="166"/>
      <c r="C497" s="166"/>
      <c r="D497" s="225"/>
      <c r="E497" s="225"/>
      <c r="F497" s="226"/>
      <c r="G497" s="166"/>
      <c r="H497" s="226"/>
      <c r="I497" s="166"/>
      <c r="J497" s="226"/>
      <c r="K497" s="166"/>
      <c r="L497" s="226"/>
      <c r="M497" s="166"/>
      <c r="N497" s="226"/>
      <c r="O497" s="166"/>
      <c r="P497" s="226"/>
      <c r="Q497" s="166"/>
      <c r="R497" s="226"/>
    </row>
    <row r="498" spans="2:18" ht="11.5" x14ac:dyDescent="0.25">
      <c r="B498" s="166"/>
      <c r="C498" s="166"/>
      <c r="D498" s="225"/>
      <c r="E498" s="225"/>
      <c r="F498" s="226"/>
      <c r="G498" s="166"/>
      <c r="H498" s="226"/>
      <c r="I498" s="166"/>
      <c r="J498" s="226"/>
      <c r="K498" s="166"/>
      <c r="L498" s="226"/>
      <c r="M498" s="166"/>
      <c r="N498" s="226"/>
      <c r="O498" s="166"/>
      <c r="P498" s="226"/>
      <c r="Q498" s="166"/>
      <c r="R498" s="226"/>
    </row>
    <row r="499" spans="2:18" ht="11.5" x14ac:dyDescent="0.25">
      <c r="B499" s="166"/>
      <c r="C499" s="166"/>
      <c r="D499" s="225"/>
      <c r="E499" s="225"/>
      <c r="F499" s="226"/>
      <c r="G499" s="166"/>
      <c r="H499" s="226"/>
      <c r="I499" s="166"/>
      <c r="J499" s="226"/>
      <c r="K499" s="166"/>
      <c r="L499" s="226"/>
      <c r="M499" s="166"/>
      <c r="N499" s="226"/>
      <c r="O499" s="166"/>
      <c r="P499" s="226"/>
      <c r="Q499" s="166"/>
      <c r="R499" s="226"/>
    </row>
    <row r="500" spans="2:18" ht="11.5" x14ac:dyDescent="0.25">
      <c r="B500" s="166"/>
      <c r="C500" s="166"/>
      <c r="D500" s="225"/>
      <c r="E500" s="225"/>
      <c r="F500" s="226"/>
      <c r="G500" s="166"/>
      <c r="H500" s="226"/>
      <c r="I500" s="166"/>
      <c r="J500" s="226"/>
      <c r="K500" s="166"/>
      <c r="L500" s="226"/>
      <c r="M500" s="166"/>
      <c r="N500" s="226"/>
      <c r="O500" s="166"/>
      <c r="P500" s="226"/>
      <c r="Q500" s="166"/>
      <c r="R500" s="226"/>
    </row>
    <row r="501" spans="2:18" ht="11.5" x14ac:dyDescent="0.25">
      <c r="B501" s="166"/>
      <c r="C501" s="166"/>
      <c r="D501" s="225"/>
      <c r="E501" s="225"/>
      <c r="F501" s="226"/>
      <c r="G501" s="166"/>
      <c r="H501" s="226"/>
      <c r="I501" s="166"/>
      <c r="J501" s="226"/>
      <c r="K501" s="166"/>
      <c r="L501" s="226"/>
      <c r="M501" s="166"/>
      <c r="N501" s="226"/>
      <c r="O501" s="166"/>
      <c r="P501" s="226"/>
      <c r="Q501" s="166"/>
      <c r="R501" s="226"/>
    </row>
    <row r="502" spans="2:18" ht="11.5" x14ac:dyDescent="0.25">
      <c r="B502" s="166"/>
      <c r="C502" s="166"/>
      <c r="D502" s="225"/>
      <c r="E502" s="225"/>
      <c r="F502" s="226"/>
      <c r="G502" s="166"/>
      <c r="H502" s="226"/>
      <c r="I502" s="166"/>
      <c r="J502" s="226"/>
      <c r="K502" s="166"/>
      <c r="L502" s="226"/>
      <c r="M502" s="166"/>
      <c r="N502" s="226"/>
      <c r="O502" s="166"/>
      <c r="P502" s="226"/>
      <c r="Q502" s="166"/>
      <c r="R502" s="226"/>
    </row>
    <row r="503" spans="2:18" ht="11.5" x14ac:dyDescent="0.25">
      <c r="B503" s="166"/>
      <c r="C503" s="166"/>
      <c r="D503" s="225"/>
      <c r="E503" s="225"/>
      <c r="F503" s="226"/>
      <c r="G503" s="166"/>
      <c r="H503" s="226"/>
      <c r="I503" s="166"/>
      <c r="J503" s="226"/>
      <c r="K503" s="166"/>
      <c r="L503" s="226"/>
      <c r="M503" s="166"/>
      <c r="N503" s="226"/>
      <c r="O503" s="166"/>
      <c r="P503" s="226"/>
      <c r="Q503" s="166"/>
      <c r="R503" s="226"/>
    </row>
    <row r="504" spans="2:18" ht="11.5" x14ac:dyDescent="0.25">
      <c r="B504" s="166"/>
      <c r="C504" s="166"/>
      <c r="D504" s="225"/>
      <c r="E504" s="225"/>
      <c r="F504" s="226"/>
      <c r="G504" s="166"/>
      <c r="H504" s="226"/>
      <c r="I504" s="166"/>
      <c r="J504" s="226"/>
      <c r="K504" s="166"/>
      <c r="L504" s="226"/>
      <c r="M504" s="166"/>
      <c r="N504" s="226"/>
      <c r="O504" s="166"/>
      <c r="P504" s="226"/>
      <c r="Q504" s="166"/>
      <c r="R504" s="226"/>
    </row>
    <row r="505" spans="2:18" ht="11.5" x14ac:dyDescent="0.25">
      <c r="B505" s="166"/>
      <c r="C505" s="166"/>
      <c r="D505" s="225"/>
      <c r="E505" s="225"/>
      <c r="F505" s="226"/>
      <c r="G505" s="166"/>
      <c r="H505" s="226"/>
      <c r="I505" s="166"/>
      <c r="J505" s="226"/>
      <c r="K505" s="166"/>
      <c r="L505" s="226"/>
      <c r="M505" s="166"/>
      <c r="N505" s="226"/>
      <c r="O505" s="166"/>
      <c r="P505" s="226"/>
      <c r="Q505" s="166"/>
      <c r="R505" s="226"/>
    </row>
    <row r="506" spans="2:18" ht="11.5" x14ac:dyDescent="0.25">
      <c r="B506" s="166"/>
      <c r="C506" s="166"/>
      <c r="D506" s="225"/>
      <c r="E506" s="225"/>
      <c r="F506" s="226"/>
      <c r="G506" s="166"/>
      <c r="H506" s="226"/>
      <c r="I506" s="166"/>
      <c r="J506" s="226"/>
      <c r="K506" s="166"/>
      <c r="L506" s="226"/>
      <c r="M506" s="166"/>
      <c r="N506" s="226"/>
      <c r="O506" s="166"/>
      <c r="P506" s="226"/>
      <c r="Q506" s="166"/>
      <c r="R506" s="226"/>
    </row>
    <row r="507" spans="2:18" ht="11.5" x14ac:dyDescent="0.25">
      <c r="B507" s="166"/>
      <c r="C507" s="166"/>
      <c r="D507" s="225"/>
      <c r="E507" s="225"/>
      <c r="F507" s="226"/>
      <c r="G507" s="166"/>
      <c r="H507" s="226"/>
      <c r="I507" s="166"/>
      <c r="J507" s="226"/>
      <c r="K507" s="166"/>
      <c r="L507" s="226"/>
      <c r="M507" s="166"/>
      <c r="N507" s="226"/>
      <c r="O507" s="166"/>
      <c r="P507" s="226"/>
      <c r="Q507" s="166"/>
      <c r="R507" s="226"/>
    </row>
    <row r="508" spans="2:18" ht="11.5" x14ac:dyDescent="0.25">
      <c r="B508" s="166"/>
      <c r="C508" s="166"/>
      <c r="D508" s="225"/>
      <c r="E508" s="225"/>
      <c r="F508" s="226"/>
      <c r="G508" s="166"/>
      <c r="H508" s="226"/>
      <c r="I508" s="166"/>
      <c r="J508" s="226"/>
      <c r="K508" s="166"/>
      <c r="L508" s="226"/>
      <c r="M508" s="166"/>
      <c r="N508" s="226"/>
      <c r="O508" s="166"/>
      <c r="P508" s="226"/>
      <c r="Q508" s="166"/>
      <c r="R508" s="226"/>
    </row>
    <row r="509" spans="2:18" ht="11.5" x14ac:dyDescent="0.25">
      <c r="B509" s="166"/>
      <c r="C509" s="166"/>
      <c r="D509" s="225"/>
      <c r="E509" s="225"/>
      <c r="F509" s="226"/>
      <c r="G509" s="166"/>
      <c r="H509" s="226"/>
      <c r="I509" s="166"/>
      <c r="J509" s="226"/>
      <c r="K509" s="166"/>
      <c r="L509" s="226"/>
      <c r="M509" s="166"/>
      <c r="N509" s="226"/>
      <c r="O509" s="166"/>
      <c r="P509" s="226"/>
      <c r="Q509" s="166"/>
      <c r="R509" s="226"/>
    </row>
    <row r="510" spans="2:18" ht="11.5" x14ac:dyDescent="0.25">
      <c r="B510" s="166"/>
      <c r="C510" s="166"/>
      <c r="D510" s="225"/>
      <c r="E510" s="225"/>
      <c r="F510" s="226"/>
      <c r="G510" s="166"/>
      <c r="H510" s="226"/>
      <c r="I510" s="166"/>
      <c r="J510" s="226"/>
      <c r="K510" s="166"/>
      <c r="L510" s="226"/>
      <c r="M510" s="166"/>
      <c r="N510" s="226"/>
      <c r="O510" s="166"/>
      <c r="P510" s="226"/>
      <c r="Q510" s="166"/>
      <c r="R510" s="226"/>
    </row>
    <row r="511" spans="2:18" ht="11.5" x14ac:dyDescent="0.25">
      <c r="B511" s="166"/>
      <c r="C511" s="166"/>
      <c r="D511" s="225"/>
      <c r="E511" s="225"/>
      <c r="F511" s="226"/>
      <c r="G511" s="166"/>
      <c r="H511" s="226"/>
      <c r="I511" s="166"/>
      <c r="J511" s="226"/>
      <c r="K511" s="166"/>
      <c r="L511" s="226"/>
      <c r="M511" s="166"/>
      <c r="N511" s="226"/>
      <c r="O511" s="166"/>
      <c r="P511" s="226"/>
      <c r="Q511" s="166"/>
      <c r="R511" s="226"/>
    </row>
    <row r="512" spans="2:18" ht="11.5" x14ac:dyDescent="0.25">
      <c r="B512" s="166"/>
      <c r="C512" s="166"/>
      <c r="D512" s="225"/>
      <c r="E512" s="225"/>
      <c r="F512" s="226"/>
      <c r="G512" s="166"/>
      <c r="H512" s="226"/>
      <c r="I512" s="166"/>
      <c r="J512" s="226"/>
      <c r="K512" s="166"/>
      <c r="L512" s="226"/>
      <c r="M512" s="166"/>
      <c r="N512" s="226"/>
      <c r="O512" s="166"/>
      <c r="P512" s="226"/>
      <c r="Q512" s="166"/>
      <c r="R512" s="226"/>
    </row>
    <row r="513" spans="2:18" ht="11.5" x14ac:dyDescent="0.25">
      <c r="B513" s="166"/>
      <c r="C513" s="166"/>
      <c r="D513" s="225"/>
      <c r="E513" s="225"/>
      <c r="F513" s="226"/>
      <c r="G513" s="166"/>
      <c r="H513" s="226"/>
      <c r="I513" s="166"/>
      <c r="J513" s="226"/>
      <c r="K513" s="166"/>
      <c r="L513" s="226"/>
      <c r="M513" s="166"/>
      <c r="N513" s="226"/>
      <c r="O513" s="166"/>
      <c r="P513" s="226"/>
      <c r="Q513" s="166"/>
      <c r="R513" s="226"/>
    </row>
    <row r="514" spans="2:18" ht="11.5" x14ac:dyDescent="0.25">
      <c r="B514" s="166"/>
      <c r="C514" s="166"/>
      <c r="D514" s="225"/>
      <c r="E514" s="225"/>
      <c r="F514" s="226"/>
      <c r="G514" s="166"/>
      <c r="H514" s="226"/>
      <c r="I514" s="166"/>
      <c r="J514" s="226"/>
      <c r="K514" s="166"/>
      <c r="L514" s="226"/>
      <c r="M514" s="166"/>
      <c r="N514" s="226"/>
      <c r="O514" s="166"/>
      <c r="P514" s="226"/>
      <c r="Q514" s="166"/>
      <c r="R514" s="226"/>
    </row>
    <row r="515" spans="2:18" ht="11.5" x14ac:dyDescent="0.25">
      <c r="B515" s="166"/>
      <c r="C515" s="166"/>
      <c r="D515" s="225"/>
      <c r="E515" s="225"/>
      <c r="F515" s="226"/>
      <c r="G515" s="166"/>
      <c r="H515" s="226"/>
      <c r="I515" s="166"/>
      <c r="J515" s="226"/>
      <c r="K515" s="166"/>
      <c r="L515" s="226"/>
      <c r="M515" s="166"/>
      <c r="N515" s="226"/>
      <c r="O515" s="166"/>
      <c r="P515" s="226"/>
      <c r="Q515" s="166"/>
      <c r="R515" s="226"/>
    </row>
    <row r="516" spans="2:18" ht="11.5" x14ac:dyDescent="0.25">
      <c r="B516" s="166"/>
      <c r="C516" s="166"/>
      <c r="D516" s="225"/>
      <c r="E516" s="225"/>
      <c r="F516" s="226"/>
      <c r="G516" s="166"/>
      <c r="H516" s="226"/>
      <c r="I516" s="166"/>
      <c r="J516" s="226"/>
      <c r="K516" s="166"/>
      <c r="L516" s="226"/>
      <c r="M516" s="166"/>
      <c r="N516" s="226"/>
      <c r="O516" s="166"/>
      <c r="P516" s="226"/>
      <c r="Q516" s="166"/>
      <c r="R516" s="226"/>
    </row>
    <row r="517" spans="2:18" ht="11.5" x14ac:dyDescent="0.25">
      <c r="B517" s="166"/>
      <c r="C517" s="166"/>
      <c r="D517" s="225"/>
      <c r="E517" s="225"/>
      <c r="F517" s="226"/>
      <c r="G517" s="166"/>
      <c r="H517" s="226"/>
      <c r="I517" s="166"/>
      <c r="J517" s="226"/>
      <c r="K517" s="166"/>
      <c r="L517" s="226"/>
      <c r="M517" s="166"/>
      <c r="N517" s="226"/>
      <c r="O517" s="166"/>
      <c r="P517" s="226"/>
      <c r="Q517" s="166"/>
      <c r="R517" s="226"/>
    </row>
    <row r="518" spans="2:18" ht="11.5" x14ac:dyDescent="0.25">
      <c r="B518" s="166"/>
      <c r="C518" s="166"/>
      <c r="D518" s="225"/>
      <c r="E518" s="225"/>
      <c r="F518" s="226"/>
      <c r="G518" s="166"/>
      <c r="H518" s="226"/>
      <c r="I518" s="166"/>
      <c r="J518" s="226"/>
      <c r="K518" s="166"/>
      <c r="L518" s="226"/>
      <c r="M518" s="166"/>
      <c r="N518" s="226"/>
      <c r="O518" s="166"/>
      <c r="P518" s="226"/>
      <c r="Q518" s="166"/>
      <c r="R518" s="226"/>
    </row>
    <row r="519" spans="2:18" ht="11.5" x14ac:dyDescent="0.25">
      <c r="B519" s="166"/>
      <c r="C519" s="166"/>
      <c r="D519" s="225"/>
      <c r="E519" s="225"/>
      <c r="F519" s="226"/>
      <c r="G519" s="166"/>
      <c r="H519" s="226"/>
      <c r="I519" s="166"/>
      <c r="J519" s="226"/>
      <c r="K519" s="166"/>
      <c r="L519" s="226"/>
      <c r="M519" s="166"/>
      <c r="N519" s="226"/>
      <c r="O519" s="166"/>
      <c r="P519" s="226"/>
      <c r="Q519" s="166"/>
      <c r="R519" s="226"/>
    </row>
    <row r="520" spans="2:18" ht="11.5" x14ac:dyDescent="0.25">
      <c r="B520" s="166"/>
      <c r="C520" s="166"/>
      <c r="D520" s="225"/>
      <c r="E520" s="225"/>
      <c r="F520" s="226"/>
      <c r="G520" s="166"/>
      <c r="H520" s="226"/>
      <c r="I520" s="166"/>
      <c r="J520" s="226"/>
      <c r="K520" s="166"/>
      <c r="L520" s="226"/>
      <c r="M520" s="166"/>
      <c r="N520" s="226"/>
      <c r="O520" s="166"/>
      <c r="P520" s="226"/>
      <c r="Q520" s="166"/>
      <c r="R520" s="226"/>
    </row>
    <row r="521" spans="2:18" ht="11.5" x14ac:dyDescent="0.25">
      <c r="B521" s="166"/>
      <c r="C521" s="166"/>
      <c r="D521" s="225"/>
      <c r="E521" s="225"/>
      <c r="F521" s="226"/>
      <c r="G521" s="166"/>
      <c r="H521" s="226"/>
      <c r="I521" s="166"/>
      <c r="J521" s="226"/>
      <c r="K521" s="166"/>
      <c r="L521" s="226"/>
      <c r="M521" s="166"/>
      <c r="N521" s="226"/>
      <c r="O521" s="166"/>
      <c r="P521" s="226"/>
      <c r="Q521" s="166"/>
      <c r="R521" s="226"/>
    </row>
    <row r="522" spans="2:18" ht="11.5" x14ac:dyDescent="0.25">
      <c r="B522" s="166"/>
      <c r="C522" s="166"/>
      <c r="D522" s="225"/>
      <c r="E522" s="225"/>
      <c r="F522" s="226"/>
      <c r="G522" s="166"/>
      <c r="H522" s="226"/>
      <c r="I522" s="166"/>
      <c r="J522" s="226"/>
      <c r="K522" s="166"/>
      <c r="L522" s="226"/>
      <c r="M522" s="166"/>
      <c r="N522" s="226"/>
      <c r="O522" s="166"/>
      <c r="P522" s="226"/>
      <c r="Q522" s="166"/>
      <c r="R522" s="226"/>
    </row>
    <row r="523" spans="2:18" ht="11.5" x14ac:dyDescent="0.25">
      <c r="B523" s="166"/>
      <c r="C523" s="166"/>
      <c r="D523" s="225"/>
      <c r="E523" s="225"/>
      <c r="F523" s="226"/>
      <c r="G523" s="166"/>
      <c r="H523" s="226"/>
      <c r="I523" s="166"/>
      <c r="J523" s="226"/>
      <c r="K523" s="166"/>
      <c r="L523" s="226"/>
      <c r="M523" s="166"/>
      <c r="N523" s="226"/>
      <c r="O523" s="166"/>
      <c r="P523" s="226"/>
      <c r="Q523" s="166"/>
      <c r="R523" s="226"/>
    </row>
    <row r="524" spans="2:18" ht="11.5" x14ac:dyDescent="0.25">
      <c r="B524" s="166"/>
      <c r="C524" s="166"/>
      <c r="D524" s="225"/>
      <c r="E524" s="225"/>
      <c r="F524" s="226"/>
      <c r="G524" s="166"/>
      <c r="H524" s="226"/>
      <c r="I524" s="166"/>
      <c r="J524" s="226"/>
      <c r="K524" s="166"/>
      <c r="L524" s="226"/>
      <c r="M524" s="166"/>
      <c r="N524" s="226"/>
      <c r="O524" s="166"/>
      <c r="P524" s="226"/>
      <c r="Q524" s="166"/>
      <c r="R524" s="226"/>
    </row>
    <row r="525" spans="2:18" ht="11.5" x14ac:dyDescent="0.25">
      <c r="B525" s="166"/>
      <c r="C525" s="166"/>
      <c r="D525" s="225"/>
      <c r="E525" s="225"/>
      <c r="F525" s="226"/>
      <c r="G525" s="166"/>
      <c r="H525" s="226"/>
      <c r="I525" s="166"/>
      <c r="J525" s="226"/>
      <c r="K525" s="166"/>
      <c r="L525" s="226"/>
      <c r="M525" s="166"/>
      <c r="N525" s="226"/>
      <c r="O525" s="166"/>
      <c r="P525" s="226"/>
      <c r="Q525" s="166"/>
      <c r="R525" s="226"/>
    </row>
    <row r="526" spans="2:18" ht="11.5" x14ac:dyDescent="0.25">
      <c r="B526" s="166"/>
      <c r="C526" s="166"/>
      <c r="D526" s="225"/>
      <c r="E526" s="225"/>
      <c r="F526" s="226"/>
      <c r="G526" s="166"/>
      <c r="H526" s="226"/>
      <c r="I526" s="166"/>
      <c r="J526" s="226"/>
      <c r="K526" s="166"/>
      <c r="L526" s="226"/>
      <c r="M526" s="166"/>
      <c r="N526" s="226"/>
      <c r="O526" s="166"/>
      <c r="P526" s="226"/>
      <c r="Q526" s="166"/>
      <c r="R526" s="226"/>
    </row>
    <row r="527" spans="2:18" ht="11.5" x14ac:dyDescent="0.25">
      <c r="B527" s="166"/>
      <c r="C527" s="166"/>
      <c r="D527" s="225"/>
      <c r="E527" s="225"/>
      <c r="F527" s="226"/>
      <c r="G527" s="166"/>
      <c r="H527" s="226"/>
      <c r="I527" s="166"/>
      <c r="J527" s="226"/>
      <c r="K527" s="166"/>
      <c r="L527" s="226"/>
      <c r="M527" s="166"/>
      <c r="N527" s="226"/>
      <c r="O527" s="166"/>
      <c r="P527" s="226"/>
      <c r="Q527" s="166"/>
      <c r="R527" s="226"/>
    </row>
    <row r="528" spans="2:18" ht="11.5" x14ac:dyDescent="0.25">
      <c r="B528" s="166"/>
      <c r="C528" s="166"/>
      <c r="D528" s="225"/>
      <c r="E528" s="225"/>
      <c r="F528" s="226"/>
      <c r="G528" s="166"/>
      <c r="H528" s="226"/>
      <c r="I528" s="166"/>
      <c r="J528" s="226"/>
      <c r="K528" s="166"/>
      <c r="L528" s="226"/>
      <c r="M528" s="166"/>
      <c r="N528" s="226"/>
      <c r="O528" s="166"/>
      <c r="P528" s="226"/>
      <c r="Q528" s="166"/>
      <c r="R528" s="226"/>
    </row>
    <row r="529" spans="2:18" ht="11.5" x14ac:dyDescent="0.25">
      <c r="B529" s="166"/>
      <c r="C529" s="166"/>
      <c r="D529" s="225"/>
      <c r="E529" s="225"/>
      <c r="F529" s="226"/>
      <c r="G529" s="166"/>
      <c r="H529" s="226"/>
      <c r="I529" s="166"/>
      <c r="J529" s="226"/>
      <c r="K529" s="166"/>
      <c r="L529" s="226"/>
      <c r="M529" s="166"/>
      <c r="N529" s="226"/>
      <c r="O529" s="166"/>
      <c r="P529" s="226"/>
      <c r="Q529" s="166"/>
      <c r="R529" s="226"/>
    </row>
    <row r="530" spans="2:18" ht="11.5" x14ac:dyDescent="0.25">
      <c r="B530" s="166"/>
      <c r="C530" s="166"/>
      <c r="D530" s="225"/>
      <c r="E530" s="225"/>
      <c r="F530" s="226"/>
      <c r="G530" s="166"/>
      <c r="H530" s="226"/>
      <c r="I530" s="166"/>
      <c r="J530" s="226"/>
      <c r="K530" s="166"/>
      <c r="L530" s="226"/>
      <c r="M530" s="166"/>
      <c r="N530" s="226"/>
      <c r="O530" s="166"/>
      <c r="P530" s="226"/>
      <c r="Q530" s="166"/>
      <c r="R530" s="226"/>
    </row>
    <row r="531" spans="2:18" ht="11.5" x14ac:dyDescent="0.25">
      <c r="B531" s="166"/>
      <c r="C531" s="166"/>
      <c r="D531" s="225"/>
      <c r="E531" s="225"/>
      <c r="F531" s="226"/>
      <c r="G531" s="166"/>
      <c r="H531" s="226"/>
      <c r="I531" s="166"/>
      <c r="J531" s="226"/>
      <c r="K531" s="166"/>
      <c r="L531" s="226"/>
      <c r="M531" s="166"/>
      <c r="N531" s="226"/>
      <c r="O531" s="166"/>
      <c r="P531" s="226"/>
      <c r="Q531" s="166"/>
      <c r="R531" s="226"/>
    </row>
    <row r="532" spans="2:18" ht="11.5" x14ac:dyDescent="0.25">
      <c r="B532" s="166"/>
      <c r="C532" s="166"/>
      <c r="D532" s="225"/>
      <c r="E532" s="225"/>
      <c r="F532" s="226"/>
      <c r="G532" s="166"/>
      <c r="H532" s="226"/>
      <c r="I532" s="166"/>
      <c r="J532" s="226"/>
      <c r="K532" s="166"/>
      <c r="L532" s="226"/>
      <c r="M532" s="166"/>
      <c r="N532" s="226"/>
      <c r="O532" s="166"/>
      <c r="P532" s="226"/>
      <c r="Q532" s="166"/>
      <c r="R532" s="226"/>
    </row>
    <row r="533" spans="2:18" ht="11.5" x14ac:dyDescent="0.25">
      <c r="B533" s="166"/>
      <c r="C533" s="166"/>
      <c r="D533" s="225"/>
      <c r="E533" s="225"/>
      <c r="F533" s="226"/>
      <c r="G533" s="166"/>
      <c r="H533" s="226"/>
      <c r="I533" s="166"/>
      <c r="J533" s="226"/>
      <c r="K533" s="166"/>
      <c r="L533" s="226"/>
      <c r="M533" s="166"/>
      <c r="N533" s="226"/>
      <c r="O533" s="166"/>
      <c r="P533" s="226"/>
      <c r="Q533" s="166"/>
      <c r="R533" s="226"/>
    </row>
    <row r="534" spans="2:18" ht="11.5" x14ac:dyDescent="0.25">
      <c r="B534" s="166"/>
      <c r="C534" s="166"/>
      <c r="D534" s="225"/>
      <c r="E534" s="225"/>
      <c r="F534" s="226"/>
      <c r="G534" s="166"/>
      <c r="H534" s="226"/>
      <c r="I534" s="166"/>
      <c r="J534" s="226"/>
      <c r="K534" s="166"/>
      <c r="L534" s="226"/>
      <c r="M534" s="166"/>
      <c r="N534" s="226"/>
      <c r="O534" s="166"/>
      <c r="P534" s="226"/>
      <c r="Q534" s="166"/>
      <c r="R534" s="226"/>
    </row>
    <row r="535" spans="2:18" ht="11.5" x14ac:dyDescent="0.25">
      <c r="B535" s="166"/>
      <c r="C535" s="166"/>
      <c r="D535" s="225"/>
      <c r="E535" s="225"/>
      <c r="F535" s="226"/>
      <c r="G535" s="166"/>
      <c r="H535" s="226"/>
      <c r="I535" s="166"/>
      <c r="J535" s="226"/>
      <c r="K535" s="166"/>
      <c r="L535" s="226"/>
      <c r="M535" s="166"/>
      <c r="N535" s="226"/>
      <c r="O535" s="166"/>
      <c r="P535" s="226"/>
      <c r="Q535" s="166"/>
      <c r="R535" s="226"/>
    </row>
    <row r="536" spans="2:18" ht="11.5" x14ac:dyDescent="0.25">
      <c r="B536" s="166"/>
      <c r="C536" s="166"/>
      <c r="D536" s="225"/>
      <c r="E536" s="225"/>
      <c r="F536" s="226"/>
      <c r="G536" s="166"/>
      <c r="H536" s="226"/>
      <c r="I536" s="166"/>
      <c r="J536" s="226"/>
      <c r="K536" s="166"/>
      <c r="L536" s="226"/>
      <c r="M536" s="166"/>
      <c r="N536" s="226"/>
      <c r="O536" s="166"/>
      <c r="P536" s="226"/>
      <c r="Q536" s="166"/>
      <c r="R536" s="226"/>
    </row>
    <row r="537" spans="2:18" ht="11.5" x14ac:dyDescent="0.25">
      <c r="B537" s="166"/>
      <c r="C537" s="166"/>
      <c r="D537" s="225"/>
      <c r="E537" s="225"/>
      <c r="F537" s="226"/>
      <c r="G537" s="166"/>
      <c r="H537" s="226"/>
      <c r="I537" s="166"/>
      <c r="J537" s="226"/>
      <c r="K537" s="166"/>
      <c r="L537" s="226"/>
      <c r="M537" s="166"/>
      <c r="N537" s="226"/>
      <c r="O537" s="166"/>
      <c r="P537" s="226"/>
      <c r="Q537" s="166"/>
      <c r="R537" s="226"/>
    </row>
    <row r="538" spans="2:18" ht="11.5" x14ac:dyDescent="0.25">
      <c r="B538" s="166"/>
      <c r="C538" s="166"/>
      <c r="D538" s="225"/>
      <c r="E538" s="225"/>
      <c r="F538" s="226"/>
      <c r="G538" s="166"/>
      <c r="H538" s="226"/>
      <c r="I538" s="166"/>
      <c r="J538" s="226"/>
      <c r="K538" s="166"/>
      <c r="L538" s="226"/>
      <c r="M538" s="166"/>
      <c r="N538" s="226"/>
      <c r="O538" s="166"/>
      <c r="P538" s="226"/>
      <c r="Q538" s="166"/>
      <c r="R538" s="226"/>
    </row>
    <row r="539" spans="2:18" ht="11.5" x14ac:dyDescent="0.25">
      <c r="B539" s="166"/>
      <c r="C539" s="166"/>
      <c r="D539" s="225"/>
      <c r="E539" s="225"/>
      <c r="F539" s="226"/>
      <c r="G539" s="166"/>
      <c r="H539" s="226"/>
      <c r="I539" s="166"/>
      <c r="J539" s="226"/>
      <c r="K539" s="166"/>
      <c r="L539" s="226"/>
      <c r="M539" s="166"/>
      <c r="N539" s="226"/>
      <c r="O539" s="166"/>
      <c r="P539" s="226"/>
      <c r="Q539" s="166"/>
      <c r="R539" s="226"/>
    </row>
    <row r="540" spans="2:18" ht="11.5" x14ac:dyDescent="0.25">
      <c r="B540" s="166"/>
      <c r="C540" s="166"/>
      <c r="D540" s="225"/>
      <c r="E540" s="225"/>
      <c r="F540" s="226"/>
      <c r="G540" s="166"/>
      <c r="H540" s="226"/>
      <c r="I540" s="166"/>
      <c r="J540" s="226"/>
      <c r="K540" s="166"/>
      <c r="L540" s="226"/>
      <c r="M540" s="166"/>
      <c r="N540" s="226"/>
      <c r="O540" s="166"/>
      <c r="P540" s="226"/>
      <c r="Q540" s="166"/>
      <c r="R540" s="226"/>
    </row>
    <row r="541" spans="2:18" ht="11.5" x14ac:dyDescent="0.25">
      <c r="B541" s="166"/>
      <c r="C541" s="166"/>
      <c r="D541" s="225"/>
      <c r="E541" s="225"/>
      <c r="F541" s="226"/>
      <c r="G541" s="166"/>
      <c r="H541" s="226"/>
      <c r="I541" s="166"/>
      <c r="J541" s="226"/>
      <c r="K541" s="166"/>
      <c r="L541" s="226"/>
      <c r="M541" s="166"/>
      <c r="N541" s="226"/>
      <c r="O541" s="166"/>
      <c r="P541" s="226"/>
      <c r="Q541" s="166"/>
      <c r="R541" s="226"/>
    </row>
    <row r="542" spans="2:18" ht="11.5" x14ac:dyDescent="0.25">
      <c r="B542" s="166"/>
      <c r="C542" s="166"/>
      <c r="D542" s="225"/>
      <c r="E542" s="225"/>
      <c r="F542" s="226"/>
      <c r="G542" s="166"/>
      <c r="H542" s="226"/>
      <c r="I542" s="166"/>
      <c r="J542" s="226"/>
      <c r="K542" s="166"/>
      <c r="L542" s="226"/>
      <c r="M542" s="166"/>
      <c r="N542" s="226"/>
      <c r="O542" s="166"/>
      <c r="P542" s="226"/>
      <c r="Q542" s="166"/>
      <c r="R542" s="226"/>
    </row>
    <row r="543" spans="2:18" ht="11.5" x14ac:dyDescent="0.25">
      <c r="B543" s="166"/>
      <c r="C543" s="166"/>
      <c r="D543" s="225"/>
      <c r="E543" s="225"/>
      <c r="F543" s="226"/>
      <c r="G543" s="166"/>
      <c r="H543" s="226"/>
      <c r="I543" s="166"/>
      <c r="J543" s="226"/>
      <c r="K543" s="166"/>
      <c r="L543" s="226"/>
      <c r="M543" s="166"/>
      <c r="N543" s="226"/>
      <c r="O543" s="166"/>
      <c r="P543" s="226"/>
      <c r="Q543" s="166"/>
      <c r="R543" s="226"/>
    </row>
    <row r="544" spans="2:18" ht="11.5" x14ac:dyDescent="0.25">
      <c r="B544" s="166"/>
      <c r="C544" s="166"/>
      <c r="D544" s="225"/>
      <c r="E544" s="225"/>
      <c r="F544" s="226"/>
      <c r="G544" s="166"/>
      <c r="H544" s="226"/>
      <c r="I544" s="166"/>
      <c r="J544" s="226"/>
      <c r="K544" s="166"/>
      <c r="L544" s="226"/>
      <c r="M544" s="166"/>
      <c r="N544" s="226"/>
      <c r="O544" s="166"/>
      <c r="P544" s="226"/>
      <c r="Q544" s="166"/>
      <c r="R544" s="226"/>
    </row>
    <row r="545" spans="2:18" ht="11.5" x14ac:dyDescent="0.25">
      <c r="B545" s="166"/>
      <c r="C545" s="166"/>
      <c r="D545" s="225"/>
      <c r="E545" s="225"/>
      <c r="F545" s="226"/>
      <c r="G545" s="166"/>
      <c r="H545" s="226"/>
      <c r="I545" s="166"/>
      <c r="J545" s="226"/>
      <c r="K545" s="166"/>
      <c r="L545" s="226"/>
      <c r="M545" s="166"/>
      <c r="N545" s="226"/>
      <c r="O545" s="166"/>
      <c r="P545" s="226"/>
      <c r="Q545" s="166"/>
      <c r="R545" s="226"/>
    </row>
    <row r="546" spans="2:18" ht="11.5" x14ac:dyDescent="0.25">
      <c r="B546" s="166"/>
      <c r="C546" s="166"/>
      <c r="D546" s="225"/>
      <c r="E546" s="225"/>
      <c r="F546" s="226"/>
      <c r="G546" s="166"/>
      <c r="H546" s="226"/>
      <c r="I546" s="166"/>
      <c r="J546" s="226"/>
      <c r="K546" s="166"/>
      <c r="L546" s="226"/>
      <c r="M546" s="166"/>
      <c r="N546" s="226"/>
      <c r="O546" s="166"/>
      <c r="P546" s="226"/>
      <c r="Q546" s="166"/>
      <c r="R546" s="226"/>
    </row>
    <row r="547" spans="2:18" ht="11.5" x14ac:dyDescent="0.25">
      <c r="B547" s="166"/>
      <c r="C547" s="166"/>
      <c r="D547" s="225"/>
      <c r="E547" s="225"/>
      <c r="F547" s="226"/>
      <c r="G547" s="166"/>
      <c r="H547" s="226"/>
      <c r="I547" s="166"/>
      <c r="J547" s="226"/>
      <c r="K547" s="166"/>
      <c r="L547" s="226"/>
      <c r="M547" s="166"/>
      <c r="N547" s="226"/>
      <c r="O547" s="166"/>
      <c r="P547" s="226"/>
      <c r="Q547" s="166"/>
      <c r="R547" s="226"/>
    </row>
    <row r="548" spans="2:18" ht="11.5" x14ac:dyDescent="0.25">
      <c r="B548" s="166"/>
      <c r="C548" s="166"/>
      <c r="D548" s="225"/>
      <c r="E548" s="225"/>
      <c r="F548" s="226"/>
      <c r="G548" s="166"/>
      <c r="H548" s="226"/>
      <c r="I548" s="166"/>
      <c r="J548" s="226"/>
      <c r="K548" s="166"/>
      <c r="L548" s="226"/>
      <c r="M548" s="166"/>
      <c r="N548" s="226"/>
      <c r="O548" s="166"/>
      <c r="P548" s="226"/>
      <c r="Q548" s="166"/>
      <c r="R548" s="226"/>
    </row>
    <row r="549" spans="2:18" ht="11.5" x14ac:dyDescent="0.25">
      <c r="B549" s="166"/>
      <c r="C549" s="166"/>
      <c r="D549" s="225"/>
      <c r="E549" s="225"/>
      <c r="F549" s="226"/>
      <c r="G549" s="166"/>
      <c r="H549" s="226"/>
      <c r="I549" s="166"/>
      <c r="J549" s="226"/>
      <c r="K549" s="166"/>
      <c r="L549" s="226"/>
      <c r="M549" s="166"/>
      <c r="N549" s="226"/>
      <c r="O549" s="166"/>
      <c r="P549" s="226"/>
      <c r="Q549" s="166"/>
      <c r="R549" s="226"/>
    </row>
    <row r="550" spans="2:18" ht="11.5" x14ac:dyDescent="0.25">
      <c r="B550" s="166"/>
      <c r="C550" s="166"/>
      <c r="D550" s="225"/>
      <c r="E550" s="225"/>
      <c r="F550" s="226"/>
      <c r="G550" s="166"/>
      <c r="H550" s="226"/>
      <c r="I550" s="166"/>
      <c r="J550" s="226"/>
      <c r="K550" s="166"/>
      <c r="L550" s="226"/>
      <c r="M550" s="166"/>
      <c r="N550" s="226"/>
      <c r="O550" s="166"/>
      <c r="P550" s="226"/>
      <c r="Q550" s="166"/>
      <c r="R550" s="226"/>
    </row>
    <row r="551" spans="2:18" ht="11.5" x14ac:dyDescent="0.25">
      <c r="B551" s="166"/>
      <c r="C551" s="166"/>
      <c r="D551" s="225"/>
      <c r="E551" s="225"/>
      <c r="F551" s="226"/>
      <c r="G551" s="166"/>
      <c r="H551" s="226"/>
      <c r="I551" s="166"/>
      <c r="J551" s="226"/>
      <c r="K551" s="166"/>
      <c r="L551" s="226"/>
      <c r="M551" s="166"/>
      <c r="N551" s="226"/>
      <c r="O551" s="166"/>
      <c r="P551" s="226"/>
      <c r="Q551" s="166"/>
      <c r="R551" s="226"/>
    </row>
    <row r="552" spans="2:18" ht="11.5" x14ac:dyDescent="0.25">
      <c r="B552" s="166"/>
      <c r="C552" s="166"/>
      <c r="D552" s="225"/>
      <c r="E552" s="225"/>
      <c r="F552" s="226"/>
      <c r="G552" s="166"/>
      <c r="H552" s="226"/>
      <c r="I552" s="166"/>
      <c r="J552" s="226"/>
      <c r="K552" s="166"/>
      <c r="L552" s="226"/>
      <c r="M552" s="166"/>
      <c r="N552" s="226"/>
      <c r="O552" s="166"/>
      <c r="P552" s="226"/>
      <c r="Q552" s="166"/>
      <c r="R552" s="226"/>
    </row>
    <row r="553" spans="2:18" ht="11.5" x14ac:dyDescent="0.25">
      <c r="B553" s="166"/>
      <c r="C553" s="166"/>
      <c r="D553" s="225"/>
      <c r="E553" s="225"/>
      <c r="F553" s="226"/>
      <c r="G553" s="166"/>
      <c r="H553" s="226"/>
      <c r="I553" s="166"/>
      <c r="J553" s="226"/>
      <c r="K553" s="166"/>
      <c r="L553" s="226"/>
      <c r="M553" s="166"/>
      <c r="N553" s="226"/>
      <c r="O553" s="166"/>
      <c r="P553" s="226"/>
      <c r="Q553" s="166"/>
      <c r="R553" s="226"/>
    </row>
    <row r="554" spans="2:18" ht="11.5" x14ac:dyDescent="0.25">
      <c r="B554" s="166"/>
      <c r="C554" s="166"/>
      <c r="D554" s="225"/>
      <c r="E554" s="225"/>
      <c r="F554" s="226"/>
      <c r="G554" s="166"/>
      <c r="H554" s="226"/>
      <c r="I554" s="166"/>
      <c r="J554" s="226"/>
      <c r="K554" s="166"/>
      <c r="L554" s="226"/>
      <c r="M554" s="166"/>
      <c r="N554" s="226"/>
      <c r="O554" s="166"/>
      <c r="P554" s="226"/>
      <c r="Q554" s="166"/>
      <c r="R554" s="226"/>
    </row>
    <row r="555" spans="2:18" ht="11.5" x14ac:dyDescent="0.25">
      <c r="B555" s="166"/>
      <c r="C555" s="166"/>
      <c r="D555" s="225"/>
      <c r="E555" s="225"/>
      <c r="F555" s="226"/>
      <c r="G555" s="166"/>
      <c r="H555" s="226"/>
      <c r="I555" s="166"/>
      <c r="J555" s="226"/>
      <c r="K555" s="166"/>
      <c r="L555" s="226"/>
      <c r="M555" s="166"/>
      <c r="N555" s="226"/>
      <c r="O555" s="166"/>
      <c r="P555" s="226"/>
      <c r="Q555" s="166"/>
      <c r="R555" s="226"/>
    </row>
    <row r="556" spans="2:18" ht="11.5" x14ac:dyDescent="0.25">
      <c r="B556" s="166"/>
      <c r="C556" s="166"/>
      <c r="D556" s="225"/>
      <c r="E556" s="225"/>
      <c r="F556" s="226"/>
      <c r="G556" s="166"/>
      <c r="H556" s="226"/>
      <c r="I556" s="166"/>
      <c r="J556" s="226"/>
      <c r="K556" s="166"/>
      <c r="L556" s="226"/>
      <c r="M556" s="166"/>
      <c r="N556" s="226"/>
      <c r="O556" s="166"/>
      <c r="P556" s="226"/>
      <c r="Q556" s="166"/>
      <c r="R556" s="226"/>
    </row>
    <row r="557" spans="2:18" ht="11.5" x14ac:dyDescent="0.25">
      <c r="B557" s="166"/>
      <c r="C557" s="166"/>
      <c r="D557" s="225"/>
      <c r="E557" s="225"/>
      <c r="F557" s="226"/>
      <c r="G557" s="166"/>
      <c r="H557" s="226"/>
      <c r="I557" s="166"/>
      <c r="J557" s="226"/>
      <c r="K557" s="166"/>
      <c r="L557" s="226"/>
      <c r="M557" s="166"/>
      <c r="N557" s="226"/>
      <c r="O557" s="166"/>
      <c r="P557" s="226"/>
      <c r="Q557" s="166"/>
      <c r="R557" s="226"/>
    </row>
    <row r="558" spans="2:18" ht="11.5" x14ac:dyDescent="0.25">
      <c r="B558" s="166"/>
      <c r="C558" s="166"/>
      <c r="D558" s="225"/>
      <c r="E558" s="225"/>
      <c r="F558" s="226"/>
      <c r="G558" s="166"/>
      <c r="H558" s="226"/>
      <c r="I558" s="166"/>
      <c r="J558" s="226"/>
      <c r="K558" s="166"/>
      <c r="L558" s="226"/>
      <c r="M558" s="166"/>
      <c r="N558" s="226"/>
      <c r="O558" s="166"/>
      <c r="P558" s="226"/>
      <c r="Q558" s="166"/>
      <c r="R558" s="226"/>
    </row>
    <row r="559" spans="2:18" ht="11.5" x14ac:dyDescent="0.25">
      <c r="B559" s="166"/>
      <c r="C559" s="166"/>
      <c r="D559" s="225"/>
      <c r="E559" s="225"/>
      <c r="F559" s="226"/>
      <c r="G559" s="166"/>
      <c r="H559" s="226"/>
      <c r="I559" s="166"/>
      <c r="J559" s="226"/>
      <c r="K559" s="166"/>
      <c r="L559" s="226"/>
      <c r="M559" s="166"/>
      <c r="N559" s="226"/>
      <c r="O559" s="166"/>
      <c r="P559" s="226"/>
      <c r="Q559" s="166"/>
      <c r="R559" s="226"/>
    </row>
    <row r="560" spans="2:18" ht="11.5" x14ac:dyDescent="0.25">
      <c r="B560" s="166"/>
      <c r="C560" s="166"/>
      <c r="D560" s="225"/>
      <c r="E560" s="225"/>
      <c r="F560" s="226"/>
      <c r="G560" s="166"/>
      <c r="H560" s="226"/>
      <c r="I560" s="166"/>
      <c r="J560" s="226"/>
      <c r="K560" s="166"/>
      <c r="L560" s="226"/>
      <c r="M560" s="166"/>
      <c r="N560" s="226"/>
      <c r="O560" s="166"/>
      <c r="P560" s="226"/>
      <c r="Q560" s="166"/>
      <c r="R560" s="226"/>
    </row>
    <row r="561" spans="2:18" ht="11.5" x14ac:dyDescent="0.25">
      <c r="B561" s="166"/>
      <c r="C561" s="166"/>
      <c r="D561" s="225"/>
      <c r="E561" s="225"/>
      <c r="F561" s="226"/>
      <c r="G561" s="166"/>
      <c r="H561" s="226"/>
      <c r="I561" s="166"/>
      <c r="J561" s="226"/>
      <c r="K561" s="166"/>
      <c r="L561" s="226"/>
      <c r="M561" s="166"/>
      <c r="N561" s="226"/>
      <c r="O561" s="166"/>
      <c r="P561" s="226"/>
      <c r="Q561" s="166"/>
      <c r="R561" s="226"/>
    </row>
    <row r="562" spans="2:18" ht="11.5" x14ac:dyDescent="0.25">
      <c r="B562" s="166"/>
      <c r="C562" s="166"/>
      <c r="D562" s="225"/>
      <c r="E562" s="225"/>
      <c r="F562" s="226"/>
      <c r="G562" s="166"/>
      <c r="H562" s="226"/>
      <c r="I562" s="166"/>
      <c r="J562" s="226"/>
      <c r="K562" s="166"/>
      <c r="L562" s="226"/>
      <c r="M562" s="166"/>
      <c r="N562" s="226"/>
      <c r="O562" s="166"/>
      <c r="P562" s="226"/>
      <c r="Q562" s="166"/>
      <c r="R562" s="226"/>
    </row>
    <row r="563" spans="2:18" ht="11.5" x14ac:dyDescent="0.25">
      <c r="B563" s="166"/>
      <c r="C563" s="166"/>
      <c r="D563" s="225"/>
      <c r="E563" s="225"/>
      <c r="F563" s="226"/>
      <c r="G563" s="166"/>
      <c r="H563" s="226"/>
      <c r="I563" s="166"/>
      <c r="J563" s="226"/>
      <c r="K563" s="166"/>
      <c r="L563" s="226"/>
      <c r="M563" s="166"/>
      <c r="N563" s="226"/>
      <c r="O563" s="166"/>
      <c r="P563" s="226"/>
      <c r="Q563" s="166"/>
      <c r="R563" s="226"/>
    </row>
    <row r="564" spans="2:18" ht="11.5" x14ac:dyDescent="0.25">
      <c r="B564" s="166"/>
      <c r="C564" s="166"/>
      <c r="D564" s="225"/>
      <c r="E564" s="225"/>
      <c r="F564" s="226"/>
      <c r="G564" s="166"/>
      <c r="H564" s="226"/>
      <c r="I564" s="166"/>
      <c r="J564" s="226"/>
      <c r="K564" s="166"/>
      <c r="L564" s="226"/>
      <c r="M564" s="166"/>
      <c r="N564" s="226"/>
      <c r="O564" s="166"/>
      <c r="P564" s="226"/>
      <c r="Q564" s="166"/>
      <c r="R564" s="226"/>
    </row>
    <row r="565" spans="2:18" ht="11.5" x14ac:dyDescent="0.25">
      <c r="B565" s="166"/>
      <c r="C565" s="166"/>
      <c r="D565" s="225"/>
      <c r="E565" s="225"/>
      <c r="F565" s="226"/>
      <c r="G565" s="166"/>
      <c r="H565" s="226"/>
      <c r="I565" s="166"/>
      <c r="J565" s="226"/>
      <c r="K565" s="166"/>
      <c r="L565" s="226"/>
      <c r="M565" s="166"/>
      <c r="N565" s="226"/>
      <c r="O565" s="166"/>
      <c r="P565" s="226"/>
      <c r="Q565" s="166"/>
      <c r="R565" s="226"/>
    </row>
    <row r="566" spans="2:18" ht="11.5" x14ac:dyDescent="0.25">
      <c r="B566" s="166"/>
      <c r="C566" s="166"/>
      <c r="D566" s="225"/>
      <c r="E566" s="225"/>
      <c r="F566" s="226"/>
      <c r="G566" s="166"/>
      <c r="H566" s="226"/>
      <c r="I566" s="166"/>
      <c r="J566" s="226"/>
      <c r="K566" s="166"/>
      <c r="L566" s="226"/>
      <c r="M566" s="166"/>
      <c r="N566" s="226"/>
      <c r="O566" s="166"/>
      <c r="P566" s="226"/>
      <c r="Q566" s="166"/>
      <c r="R566" s="226"/>
    </row>
    <row r="567" spans="2:18" ht="11.5" x14ac:dyDescent="0.25">
      <c r="B567" s="166"/>
      <c r="C567" s="166"/>
      <c r="D567" s="225"/>
      <c r="E567" s="225"/>
      <c r="F567" s="226"/>
      <c r="G567" s="166"/>
      <c r="H567" s="226"/>
      <c r="I567" s="166"/>
      <c r="J567" s="226"/>
      <c r="K567" s="166"/>
      <c r="L567" s="226"/>
      <c r="M567" s="166"/>
      <c r="N567" s="226"/>
      <c r="O567" s="166"/>
      <c r="P567" s="226"/>
      <c r="Q567" s="166"/>
      <c r="R567" s="226"/>
    </row>
    <row r="568" spans="2:18" ht="11.5" x14ac:dyDescent="0.25">
      <c r="B568" s="166"/>
      <c r="C568" s="166"/>
      <c r="D568" s="225"/>
      <c r="E568" s="225"/>
      <c r="F568" s="226"/>
      <c r="G568" s="166"/>
      <c r="H568" s="226"/>
      <c r="I568" s="166"/>
      <c r="J568" s="226"/>
      <c r="K568" s="166"/>
      <c r="L568" s="226"/>
      <c r="M568" s="166"/>
      <c r="N568" s="226"/>
      <c r="O568" s="166"/>
      <c r="P568" s="226"/>
      <c r="Q568" s="166"/>
      <c r="R568" s="226"/>
    </row>
    <row r="569" spans="2:18" ht="11.5" x14ac:dyDescent="0.25">
      <c r="B569" s="166"/>
      <c r="C569" s="166"/>
      <c r="D569" s="225"/>
      <c r="E569" s="225"/>
      <c r="F569" s="226"/>
      <c r="G569" s="166"/>
      <c r="H569" s="226"/>
      <c r="I569" s="166"/>
      <c r="J569" s="226"/>
      <c r="K569" s="166"/>
      <c r="L569" s="226"/>
      <c r="M569" s="166"/>
      <c r="N569" s="226"/>
      <c r="O569" s="166"/>
      <c r="P569" s="226"/>
      <c r="Q569" s="166"/>
      <c r="R569" s="226"/>
    </row>
    <row r="570" spans="2:18" ht="11.5" x14ac:dyDescent="0.25">
      <c r="B570" s="166"/>
      <c r="C570" s="166"/>
      <c r="D570" s="225"/>
      <c r="E570" s="225"/>
      <c r="F570" s="226"/>
      <c r="G570" s="166"/>
      <c r="H570" s="226"/>
      <c r="I570" s="166"/>
      <c r="J570" s="226"/>
      <c r="K570" s="166"/>
      <c r="L570" s="226"/>
      <c r="M570" s="166"/>
      <c r="N570" s="226"/>
      <c r="O570" s="166"/>
      <c r="P570" s="226"/>
      <c r="Q570" s="166"/>
      <c r="R570" s="226"/>
    </row>
    <row r="571" spans="2:18" ht="11.5" x14ac:dyDescent="0.25">
      <c r="B571" s="166"/>
      <c r="C571" s="166"/>
      <c r="D571" s="225"/>
      <c r="E571" s="225"/>
      <c r="F571" s="226"/>
      <c r="G571" s="166"/>
      <c r="H571" s="226"/>
      <c r="I571" s="166"/>
      <c r="J571" s="226"/>
      <c r="K571" s="166"/>
      <c r="L571" s="226"/>
      <c r="M571" s="166"/>
      <c r="N571" s="226"/>
      <c r="O571" s="166"/>
      <c r="P571" s="226"/>
      <c r="Q571" s="166"/>
      <c r="R571" s="226"/>
    </row>
    <row r="572" spans="2:18" ht="11.5" x14ac:dyDescent="0.25">
      <c r="B572" s="166"/>
      <c r="C572" s="166"/>
      <c r="D572" s="225"/>
      <c r="E572" s="225"/>
      <c r="F572" s="226"/>
      <c r="G572" s="166"/>
      <c r="H572" s="226"/>
      <c r="I572" s="166"/>
      <c r="J572" s="226"/>
      <c r="K572" s="166"/>
      <c r="L572" s="226"/>
      <c r="M572" s="166"/>
      <c r="N572" s="226"/>
      <c r="O572" s="166"/>
      <c r="P572" s="226"/>
      <c r="Q572" s="166"/>
      <c r="R572" s="226"/>
    </row>
    <row r="573" spans="2:18" ht="11.5" x14ac:dyDescent="0.25">
      <c r="B573" s="166"/>
      <c r="C573" s="166"/>
      <c r="D573" s="225"/>
      <c r="E573" s="225"/>
      <c r="F573" s="226"/>
      <c r="G573" s="166"/>
      <c r="H573" s="226"/>
      <c r="I573" s="166"/>
      <c r="J573" s="226"/>
      <c r="K573" s="166"/>
      <c r="L573" s="226"/>
      <c r="M573" s="166"/>
      <c r="N573" s="226"/>
      <c r="O573" s="166"/>
      <c r="P573" s="226"/>
      <c r="Q573" s="166"/>
      <c r="R573" s="226"/>
    </row>
    <row r="574" spans="2:18" ht="11.5" x14ac:dyDescent="0.25">
      <c r="B574" s="166"/>
      <c r="C574" s="166"/>
      <c r="D574" s="225"/>
      <c r="E574" s="225"/>
      <c r="F574" s="226"/>
      <c r="G574" s="166"/>
      <c r="H574" s="226"/>
      <c r="I574" s="166"/>
      <c r="J574" s="226"/>
      <c r="K574" s="166"/>
      <c r="L574" s="226"/>
      <c r="M574" s="166"/>
      <c r="N574" s="226"/>
      <c r="O574" s="166"/>
      <c r="P574" s="226"/>
      <c r="Q574" s="166"/>
      <c r="R574" s="226"/>
    </row>
    <row r="575" spans="2:18" ht="11.5" x14ac:dyDescent="0.25">
      <c r="B575" s="166"/>
      <c r="C575" s="166"/>
      <c r="D575" s="225"/>
      <c r="E575" s="225"/>
      <c r="F575" s="226"/>
      <c r="G575" s="166"/>
      <c r="H575" s="226"/>
      <c r="I575" s="166"/>
      <c r="J575" s="226"/>
      <c r="K575" s="166"/>
      <c r="L575" s="226"/>
      <c r="M575" s="166"/>
      <c r="N575" s="226"/>
      <c r="O575" s="166"/>
      <c r="P575" s="226"/>
      <c r="Q575" s="166"/>
      <c r="R575" s="226"/>
    </row>
    <row r="576" spans="2:18" ht="11.5" x14ac:dyDescent="0.25">
      <c r="B576" s="166"/>
      <c r="C576" s="166"/>
      <c r="D576" s="225"/>
      <c r="E576" s="225"/>
      <c r="F576" s="226"/>
      <c r="G576" s="166"/>
      <c r="H576" s="226"/>
      <c r="I576" s="166"/>
      <c r="J576" s="226"/>
      <c r="K576" s="166"/>
      <c r="L576" s="226"/>
      <c r="M576" s="166"/>
      <c r="N576" s="226"/>
      <c r="O576" s="166"/>
      <c r="P576" s="226"/>
      <c r="Q576" s="166"/>
      <c r="R576" s="226"/>
    </row>
    <row r="577" spans="2:18" ht="11.5" x14ac:dyDescent="0.25">
      <c r="B577" s="166"/>
      <c r="C577" s="166"/>
      <c r="D577" s="225"/>
      <c r="E577" s="225"/>
      <c r="F577" s="226"/>
      <c r="G577" s="166"/>
      <c r="H577" s="226"/>
      <c r="I577" s="166"/>
      <c r="J577" s="226"/>
      <c r="K577" s="166"/>
      <c r="L577" s="226"/>
      <c r="M577" s="166"/>
      <c r="N577" s="226"/>
      <c r="O577" s="166"/>
      <c r="P577" s="226"/>
      <c r="Q577" s="166"/>
      <c r="R577" s="226"/>
    </row>
    <row r="578" spans="2:18" ht="11.5" x14ac:dyDescent="0.25">
      <c r="B578" s="166"/>
      <c r="C578" s="166"/>
      <c r="D578" s="225"/>
      <c r="E578" s="225"/>
      <c r="F578" s="226"/>
      <c r="G578" s="166"/>
      <c r="H578" s="226"/>
      <c r="I578" s="166"/>
      <c r="J578" s="226"/>
      <c r="K578" s="166"/>
      <c r="L578" s="226"/>
      <c r="M578" s="166"/>
      <c r="N578" s="226"/>
      <c r="O578" s="166"/>
      <c r="P578" s="226"/>
      <c r="Q578" s="166"/>
      <c r="R578" s="226"/>
    </row>
    <row r="579" spans="2:18" ht="11.5" x14ac:dyDescent="0.25">
      <c r="B579" s="166"/>
      <c r="C579" s="166"/>
      <c r="D579" s="225"/>
      <c r="E579" s="225"/>
      <c r="F579" s="226"/>
      <c r="G579" s="166"/>
      <c r="H579" s="226"/>
      <c r="I579" s="166"/>
      <c r="J579" s="226"/>
      <c r="K579" s="166"/>
      <c r="L579" s="226"/>
      <c r="M579" s="166"/>
      <c r="N579" s="226"/>
      <c r="O579" s="166"/>
      <c r="P579" s="226"/>
      <c r="Q579" s="166"/>
      <c r="R579" s="226"/>
    </row>
    <row r="580" spans="2:18" ht="11.5" x14ac:dyDescent="0.25">
      <c r="B580" s="166"/>
      <c r="C580" s="166"/>
      <c r="D580" s="225"/>
      <c r="E580" s="225"/>
      <c r="F580" s="226"/>
      <c r="G580" s="166"/>
      <c r="H580" s="226"/>
      <c r="I580" s="166"/>
      <c r="J580" s="226"/>
      <c r="K580" s="166"/>
      <c r="L580" s="226"/>
      <c r="M580" s="166"/>
      <c r="N580" s="226"/>
      <c r="O580" s="166"/>
      <c r="P580" s="226"/>
      <c r="Q580" s="166"/>
      <c r="R580" s="226"/>
    </row>
    <row r="581" spans="2:18" ht="11.5" x14ac:dyDescent="0.25">
      <c r="B581" s="166"/>
      <c r="C581" s="166"/>
      <c r="D581" s="225"/>
      <c r="E581" s="225"/>
      <c r="F581" s="226"/>
      <c r="G581" s="166"/>
      <c r="H581" s="226"/>
      <c r="I581" s="166"/>
      <c r="J581" s="226"/>
      <c r="K581" s="166"/>
      <c r="L581" s="226"/>
      <c r="M581" s="166"/>
      <c r="N581" s="226"/>
      <c r="O581" s="166"/>
      <c r="P581" s="226"/>
      <c r="Q581" s="166"/>
      <c r="R581" s="226"/>
    </row>
    <row r="582" spans="2:18" ht="11.5" x14ac:dyDescent="0.25">
      <c r="B582" s="166"/>
      <c r="C582" s="166"/>
      <c r="D582" s="225"/>
      <c r="E582" s="225"/>
      <c r="F582" s="226"/>
      <c r="G582" s="166"/>
      <c r="H582" s="226"/>
      <c r="I582" s="166"/>
      <c r="J582" s="226"/>
      <c r="K582" s="166"/>
      <c r="L582" s="226"/>
      <c r="M582" s="166"/>
      <c r="N582" s="226"/>
      <c r="O582" s="166"/>
      <c r="P582" s="226"/>
      <c r="Q582" s="166"/>
      <c r="R582" s="226"/>
    </row>
    <row r="583" spans="2:18" ht="11.5" x14ac:dyDescent="0.25">
      <c r="B583" s="166"/>
      <c r="C583" s="166"/>
      <c r="D583" s="225"/>
      <c r="E583" s="225"/>
      <c r="F583" s="226"/>
      <c r="G583" s="166"/>
      <c r="H583" s="226"/>
      <c r="I583" s="166"/>
      <c r="J583" s="226"/>
      <c r="K583" s="166"/>
      <c r="L583" s="226"/>
      <c r="M583" s="166"/>
      <c r="N583" s="226"/>
      <c r="O583" s="166"/>
      <c r="P583" s="226"/>
      <c r="Q583" s="166"/>
      <c r="R583" s="226"/>
    </row>
    <row r="584" spans="2:18" ht="11.5" x14ac:dyDescent="0.25">
      <c r="B584" s="166"/>
      <c r="C584" s="166"/>
      <c r="D584" s="225"/>
      <c r="E584" s="225"/>
      <c r="F584" s="226"/>
      <c r="G584" s="166"/>
      <c r="H584" s="226"/>
      <c r="I584" s="166"/>
      <c r="J584" s="226"/>
      <c r="K584" s="166"/>
      <c r="L584" s="226"/>
      <c r="M584" s="166"/>
      <c r="N584" s="226"/>
      <c r="O584" s="166"/>
      <c r="P584" s="226"/>
      <c r="Q584" s="166"/>
      <c r="R584" s="226"/>
    </row>
    <row r="585" spans="2:18" ht="11.5" x14ac:dyDescent="0.25">
      <c r="B585" s="166"/>
      <c r="C585" s="166"/>
      <c r="D585" s="225"/>
      <c r="E585" s="225"/>
      <c r="F585" s="226"/>
      <c r="G585" s="166"/>
      <c r="H585" s="226"/>
      <c r="I585" s="166"/>
      <c r="J585" s="226"/>
      <c r="K585" s="166"/>
      <c r="L585" s="226"/>
      <c r="M585" s="166"/>
      <c r="N585" s="226"/>
      <c r="O585" s="166"/>
      <c r="P585" s="226"/>
      <c r="Q585" s="166"/>
      <c r="R585" s="226"/>
    </row>
    <row r="586" spans="2:18" ht="11.5" x14ac:dyDescent="0.25">
      <c r="B586" s="166"/>
      <c r="C586" s="166"/>
      <c r="D586" s="225"/>
      <c r="E586" s="225"/>
      <c r="F586" s="226"/>
      <c r="G586" s="166"/>
      <c r="H586" s="226"/>
      <c r="I586" s="166"/>
      <c r="J586" s="226"/>
      <c r="K586" s="166"/>
      <c r="L586" s="226"/>
      <c r="M586" s="166"/>
      <c r="N586" s="226"/>
      <c r="O586" s="166"/>
      <c r="P586" s="226"/>
      <c r="Q586" s="166"/>
      <c r="R586" s="226"/>
    </row>
    <row r="587" spans="2:18" ht="11.5" x14ac:dyDescent="0.25">
      <c r="B587" s="166"/>
      <c r="C587" s="166"/>
      <c r="D587" s="225"/>
      <c r="E587" s="225"/>
      <c r="F587" s="226"/>
      <c r="G587" s="166"/>
      <c r="H587" s="226"/>
      <c r="I587" s="166"/>
      <c r="J587" s="226"/>
      <c r="K587" s="166"/>
      <c r="L587" s="226"/>
      <c r="M587" s="166"/>
      <c r="N587" s="226"/>
      <c r="O587" s="166"/>
      <c r="P587" s="226"/>
      <c r="Q587" s="166"/>
      <c r="R587" s="226"/>
    </row>
    <row r="588" spans="2:18" ht="11.5" x14ac:dyDescent="0.25">
      <c r="B588" s="166"/>
      <c r="C588" s="166"/>
      <c r="D588" s="225"/>
      <c r="E588" s="225"/>
      <c r="F588" s="226"/>
      <c r="G588" s="166"/>
      <c r="H588" s="226"/>
      <c r="I588" s="166"/>
      <c r="J588" s="226"/>
      <c r="K588" s="166"/>
      <c r="L588" s="226"/>
      <c r="M588" s="166"/>
      <c r="N588" s="226"/>
      <c r="O588" s="166"/>
      <c r="P588" s="226"/>
      <c r="Q588" s="166"/>
      <c r="R588" s="226"/>
    </row>
    <row r="589" spans="2:18" ht="11.5" x14ac:dyDescent="0.25">
      <c r="B589" s="166"/>
      <c r="C589" s="166"/>
      <c r="D589" s="225"/>
      <c r="E589" s="225"/>
      <c r="F589" s="226"/>
      <c r="G589" s="166"/>
      <c r="H589" s="226"/>
      <c r="I589" s="166"/>
      <c r="J589" s="226"/>
      <c r="K589" s="166"/>
      <c r="L589" s="226"/>
      <c r="M589" s="166"/>
      <c r="N589" s="226"/>
      <c r="O589" s="166"/>
      <c r="P589" s="226"/>
      <c r="Q589" s="166"/>
      <c r="R589" s="226"/>
    </row>
    <row r="590" spans="2:18" ht="11.5" x14ac:dyDescent="0.25">
      <c r="B590" s="166"/>
      <c r="C590" s="166"/>
      <c r="D590" s="225"/>
      <c r="E590" s="225"/>
      <c r="F590" s="226"/>
      <c r="G590" s="166"/>
      <c r="H590" s="226"/>
      <c r="I590" s="166"/>
      <c r="J590" s="226"/>
      <c r="K590" s="166"/>
      <c r="L590" s="226"/>
      <c r="M590" s="166"/>
      <c r="N590" s="226"/>
      <c r="O590" s="166"/>
      <c r="P590" s="226"/>
      <c r="Q590" s="166"/>
      <c r="R590" s="226"/>
    </row>
    <row r="591" spans="2:18" ht="11.5" x14ac:dyDescent="0.25">
      <c r="B591" s="166"/>
      <c r="C591" s="166"/>
      <c r="D591" s="225"/>
      <c r="E591" s="225"/>
      <c r="F591" s="226"/>
      <c r="G591" s="166"/>
      <c r="H591" s="226"/>
      <c r="I591" s="166"/>
      <c r="J591" s="226"/>
      <c r="K591" s="166"/>
      <c r="L591" s="226"/>
      <c r="M591" s="166"/>
      <c r="N591" s="226"/>
      <c r="O591" s="166"/>
      <c r="P591" s="226"/>
      <c r="Q591" s="166"/>
      <c r="R591" s="226"/>
    </row>
    <row r="592" spans="2:18" ht="11.5" x14ac:dyDescent="0.25">
      <c r="B592" s="166"/>
      <c r="C592" s="166"/>
      <c r="D592" s="225"/>
      <c r="E592" s="225"/>
      <c r="F592" s="226"/>
      <c r="G592" s="166"/>
      <c r="H592" s="226"/>
      <c r="I592" s="166"/>
      <c r="J592" s="226"/>
      <c r="K592" s="166"/>
      <c r="L592" s="226"/>
      <c r="M592" s="166"/>
      <c r="N592" s="226"/>
      <c r="O592" s="166"/>
      <c r="P592" s="226"/>
      <c r="Q592" s="166"/>
      <c r="R592" s="226"/>
    </row>
    <row r="593" spans="2:18" ht="11.5" x14ac:dyDescent="0.25">
      <c r="B593" s="166"/>
      <c r="C593" s="166"/>
      <c r="D593" s="225"/>
      <c r="E593" s="225"/>
      <c r="F593" s="226"/>
      <c r="G593" s="166"/>
      <c r="H593" s="226"/>
      <c r="I593" s="166"/>
      <c r="J593" s="226"/>
      <c r="K593" s="166"/>
      <c r="L593" s="226"/>
      <c r="M593" s="166"/>
      <c r="N593" s="226"/>
      <c r="O593" s="166"/>
      <c r="P593" s="226"/>
      <c r="Q593" s="166"/>
      <c r="R593" s="226"/>
    </row>
    <row r="594" spans="2:18" ht="11.5" x14ac:dyDescent="0.25">
      <c r="B594" s="166"/>
      <c r="C594" s="166"/>
      <c r="D594" s="225"/>
      <c r="E594" s="225"/>
      <c r="F594" s="226"/>
      <c r="G594" s="166"/>
      <c r="H594" s="226"/>
      <c r="I594" s="166"/>
      <c r="J594" s="226"/>
      <c r="K594" s="166"/>
      <c r="L594" s="226"/>
      <c r="M594" s="166"/>
      <c r="N594" s="226"/>
      <c r="O594" s="166"/>
      <c r="P594" s="226"/>
      <c r="Q594" s="166"/>
      <c r="R594" s="226"/>
    </row>
    <row r="595" spans="2:18" ht="11.5" x14ac:dyDescent="0.25">
      <c r="B595" s="166"/>
      <c r="C595" s="166"/>
      <c r="D595" s="225"/>
      <c r="E595" s="225"/>
      <c r="F595" s="226"/>
      <c r="G595" s="166"/>
      <c r="H595" s="226"/>
      <c r="I595" s="166"/>
      <c r="J595" s="226"/>
      <c r="K595" s="166"/>
      <c r="L595" s="226"/>
      <c r="M595" s="166"/>
      <c r="N595" s="226"/>
      <c r="O595" s="166"/>
      <c r="P595" s="226"/>
      <c r="Q595" s="166"/>
      <c r="R595" s="226"/>
    </row>
    <row r="596" spans="2:18" ht="11.5" x14ac:dyDescent="0.25">
      <c r="B596" s="166"/>
      <c r="C596" s="166"/>
      <c r="D596" s="225"/>
      <c r="E596" s="225"/>
      <c r="F596" s="226"/>
      <c r="G596" s="166"/>
      <c r="H596" s="226"/>
      <c r="I596" s="166"/>
      <c r="J596" s="226"/>
      <c r="K596" s="166"/>
      <c r="L596" s="226"/>
      <c r="M596" s="166"/>
      <c r="N596" s="226"/>
      <c r="O596" s="166"/>
      <c r="P596" s="226"/>
      <c r="Q596" s="166"/>
      <c r="R596" s="226"/>
    </row>
    <row r="597" spans="2:18" ht="11.5" x14ac:dyDescent="0.25">
      <c r="B597" s="166"/>
      <c r="C597" s="166"/>
      <c r="D597" s="225"/>
      <c r="E597" s="225"/>
      <c r="F597" s="226"/>
      <c r="G597" s="166"/>
      <c r="H597" s="226"/>
      <c r="I597" s="166"/>
      <c r="J597" s="226"/>
      <c r="K597" s="166"/>
      <c r="L597" s="226"/>
      <c r="M597" s="166"/>
      <c r="N597" s="226"/>
      <c r="O597" s="166"/>
      <c r="P597" s="226"/>
      <c r="Q597" s="166"/>
      <c r="R597" s="226"/>
    </row>
    <row r="598" spans="2:18" ht="11.5" x14ac:dyDescent="0.25">
      <c r="B598" s="166"/>
      <c r="C598" s="166"/>
      <c r="D598" s="225"/>
      <c r="E598" s="225"/>
      <c r="F598" s="226"/>
      <c r="G598" s="166"/>
      <c r="H598" s="226"/>
      <c r="I598" s="166"/>
      <c r="J598" s="226"/>
      <c r="K598" s="166"/>
      <c r="L598" s="226"/>
      <c r="M598" s="166"/>
      <c r="N598" s="226"/>
      <c r="O598" s="166"/>
      <c r="P598" s="226"/>
      <c r="Q598" s="166"/>
      <c r="R598" s="226"/>
    </row>
    <row r="599" spans="2:18" ht="11.5" x14ac:dyDescent="0.25">
      <c r="B599" s="166"/>
      <c r="C599" s="166"/>
      <c r="D599" s="225"/>
      <c r="E599" s="225"/>
      <c r="F599" s="226"/>
      <c r="G599" s="166"/>
      <c r="H599" s="226"/>
      <c r="I599" s="166"/>
      <c r="J599" s="226"/>
      <c r="K599" s="166"/>
      <c r="L599" s="226"/>
      <c r="M599" s="166"/>
      <c r="N599" s="226"/>
      <c r="O599" s="166"/>
      <c r="P599" s="226"/>
      <c r="Q599" s="166"/>
      <c r="R599" s="226"/>
    </row>
    <row r="600" spans="2:18" ht="11.5" x14ac:dyDescent="0.25">
      <c r="B600" s="166"/>
      <c r="C600" s="166"/>
      <c r="D600" s="225"/>
      <c r="E600" s="225"/>
      <c r="F600" s="226"/>
      <c r="G600" s="166"/>
      <c r="H600" s="226"/>
      <c r="I600" s="166"/>
      <c r="J600" s="226"/>
      <c r="K600" s="166"/>
      <c r="L600" s="226"/>
      <c r="M600" s="166"/>
      <c r="N600" s="226"/>
      <c r="O600" s="166"/>
      <c r="P600" s="226"/>
      <c r="Q600" s="166"/>
      <c r="R600" s="226"/>
    </row>
    <row r="601" spans="2:18" ht="11.5" x14ac:dyDescent="0.25">
      <c r="B601" s="166"/>
      <c r="C601" s="166"/>
      <c r="D601" s="225"/>
      <c r="E601" s="225"/>
      <c r="F601" s="226"/>
      <c r="G601" s="166"/>
      <c r="H601" s="226"/>
      <c r="I601" s="166"/>
      <c r="J601" s="226"/>
      <c r="K601" s="166"/>
      <c r="L601" s="226"/>
      <c r="M601" s="166"/>
      <c r="N601" s="226"/>
      <c r="O601" s="166"/>
      <c r="P601" s="226"/>
      <c r="Q601" s="166"/>
      <c r="R601" s="226"/>
    </row>
    <row r="602" spans="2:18" ht="11.5" x14ac:dyDescent="0.25">
      <c r="B602" s="166"/>
      <c r="C602" s="166"/>
      <c r="D602" s="225"/>
      <c r="E602" s="225"/>
      <c r="F602" s="226"/>
      <c r="G602" s="166"/>
      <c r="H602" s="226"/>
      <c r="I602" s="166"/>
      <c r="J602" s="226"/>
      <c r="K602" s="166"/>
      <c r="L602" s="226"/>
      <c r="M602" s="166"/>
      <c r="N602" s="226"/>
      <c r="O602" s="166"/>
      <c r="P602" s="226"/>
      <c r="Q602" s="166"/>
      <c r="R602" s="226"/>
    </row>
    <row r="603" spans="2:18" ht="11.5" x14ac:dyDescent="0.25">
      <c r="B603" s="166"/>
      <c r="C603" s="166"/>
      <c r="D603" s="225"/>
      <c r="E603" s="225"/>
      <c r="F603" s="226"/>
      <c r="G603" s="166"/>
      <c r="H603" s="226"/>
      <c r="I603" s="166"/>
      <c r="J603" s="226"/>
      <c r="K603" s="166"/>
      <c r="L603" s="226"/>
      <c r="M603" s="166"/>
      <c r="N603" s="226"/>
      <c r="O603" s="166"/>
      <c r="P603" s="226"/>
      <c r="Q603" s="166"/>
      <c r="R603" s="226"/>
    </row>
    <row r="604" spans="2:18" ht="11.5" x14ac:dyDescent="0.25">
      <c r="B604" s="166"/>
      <c r="C604" s="166"/>
      <c r="D604" s="225"/>
      <c r="E604" s="225"/>
      <c r="F604" s="226"/>
      <c r="G604" s="166"/>
      <c r="H604" s="226"/>
      <c r="I604" s="166"/>
      <c r="J604" s="226"/>
      <c r="K604" s="166"/>
      <c r="L604" s="226"/>
      <c r="M604" s="166"/>
      <c r="N604" s="226"/>
      <c r="O604" s="166"/>
      <c r="P604" s="226"/>
      <c r="Q604" s="166"/>
      <c r="R604" s="226"/>
    </row>
    <row r="605" spans="2:18" ht="11.5" x14ac:dyDescent="0.25">
      <c r="B605" s="166"/>
      <c r="C605" s="166"/>
      <c r="D605" s="225"/>
      <c r="E605" s="225"/>
      <c r="F605" s="226"/>
      <c r="G605" s="166"/>
      <c r="H605" s="226"/>
      <c r="I605" s="166"/>
      <c r="J605" s="226"/>
      <c r="K605" s="166"/>
      <c r="L605" s="226"/>
      <c r="M605" s="166"/>
      <c r="N605" s="226"/>
      <c r="O605" s="166"/>
      <c r="P605" s="226"/>
      <c r="Q605" s="166"/>
      <c r="R605" s="226"/>
    </row>
    <row r="606" spans="2:18" ht="11.5" x14ac:dyDescent="0.25">
      <c r="B606" s="166"/>
      <c r="C606" s="166"/>
      <c r="D606" s="225"/>
      <c r="E606" s="225"/>
      <c r="F606" s="226"/>
      <c r="G606" s="166"/>
      <c r="H606" s="226"/>
      <c r="I606" s="166"/>
      <c r="J606" s="226"/>
      <c r="K606" s="166"/>
      <c r="L606" s="226"/>
      <c r="M606" s="166"/>
      <c r="N606" s="226"/>
      <c r="O606" s="166"/>
      <c r="P606" s="226"/>
      <c r="Q606" s="166"/>
      <c r="R606" s="226"/>
    </row>
    <row r="607" spans="2:18" ht="11.5" x14ac:dyDescent="0.25">
      <c r="B607" s="166"/>
      <c r="C607" s="166"/>
      <c r="D607" s="225"/>
      <c r="E607" s="225"/>
      <c r="F607" s="226"/>
      <c r="G607" s="166"/>
      <c r="H607" s="226"/>
      <c r="I607" s="166"/>
      <c r="J607" s="226"/>
      <c r="K607" s="166"/>
      <c r="L607" s="226"/>
      <c r="M607" s="166"/>
      <c r="N607" s="226"/>
      <c r="O607" s="166"/>
      <c r="P607" s="226"/>
      <c r="Q607" s="166"/>
      <c r="R607" s="226"/>
    </row>
    <row r="608" spans="2:18" ht="11.5" x14ac:dyDescent="0.25">
      <c r="B608" s="166"/>
      <c r="C608" s="166"/>
      <c r="D608" s="225"/>
      <c r="E608" s="225"/>
      <c r="F608" s="226"/>
      <c r="G608" s="166"/>
      <c r="H608" s="226"/>
      <c r="I608" s="166"/>
      <c r="J608" s="226"/>
      <c r="K608" s="166"/>
      <c r="L608" s="226"/>
      <c r="M608" s="166"/>
      <c r="N608" s="226"/>
      <c r="O608" s="166"/>
      <c r="P608" s="226"/>
      <c r="Q608" s="166"/>
      <c r="R608" s="226"/>
    </row>
    <row r="609" spans="2:18" ht="11.5" x14ac:dyDescent="0.25">
      <c r="B609" s="166"/>
      <c r="C609" s="166"/>
      <c r="D609" s="225"/>
      <c r="E609" s="225"/>
      <c r="F609" s="226"/>
      <c r="G609" s="166"/>
      <c r="H609" s="226"/>
      <c r="I609" s="166"/>
      <c r="J609" s="226"/>
      <c r="K609" s="166"/>
      <c r="L609" s="226"/>
      <c r="M609" s="166"/>
      <c r="N609" s="226"/>
      <c r="O609" s="166"/>
      <c r="P609" s="226"/>
      <c r="Q609" s="166"/>
      <c r="R609" s="226"/>
    </row>
    <row r="610" spans="2:18" ht="11.5" x14ac:dyDescent="0.25">
      <c r="B610" s="166"/>
      <c r="C610" s="166"/>
      <c r="D610" s="225"/>
      <c r="E610" s="225"/>
      <c r="F610" s="226"/>
      <c r="G610" s="166"/>
      <c r="H610" s="226"/>
      <c r="I610" s="166"/>
      <c r="J610" s="226"/>
      <c r="K610" s="166"/>
      <c r="L610" s="226"/>
      <c r="M610" s="166"/>
      <c r="N610" s="226"/>
      <c r="O610" s="166"/>
      <c r="P610" s="226"/>
      <c r="Q610" s="166"/>
      <c r="R610" s="226"/>
    </row>
    <row r="611" spans="2:18" ht="11.5" x14ac:dyDescent="0.25">
      <c r="B611" s="166"/>
      <c r="C611" s="166"/>
      <c r="D611" s="225"/>
      <c r="E611" s="225"/>
      <c r="F611" s="226"/>
      <c r="G611" s="166"/>
      <c r="H611" s="226"/>
      <c r="I611" s="166"/>
      <c r="J611" s="226"/>
      <c r="K611" s="166"/>
      <c r="L611" s="226"/>
      <c r="M611" s="166"/>
      <c r="N611" s="226"/>
      <c r="O611" s="166"/>
      <c r="P611" s="226"/>
      <c r="Q611" s="166"/>
      <c r="R611" s="226"/>
    </row>
    <row r="612" spans="2:18" ht="11.5" x14ac:dyDescent="0.25">
      <c r="B612" s="166"/>
      <c r="C612" s="166"/>
      <c r="D612" s="225"/>
      <c r="E612" s="225"/>
      <c r="F612" s="226"/>
      <c r="G612" s="166"/>
      <c r="H612" s="226"/>
      <c r="I612" s="166"/>
      <c r="J612" s="226"/>
      <c r="K612" s="166"/>
      <c r="L612" s="226"/>
      <c r="M612" s="166"/>
      <c r="N612" s="226"/>
      <c r="O612" s="166"/>
      <c r="P612" s="226"/>
      <c r="Q612" s="166"/>
      <c r="R612" s="226"/>
    </row>
    <row r="613" spans="2:18" ht="11.5" x14ac:dyDescent="0.25">
      <c r="B613" s="166"/>
      <c r="C613" s="166"/>
      <c r="D613" s="225"/>
      <c r="E613" s="225"/>
      <c r="F613" s="226"/>
      <c r="G613" s="166"/>
      <c r="H613" s="226"/>
      <c r="I613" s="166"/>
      <c r="J613" s="226"/>
      <c r="K613" s="166"/>
      <c r="L613" s="226"/>
      <c r="M613" s="166"/>
      <c r="N613" s="226"/>
      <c r="O613" s="166"/>
      <c r="P613" s="226"/>
      <c r="Q613" s="166"/>
      <c r="R613" s="226"/>
    </row>
    <row r="614" spans="2:18" ht="11.5" x14ac:dyDescent="0.25">
      <c r="B614" s="166"/>
      <c r="C614" s="166"/>
      <c r="D614" s="225"/>
      <c r="E614" s="225"/>
      <c r="F614" s="226"/>
      <c r="G614" s="166"/>
      <c r="H614" s="226"/>
      <c r="I614" s="166"/>
      <c r="J614" s="226"/>
      <c r="K614" s="166"/>
      <c r="L614" s="226"/>
      <c r="M614" s="166"/>
      <c r="N614" s="226"/>
      <c r="O614" s="166"/>
      <c r="P614" s="226"/>
      <c r="Q614" s="166"/>
      <c r="R614" s="226"/>
    </row>
    <row r="615" spans="2:18" ht="11.5" x14ac:dyDescent="0.25">
      <c r="B615" s="166"/>
      <c r="C615" s="166"/>
      <c r="D615" s="225"/>
      <c r="E615" s="225"/>
      <c r="F615" s="226"/>
      <c r="G615" s="166"/>
      <c r="H615" s="226"/>
      <c r="I615" s="166"/>
      <c r="J615" s="226"/>
      <c r="K615" s="166"/>
      <c r="L615" s="226"/>
      <c r="M615" s="166"/>
      <c r="N615" s="226"/>
      <c r="O615" s="166"/>
      <c r="P615" s="226"/>
      <c r="Q615" s="166"/>
      <c r="R615" s="226"/>
    </row>
    <row r="616" spans="2:18" ht="11.5" x14ac:dyDescent="0.25">
      <c r="B616" s="166"/>
      <c r="C616" s="166"/>
      <c r="D616" s="225"/>
      <c r="E616" s="225"/>
      <c r="F616" s="226"/>
      <c r="G616" s="166"/>
      <c r="H616" s="226"/>
      <c r="I616" s="166"/>
      <c r="J616" s="226"/>
      <c r="K616" s="166"/>
      <c r="L616" s="226"/>
      <c r="M616" s="166"/>
      <c r="N616" s="226"/>
      <c r="O616" s="166"/>
      <c r="P616" s="226"/>
      <c r="Q616" s="166"/>
      <c r="R616" s="226"/>
    </row>
    <row r="617" spans="2:18" ht="11.5" x14ac:dyDescent="0.25">
      <c r="B617" s="166"/>
      <c r="C617" s="166"/>
      <c r="D617" s="225"/>
      <c r="E617" s="225"/>
      <c r="F617" s="226"/>
      <c r="G617" s="166"/>
      <c r="H617" s="226"/>
      <c r="I617" s="166"/>
      <c r="J617" s="226"/>
      <c r="K617" s="166"/>
      <c r="L617" s="226"/>
      <c r="M617" s="166"/>
      <c r="N617" s="226"/>
      <c r="O617" s="166"/>
      <c r="P617" s="226"/>
      <c r="Q617" s="166"/>
      <c r="R617" s="226"/>
    </row>
    <row r="618" spans="2:18" ht="11.5" x14ac:dyDescent="0.25">
      <c r="B618" s="166"/>
      <c r="C618" s="166"/>
      <c r="D618" s="225"/>
      <c r="E618" s="225"/>
      <c r="F618" s="226"/>
      <c r="G618" s="166"/>
      <c r="H618" s="226"/>
      <c r="I618" s="166"/>
      <c r="J618" s="226"/>
      <c r="K618" s="166"/>
      <c r="L618" s="226"/>
      <c r="M618" s="166"/>
      <c r="N618" s="226"/>
      <c r="O618" s="166"/>
      <c r="P618" s="226"/>
      <c r="Q618" s="166"/>
      <c r="R618" s="226"/>
    </row>
    <row r="619" spans="2:18" ht="11.5" x14ac:dyDescent="0.25">
      <c r="B619" s="166"/>
      <c r="C619" s="166"/>
      <c r="D619" s="225"/>
      <c r="E619" s="225"/>
      <c r="F619" s="226"/>
      <c r="G619" s="166"/>
      <c r="H619" s="226"/>
      <c r="I619" s="166"/>
      <c r="J619" s="226"/>
      <c r="K619" s="166"/>
      <c r="L619" s="226"/>
      <c r="M619" s="166"/>
      <c r="N619" s="226"/>
      <c r="O619" s="166"/>
      <c r="P619" s="226"/>
      <c r="Q619" s="166"/>
      <c r="R619" s="226"/>
    </row>
    <row r="620" spans="2:18" ht="11.5" x14ac:dyDescent="0.25">
      <c r="B620" s="166"/>
      <c r="C620" s="166"/>
      <c r="D620" s="225"/>
      <c r="E620" s="225"/>
      <c r="F620" s="226"/>
      <c r="G620" s="166"/>
      <c r="H620" s="226"/>
      <c r="I620" s="166"/>
      <c r="J620" s="226"/>
      <c r="K620" s="166"/>
      <c r="L620" s="226"/>
      <c r="M620" s="166"/>
      <c r="N620" s="226"/>
      <c r="O620" s="166"/>
      <c r="P620" s="226"/>
      <c r="Q620" s="166"/>
      <c r="R620" s="226"/>
    </row>
    <row r="621" spans="2:18" ht="11.5" x14ac:dyDescent="0.25">
      <c r="B621" s="166"/>
      <c r="C621" s="166"/>
      <c r="D621" s="225"/>
      <c r="E621" s="225"/>
      <c r="F621" s="226"/>
      <c r="G621" s="166"/>
      <c r="H621" s="226"/>
      <c r="I621" s="166"/>
      <c r="J621" s="226"/>
      <c r="K621" s="166"/>
      <c r="L621" s="226"/>
      <c r="M621" s="166"/>
      <c r="N621" s="226"/>
      <c r="O621" s="166"/>
      <c r="P621" s="226"/>
      <c r="Q621" s="166"/>
      <c r="R621" s="226"/>
    </row>
    <row r="622" spans="2:18" ht="11.5" x14ac:dyDescent="0.25">
      <c r="B622" s="166"/>
      <c r="C622" s="166"/>
      <c r="D622" s="225"/>
      <c r="E622" s="225"/>
      <c r="F622" s="226"/>
      <c r="G622" s="166"/>
      <c r="H622" s="226"/>
      <c r="I622" s="166"/>
      <c r="J622" s="226"/>
      <c r="K622" s="166"/>
      <c r="L622" s="226"/>
      <c r="M622" s="166"/>
      <c r="N622" s="226"/>
      <c r="O622" s="166"/>
      <c r="P622" s="226"/>
      <c r="Q622" s="166"/>
      <c r="R622" s="226"/>
    </row>
    <row r="623" spans="2:18" ht="11.5" x14ac:dyDescent="0.25">
      <c r="B623" s="166"/>
      <c r="C623" s="166"/>
      <c r="D623" s="225"/>
      <c r="E623" s="225"/>
      <c r="F623" s="226"/>
      <c r="G623" s="166"/>
      <c r="H623" s="226"/>
      <c r="I623" s="166"/>
      <c r="J623" s="226"/>
      <c r="K623" s="166"/>
      <c r="L623" s="226"/>
      <c r="M623" s="166"/>
      <c r="N623" s="226"/>
      <c r="O623" s="166"/>
      <c r="P623" s="226"/>
      <c r="Q623" s="166"/>
      <c r="R623" s="226"/>
    </row>
    <row r="624" spans="2:18" ht="11.5" x14ac:dyDescent="0.25">
      <c r="B624" s="166"/>
      <c r="C624" s="166"/>
      <c r="D624" s="225"/>
      <c r="E624" s="225"/>
      <c r="F624" s="226"/>
      <c r="G624" s="166"/>
      <c r="H624" s="226"/>
      <c r="I624" s="166"/>
      <c r="J624" s="226"/>
      <c r="K624" s="166"/>
      <c r="L624" s="226"/>
      <c r="M624" s="166"/>
      <c r="N624" s="226"/>
      <c r="O624" s="166"/>
      <c r="P624" s="226"/>
      <c r="Q624" s="166"/>
      <c r="R624" s="226"/>
    </row>
    <row r="625" spans="2:18" ht="11.5" x14ac:dyDescent="0.25">
      <c r="B625" s="166"/>
      <c r="C625" s="166"/>
      <c r="D625" s="225"/>
      <c r="E625" s="225"/>
      <c r="F625" s="226"/>
      <c r="G625" s="166"/>
      <c r="H625" s="226"/>
      <c r="I625" s="166"/>
      <c r="J625" s="226"/>
      <c r="K625" s="166"/>
      <c r="L625" s="226"/>
      <c r="M625" s="166"/>
      <c r="N625" s="226"/>
      <c r="O625" s="166"/>
      <c r="P625" s="226"/>
      <c r="Q625" s="166"/>
      <c r="R625" s="226"/>
    </row>
    <row r="626" spans="2:18" ht="11.5" x14ac:dyDescent="0.25">
      <c r="B626" s="166"/>
      <c r="C626" s="166"/>
      <c r="D626" s="225"/>
      <c r="E626" s="225"/>
      <c r="F626" s="226"/>
      <c r="G626" s="166"/>
      <c r="H626" s="226"/>
      <c r="I626" s="166"/>
      <c r="J626" s="226"/>
      <c r="K626" s="166"/>
      <c r="L626" s="226"/>
      <c r="M626" s="166"/>
      <c r="N626" s="226"/>
      <c r="O626" s="166"/>
      <c r="P626" s="226"/>
      <c r="Q626" s="166"/>
      <c r="R626" s="226"/>
    </row>
    <row r="627" spans="2:18" ht="11.5" x14ac:dyDescent="0.25">
      <c r="B627" s="166"/>
      <c r="C627" s="166"/>
      <c r="D627" s="225"/>
      <c r="E627" s="225"/>
      <c r="F627" s="226"/>
      <c r="G627" s="166"/>
      <c r="H627" s="226"/>
      <c r="I627" s="166"/>
      <c r="J627" s="226"/>
      <c r="K627" s="166"/>
      <c r="L627" s="226"/>
      <c r="M627" s="166"/>
      <c r="N627" s="226"/>
      <c r="O627" s="166"/>
      <c r="P627" s="226"/>
      <c r="Q627" s="166"/>
      <c r="R627" s="226"/>
    </row>
    <row r="628" spans="2:18" ht="11.5" x14ac:dyDescent="0.25">
      <c r="B628" s="166"/>
      <c r="C628" s="166"/>
      <c r="D628" s="225"/>
      <c r="E628" s="225"/>
      <c r="F628" s="226"/>
      <c r="G628" s="166"/>
      <c r="H628" s="226"/>
      <c r="I628" s="166"/>
      <c r="J628" s="226"/>
      <c r="K628" s="166"/>
      <c r="L628" s="226"/>
      <c r="M628" s="166"/>
      <c r="N628" s="226"/>
      <c r="O628" s="166"/>
      <c r="P628" s="226"/>
      <c r="Q628" s="166"/>
      <c r="R628" s="226"/>
    </row>
    <row r="629" spans="2:18" ht="11.5" x14ac:dyDescent="0.25">
      <c r="B629" s="166"/>
      <c r="C629" s="166"/>
      <c r="D629" s="225"/>
      <c r="E629" s="225"/>
      <c r="F629" s="226"/>
      <c r="G629" s="166"/>
      <c r="H629" s="226"/>
      <c r="I629" s="166"/>
      <c r="J629" s="226"/>
      <c r="K629" s="166"/>
      <c r="L629" s="226"/>
      <c r="M629" s="166"/>
      <c r="N629" s="226"/>
      <c r="O629" s="166"/>
      <c r="P629" s="226"/>
      <c r="Q629" s="166"/>
      <c r="R629" s="226"/>
    </row>
    <row r="630" spans="2:18" ht="11.5" x14ac:dyDescent="0.25">
      <c r="B630" s="166"/>
      <c r="C630" s="166"/>
      <c r="D630" s="225"/>
      <c r="E630" s="225"/>
      <c r="F630" s="226"/>
      <c r="G630" s="166"/>
      <c r="H630" s="226"/>
      <c r="I630" s="166"/>
      <c r="J630" s="226"/>
      <c r="K630" s="166"/>
      <c r="L630" s="226"/>
      <c r="M630" s="166"/>
      <c r="N630" s="226"/>
      <c r="O630" s="166"/>
      <c r="P630" s="226"/>
      <c r="Q630" s="166"/>
      <c r="R630" s="226"/>
    </row>
    <row r="631" spans="2:18" ht="11.5" x14ac:dyDescent="0.25">
      <c r="B631" s="166"/>
      <c r="C631" s="166"/>
      <c r="D631" s="225"/>
      <c r="E631" s="225"/>
      <c r="F631" s="226"/>
      <c r="G631" s="166"/>
      <c r="H631" s="226"/>
      <c r="I631" s="166"/>
      <c r="J631" s="226"/>
      <c r="K631" s="166"/>
      <c r="L631" s="226"/>
      <c r="M631" s="166"/>
      <c r="N631" s="226"/>
      <c r="O631" s="166"/>
      <c r="P631" s="226"/>
      <c r="Q631" s="166"/>
      <c r="R631" s="226"/>
    </row>
    <row r="632" spans="2:18" ht="11.5" x14ac:dyDescent="0.25">
      <c r="B632" s="166"/>
      <c r="C632" s="166"/>
      <c r="D632" s="225"/>
      <c r="E632" s="225"/>
      <c r="F632" s="226"/>
      <c r="G632" s="166"/>
      <c r="H632" s="226"/>
      <c r="I632" s="166"/>
      <c r="J632" s="226"/>
      <c r="K632" s="166"/>
      <c r="L632" s="226"/>
      <c r="M632" s="166"/>
      <c r="N632" s="226"/>
      <c r="O632" s="166"/>
      <c r="P632" s="226"/>
      <c r="Q632" s="166"/>
      <c r="R632" s="226"/>
    </row>
    <row r="633" spans="2:18" ht="11.5" x14ac:dyDescent="0.25">
      <c r="B633" s="166"/>
      <c r="C633" s="166"/>
      <c r="D633" s="225"/>
      <c r="E633" s="225"/>
      <c r="F633" s="226"/>
      <c r="G633" s="166"/>
      <c r="H633" s="226"/>
      <c r="I633" s="166"/>
      <c r="J633" s="226"/>
      <c r="K633" s="166"/>
      <c r="L633" s="226"/>
      <c r="M633" s="166"/>
      <c r="N633" s="226"/>
      <c r="O633" s="166"/>
      <c r="P633" s="226"/>
      <c r="Q633" s="166"/>
      <c r="R633" s="226"/>
    </row>
    <row r="634" spans="2:18" ht="11.5" x14ac:dyDescent="0.25">
      <c r="B634" s="166"/>
      <c r="C634" s="166"/>
      <c r="D634" s="225"/>
      <c r="E634" s="225"/>
      <c r="F634" s="226"/>
      <c r="G634" s="166"/>
      <c r="H634" s="226"/>
      <c r="I634" s="166"/>
      <c r="J634" s="226"/>
      <c r="K634" s="166"/>
      <c r="L634" s="226"/>
      <c r="M634" s="166"/>
      <c r="N634" s="226"/>
      <c r="O634" s="166"/>
      <c r="P634" s="226"/>
      <c r="Q634" s="166"/>
      <c r="R634" s="226"/>
    </row>
    <row r="635" spans="2:18" ht="11.5" x14ac:dyDescent="0.25">
      <c r="B635" s="166"/>
      <c r="C635" s="166"/>
      <c r="D635" s="225"/>
      <c r="E635" s="225"/>
      <c r="F635" s="226"/>
      <c r="G635" s="166"/>
      <c r="H635" s="226"/>
      <c r="I635" s="166"/>
      <c r="J635" s="226"/>
      <c r="K635" s="166"/>
      <c r="L635" s="226"/>
      <c r="M635" s="166"/>
      <c r="N635" s="226"/>
      <c r="O635" s="166"/>
      <c r="P635" s="226"/>
      <c r="Q635" s="166"/>
      <c r="R635" s="226"/>
    </row>
    <row r="636" spans="2:18" ht="11.5" x14ac:dyDescent="0.25">
      <c r="B636" s="166"/>
      <c r="C636" s="166"/>
      <c r="D636" s="225"/>
      <c r="E636" s="225"/>
      <c r="F636" s="226"/>
      <c r="G636" s="166"/>
      <c r="H636" s="226"/>
      <c r="I636" s="166"/>
      <c r="J636" s="226"/>
      <c r="K636" s="166"/>
      <c r="L636" s="226"/>
      <c r="M636" s="166"/>
      <c r="N636" s="226"/>
      <c r="O636" s="166"/>
      <c r="P636" s="226"/>
      <c r="Q636" s="166"/>
      <c r="R636" s="226"/>
    </row>
    <row r="637" spans="2:18" ht="11.5" x14ac:dyDescent="0.25">
      <c r="B637" s="166"/>
      <c r="C637" s="166"/>
      <c r="D637" s="225"/>
      <c r="E637" s="225"/>
      <c r="F637" s="226"/>
      <c r="G637" s="166"/>
      <c r="H637" s="226"/>
      <c r="I637" s="166"/>
      <c r="J637" s="226"/>
      <c r="K637" s="166"/>
      <c r="L637" s="226"/>
      <c r="M637" s="166"/>
      <c r="N637" s="226"/>
      <c r="O637" s="166"/>
      <c r="P637" s="226"/>
      <c r="Q637" s="166"/>
      <c r="R637" s="226"/>
    </row>
    <row r="638" spans="2:18" ht="11.5" x14ac:dyDescent="0.25">
      <c r="B638" s="166"/>
      <c r="C638" s="166"/>
      <c r="D638" s="225"/>
      <c r="E638" s="225"/>
      <c r="F638" s="226"/>
      <c r="G638" s="166"/>
      <c r="H638" s="226"/>
      <c r="I638" s="166"/>
      <c r="J638" s="226"/>
      <c r="K638" s="166"/>
      <c r="L638" s="226"/>
      <c r="M638" s="166"/>
      <c r="N638" s="226"/>
      <c r="O638" s="166"/>
      <c r="P638" s="226"/>
      <c r="Q638" s="166"/>
      <c r="R638" s="226"/>
    </row>
    <row r="639" spans="2:18" ht="11.5" x14ac:dyDescent="0.25">
      <c r="B639" s="166"/>
      <c r="C639" s="166"/>
      <c r="D639" s="225"/>
      <c r="E639" s="225"/>
      <c r="F639" s="226"/>
      <c r="G639" s="166"/>
      <c r="H639" s="226"/>
      <c r="I639" s="166"/>
      <c r="J639" s="226"/>
      <c r="K639" s="166"/>
      <c r="L639" s="226"/>
      <c r="M639" s="166"/>
      <c r="N639" s="226"/>
      <c r="O639" s="166"/>
      <c r="P639" s="226"/>
      <c r="Q639" s="166"/>
      <c r="R639" s="226"/>
    </row>
    <row r="640" spans="2:18" ht="11.5" x14ac:dyDescent="0.25">
      <c r="B640" s="166"/>
      <c r="C640" s="166"/>
      <c r="D640" s="225"/>
      <c r="E640" s="225"/>
      <c r="F640" s="226"/>
      <c r="G640" s="166"/>
      <c r="H640" s="226"/>
      <c r="I640" s="166"/>
      <c r="J640" s="226"/>
      <c r="K640" s="166"/>
      <c r="L640" s="226"/>
      <c r="M640" s="166"/>
      <c r="N640" s="226"/>
      <c r="O640" s="166"/>
      <c r="P640" s="226"/>
      <c r="Q640" s="166"/>
      <c r="R640" s="226"/>
    </row>
    <row r="641" spans="2:18" ht="11.5" x14ac:dyDescent="0.25">
      <c r="B641" s="166"/>
      <c r="C641" s="166"/>
      <c r="D641" s="225"/>
      <c r="E641" s="225"/>
      <c r="F641" s="226"/>
      <c r="G641" s="166"/>
      <c r="H641" s="226"/>
      <c r="I641" s="166"/>
      <c r="J641" s="226"/>
      <c r="K641" s="166"/>
      <c r="L641" s="226"/>
      <c r="M641" s="166"/>
      <c r="N641" s="226"/>
      <c r="O641" s="166"/>
      <c r="P641" s="226"/>
      <c r="Q641" s="166"/>
      <c r="R641" s="226"/>
    </row>
    <row r="642" spans="2:18" ht="11.5" x14ac:dyDescent="0.25">
      <c r="B642" s="166"/>
      <c r="C642" s="166"/>
      <c r="D642" s="225"/>
      <c r="E642" s="225"/>
      <c r="F642" s="226"/>
      <c r="G642" s="166"/>
      <c r="H642" s="226"/>
      <c r="I642" s="166"/>
      <c r="J642" s="226"/>
      <c r="K642" s="166"/>
      <c r="L642" s="226"/>
      <c r="M642" s="166"/>
      <c r="N642" s="226"/>
      <c r="O642" s="166"/>
      <c r="P642" s="226"/>
      <c r="Q642" s="166"/>
      <c r="R642" s="226"/>
    </row>
    <row r="643" spans="2:18" ht="11.5" x14ac:dyDescent="0.25">
      <c r="B643" s="166"/>
      <c r="C643" s="166"/>
      <c r="D643" s="225"/>
      <c r="E643" s="225"/>
      <c r="F643" s="226"/>
      <c r="G643" s="166"/>
      <c r="H643" s="226"/>
      <c r="I643" s="166"/>
      <c r="J643" s="226"/>
      <c r="K643" s="166"/>
      <c r="L643" s="226"/>
      <c r="M643" s="166"/>
      <c r="N643" s="226"/>
      <c r="O643" s="166"/>
      <c r="P643" s="226"/>
      <c r="Q643" s="166"/>
      <c r="R643" s="226"/>
    </row>
    <row r="644" spans="2:18" ht="11.5" x14ac:dyDescent="0.25">
      <c r="B644" s="166"/>
      <c r="C644" s="166"/>
      <c r="D644" s="225"/>
      <c r="E644" s="225"/>
      <c r="F644" s="226"/>
      <c r="G644" s="166"/>
      <c r="H644" s="226"/>
      <c r="I644" s="166"/>
      <c r="J644" s="226"/>
      <c r="K644" s="166"/>
      <c r="L644" s="226"/>
      <c r="M644" s="166"/>
      <c r="N644" s="226"/>
      <c r="O644" s="166"/>
      <c r="P644" s="226"/>
      <c r="Q644" s="166"/>
      <c r="R644" s="226"/>
    </row>
    <row r="645" spans="2:18" ht="11.5" x14ac:dyDescent="0.25">
      <c r="B645" s="166"/>
      <c r="C645" s="166"/>
      <c r="D645" s="225"/>
      <c r="E645" s="225"/>
      <c r="F645" s="226"/>
      <c r="G645" s="166"/>
      <c r="H645" s="226"/>
      <c r="I645" s="166"/>
      <c r="J645" s="226"/>
      <c r="K645" s="166"/>
      <c r="L645" s="226"/>
      <c r="M645" s="166"/>
      <c r="N645" s="226"/>
      <c r="O645" s="166"/>
      <c r="P645" s="226"/>
      <c r="Q645" s="166"/>
      <c r="R645" s="226"/>
    </row>
    <row r="646" spans="2:18" ht="11.5" x14ac:dyDescent="0.25">
      <c r="B646" s="166"/>
      <c r="C646" s="166"/>
      <c r="D646" s="225"/>
      <c r="E646" s="225"/>
      <c r="F646" s="226"/>
      <c r="G646" s="166"/>
      <c r="H646" s="226"/>
      <c r="I646" s="166"/>
      <c r="J646" s="226"/>
      <c r="K646" s="166"/>
      <c r="L646" s="226"/>
      <c r="M646" s="166"/>
      <c r="N646" s="226"/>
      <c r="O646" s="166"/>
      <c r="P646" s="226"/>
      <c r="Q646" s="166"/>
      <c r="R646" s="226"/>
    </row>
    <row r="647" spans="2:18" ht="11.5" x14ac:dyDescent="0.25">
      <c r="B647" s="166"/>
      <c r="C647" s="166"/>
      <c r="D647" s="225"/>
      <c r="E647" s="225"/>
      <c r="F647" s="226"/>
      <c r="G647" s="166"/>
      <c r="H647" s="226"/>
      <c r="I647" s="166"/>
      <c r="J647" s="226"/>
      <c r="K647" s="166"/>
      <c r="L647" s="226"/>
      <c r="M647" s="166"/>
      <c r="N647" s="226"/>
      <c r="O647" s="166"/>
      <c r="P647" s="226"/>
      <c r="Q647" s="166"/>
      <c r="R647" s="226"/>
    </row>
    <row r="648" spans="2:18" ht="11.5" x14ac:dyDescent="0.25">
      <c r="B648" s="166"/>
      <c r="C648" s="166"/>
      <c r="D648" s="225"/>
      <c r="E648" s="225"/>
      <c r="F648" s="226"/>
      <c r="G648" s="166"/>
      <c r="H648" s="226"/>
      <c r="I648" s="166"/>
      <c r="J648" s="226"/>
      <c r="K648" s="166"/>
      <c r="L648" s="226"/>
      <c r="M648" s="166"/>
      <c r="N648" s="226"/>
      <c r="O648" s="166"/>
      <c r="P648" s="226"/>
      <c r="Q648" s="166"/>
      <c r="R648" s="226"/>
    </row>
    <row r="649" spans="2:18" ht="11.5" x14ac:dyDescent="0.25">
      <c r="B649" s="166"/>
      <c r="C649" s="166"/>
      <c r="D649" s="225"/>
      <c r="E649" s="225"/>
      <c r="F649" s="226"/>
      <c r="G649" s="166"/>
      <c r="H649" s="226"/>
      <c r="I649" s="166"/>
      <c r="J649" s="226"/>
      <c r="K649" s="166"/>
      <c r="L649" s="226"/>
      <c r="M649" s="166"/>
      <c r="N649" s="226"/>
      <c r="O649" s="166"/>
      <c r="P649" s="226"/>
      <c r="Q649" s="166"/>
      <c r="R649" s="226"/>
    </row>
    <row r="650" spans="2:18" ht="11.5" x14ac:dyDescent="0.25">
      <c r="B650" s="166"/>
      <c r="C650" s="166"/>
      <c r="D650" s="225"/>
      <c r="E650" s="225"/>
      <c r="F650" s="226"/>
      <c r="G650" s="166"/>
      <c r="H650" s="226"/>
      <c r="I650" s="166"/>
      <c r="J650" s="226"/>
      <c r="K650" s="166"/>
      <c r="L650" s="226"/>
      <c r="M650" s="166"/>
      <c r="N650" s="226"/>
      <c r="O650" s="166"/>
      <c r="P650" s="226"/>
      <c r="Q650" s="166"/>
      <c r="R650" s="226"/>
    </row>
    <row r="651" spans="2:18" ht="11.5" x14ac:dyDescent="0.25">
      <c r="B651" s="166"/>
      <c r="C651" s="166"/>
      <c r="D651" s="225"/>
      <c r="E651" s="225"/>
      <c r="F651" s="226"/>
      <c r="G651" s="166"/>
      <c r="H651" s="226"/>
      <c r="I651" s="166"/>
      <c r="J651" s="226"/>
      <c r="K651" s="166"/>
      <c r="L651" s="226"/>
      <c r="M651" s="166"/>
      <c r="N651" s="226"/>
      <c r="O651" s="166"/>
      <c r="P651" s="226"/>
      <c r="Q651" s="166"/>
      <c r="R651" s="226"/>
    </row>
    <row r="652" spans="2:18" ht="11.5" x14ac:dyDescent="0.25">
      <c r="B652" s="166"/>
      <c r="C652" s="166"/>
      <c r="D652" s="225"/>
      <c r="E652" s="225"/>
      <c r="F652" s="226"/>
      <c r="G652" s="166"/>
      <c r="H652" s="226"/>
      <c r="I652" s="166"/>
      <c r="J652" s="226"/>
      <c r="K652" s="166"/>
      <c r="L652" s="226"/>
      <c r="M652" s="166"/>
      <c r="N652" s="226"/>
      <c r="O652" s="166"/>
      <c r="P652" s="226"/>
      <c r="Q652" s="166"/>
      <c r="R652" s="226"/>
    </row>
    <row r="653" spans="2:18" ht="11.5" x14ac:dyDescent="0.25">
      <c r="B653" s="166"/>
      <c r="C653" s="166"/>
      <c r="D653" s="225"/>
      <c r="E653" s="225"/>
      <c r="F653" s="226"/>
      <c r="G653" s="166"/>
      <c r="H653" s="226"/>
      <c r="I653" s="166"/>
      <c r="J653" s="226"/>
      <c r="K653" s="166"/>
      <c r="L653" s="226"/>
      <c r="M653" s="166"/>
      <c r="N653" s="226"/>
      <c r="O653" s="166"/>
      <c r="P653" s="226"/>
      <c r="Q653" s="166"/>
      <c r="R653" s="226"/>
    </row>
    <row r="654" spans="2:18" ht="11.5" x14ac:dyDescent="0.25">
      <c r="B654" s="166"/>
      <c r="C654" s="166"/>
      <c r="D654" s="225"/>
      <c r="E654" s="225"/>
      <c r="F654" s="226"/>
      <c r="G654" s="166"/>
      <c r="H654" s="226"/>
      <c r="I654" s="166"/>
      <c r="J654" s="226"/>
      <c r="K654" s="166"/>
      <c r="L654" s="226"/>
      <c r="M654" s="166"/>
      <c r="N654" s="226"/>
      <c r="O654" s="166"/>
      <c r="P654" s="226"/>
      <c r="Q654" s="166"/>
      <c r="R654" s="226"/>
    </row>
    <row r="655" spans="2:18" ht="11.5" x14ac:dyDescent="0.25">
      <c r="B655" s="166"/>
      <c r="C655" s="166"/>
      <c r="D655" s="225"/>
      <c r="E655" s="225"/>
      <c r="F655" s="226"/>
      <c r="G655" s="166"/>
      <c r="H655" s="226"/>
      <c r="I655" s="166"/>
      <c r="J655" s="226"/>
      <c r="K655" s="166"/>
      <c r="L655" s="226"/>
      <c r="M655" s="166"/>
      <c r="N655" s="226"/>
      <c r="O655" s="166"/>
      <c r="P655" s="226"/>
      <c r="Q655" s="166"/>
      <c r="R655" s="226"/>
    </row>
    <row r="656" spans="2:18" ht="11.5" x14ac:dyDescent="0.25">
      <c r="B656" s="166"/>
      <c r="C656" s="166"/>
      <c r="D656" s="225"/>
      <c r="E656" s="225"/>
      <c r="F656" s="226"/>
      <c r="G656" s="166"/>
      <c r="H656" s="226"/>
      <c r="I656" s="166"/>
      <c r="J656" s="226"/>
      <c r="K656" s="166"/>
      <c r="L656" s="226"/>
      <c r="M656" s="166"/>
      <c r="N656" s="226"/>
      <c r="O656" s="166"/>
      <c r="P656" s="226"/>
      <c r="Q656" s="166"/>
      <c r="R656" s="226"/>
    </row>
    <row r="657" spans="2:18" ht="11.5" x14ac:dyDescent="0.25">
      <c r="B657" s="166"/>
      <c r="C657" s="166"/>
      <c r="D657" s="225"/>
      <c r="E657" s="225"/>
      <c r="F657" s="226"/>
      <c r="G657" s="166"/>
      <c r="H657" s="226"/>
      <c r="I657" s="166"/>
      <c r="J657" s="226"/>
      <c r="K657" s="166"/>
      <c r="L657" s="226"/>
      <c r="M657" s="166"/>
      <c r="N657" s="226"/>
      <c r="O657" s="166"/>
      <c r="P657" s="226"/>
      <c r="Q657" s="166"/>
      <c r="R657" s="226"/>
    </row>
    <row r="658" spans="2:18" ht="11.5" x14ac:dyDescent="0.25">
      <c r="B658" s="166"/>
      <c r="C658" s="166"/>
      <c r="D658" s="225"/>
      <c r="E658" s="225"/>
      <c r="F658" s="226"/>
      <c r="G658" s="166"/>
      <c r="H658" s="226"/>
      <c r="I658" s="166"/>
      <c r="J658" s="226"/>
      <c r="K658" s="166"/>
      <c r="L658" s="226"/>
      <c r="M658" s="166"/>
      <c r="N658" s="226"/>
      <c r="O658" s="166"/>
      <c r="P658" s="226"/>
      <c r="Q658" s="166"/>
      <c r="R658" s="226"/>
    </row>
    <row r="659" spans="2:18" ht="11.5" x14ac:dyDescent="0.25">
      <c r="B659" s="166"/>
      <c r="C659" s="166"/>
      <c r="D659" s="225"/>
      <c r="E659" s="225"/>
      <c r="F659" s="226"/>
      <c r="G659" s="166"/>
      <c r="H659" s="226"/>
      <c r="I659" s="166"/>
      <c r="J659" s="226"/>
      <c r="K659" s="166"/>
      <c r="L659" s="226"/>
      <c r="M659" s="166"/>
      <c r="N659" s="226"/>
      <c r="O659" s="166"/>
      <c r="P659" s="226"/>
      <c r="Q659" s="166"/>
      <c r="R659" s="226"/>
    </row>
    <row r="660" spans="2:18" ht="11.5" x14ac:dyDescent="0.25">
      <c r="B660" s="166"/>
      <c r="C660" s="166"/>
      <c r="D660" s="225"/>
      <c r="E660" s="225"/>
      <c r="F660" s="226"/>
      <c r="G660" s="166"/>
      <c r="H660" s="226"/>
      <c r="I660" s="166"/>
      <c r="J660" s="226"/>
      <c r="K660" s="166"/>
      <c r="L660" s="226"/>
      <c r="M660" s="166"/>
      <c r="N660" s="226"/>
      <c r="O660" s="166"/>
      <c r="P660" s="226"/>
      <c r="Q660" s="166"/>
      <c r="R660" s="226"/>
    </row>
    <row r="661" spans="2:18" ht="11.5" x14ac:dyDescent="0.25">
      <c r="B661" s="166"/>
      <c r="C661" s="166"/>
      <c r="D661" s="225"/>
      <c r="E661" s="225"/>
      <c r="F661" s="226"/>
      <c r="G661" s="166"/>
      <c r="H661" s="226"/>
      <c r="I661" s="166"/>
      <c r="J661" s="226"/>
      <c r="K661" s="166"/>
      <c r="L661" s="226"/>
      <c r="M661" s="166"/>
      <c r="N661" s="226"/>
      <c r="O661" s="166"/>
      <c r="P661" s="226"/>
      <c r="Q661" s="166"/>
      <c r="R661" s="226"/>
    </row>
    <row r="662" spans="2:18" ht="11.5" x14ac:dyDescent="0.25">
      <c r="B662" s="166"/>
      <c r="C662" s="166"/>
      <c r="D662" s="225"/>
      <c r="E662" s="225"/>
      <c r="F662" s="226"/>
      <c r="G662" s="166"/>
      <c r="H662" s="226"/>
      <c r="I662" s="166"/>
      <c r="J662" s="226"/>
      <c r="K662" s="166"/>
      <c r="L662" s="226"/>
      <c r="M662" s="166"/>
      <c r="N662" s="226"/>
      <c r="O662" s="166"/>
      <c r="P662" s="226"/>
      <c r="Q662" s="166"/>
      <c r="R662" s="226"/>
    </row>
    <row r="663" spans="2:18" ht="11.5" x14ac:dyDescent="0.25">
      <c r="B663" s="166"/>
      <c r="C663" s="166"/>
      <c r="D663" s="225"/>
      <c r="E663" s="225"/>
      <c r="F663" s="226"/>
      <c r="G663" s="166"/>
      <c r="H663" s="226"/>
      <c r="I663" s="166"/>
      <c r="J663" s="226"/>
      <c r="K663" s="166"/>
      <c r="L663" s="226"/>
      <c r="M663" s="166"/>
      <c r="N663" s="226"/>
      <c r="O663" s="166"/>
      <c r="P663" s="226"/>
      <c r="Q663" s="166"/>
      <c r="R663" s="226"/>
    </row>
    <row r="664" spans="2:18" ht="11.5" x14ac:dyDescent="0.25">
      <c r="B664" s="166"/>
      <c r="C664" s="166"/>
      <c r="D664" s="225"/>
      <c r="E664" s="225"/>
      <c r="F664" s="226"/>
      <c r="G664" s="166"/>
      <c r="H664" s="226"/>
      <c r="I664" s="166"/>
      <c r="J664" s="226"/>
      <c r="K664" s="166"/>
      <c r="L664" s="226"/>
      <c r="M664" s="166"/>
      <c r="N664" s="226"/>
      <c r="O664" s="166"/>
      <c r="P664" s="226"/>
      <c r="Q664" s="166"/>
      <c r="R664" s="226"/>
    </row>
    <row r="665" spans="2:18" ht="11.5" x14ac:dyDescent="0.25">
      <c r="B665" s="166"/>
      <c r="C665" s="166"/>
      <c r="D665" s="225"/>
      <c r="E665" s="225"/>
      <c r="F665" s="226"/>
      <c r="G665" s="166"/>
      <c r="H665" s="226"/>
      <c r="I665" s="166"/>
      <c r="J665" s="226"/>
      <c r="K665" s="166"/>
      <c r="L665" s="226"/>
      <c r="M665" s="166"/>
      <c r="N665" s="226"/>
      <c r="O665" s="166"/>
      <c r="P665" s="226"/>
      <c r="Q665" s="166"/>
      <c r="R665" s="226"/>
    </row>
    <row r="666" spans="2:18" ht="11.5" x14ac:dyDescent="0.25">
      <c r="B666" s="166"/>
      <c r="C666" s="166"/>
      <c r="D666" s="225"/>
      <c r="E666" s="225"/>
      <c r="F666" s="226"/>
      <c r="G666" s="166"/>
      <c r="H666" s="226"/>
      <c r="I666" s="166"/>
      <c r="J666" s="226"/>
      <c r="K666" s="166"/>
      <c r="L666" s="226"/>
      <c r="M666" s="166"/>
      <c r="N666" s="226"/>
      <c r="O666" s="166"/>
      <c r="P666" s="226"/>
      <c r="Q666" s="166"/>
      <c r="R666" s="226"/>
    </row>
    <row r="667" spans="2:18" ht="11.5" x14ac:dyDescent="0.25">
      <c r="B667" s="166"/>
      <c r="C667" s="166"/>
      <c r="D667" s="225"/>
      <c r="E667" s="225"/>
      <c r="F667" s="226"/>
      <c r="G667" s="166"/>
      <c r="H667" s="226"/>
      <c r="I667" s="166"/>
      <c r="J667" s="226"/>
      <c r="K667" s="166"/>
      <c r="L667" s="226"/>
      <c r="M667" s="166"/>
      <c r="N667" s="226"/>
      <c r="O667" s="166"/>
      <c r="P667" s="226"/>
      <c r="Q667" s="166"/>
      <c r="R667" s="226"/>
    </row>
    <row r="668" spans="2:18" ht="11.5" x14ac:dyDescent="0.25">
      <c r="B668" s="166"/>
      <c r="C668" s="166"/>
      <c r="D668" s="225"/>
      <c r="E668" s="225"/>
      <c r="F668" s="226"/>
      <c r="G668" s="166"/>
      <c r="H668" s="226"/>
      <c r="I668" s="166"/>
      <c r="J668" s="226"/>
      <c r="K668" s="166"/>
      <c r="L668" s="226"/>
      <c r="M668" s="166"/>
      <c r="N668" s="226"/>
      <c r="O668" s="166"/>
      <c r="P668" s="226"/>
      <c r="Q668" s="166"/>
      <c r="R668" s="226"/>
    </row>
    <row r="669" spans="2:18" ht="11.5" x14ac:dyDescent="0.25">
      <c r="B669" s="166"/>
      <c r="C669" s="166"/>
      <c r="D669" s="225"/>
      <c r="E669" s="225"/>
      <c r="F669" s="226"/>
      <c r="G669" s="166"/>
      <c r="H669" s="226"/>
      <c r="I669" s="166"/>
      <c r="J669" s="226"/>
      <c r="K669" s="166"/>
      <c r="L669" s="226"/>
      <c r="M669" s="166"/>
      <c r="N669" s="226"/>
      <c r="O669" s="166"/>
      <c r="P669" s="226"/>
      <c r="Q669" s="166"/>
      <c r="R669" s="226"/>
    </row>
    <row r="670" spans="2:18" ht="11.5" x14ac:dyDescent="0.25">
      <c r="B670" s="166"/>
      <c r="C670" s="166"/>
      <c r="D670" s="225"/>
      <c r="E670" s="225"/>
      <c r="F670" s="226"/>
      <c r="G670" s="166"/>
      <c r="H670" s="226"/>
      <c r="I670" s="166"/>
      <c r="J670" s="226"/>
      <c r="K670" s="166"/>
      <c r="L670" s="226"/>
      <c r="M670" s="166"/>
      <c r="N670" s="226"/>
      <c r="O670" s="166"/>
      <c r="P670" s="226"/>
      <c r="Q670" s="166"/>
      <c r="R670" s="226"/>
    </row>
    <row r="671" spans="2:18" ht="11.5" x14ac:dyDescent="0.25">
      <c r="B671" s="166"/>
      <c r="C671" s="166"/>
      <c r="D671" s="225"/>
      <c r="E671" s="225"/>
      <c r="F671" s="226"/>
      <c r="G671" s="166"/>
      <c r="H671" s="226"/>
      <c r="I671" s="166"/>
      <c r="J671" s="226"/>
      <c r="K671" s="166"/>
      <c r="L671" s="226"/>
      <c r="M671" s="166"/>
      <c r="N671" s="226"/>
      <c r="O671" s="166"/>
      <c r="P671" s="226"/>
      <c r="Q671" s="166"/>
      <c r="R671" s="226"/>
    </row>
    <row r="672" spans="2:18" ht="11.5" x14ac:dyDescent="0.25">
      <c r="B672" s="166"/>
      <c r="C672" s="166"/>
      <c r="D672" s="225"/>
      <c r="E672" s="225"/>
      <c r="F672" s="226"/>
      <c r="G672" s="166"/>
      <c r="H672" s="226"/>
      <c r="I672" s="166"/>
      <c r="J672" s="226"/>
      <c r="K672" s="166"/>
      <c r="L672" s="226"/>
      <c r="M672" s="166"/>
      <c r="N672" s="226"/>
      <c r="O672" s="166"/>
      <c r="P672" s="226"/>
      <c r="Q672" s="166"/>
      <c r="R672" s="226"/>
    </row>
    <row r="673" spans="2:18" ht="11.5" x14ac:dyDescent="0.25">
      <c r="B673" s="166"/>
      <c r="C673" s="166"/>
      <c r="D673" s="225"/>
      <c r="E673" s="225"/>
      <c r="F673" s="226"/>
      <c r="G673" s="166"/>
      <c r="H673" s="226"/>
      <c r="I673" s="166"/>
      <c r="J673" s="226"/>
      <c r="K673" s="166"/>
      <c r="L673" s="226"/>
      <c r="M673" s="166"/>
      <c r="N673" s="226"/>
      <c r="O673" s="166"/>
      <c r="P673" s="226"/>
      <c r="Q673" s="166"/>
      <c r="R673" s="226"/>
    </row>
    <row r="674" spans="2:18" ht="11.5" x14ac:dyDescent="0.25">
      <c r="B674" s="166"/>
      <c r="C674" s="166"/>
      <c r="D674" s="225"/>
      <c r="E674" s="225"/>
      <c r="F674" s="226"/>
      <c r="G674" s="166"/>
      <c r="H674" s="226"/>
      <c r="I674" s="166"/>
      <c r="J674" s="226"/>
      <c r="K674" s="166"/>
      <c r="L674" s="226"/>
      <c r="M674" s="166"/>
      <c r="N674" s="226"/>
      <c r="O674" s="166"/>
      <c r="P674" s="226"/>
      <c r="Q674" s="166"/>
      <c r="R674" s="226"/>
    </row>
    <row r="675" spans="2:18" ht="11.5" x14ac:dyDescent="0.25">
      <c r="B675" s="166"/>
      <c r="C675" s="166"/>
      <c r="D675" s="225"/>
      <c r="E675" s="225"/>
      <c r="F675" s="226"/>
      <c r="G675" s="166"/>
      <c r="H675" s="226"/>
      <c r="I675" s="166"/>
      <c r="J675" s="226"/>
      <c r="K675" s="166"/>
      <c r="L675" s="226"/>
      <c r="M675" s="166"/>
      <c r="N675" s="226"/>
      <c r="O675" s="166"/>
      <c r="P675" s="226"/>
      <c r="Q675" s="166"/>
      <c r="R675" s="226"/>
    </row>
    <row r="676" spans="2:18" ht="11.5" x14ac:dyDescent="0.25">
      <c r="B676" s="166"/>
      <c r="C676" s="166"/>
      <c r="D676" s="225"/>
      <c r="E676" s="225"/>
      <c r="F676" s="226"/>
      <c r="G676" s="166"/>
      <c r="H676" s="226"/>
      <c r="I676" s="166"/>
      <c r="J676" s="226"/>
      <c r="K676" s="166"/>
      <c r="L676" s="226"/>
      <c r="M676" s="166"/>
      <c r="N676" s="226"/>
      <c r="O676" s="166"/>
      <c r="P676" s="226"/>
      <c r="Q676" s="166"/>
      <c r="R676" s="226"/>
    </row>
    <row r="677" spans="2:18" ht="11.5" x14ac:dyDescent="0.25">
      <c r="B677" s="166"/>
      <c r="C677" s="166"/>
      <c r="D677" s="225"/>
      <c r="E677" s="225"/>
      <c r="F677" s="226"/>
      <c r="G677" s="166"/>
      <c r="H677" s="226"/>
      <c r="I677" s="166"/>
      <c r="J677" s="226"/>
      <c r="K677" s="166"/>
      <c r="L677" s="226"/>
      <c r="M677" s="166"/>
      <c r="N677" s="226"/>
      <c r="O677" s="166"/>
      <c r="P677" s="226"/>
      <c r="Q677" s="166"/>
      <c r="R677" s="226"/>
    </row>
    <row r="678" spans="2:18" ht="11.5" x14ac:dyDescent="0.25">
      <c r="B678" s="166"/>
      <c r="C678" s="166"/>
      <c r="D678" s="225"/>
      <c r="E678" s="225"/>
      <c r="F678" s="226"/>
      <c r="G678" s="166"/>
      <c r="H678" s="226"/>
      <c r="I678" s="166"/>
      <c r="J678" s="226"/>
      <c r="K678" s="166"/>
      <c r="L678" s="226"/>
      <c r="M678" s="166"/>
      <c r="N678" s="226"/>
      <c r="O678" s="166"/>
      <c r="P678" s="226"/>
      <c r="Q678" s="166"/>
      <c r="R678" s="226"/>
    </row>
    <row r="679" spans="2:18" ht="11.5" x14ac:dyDescent="0.25">
      <c r="B679" s="166"/>
      <c r="C679" s="166"/>
      <c r="D679" s="225"/>
      <c r="E679" s="225"/>
      <c r="F679" s="226"/>
      <c r="G679" s="166"/>
      <c r="H679" s="226"/>
      <c r="I679" s="166"/>
      <c r="J679" s="226"/>
      <c r="K679" s="166"/>
      <c r="L679" s="226"/>
      <c r="M679" s="166"/>
      <c r="N679" s="226"/>
      <c r="O679" s="166"/>
      <c r="P679" s="226"/>
      <c r="Q679" s="166"/>
      <c r="R679" s="226"/>
    </row>
    <row r="680" spans="2:18" ht="11.5" x14ac:dyDescent="0.25">
      <c r="B680" s="166"/>
      <c r="C680" s="166"/>
      <c r="D680" s="225"/>
      <c r="E680" s="225"/>
      <c r="F680" s="226"/>
      <c r="G680" s="166"/>
      <c r="H680" s="226"/>
      <c r="I680" s="166"/>
      <c r="J680" s="226"/>
      <c r="K680" s="166"/>
      <c r="L680" s="226"/>
      <c r="M680" s="166"/>
      <c r="N680" s="226"/>
      <c r="O680" s="166"/>
      <c r="P680" s="226"/>
      <c r="Q680" s="166"/>
      <c r="R680" s="226"/>
    </row>
    <row r="681" spans="2:18" ht="11.5" x14ac:dyDescent="0.25">
      <c r="B681" s="166"/>
      <c r="C681" s="166"/>
      <c r="D681" s="225"/>
      <c r="E681" s="225"/>
      <c r="F681" s="226"/>
      <c r="G681" s="166"/>
      <c r="H681" s="226"/>
      <c r="I681" s="166"/>
      <c r="J681" s="226"/>
      <c r="K681" s="166"/>
      <c r="L681" s="226"/>
      <c r="M681" s="166"/>
      <c r="N681" s="226"/>
      <c r="O681" s="166"/>
      <c r="P681" s="226"/>
      <c r="Q681" s="166"/>
      <c r="R681" s="226"/>
    </row>
    <row r="682" spans="2:18" ht="11.5" x14ac:dyDescent="0.25">
      <c r="B682" s="166"/>
      <c r="C682" s="166"/>
      <c r="D682" s="225"/>
      <c r="E682" s="225"/>
      <c r="F682" s="226"/>
      <c r="G682" s="166"/>
      <c r="H682" s="226"/>
      <c r="I682" s="166"/>
      <c r="J682" s="226"/>
      <c r="K682" s="166"/>
      <c r="L682" s="226"/>
      <c r="M682" s="166"/>
      <c r="N682" s="226"/>
      <c r="O682" s="166"/>
      <c r="P682" s="226"/>
      <c r="Q682" s="166"/>
      <c r="R682" s="226"/>
    </row>
    <row r="683" spans="2:18" ht="11.5" x14ac:dyDescent="0.25">
      <c r="B683" s="166"/>
      <c r="C683" s="166"/>
      <c r="D683" s="225"/>
      <c r="E683" s="225"/>
      <c r="F683" s="226"/>
      <c r="G683" s="166"/>
      <c r="H683" s="226"/>
      <c r="I683" s="166"/>
      <c r="J683" s="226"/>
      <c r="K683" s="166"/>
      <c r="L683" s="226"/>
      <c r="M683" s="166"/>
      <c r="N683" s="226"/>
      <c r="O683" s="166"/>
      <c r="P683" s="226"/>
      <c r="Q683" s="166"/>
      <c r="R683" s="226"/>
    </row>
    <row r="684" spans="2:18" ht="11.5" x14ac:dyDescent="0.25">
      <c r="B684" s="166"/>
      <c r="C684" s="166"/>
      <c r="D684" s="225"/>
      <c r="E684" s="225"/>
      <c r="F684" s="226"/>
      <c r="G684" s="166"/>
      <c r="H684" s="226"/>
      <c r="I684" s="166"/>
      <c r="J684" s="226"/>
      <c r="K684" s="166"/>
      <c r="L684" s="226"/>
      <c r="M684" s="166"/>
      <c r="N684" s="226"/>
      <c r="O684" s="166"/>
      <c r="P684" s="226"/>
      <c r="Q684" s="166"/>
      <c r="R684" s="226"/>
    </row>
    <row r="685" spans="2:18" ht="11.5" x14ac:dyDescent="0.25">
      <c r="B685" s="166"/>
      <c r="C685" s="166"/>
      <c r="D685" s="225"/>
      <c r="E685" s="225"/>
      <c r="F685" s="226"/>
      <c r="G685" s="166"/>
      <c r="H685" s="226"/>
      <c r="I685" s="166"/>
      <c r="J685" s="226"/>
      <c r="K685" s="166"/>
      <c r="L685" s="226"/>
      <c r="M685" s="166"/>
      <c r="N685" s="226"/>
      <c r="O685" s="166"/>
      <c r="P685" s="226"/>
      <c r="Q685" s="166"/>
      <c r="R685" s="226"/>
    </row>
    <row r="686" spans="2:18" ht="11.5" x14ac:dyDescent="0.25">
      <c r="B686" s="166"/>
      <c r="C686" s="166"/>
      <c r="D686" s="225"/>
      <c r="E686" s="225"/>
      <c r="F686" s="226"/>
      <c r="G686" s="166"/>
      <c r="H686" s="226"/>
      <c r="I686" s="166"/>
      <c r="J686" s="226"/>
      <c r="K686" s="166"/>
      <c r="L686" s="226"/>
      <c r="M686" s="166"/>
      <c r="N686" s="226"/>
      <c r="O686" s="166"/>
      <c r="P686" s="226"/>
      <c r="Q686" s="166"/>
      <c r="R686" s="226"/>
    </row>
    <row r="687" spans="2:18" ht="11.5" x14ac:dyDescent="0.25">
      <c r="O687" s="166"/>
      <c r="P687" s="226"/>
      <c r="Q687" s="166"/>
    </row>
  </sheetData>
  <sheetProtection selectLockedCells="1"/>
  <mergeCells count="57">
    <mergeCell ref="C2:G2"/>
    <mergeCell ref="C3:D3"/>
    <mergeCell ref="E3:F3"/>
    <mergeCell ref="C6:D6"/>
    <mergeCell ref="E6:F6"/>
    <mergeCell ref="C4:D4"/>
    <mergeCell ref="E4:F4"/>
    <mergeCell ref="C5:D5"/>
    <mergeCell ref="E5:F5"/>
    <mergeCell ref="C7:D7"/>
    <mergeCell ref="E7:F7"/>
    <mergeCell ref="C8:D8"/>
    <mergeCell ref="E8:F8"/>
    <mergeCell ref="C9:D9"/>
    <mergeCell ref="E9:F9"/>
    <mergeCell ref="O16:Q16"/>
    <mergeCell ref="B12:Q12"/>
    <mergeCell ref="P9:Q9"/>
    <mergeCell ref="R9:S9"/>
    <mergeCell ref="H10:I10"/>
    <mergeCell ref="J10:K10"/>
    <mergeCell ref="L10:M10"/>
    <mergeCell ref="N10:O10"/>
    <mergeCell ref="P10:Q10"/>
    <mergeCell ref="R10:S10"/>
    <mergeCell ref="O21:Q21"/>
    <mergeCell ref="O20:Q20"/>
    <mergeCell ref="O19:Q19"/>
    <mergeCell ref="I18:K18"/>
    <mergeCell ref="O17:Q17"/>
    <mergeCell ref="O23:Q23"/>
    <mergeCell ref="O24:Q24"/>
    <mergeCell ref="O22:Q22"/>
    <mergeCell ref="I32:K32"/>
    <mergeCell ref="I33:K33"/>
    <mergeCell ref="I25:K25"/>
    <mergeCell ref="I23:K23"/>
    <mergeCell ref="I22:K22"/>
    <mergeCell ref="O31:Q31"/>
    <mergeCell ref="I26:K26"/>
    <mergeCell ref="I27:K27"/>
    <mergeCell ref="I28:K28"/>
    <mergeCell ref="I29:K29"/>
    <mergeCell ref="I30:K30"/>
    <mergeCell ref="O46:Q46"/>
    <mergeCell ref="O43:Q43"/>
    <mergeCell ref="O44:Q44"/>
    <mergeCell ref="I34:K34"/>
    <mergeCell ref="I35:K35"/>
    <mergeCell ref="I36:K36"/>
    <mergeCell ref="I37:K37"/>
    <mergeCell ref="I38:K38"/>
    <mergeCell ref="I39:K39"/>
    <mergeCell ref="O42:Q42"/>
    <mergeCell ref="O45:Q45"/>
    <mergeCell ref="I40:K40"/>
    <mergeCell ref="I41:K41"/>
  </mergeCells>
  <conditionalFormatting sqref="O46:Q46">
    <cfRule type="cellIs" dxfId="4" priority="1" operator="lessThan">
      <formula>$O$44</formula>
    </cfRule>
    <cfRule type="cellIs" dxfId="3" priority="2" operator="greaterThan">
      <formula>$O$44</formula>
    </cfRule>
  </conditionalFormatting>
  <printOptions horizontalCentered="1"/>
  <pageMargins left="0.25" right="0.25" top="0.23" bottom="0.28999999999999998" header="0.23" footer="0.3"/>
  <pageSetup scale="69" orientation="landscape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1"/>
    <pageSetUpPr fitToPage="1"/>
  </sheetPr>
  <dimension ref="A2:AI684"/>
  <sheetViews>
    <sheetView topLeftCell="A28" zoomScale="115" zoomScaleNormal="115" zoomScaleSheetLayoutView="100" workbookViewId="0">
      <selection activeCell="D36" sqref="D36"/>
    </sheetView>
  </sheetViews>
  <sheetFormatPr defaultColWidth="9.1796875" defaultRowHeight="10" x14ac:dyDescent="0.25"/>
  <cols>
    <col min="1" max="1" width="3.453125" style="1" customWidth="1"/>
    <col min="2" max="3" width="19.7265625" style="1" customWidth="1"/>
    <col min="4" max="4" width="10.7265625" style="2" customWidth="1"/>
    <col min="5" max="5" width="7.81640625" style="2" customWidth="1"/>
    <col min="6" max="6" width="6.54296875" style="3" customWidth="1"/>
    <col min="7" max="7" width="10.7265625" style="1" customWidth="1"/>
    <col min="8" max="8" width="6.54296875" style="3" customWidth="1"/>
    <col min="9" max="9" width="10.7265625" style="1" customWidth="1"/>
    <col min="10" max="10" width="5.7265625" style="3" customWidth="1"/>
    <col min="11" max="11" width="10.7265625" style="1" customWidth="1"/>
    <col min="12" max="12" width="5.7265625" style="3" customWidth="1"/>
    <col min="13" max="13" width="10.7265625" style="1" customWidth="1"/>
    <col min="14" max="14" width="5.7265625" style="3" customWidth="1"/>
    <col min="15" max="15" width="10.7265625" style="1" customWidth="1"/>
    <col min="16" max="16" width="5.7265625" style="3" customWidth="1"/>
    <col min="17" max="17" width="10.7265625" style="1" customWidth="1"/>
    <col min="18" max="18" width="5.7265625" style="3" customWidth="1"/>
    <col min="19" max="19" width="10.7265625" style="1" customWidth="1"/>
    <col min="20" max="20" width="13.453125" style="1" bestFit="1" customWidth="1"/>
    <col min="21" max="21" width="5" style="1" bestFit="1" customWidth="1"/>
    <col min="22" max="22" width="7.453125" style="4" customWidth="1"/>
    <col min="23" max="23" width="5.7265625" style="4" customWidth="1"/>
    <col min="24" max="24" width="3.7265625" style="4" customWidth="1"/>
    <col min="25" max="25" width="5.7265625" style="4" customWidth="1"/>
    <col min="26" max="26" width="3.7265625" style="4" customWidth="1"/>
    <col min="27" max="27" width="5.7265625" style="4" customWidth="1"/>
    <col min="28" max="28" width="3.7265625" style="1" customWidth="1"/>
    <col min="29" max="29" width="5.7265625" style="1" customWidth="1"/>
    <col min="30" max="30" width="3.7265625" style="1" customWidth="1"/>
    <col min="31" max="31" width="5.7265625" style="1" customWidth="1"/>
    <col min="32" max="32" width="3.7265625" style="1" customWidth="1"/>
    <col min="33" max="33" width="5.7265625" style="1" customWidth="1"/>
    <col min="34" max="34" width="3.7265625" style="1" customWidth="1"/>
    <col min="35" max="35" width="5.7265625" style="1" customWidth="1"/>
    <col min="36" max="42" width="3.7265625" style="1" customWidth="1"/>
    <col min="43" max="16384" width="9.1796875" style="1"/>
  </cols>
  <sheetData>
    <row r="2" spans="2:27" ht="11.25" customHeight="1" x14ac:dyDescent="0.25">
      <c r="B2" s="394" t="s">
        <v>0</v>
      </c>
      <c r="C2" s="795">
        <f>+'BVARI BUDGET'!C2</f>
        <v>0</v>
      </c>
      <c r="D2" s="795"/>
      <c r="E2" s="795"/>
      <c r="F2" s="795"/>
      <c r="G2" s="796"/>
    </row>
    <row r="3" spans="2:27" ht="11.25" customHeight="1" x14ac:dyDescent="0.25">
      <c r="B3" s="395" t="s">
        <v>47</v>
      </c>
      <c r="C3" s="759">
        <f>+'BVARI BUDGET'!C3</f>
        <v>0</v>
      </c>
      <c r="D3" s="759"/>
      <c r="E3" s="745" t="s">
        <v>58</v>
      </c>
      <c r="F3" s="745"/>
      <c r="G3" s="429">
        <f>+'BVARI BUDGET'!H3</f>
        <v>0</v>
      </c>
      <c r="H3" s="6"/>
      <c r="I3" s="104" t="s">
        <v>59</v>
      </c>
      <c r="J3" s="95"/>
      <c r="K3" s="96"/>
      <c r="L3" s="95"/>
      <c r="M3" s="96"/>
      <c r="N3" s="95"/>
      <c r="O3" s="97"/>
      <c r="V3" s="1"/>
      <c r="W3" s="1"/>
      <c r="X3" s="1"/>
      <c r="Y3" s="1"/>
      <c r="Z3" s="1"/>
      <c r="AA3" s="1"/>
    </row>
    <row r="4" spans="2:27" ht="11.25" customHeight="1" x14ac:dyDescent="0.25">
      <c r="B4" s="395" t="s">
        <v>1</v>
      </c>
      <c r="C4" s="759">
        <f>+'BVARI BUDGET'!C4</f>
        <v>0</v>
      </c>
      <c r="D4" s="759"/>
      <c r="E4" s="745" t="s">
        <v>43</v>
      </c>
      <c r="F4" s="745"/>
      <c r="G4" s="571">
        <f>+'BVARI BUDGET'!H4</f>
        <v>44743</v>
      </c>
      <c r="H4" s="6"/>
      <c r="I4" s="256" t="s">
        <v>143</v>
      </c>
      <c r="J4" s="99"/>
      <c r="K4" s="99"/>
      <c r="L4" s="99"/>
      <c r="M4" s="99"/>
      <c r="N4" s="99"/>
      <c r="O4" s="100"/>
      <c r="V4" s="1"/>
      <c r="W4" s="1"/>
      <c r="X4" s="1"/>
      <c r="Y4" s="1"/>
      <c r="Z4" s="1"/>
      <c r="AA4" s="1"/>
    </row>
    <row r="5" spans="2:27" ht="11.25" customHeight="1" x14ac:dyDescent="0.25">
      <c r="B5" s="395" t="s">
        <v>9</v>
      </c>
      <c r="C5" s="759">
        <f>+'BVARI BUDGET'!C5</f>
        <v>0</v>
      </c>
      <c r="D5" s="759"/>
      <c r="E5" s="745" t="s">
        <v>44</v>
      </c>
      <c r="F5" s="745"/>
      <c r="G5" s="571">
        <f>+'BVARI BUDGET'!H5</f>
        <v>47299</v>
      </c>
      <c r="H5" s="6"/>
      <c r="I5" s="107" t="s">
        <v>61</v>
      </c>
      <c r="J5" s="105"/>
      <c r="K5" s="105"/>
      <c r="L5" s="105"/>
      <c r="M5" s="105"/>
      <c r="N5" s="105"/>
      <c r="O5" s="106"/>
      <c r="V5" s="1"/>
      <c r="W5" s="1"/>
      <c r="X5" s="1"/>
      <c r="Y5" s="1"/>
      <c r="Z5" s="1"/>
      <c r="AA5" s="1"/>
    </row>
    <row r="6" spans="2:27" ht="11.25" customHeight="1" x14ac:dyDescent="0.25">
      <c r="B6" s="395" t="s">
        <v>10</v>
      </c>
      <c r="C6" s="759">
        <f>+'BVARI BUDGET'!C6</f>
        <v>0</v>
      </c>
      <c r="D6" s="759"/>
      <c r="E6" s="745" t="s">
        <v>45</v>
      </c>
      <c r="F6" s="745"/>
      <c r="G6" s="430" t="str">
        <f>+'BVARI BUDGET'!H6</f>
        <v>7 Yrs</v>
      </c>
      <c r="H6" s="6"/>
      <c r="I6" s="161" t="s">
        <v>63</v>
      </c>
      <c r="J6" s="99"/>
      <c r="K6" s="99"/>
      <c r="L6" s="99"/>
      <c r="M6" s="99"/>
      <c r="N6" s="99"/>
      <c r="O6" s="100"/>
      <c r="V6" s="1"/>
      <c r="W6" s="1"/>
      <c r="X6" s="1"/>
      <c r="Y6" s="1"/>
      <c r="Z6" s="1"/>
      <c r="AA6" s="1"/>
    </row>
    <row r="7" spans="2:27" ht="11.25" customHeight="1" x14ac:dyDescent="0.25">
      <c r="B7" s="396" t="s">
        <v>356</v>
      </c>
      <c r="C7" s="780">
        <f>+'BVARI BUDGET'!C7</f>
        <v>0</v>
      </c>
      <c r="D7" s="780"/>
      <c r="E7" s="745" t="s">
        <v>46</v>
      </c>
      <c r="F7" s="745"/>
      <c r="G7" s="431">
        <f>+'BVARI BUDGET'!H7</f>
        <v>0.03</v>
      </c>
      <c r="H7" s="6"/>
      <c r="I7" s="256"/>
      <c r="J7" s="99"/>
      <c r="K7" s="99"/>
      <c r="L7" s="99"/>
      <c r="M7" s="99"/>
      <c r="N7" s="99"/>
      <c r="O7" s="100"/>
      <c r="V7" s="1"/>
      <c r="W7" s="1"/>
      <c r="X7" s="1"/>
      <c r="Y7" s="1"/>
      <c r="Z7" s="1"/>
      <c r="AA7" s="1"/>
    </row>
    <row r="8" spans="2:27" ht="11.25" customHeight="1" x14ac:dyDescent="0.25">
      <c r="B8" s="396" t="s">
        <v>250</v>
      </c>
      <c r="C8" s="781">
        <f>+'BVARI BUDGET'!C8</f>
        <v>0</v>
      </c>
      <c r="D8" s="781"/>
      <c r="E8" s="745"/>
      <c r="F8" s="745"/>
      <c r="G8" s="430"/>
      <c r="H8" s="6"/>
      <c r="I8" s="98"/>
      <c r="J8" s="99"/>
      <c r="K8" s="99"/>
      <c r="L8" s="99"/>
      <c r="M8" s="99"/>
      <c r="N8" s="99"/>
      <c r="O8" s="100"/>
      <c r="Q8" s="5"/>
      <c r="S8" s="5"/>
      <c r="V8" s="1"/>
      <c r="W8" s="1"/>
      <c r="X8" s="1"/>
      <c r="Y8" s="1"/>
      <c r="Z8" s="1"/>
      <c r="AA8" s="1"/>
    </row>
    <row r="9" spans="2:27" ht="11.25" customHeight="1" x14ac:dyDescent="0.25">
      <c r="B9" s="397"/>
      <c r="C9" s="782"/>
      <c r="D9" s="782"/>
      <c r="E9" s="751"/>
      <c r="F9" s="751"/>
      <c r="G9" s="432"/>
      <c r="H9" s="94"/>
      <c r="I9" s="101"/>
      <c r="J9" s="102"/>
      <c r="K9" s="102"/>
      <c r="L9" s="102"/>
      <c r="M9" s="102"/>
      <c r="N9" s="102"/>
      <c r="O9" s="103"/>
      <c r="P9" s="766"/>
      <c r="Q9" s="766"/>
      <c r="R9" s="766"/>
      <c r="S9" s="766"/>
      <c r="V9" s="1"/>
      <c r="W9" s="1"/>
      <c r="X9" s="1"/>
      <c r="Y9" s="1"/>
      <c r="Z9" s="1"/>
      <c r="AA9" s="1"/>
    </row>
    <row r="10" spans="2:27" s="10" customFormat="1" ht="11.25" customHeight="1" x14ac:dyDescent="0.25">
      <c r="D10" s="51"/>
      <c r="E10" s="51"/>
      <c r="F10" s="52"/>
      <c r="H10" s="727"/>
      <c r="I10" s="727"/>
      <c r="J10" s="727"/>
      <c r="K10" s="727"/>
      <c r="L10" s="727"/>
      <c r="M10" s="727"/>
      <c r="N10" s="727"/>
      <c r="O10" s="727"/>
      <c r="P10" s="727"/>
      <c r="Q10" s="727"/>
      <c r="R10" s="727"/>
      <c r="S10" s="727"/>
      <c r="T10" s="9" t="str">
        <f>IF($B$423=5,"","↓")</f>
        <v>↓</v>
      </c>
      <c r="U10" s="1"/>
      <c r="V10" s="9"/>
      <c r="W10" s="9"/>
      <c r="X10" s="9"/>
      <c r="Y10" s="9"/>
      <c r="Z10" s="9"/>
      <c r="AA10" s="9"/>
    </row>
    <row r="11" spans="2:27" s="10" customFormat="1" ht="11.25" customHeight="1" x14ac:dyDescent="0.25">
      <c r="B11" s="1"/>
      <c r="D11" s="51"/>
      <c r="E11" s="51"/>
      <c r="F11" s="52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1"/>
      <c r="V11" s="9"/>
      <c r="W11" s="9"/>
      <c r="X11" s="9"/>
      <c r="Y11" s="9"/>
      <c r="Z11" s="9"/>
      <c r="AA11" s="9"/>
    </row>
    <row r="12" spans="2:27" s="10" customFormat="1" ht="11.25" customHeight="1" x14ac:dyDescent="0.25">
      <c r="B12" s="779" t="s">
        <v>175</v>
      </c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341"/>
      <c r="S12" s="341"/>
      <c r="T12" s="341"/>
      <c r="U12" s="1"/>
      <c r="V12" s="9"/>
      <c r="W12" s="9"/>
      <c r="X12" s="9"/>
      <c r="Y12" s="9"/>
      <c r="Z12" s="9"/>
      <c r="AA12" s="9"/>
    </row>
    <row r="13" spans="2:27" s="10" customFormat="1" ht="11.25" customHeight="1" x14ac:dyDescent="0.25">
      <c r="D13" s="51"/>
      <c r="E13" s="51"/>
      <c r="F13" s="52"/>
      <c r="H13" s="9"/>
      <c r="I13" s="9"/>
      <c r="J13" s="9"/>
      <c r="K13" s="9"/>
      <c r="L13" s="9"/>
      <c r="M13" s="9"/>
      <c r="N13" s="9"/>
      <c r="R13" s="9"/>
      <c r="S13" s="9"/>
      <c r="T13" s="9"/>
      <c r="U13" s="1"/>
      <c r="V13" s="9"/>
      <c r="W13" s="9"/>
      <c r="X13" s="9"/>
      <c r="Y13" s="9"/>
      <c r="Z13" s="9"/>
      <c r="AA13" s="9"/>
    </row>
    <row r="14" spans="2:27" s="10" customFormat="1" ht="11.25" customHeight="1" x14ac:dyDescent="0.25">
      <c r="D14" s="51"/>
      <c r="E14" s="51"/>
      <c r="F14" s="52"/>
      <c r="H14" s="9"/>
      <c r="I14" s="9"/>
      <c r="J14" s="9"/>
      <c r="K14" s="9"/>
      <c r="L14" s="9"/>
      <c r="M14" s="9"/>
      <c r="N14" s="9"/>
      <c r="R14" s="9"/>
      <c r="S14" s="9"/>
      <c r="T14" s="9"/>
      <c r="U14" s="1"/>
      <c r="V14" s="9"/>
      <c r="W14" s="9"/>
      <c r="X14" s="9"/>
      <c r="Y14" s="9"/>
      <c r="Z14" s="9"/>
      <c r="AA14" s="9"/>
    </row>
    <row r="15" spans="2:27" s="10" customFormat="1" ht="11.25" customHeight="1" x14ac:dyDescent="0.25">
      <c r="B15" s="162" t="s">
        <v>43</v>
      </c>
      <c r="C15" s="343">
        <f>+'BVARI BUDGET'!F13</f>
        <v>44743</v>
      </c>
      <c r="D15" s="342"/>
      <c r="E15" s="809" t="s">
        <v>185</v>
      </c>
      <c r="F15" s="809"/>
      <c r="G15" s="809"/>
      <c r="H15" s="809"/>
      <c r="I15" s="809"/>
      <c r="J15" s="809"/>
      <c r="K15" s="809"/>
      <c r="L15" s="809"/>
      <c r="M15" s="809"/>
      <c r="N15" s="349"/>
      <c r="O15" s="349"/>
      <c r="P15" s="349"/>
      <c r="Q15" s="349"/>
      <c r="R15" s="9"/>
      <c r="S15" s="9"/>
      <c r="T15" s="9"/>
      <c r="U15" s="1"/>
      <c r="V15" s="9"/>
      <c r="W15" s="9"/>
      <c r="X15" s="9"/>
      <c r="Y15" s="9"/>
      <c r="Z15" s="9"/>
      <c r="AA15" s="9"/>
    </row>
    <row r="16" spans="2:27" s="10" customFormat="1" ht="11.25" customHeight="1" x14ac:dyDescent="0.25">
      <c r="D16" s="51"/>
      <c r="E16" s="809"/>
      <c r="F16" s="809"/>
      <c r="G16" s="809"/>
      <c r="H16" s="809"/>
      <c r="I16" s="809"/>
      <c r="J16" s="809"/>
      <c r="K16" s="809"/>
      <c r="L16" s="809"/>
      <c r="M16" s="809"/>
      <c r="N16" s="349"/>
      <c r="O16" s="349"/>
      <c r="P16" s="349"/>
      <c r="Q16" s="349"/>
      <c r="R16" s="9"/>
      <c r="S16" s="9"/>
      <c r="T16" s="9"/>
      <c r="U16" s="1"/>
      <c r="V16" s="9"/>
      <c r="W16" s="9"/>
      <c r="X16" s="9"/>
      <c r="Y16" s="9"/>
      <c r="Z16" s="9"/>
      <c r="AA16" s="9"/>
    </row>
    <row r="17" spans="1:35" s="164" customFormat="1" ht="11.25" customHeight="1" x14ac:dyDescent="0.25">
      <c r="B17" s="162" t="s">
        <v>69</v>
      </c>
      <c r="C17" s="343">
        <f>+'BVARI BUDGET'!F14</f>
        <v>45107</v>
      </c>
      <c r="D17" s="344"/>
      <c r="E17" s="809"/>
      <c r="F17" s="809"/>
      <c r="G17" s="809"/>
      <c r="H17" s="809"/>
      <c r="I17" s="809"/>
      <c r="J17" s="809"/>
      <c r="K17" s="809"/>
      <c r="L17" s="809"/>
      <c r="M17" s="809"/>
      <c r="N17" s="349"/>
      <c r="O17" s="349"/>
      <c r="P17" s="349"/>
      <c r="Q17" s="349"/>
      <c r="R17" s="171"/>
      <c r="S17" s="171"/>
      <c r="T17" s="171"/>
      <c r="U17" s="166"/>
      <c r="V17" s="165"/>
      <c r="W17" s="165"/>
      <c r="X17" s="165"/>
      <c r="Y17" s="165"/>
      <c r="Z17" s="165"/>
      <c r="AA17" s="165"/>
    </row>
    <row r="18" spans="1:35" s="164" customFormat="1" ht="11.25" customHeight="1" x14ac:dyDescent="0.25">
      <c r="B18" s="167"/>
      <c r="C18" s="167"/>
      <c r="D18" s="169"/>
      <c r="E18" s="169"/>
      <c r="F18" s="170"/>
      <c r="G18" s="167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66"/>
      <c r="V18" s="165"/>
      <c r="W18" s="165"/>
      <c r="X18" s="165"/>
      <c r="Y18" s="165"/>
      <c r="Z18" s="165"/>
      <c r="AA18" s="165"/>
    </row>
    <row r="19" spans="1:35" s="164" customFormat="1" ht="11.25" customHeight="1" x14ac:dyDescent="0.25">
      <c r="B19" s="167"/>
      <c r="C19" s="167"/>
      <c r="D19" s="169"/>
      <c r="E19" s="169"/>
      <c r="F19" s="170"/>
      <c r="G19" s="167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66"/>
      <c r="V19" s="165"/>
      <c r="W19" s="165"/>
      <c r="X19" s="165"/>
      <c r="Y19" s="165"/>
      <c r="Z19" s="165"/>
      <c r="AA19" s="165"/>
    </row>
    <row r="20" spans="1:35" s="164" customFormat="1" ht="11.25" customHeight="1" x14ac:dyDescent="0.25">
      <c r="B20" s="172" t="s">
        <v>176</v>
      </c>
      <c r="C20" s="173"/>
      <c r="D20" s="174"/>
      <c r="E20" s="174"/>
      <c r="F20" s="175"/>
      <c r="G20" s="173"/>
      <c r="H20" s="176"/>
      <c r="I20" s="176"/>
      <c r="J20" s="176"/>
      <c r="K20" s="176"/>
      <c r="L20" s="176"/>
      <c r="M20" s="176"/>
      <c r="N20" s="176"/>
      <c r="O20" s="176"/>
      <c r="P20" s="176"/>
      <c r="Q20" s="176"/>
      <c r="R20" s="171"/>
      <c r="S20" s="171"/>
      <c r="T20" s="171"/>
      <c r="U20" s="166"/>
      <c r="V20" s="165"/>
      <c r="W20" s="165"/>
      <c r="X20" s="165"/>
      <c r="Y20" s="165"/>
      <c r="Z20" s="165"/>
      <c r="AA20" s="165"/>
    </row>
    <row r="21" spans="1:35" s="164" customFormat="1" ht="11.25" customHeight="1" x14ac:dyDescent="0.25">
      <c r="B21" s="167"/>
      <c r="C21" s="167"/>
      <c r="D21" s="169"/>
      <c r="E21" s="169"/>
      <c r="F21" s="170"/>
      <c r="G21" s="167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66"/>
      <c r="V21" s="165"/>
      <c r="W21" s="165"/>
      <c r="X21" s="165"/>
      <c r="Y21" s="165"/>
      <c r="Z21" s="165"/>
      <c r="AA21" s="165"/>
    </row>
    <row r="22" spans="1:35" ht="11.5" x14ac:dyDescent="0.25">
      <c r="C22" s="166"/>
      <c r="D22" s="225"/>
      <c r="E22" s="225"/>
      <c r="F22" s="226"/>
      <c r="G22" s="166"/>
      <c r="H22" s="226"/>
      <c r="I22" s="166"/>
      <c r="J22" s="226"/>
      <c r="K22" s="166"/>
      <c r="L22" s="226"/>
      <c r="M22" s="166"/>
      <c r="N22" s="226"/>
      <c r="O22" s="171"/>
      <c r="P22" s="171" t="s">
        <v>75</v>
      </c>
      <c r="Q22" s="171"/>
      <c r="R22" s="226"/>
    </row>
    <row r="23" spans="1:35" ht="11.5" x14ac:dyDescent="0.25">
      <c r="C23" s="233" t="s">
        <v>178</v>
      </c>
      <c r="D23" s="167"/>
      <c r="E23" s="167"/>
      <c r="F23" s="167"/>
      <c r="G23" s="167"/>
      <c r="H23" s="167"/>
      <c r="I23" s="167"/>
      <c r="J23" s="167"/>
      <c r="K23" s="167"/>
      <c r="L23" s="167"/>
      <c r="M23" s="167"/>
      <c r="N23" s="226"/>
      <c r="O23" s="760">
        <f>+'BVARI BUDGET'!H189</f>
        <v>0</v>
      </c>
      <c r="P23" s="761"/>
      <c r="Q23" s="762"/>
      <c r="R23" s="226"/>
    </row>
    <row r="24" spans="1:35" s="2" customFormat="1" ht="13" x14ac:dyDescent="0.25">
      <c r="B24" s="1"/>
      <c r="C24" s="233" t="s">
        <v>179</v>
      </c>
      <c r="D24" s="225"/>
      <c r="E24" s="225"/>
      <c r="F24" s="226"/>
      <c r="G24" s="166"/>
      <c r="H24" s="226"/>
      <c r="I24" s="166"/>
      <c r="J24" s="226"/>
      <c r="K24" s="166"/>
      <c r="L24" s="226"/>
      <c r="M24" s="166"/>
      <c r="N24" s="193"/>
      <c r="O24" s="760">
        <f>+'BVARI BUDGET'!H191-'BVARI BUDGET'!H189</f>
        <v>0</v>
      </c>
      <c r="P24" s="761"/>
      <c r="Q24" s="762"/>
      <c r="R24" s="226"/>
      <c r="S24" s="1"/>
      <c r="T24" s="1"/>
      <c r="U24" s="1"/>
      <c r="V24" s="4"/>
      <c r="W24" s="4"/>
      <c r="X24" s="4"/>
      <c r="Y24" s="4"/>
      <c r="Z24" s="4"/>
      <c r="AA24" s="4"/>
      <c r="AB24" s="1"/>
      <c r="AC24" s="1"/>
      <c r="AD24" s="1"/>
      <c r="AE24" s="1"/>
      <c r="AF24" s="1"/>
      <c r="AG24" s="1"/>
      <c r="AH24" s="1"/>
      <c r="AI24" s="1"/>
    </row>
    <row r="25" spans="1:35" s="2" customFormat="1" ht="11.5" x14ac:dyDescent="0.25">
      <c r="A25" s="1"/>
      <c r="B25" s="227"/>
      <c r="C25" s="227"/>
      <c r="D25" s="225"/>
      <c r="E25" s="225"/>
      <c r="F25" s="226"/>
      <c r="G25" s="166"/>
      <c r="H25" s="226"/>
      <c r="I25" s="166"/>
      <c r="J25" s="226"/>
      <c r="K25" s="166"/>
      <c r="L25" s="226"/>
      <c r="M25" s="166"/>
      <c r="O25" s="166"/>
      <c r="P25" s="226"/>
      <c r="Q25" s="166"/>
      <c r="R25" s="226"/>
      <c r="S25" s="1"/>
      <c r="T25" s="1"/>
      <c r="U25" s="1"/>
      <c r="V25" s="4"/>
      <c r="W25" s="4"/>
      <c r="X25" s="4"/>
      <c r="Y25" s="4"/>
      <c r="Z25" s="4"/>
      <c r="AA25" s="4"/>
      <c r="AB25" s="1"/>
      <c r="AC25" s="1"/>
      <c r="AD25" s="1"/>
      <c r="AE25" s="1"/>
      <c r="AF25" s="1"/>
      <c r="AG25" s="1"/>
      <c r="AH25" s="1"/>
      <c r="AI25" s="1"/>
    </row>
    <row r="26" spans="1:35" s="2" customFormat="1" ht="13" x14ac:dyDescent="0.25">
      <c r="A26" s="1"/>
      <c r="B26" s="227"/>
      <c r="C26" s="227"/>
      <c r="D26" s="225"/>
      <c r="E26" s="225"/>
      <c r="F26" s="226"/>
      <c r="G26" s="166"/>
      <c r="H26" s="226"/>
      <c r="I26" s="166"/>
      <c r="J26" s="226"/>
      <c r="K26" s="166"/>
      <c r="L26" s="226"/>
      <c r="M26" s="166"/>
      <c r="N26" s="193" t="s">
        <v>177</v>
      </c>
      <c r="O26" s="783">
        <f>SUM(O23:Q24)</f>
        <v>0</v>
      </c>
      <c r="P26" s="784"/>
      <c r="Q26" s="785"/>
      <c r="R26" s="226"/>
      <c r="S26" s="1"/>
      <c r="T26" s="1"/>
      <c r="U26" s="1"/>
      <c r="V26" s="4"/>
      <c r="W26" s="4"/>
      <c r="X26" s="4"/>
      <c r="Y26" s="4"/>
      <c r="Z26" s="4"/>
      <c r="AA26" s="4"/>
      <c r="AB26" s="1"/>
      <c r="AC26" s="1"/>
      <c r="AD26" s="1"/>
      <c r="AE26" s="1"/>
      <c r="AF26" s="1"/>
      <c r="AG26" s="1"/>
      <c r="AH26" s="1"/>
      <c r="AI26" s="1"/>
    </row>
    <row r="27" spans="1:35" s="2" customFormat="1" ht="11.5" x14ac:dyDescent="0.25">
      <c r="A27" s="1"/>
      <c r="B27" s="227"/>
      <c r="C27" s="227"/>
      <c r="D27" s="225"/>
      <c r="E27" s="225"/>
      <c r="F27" s="226"/>
      <c r="G27" s="166"/>
      <c r="H27" s="226"/>
      <c r="I27" s="166"/>
      <c r="J27" s="226"/>
      <c r="K27" s="166"/>
      <c r="L27" s="226"/>
      <c r="M27" s="166"/>
      <c r="N27" s="226"/>
      <c r="O27" s="166"/>
      <c r="P27" s="226"/>
      <c r="Q27" s="166"/>
      <c r="R27" s="226"/>
      <c r="S27" s="1"/>
      <c r="T27" s="1"/>
      <c r="U27" s="1"/>
      <c r="V27" s="4"/>
      <c r="W27" s="4"/>
      <c r="X27" s="4"/>
      <c r="Y27" s="4"/>
      <c r="Z27" s="4"/>
      <c r="AA27" s="4"/>
      <c r="AB27" s="1"/>
      <c r="AC27" s="1"/>
      <c r="AD27" s="1"/>
      <c r="AE27" s="1"/>
      <c r="AF27" s="1"/>
      <c r="AG27" s="1"/>
      <c r="AH27" s="1"/>
      <c r="AI27" s="1"/>
    </row>
    <row r="28" spans="1:35" s="164" customFormat="1" ht="11.25" customHeight="1" x14ac:dyDescent="0.25">
      <c r="B28" s="172" t="s">
        <v>182</v>
      </c>
      <c r="C28" s="173"/>
      <c r="D28" s="174"/>
      <c r="E28" s="174"/>
      <c r="F28" s="175"/>
      <c r="G28" s="173"/>
      <c r="H28" s="176"/>
      <c r="I28" s="176"/>
      <c r="J28" s="176"/>
      <c r="K28" s="176"/>
      <c r="L28" s="176"/>
      <c r="M28" s="176"/>
      <c r="N28" s="176"/>
      <c r="O28" s="176"/>
      <c r="P28" s="176"/>
      <c r="Q28" s="176"/>
      <c r="R28" s="171"/>
      <c r="S28" s="171"/>
      <c r="T28" s="171"/>
      <c r="U28" s="166"/>
      <c r="V28" s="165"/>
      <c r="W28" s="165"/>
      <c r="X28" s="165"/>
      <c r="Y28" s="165"/>
      <c r="Z28" s="165"/>
      <c r="AA28" s="165"/>
    </row>
    <row r="29" spans="1:35" s="164" customFormat="1" ht="11.25" customHeight="1" x14ac:dyDescent="0.25">
      <c r="B29" s="167"/>
      <c r="C29" s="167"/>
      <c r="D29" s="169"/>
      <c r="E29" s="169"/>
      <c r="F29" s="170"/>
      <c r="G29" s="167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66"/>
      <c r="V29" s="165"/>
      <c r="W29" s="165"/>
      <c r="X29" s="165"/>
      <c r="Y29" s="165"/>
      <c r="Z29" s="165"/>
      <c r="AA29" s="165"/>
    </row>
    <row r="30" spans="1:35" s="164" customFormat="1" ht="11.25" customHeight="1" x14ac:dyDescent="0.25">
      <c r="A30" s="178"/>
      <c r="B30" s="802" t="s">
        <v>134</v>
      </c>
      <c r="C30" s="802"/>
      <c r="D30" s="802"/>
      <c r="E30" s="798" t="s">
        <v>133</v>
      </c>
      <c r="F30" s="798"/>
      <c r="G30" s="798"/>
      <c r="H30" s="798"/>
      <c r="I30" s="797" t="s">
        <v>132</v>
      </c>
      <c r="J30" s="797"/>
      <c r="K30" s="797"/>
      <c r="L30" s="797"/>
      <c r="M30" s="797"/>
      <c r="N30" s="797"/>
      <c r="O30" s="171"/>
      <c r="P30" s="171" t="s">
        <v>75</v>
      </c>
      <c r="Q30" s="171"/>
      <c r="R30" s="171"/>
      <c r="S30" s="171"/>
      <c r="T30" s="171"/>
      <c r="U30" s="166"/>
      <c r="V30" s="165"/>
      <c r="W30" s="165"/>
      <c r="X30" s="165"/>
      <c r="Y30" s="165"/>
      <c r="Z30" s="165"/>
      <c r="AA30" s="165"/>
    </row>
    <row r="31" spans="1:35" s="164" customFormat="1" ht="11.25" customHeight="1" x14ac:dyDescent="0.25">
      <c r="A31" s="178"/>
      <c r="B31" s="763" t="s">
        <v>135</v>
      </c>
      <c r="C31" s="764"/>
      <c r="D31" s="765"/>
      <c r="E31" s="799">
        <f>+'BVARI BUDGET'!F193</f>
        <v>0.309</v>
      </c>
      <c r="F31" s="800"/>
      <c r="G31" s="800"/>
      <c r="H31" s="801"/>
      <c r="I31" s="760">
        <f>+'BVARI BUDGET'!H192</f>
        <v>0</v>
      </c>
      <c r="J31" s="761"/>
      <c r="K31" s="761"/>
      <c r="L31" s="761"/>
      <c r="M31" s="761"/>
      <c r="N31" s="762"/>
      <c r="O31" s="760">
        <f>+'BVARI BUDGET'!H193</f>
        <v>0</v>
      </c>
      <c r="P31" s="761"/>
      <c r="Q31" s="762"/>
      <c r="R31" s="171"/>
      <c r="S31" s="171"/>
      <c r="T31" s="171"/>
      <c r="U31" s="166"/>
      <c r="V31" s="165"/>
      <c r="W31" s="165"/>
      <c r="X31" s="165"/>
      <c r="Y31" s="165"/>
      <c r="Z31" s="165"/>
      <c r="AA31" s="165"/>
    </row>
    <row r="32" spans="1:35" s="2" customFormat="1" ht="11.5" x14ac:dyDescent="0.25">
      <c r="A32" s="1"/>
      <c r="B32" s="227"/>
      <c r="C32" s="227"/>
      <c r="D32" s="225"/>
      <c r="E32" s="225"/>
      <c r="F32" s="226"/>
      <c r="G32" s="166"/>
      <c r="H32" s="226"/>
      <c r="I32" s="166"/>
      <c r="J32" s="226"/>
      <c r="K32" s="166"/>
      <c r="L32" s="226"/>
      <c r="M32" s="166"/>
      <c r="N32" s="226"/>
      <c r="O32" s="166"/>
      <c r="P32" s="226"/>
      <c r="Q32" s="166"/>
      <c r="R32" s="226"/>
      <c r="S32" s="1"/>
      <c r="T32" s="1"/>
      <c r="U32" s="1"/>
      <c r="V32" s="4"/>
      <c r="W32" s="4"/>
      <c r="X32" s="4"/>
      <c r="Y32" s="4"/>
      <c r="Z32" s="4"/>
      <c r="AA32" s="4"/>
      <c r="AB32" s="1"/>
      <c r="AC32" s="1"/>
      <c r="AD32" s="1"/>
      <c r="AE32" s="1"/>
      <c r="AF32" s="1"/>
      <c r="AG32" s="1"/>
      <c r="AH32" s="1"/>
      <c r="AI32" s="1"/>
    </row>
    <row r="33" spans="1:35" s="2" customFormat="1" ht="11.5" x14ac:dyDescent="0.25">
      <c r="A33" s="1"/>
      <c r="B33" s="227"/>
      <c r="C33" s="227"/>
      <c r="D33" s="225"/>
      <c r="E33" s="225"/>
      <c r="F33" s="226"/>
      <c r="G33" s="166"/>
      <c r="H33" s="226"/>
      <c r="I33" s="166"/>
      <c r="J33" s="226"/>
      <c r="K33" s="166"/>
      <c r="L33" s="226"/>
      <c r="M33" s="166"/>
      <c r="N33" s="226"/>
      <c r="O33" s="166"/>
      <c r="P33" s="226"/>
      <c r="Q33" s="166"/>
      <c r="R33" s="226"/>
      <c r="S33" s="1"/>
      <c r="T33" s="1"/>
      <c r="U33" s="1"/>
      <c r="V33" s="4"/>
      <c r="W33" s="4"/>
      <c r="X33" s="4"/>
      <c r="Y33" s="4"/>
      <c r="Z33" s="4"/>
      <c r="AA33" s="4"/>
      <c r="AB33" s="1"/>
      <c r="AC33" s="1"/>
      <c r="AD33" s="1"/>
      <c r="AE33" s="1"/>
      <c r="AF33" s="1"/>
      <c r="AG33" s="1"/>
      <c r="AH33" s="1"/>
      <c r="AI33" s="1"/>
    </row>
    <row r="34" spans="1:35" s="2" customFormat="1" ht="13" x14ac:dyDescent="0.25">
      <c r="A34" s="1"/>
      <c r="C34" s="248" t="s">
        <v>28</v>
      </c>
      <c r="D34" s="225"/>
      <c r="E34" s="225"/>
      <c r="F34" s="226"/>
      <c r="G34" s="166"/>
      <c r="H34" s="226"/>
      <c r="I34" s="166"/>
      <c r="J34" s="226"/>
      <c r="K34" s="166"/>
      <c r="L34" s="226"/>
      <c r="M34" s="166"/>
      <c r="N34" s="226"/>
      <c r="O34" s="789">
        <f>+O31</f>
        <v>0</v>
      </c>
      <c r="P34" s="790"/>
      <c r="Q34" s="791"/>
      <c r="R34" s="226"/>
      <c r="S34" s="1"/>
      <c r="T34" s="1"/>
      <c r="U34" s="1"/>
      <c r="V34" s="4"/>
      <c r="W34" s="4"/>
      <c r="X34" s="4"/>
      <c r="Y34" s="4"/>
      <c r="Z34" s="4"/>
      <c r="AA34" s="4"/>
      <c r="AB34" s="1"/>
      <c r="AC34" s="1"/>
      <c r="AD34" s="1"/>
      <c r="AE34" s="1"/>
      <c r="AF34" s="1"/>
      <c r="AG34" s="1"/>
      <c r="AH34" s="1"/>
      <c r="AI34" s="1"/>
    </row>
    <row r="35" spans="1:35" s="2" customFormat="1" ht="11.5" x14ac:dyDescent="0.25">
      <c r="A35" s="1"/>
      <c r="B35" s="227"/>
      <c r="C35" s="227"/>
      <c r="D35" s="225"/>
      <c r="E35" s="225"/>
      <c r="F35" s="226"/>
      <c r="G35" s="166"/>
      <c r="H35" s="226"/>
      <c r="I35" s="166"/>
      <c r="J35" s="226"/>
      <c r="K35" s="166"/>
      <c r="L35" s="226"/>
      <c r="M35" s="166"/>
      <c r="N35" s="226"/>
      <c r="O35" s="166"/>
      <c r="P35" s="226"/>
      <c r="Q35" s="166"/>
      <c r="R35" s="226"/>
      <c r="S35" s="1"/>
      <c r="T35" s="1"/>
      <c r="U35" s="1"/>
      <c r="V35" s="4"/>
      <c r="W35" s="4"/>
      <c r="X35" s="4"/>
      <c r="Y35" s="4"/>
      <c r="Z35" s="4"/>
      <c r="AA35" s="4"/>
      <c r="AB35" s="1"/>
      <c r="AC35" s="1"/>
      <c r="AD35" s="1"/>
      <c r="AE35" s="1"/>
      <c r="AF35" s="1"/>
      <c r="AG35" s="1"/>
      <c r="AH35" s="1"/>
      <c r="AI35" s="1"/>
    </row>
    <row r="36" spans="1:35" s="2" customFormat="1" ht="11.5" x14ac:dyDescent="0.25">
      <c r="A36" s="1"/>
      <c r="B36" s="227" t="s">
        <v>136</v>
      </c>
      <c r="C36" s="227"/>
      <c r="D36" s="253" t="s">
        <v>486</v>
      </c>
      <c r="E36" s="254"/>
      <c r="F36" s="255"/>
      <c r="G36" s="242"/>
      <c r="H36" s="226"/>
      <c r="I36" s="166"/>
      <c r="J36" s="226"/>
      <c r="K36" s="166"/>
      <c r="L36" s="226"/>
      <c r="M36" s="166"/>
      <c r="N36" s="226"/>
      <c r="O36" s="166"/>
      <c r="P36" s="226"/>
      <c r="Q36" s="166"/>
      <c r="R36" s="226"/>
      <c r="S36" s="1"/>
      <c r="T36" s="1"/>
      <c r="U36" s="1"/>
      <c r="V36" s="4"/>
      <c r="W36" s="4"/>
      <c r="X36" s="4"/>
      <c r="Y36" s="4"/>
      <c r="Z36" s="4"/>
      <c r="AA36" s="4"/>
      <c r="AB36" s="1"/>
      <c r="AC36" s="1"/>
      <c r="AD36" s="1"/>
      <c r="AE36" s="1"/>
      <c r="AF36" s="1"/>
      <c r="AG36" s="1"/>
      <c r="AH36" s="1"/>
      <c r="AI36" s="1"/>
    </row>
    <row r="37" spans="1:35" s="2" customFormat="1" ht="11.5" x14ac:dyDescent="0.25">
      <c r="A37" s="1"/>
      <c r="B37" s="227"/>
      <c r="C37" s="227"/>
      <c r="D37" s="345"/>
      <c r="E37" s="346"/>
      <c r="F37" s="347"/>
      <c r="G37" s="166"/>
      <c r="H37" s="226"/>
      <c r="I37" s="166"/>
      <c r="J37" s="226"/>
      <c r="K37" s="166"/>
      <c r="L37" s="226"/>
      <c r="M37" s="166"/>
      <c r="N37" s="226"/>
      <c r="O37" s="166"/>
      <c r="P37" s="226"/>
      <c r="Q37" s="166"/>
      <c r="R37" s="226"/>
      <c r="S37" s="1"/>
      <c r="T37" s="1"/>
      <c r="U37" s="1"/>
      <c r="V37" s="4"/>
      <c r="W37" s="4"/>
      <c r="X37" s="4"/>
      <c r="Y37" s="4"/>
      <c r="Z37" s="4"/>
      <c r="AA37" s="4"/>
      <c r="AB37" s="1"/>
      <c r="AC37" s="1"/>
      <c r="AD37" s="1"/>
      <c r="AE37" s="1"/>
      <c r="AF37" s="1"/>
      <c r="AG37" s="1"/>
      <c r="AH37" s="1"/>
      <c r="AI37" s="1"/>
    </row>
    <row r="38" spans="1:35" s="2" customFormat="1" ht="11.5" x14ac:dyDescent="0.25">
      <c r="A38" s="1"/>
      <c r="B38" s="227" t="s">
        <v>181</v>
      </c>
      <c r="C38" s="227"/>
      <c r="D38" s="348">
        <v>44386</v>
      </c>
      <c r="E38" s="225"/>
      <c r="F38" s="226"/>
      <c r="G38" s="166"/>
      <c r="H38" s="226"/>
      <c r="I38" s="166"/>
      <c r="J38" s="226"/>
      <c r="K38" s="166"/>
      <c r="L38" s="226"/>
      <c r="M38" s="166"/>
      <c r="N38" s="226"/>
      <c r="O38" s="166"/>
      <c r="P38" s="226"/>
      <c r="Q38" s="166"/>
      <c r="R38" s="226"/>
      <c r="S38" s="1"/>
      <c r="T38" s="1"/>
      <c r="U38" s="1"/>
      <c r="V38" s="4"/>
      <c r="W38" s="4"/>
      <c r="X38" s="4"/>
      <c r="Y38" s="4"/>
      <c r="Z38" s="4"/>
      <c r="AA38" s="4"/>
      <c r="AB38" s="1"/>
      <c r="AC38" s="1"/>
      <c r="AD38" s="1"/>
      <c r="AE38" s="1"/>
      <c r="AF38" s="1"/>
      <c r="AG38" s="1"/>
      <c r="AH38" s="1"/>
      <c r="AI38" s="1"/>
    </row>
    <row r="39" spans="1:35" s="2" customFormat="1" ht="11.5" x14ac:dyDescent="0.25">
      <c r="A39" s="1"/>
      <c r="B39" s="227"/>
      <c r="C39" s="227"/>
      <c r="D39" s="225"/>
      <c r="E39" s="225"/>
      <c r="F39" s="226"/>
      <c r="G39" s="166"/>
      <c r="H39" s="226"/>
      <c r="I39" s="166"/>
      <c r="J39" s="226"/>
      <c r="K39" s="166"/>
      <c r="L39" s="226"/>
      <c r="M39" s="166"/>
      <c r="N39" s="226"/>
      <c r="O39" s="166"/>
      <c r="P39" s="226"/>
      <c r="Q39" s="166"/>
      <c r="R39" s="226"/>
      <c r="S39" s="1"/>
      <c r="T39" s="1"/>
      <c r="U39" s="1"/>
      <c r="V39" s="4"/>
      <c r="W39" s="4"/>
      <c r="X39" s="4"/>
      <c r="Y39" s="4"/>
      <c r="Z39" s="4"/>
      <c r="AA39" s="4"/>
      <c r="AB39" s="1"/>
      <c r="AC39" s="1"/>
      <c r="AD39" s="1"/>
      <c r="AE39" s="1"/>
      <c r="AF39" s="1"/>
      <c r="AG39" s="1"/>
      <c r="AH39" s="1"/>
      <c r="AI39" s="1"/>
    </row>
    <row r="40" spans="1:35" s="2" customFormat="1" ht="13" x14ac:dyDescent="0.25">
      <c r="A40" s="1"/>
      <c r="B40" s="172" t="s">
        <v>183</v>
      </c>
      <c r="C40" s="172"/>
      <c r="D40" s="180"/>
      <c r="E40" s="180"/>
      <c r="F40" s="181"/>
      <c r="G40" s="17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226"/>
      <c r="S40" s="1"/>
      <c r="T40" s="1"/>
      <c r="U40" s="1"/>
      <c r="V40" s="4"/>
      <c r="W40" s="4"/>
      <c r="X40" s="4"/>
      <c r="Y40" s="4"/>
      <c r="Z40" s="4"/>
      <c r="AA40" s="4"/>
      <c r="AB40" s="1"/>
      <c r="AC40" s="1"/>
      <c r="AD40" s="1"/>
      <c r="AE40" s="1"/>
      <c r="AF40" s="1"/>
      <c r="AG40" s="1"/>
      <c r="AH40" s="1"/>
      <c r="AI40" s="1"/>
    </row>
    <row r="41" spans="1:35" s="2" customFormat="1" ht="11.5" x14ac:dyDescent="0.25">
      <c r="A41" s="1"/>
      <c r="B41" s="1"/>
      <c r="C41" s="1"/>
      <c r="F41" s="3"/>
      <c r="G41" s="1"/>
      <c r="H41" s="3"/>
      <c r="I41" s="1"/>
      <c r="J41" s="3"/>
      <c r="K41" s="1"/>
      <c r="L41" s="3"/>
      <c r="M41" s="1"/>
      <c r="N41" s="3"/>
      <c r="O41" s="1"/>
      <c r="P41" s="3"/>
      <c r="Q41" s="1"/>
      <c r="R41" s="226"/>
      <c r="S41" s="1"/>
      <c r="T41" s="1"/>
      <c r="U41" s="1"/>
      <c r="V41" s="4"/>
      <c r="W41" s="4"/>
      <c r="X41" s="4"/>
      <c r="Y41" s="4"/>
      <c r="Z41" s="4"/>
      <c r="AA41" s="4"/>
      <c r="AB41" s="1"/>
      <c r="AC41" s="1"/>
      <c r="AD41" s="1"/>
      <c r="AE41" s="1"/>
      <c r="AF41" s="1"/>
      <c r="AG41" s="1"/>
      <c r="AH41" s="1"/>
      <c r="AI41" s="1"/>
    </row>
    <row r="42" spans="1:35" s="2" customFormat="1" ht="13" x14ac:dyDescent="0.25">
      <c r="A42" s="1"/>
      <c r="C42" s="248" t="s">
        <v>184</v>
      </c>
      <c r="D42" s="225"/>
      <c r="E42" s="225"/>
      <c r="F42" s="226"/>
      <c r="G42" s="166"/>
      <c r="H42" s="226"/>
      <c r="I42" s="166"/>
      <c r="J42" s="226"/>
      <c r="K42" s="166"/>
      <c r="L42" s="226"/>
      <c r="M42" s="166"/>
      <c r="N42" s="226"/>
      <c r="O42" s="789">
        <f>+O26+O34</f>
        <v>0</v>
      </c>
      <c r="P42" s="790"/>
      <c r="Q42" s="791"/>
      <c r="R42" s="226"/>
      <c r="S42" s="1"/>
      <c r="T42" s="1"/>
      <c r="U42" s="1"/>
      <c r="V42" s="4"/>
      <c r="W42" s="4"/>
      <c r="X42" s="4"/>
      <c r="Y42" s="4"/>
      <c r="Z42" s="4"/>
      <c r="AA42" s="4"/>
      <c r="AB42" s="1"/>
      <c r="AC42" s="1"/>
      <c r="AD42" s="1"/>
      <c r="AE42" s="1"/>
      <c r="AF42" s="1"/>
      <c r="AG42" s="1"/>
      <c r="AH42" s="1"/>
      <c r="AI42" s="1"/>
    </row>
    <row r="43" spans="1:35" s="2" customFormat="1" ht="11.5" x14ac:dyDescent="0.25">
      <c r="A43" s="1"/>
      <c r="C43" s="167"/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226"/>
      <c r="R43" s="226"/>
      <c r="S43" s="1"/>
      <c r="T43" s="1"/>
      <c r="U43" s="1"/>
      <c r="V43" s="4"/>
      <c r="W43" s="4"/>
      <c r="X43" s="4"/>
      <c r="Y43" s="4"/>
      <c r="Z43" s="4"/>
      <c r="AA43" s="4"/>
      <c r="AB43" s="1"/>
      <c r="AC43" s="1"/>
      <c r="AD43" s="1"/>
      <c r="AE43" s="1"/>
      <c r="AF43" s="1"/>
      <c r="AG43" s="1"/>
      <c r="AH43" s="1"/>
      <c r="AI43" s="1"/>
    </row>
    <row r="44" spans="1:35" s="2" customFormat="1" ht="11.5" x14ac:dyDescent="0.25">
      <c r="A44" s="1"/>
      <c r="B44" s="227"/>
      <c r="C44" s="227"/>
      <c r="D44" s="225"/>
      <c r="E44" s="225"/>
      <c r="F44" s="226"/>
      <c r="G44" s="166"/>
      <c r="H44" s="226"/>
      <c r="I44" s="166"/>
      <c r="J44" s="226"/>
      <c r="K44" s="166"/>
      <c r="L44" s="226"/>
      <c r="M44" s="166"/>
      <c r="N44" s="226"/>
      <c r="O44" s="166"/>
      <c r="P44" s="226"/>
      <c r="Q44" s="166"/>
      <c r="R44" s="226"/>
      <c r="S44" s="1"/>
      <c r="T44" s="1"/>
      <c r="U44" s="1"/>
      <c r="V44" s="4"/>
      <c r="W44" s="4"/>
      <c r="X44" s="4"/>
      <c r="Y44" s="4"/>
      <c r="Z44" s="4"/>
      <c r="AA44" s="4"/>
      <c r="AB44" s="1"/>
      <c r="AC44" s="1"/>
      <c r="AD44" s="1"/>
      <c r="AE44" s="1"/>
      <c r="AF44" s="1"/>
      <c r="AG44" s="1"/>
      <c r="AH44" s="1"/>
      <c r="AI44" s="1"/>
    </row>
    <row r="45" spans="1:35" s="2" customFormat="1" ht="11.5" x14ac:dyDescent="0.25">
      <c r="A45" s="1"/>
      <c r="B45" s="227"/>
      <c r="C45" s="227"/>
      <c r="D45" s="225"/>
      <c r="E45" s="225"/>
      <c r="F45" s="226"/>
      <c r="G45" s="166"/>
      <c r="H45" s="226"/>
      <c r="I45" s="166"/>
      <c r="J45" s="226"/>
      <c r="K45" s="166"/>
      <c r="L45" s="226"/>
      <c r="M45" s="166"/>
      <c r="N45" s="226"/>
      <c r="O45" s="166"/>
      <c r="P45" s="226"/>
      <c r="Q45" s="166"/>
      <c r="R45" s="226"/>
      <c r="S45" s="1"/>
      <c r="T45" s="1"/>
      <c r="U45" s="1"/>
      <c r="V45" s="4"/>
      <c r="W45" s="4"/>
      <c r="X45" s="4"/>
      <c r="Y45" s="4"/>
      <c r="Z45" s="4"/>
      <c r="AA45" s="4"/>
      <c r="AB45" s="1"/>
      <c r="AC45" s="1"/>
      <c r="AD45" s="1"/>
      <c r="AE45" s="1"/>
      <c r="AF45" s="1"/>
      <c r="AG45" s="1"/>
      <c r="AH45" s="1"/>
      <c r="AI45" s="1"/>
    </row>
    <row r="46" spans="1:35" s="2" customFormat="1" ht="11.5" x14ac:dyDescent="0.25">
      <c r="A46" s="1"/>
      <c r="B46" s="227"/>
      <c r="C46" s="227"/>
      <c r="D46" s="225"/>
      <c r="E46" s="225"/>
      <c r="F46" s="226"/>
      <c r="G46" s="166"/>
      <c r="H46" s="226"/>
      <c r="I46" s="166"/>
      <c r="J46" s="226"/>
      <c r="K46" s="166"/>
      <c r="L46" s="226"/>
      <c r="M46" s="166"/>
      <c r="N46" s="226"/>
      <c r="O46" s="166"/>
      <c r="P46" s="226"/>
      <c r="Q46" s="166"/>
      <c r="R46" s="226"/>
      <c r="S46" s="1"/>
      <c r="T46" s="1"/>
      <c r="U46" s="1"/>
      <c r="V46" s="4"/>
      <c r="W46" s="4"/>
      <c r="X46" s="4"/>
      <c r="Y46" s="4"/>
      <c r="Z46" s="4"/>
      <c r="AA46" s="4"/>
      <c r="AB46" s="1"/>
      <c r="AC46" s="1"/>
      <c r="AD46" s="1"/>
      <c r="AE46" s="1"/>
      <c r="AF46" s="1"/>
      <c r="AG46" s="1"/>
      <c r="AH46" s="1"/>
      <c r="AI46" s="1"/>
    </row>
    <row r="47" spans="1:35" s="2" customFormat="1" ht="11.5" x14ac:dyDescent="0.25">
      <c r="A47" s="1"/>
      <c r="B47" s="227"/>
      <c r="C47" s="227"/>
      <c r="D47" s="225"/>
      <c r="E47" s="225"/>
      <c r="F47" s="226"/>
      <c r="G47" s="166"/>
      <c r="H47" s="226"/>
      <c r="I47" s="166"/>
      <c r="J47" s="226"/>
      <c r="K47" s="166"/>
      <c r="L47" s="226"/>
      <c r="M47" s="166"/>
      <c r="N47" s="226"/>
      <c r="O47" s="166"/>
      <c r="P47" s="226"/>
      <c r="Q47" s="166"/>
      <c r="R47" s="226"/>
      <c r="S47" s="1"/>
      <c r="T47" s="1"/>
      <c r="U47" s="1"/>
      <c r="V47" s="4"/>
      <c r="W47" s="4"/>
      <c r="X47" s="4"/>
      <c r="Y47" s="4"/>
      <c r="Z47" s="4"/>
      <c r="AA47" s="4"/>
      <c r="AB47" s="1"/>
      <c r="AC47" s="1"/>
      <c r="AD47" s="1"/>
      <c r="AE47" s="1"/>
      <c r="AF47" s="1"/>
      <c r="AG47" s="1"/>
      <c r="AH47" s="1"/>
      <c r="AI47" s="1"/>
    </row>
    <row r="48" spans="1:35" s="2" customFormat="1" ht="11.5" x14ac:dyDescent="0.25">
      <c r="A48" s="1"/>
      <c r="B48" s="227"/>
      <c r="C48" s="227"/>
      <c r="D48" s="225"/>
      <c r="E48" s="225"/>
      <c r="F48" s="226"/>
      <c r="G48" s="166"/>
      <c r="H48" s="226"/>
      <c r="I48" s="166"/>
      <c r="J48" s="226"/>
      <c r="K48" s="166"/>
      <c r="L48" s="226"/>
      <c r="M48" s="166"/>
      <c r="N48" s="226"/>
      <c r="O48" s="166"/>
      <c r="P48" s="226"/>
      <c r="Q48" s="166"/>
      <c r="R48" s="226"/>
      <c r="S48" s="1"/>
      <c r="T48" s="1"/>
      <c r="U48" s="1"/>
      <c r="V48" s="4"/>
      <c r="W48" s="4"/>
      <c r="X48" s="4"/>
      <c r="Y48" s="4"/>
      <c r="Z48" s="4"/>
      <c r="AA48" s="4"/>
      <c r="AB48" s="1"/>
      <c r="AC48" s="1"/>
      <c r="AD48" s="1"/>
      <c r="AE48" s="1"/>
      <c r="AF48" s="1"/>
      <c r="AG48" s="1"/>
      <c r="AH48" s="1"/>
      <c r="AI48" s="1"/>
    </row>
    <row r="49" spans="1:35" s="2" customFormat="1" ht="11.5" x14ac:dyDescent="0.25">
      <c r="A49" s="1"/>
      <c r="B49" s="227"/>
      <c r="C49" s="227"/>
      <c r="D49" s="225"/>
      <c r="E49" s="225"/>
      <c r="F49" s="226"/>
      <c r="G49" s="166"/>
      <c r="H49" s="226"/>
      <c r="I49" s="166"/>
      <c r="J49" s="226"/>
      <c r="K49" s="166"/>
      <c r="L49" s="226"/>
      <c r="M49" s="166"/>
      <c r="N49" s="226"/>
      <c r="O49" s="166"/>
      <c r="P49" s="226"/>
      <c r="Q49" s="166"/>
      <c r="R49" s="226"/>
      <c r="S49" s="1"/>
      <c r="T49" s="1"/>
      <c r="U49" s="1"/>
      <c r="V49" s="4"/>
      <c r="W49" s="4"/>
      <c r="X49" s="4"/>
      <c r="Y49" s="4"/>
      <c r="Z49" s="4"/>
      <c r="AA49" s="4"/>
      <c r="AB49" s="1"/>
      <c r="AC49" s="1"/>
      <c r="AD49" s="1"/>
      <c r="AE49" s="1"/>
      <c r="AF49" s="1"/>
      <c r="AG49" s="1"/>
      <c r="AH49" s="1"/>
      <c r="AI49" s="1"/>
    </row>
    <row r="50" spans="1:35" s="2" customFormat="1" ht="11.5" x14ac:dyDescent="0.25">
      <c r="A50" s="1"/>
      <c r="B50" s="227"/>
      <c r="C50" s="227"/>
      <c r="D50" s="225"/>
      <c r="E50" s="225"/>
      <c r="F50" s="226"/>
      <c r="G50" s="166"/>
      <c r="H50" s="226"/>
      <c r="I50" s="166"/>
      <c r="J50" s="226"/>
      <c r="K50" s="166"/>
      <c r="L50" s="226"/>
      <c r="M50" s="166"/>
      <c r="N50" s="226"/>
      <c r="O50" s="166"/>
      <c r="P50" s="226"/>
      <c r="Q50" s="166"/>
      <c r="R50" s="226"/>
      <c r="S50" s="1"/>
      <c r="T50" s="1"/>
      <c r="U50" s="1"/>
      <c r="V50" s="4"/>
      <c r="W50" s="4"/>
      <c r="X50" s="4"/>
      <c r="Y50" s="4"/>
      <c r="Z50" s="4"/>
      <c r="AA50" s="4"/>
      <c r="AB50" s="1"/>
      <c r="AC50" s="1"/>
      <c r="AD50" s="1"/>
      <c r="AE50" s="1"/>
      <c r="AF50" s="1"/>
      <c r="AG50" s="1"/>
      <c r="AH50" s="1"/>
      <c r="AI50" s="1"/>
    </row>
    <row r="51" spans="1:35" s="2" customFormat="1" ht="11.5" x14ac:dyDescent="0.25">
      <c r="A51" s="1"/>
      <c r="B51" s="227"/>
      <c r="C51" s="227"/>
      <c r="D51" s="225"/>
      <c r="E51" s="225"/>
      <c r="F51" s="226"/>
      <c r="G51" s="166"/>
      <c r="H51" s="226"/>
      <c r="I51" s="166"/>
      <c r="J51" s="226"/>
      <c r="K51" s="166"/>
      <c r="L51" s="226"/>
      <c r="M51" s="166"/>
      <c r="N51" s="226"/>
      <c r="O51" s="166"/>
      <c r="P51" s="226"/>
      <c r="Q51" s="166"/>
      <c r="R51" s="226"/>
      <c r="S51" s="1"/>
      <c r="T51" s="1"/>
      <c r="U51" s="1"/>
      <c r="V51" s="4"/>
      <c r="W51" s="4"/>
      <c r="X51" s="4"/>
      <c r="Y51" s="4"/>
      <c r="Z51" s="4"/>
      <c r="AA51" s="4"/>
      <c r="AB51" s="1"/>
      <c r="AC51" s="1"/>
      <c r="AD51" s="1"/>
      <c r="AE51" s="1"/>
      <c r="AF51" s="1"/>
      <c r="AG51" s="1"/>
      <c r="AH51" s="1"/>
      <c r="AI51" s="1"/>
    </row>
    <row r="52" spans="1:35" s="2" customFormat="1" ht="11.5" x14ac:dyDescent="0.25">
      <c r="A52" s="1"/>
      <c r="B52" s="227"/>
      <c r="C52" s="227"/>
      <c r="D52" s="225"/>
      <c r="E52" s="225"/>
      <c r="F52" s="226"/>
      <c r="G52" s="166"/>
      <c r="H52" s="226"/>
      <c r="I52" s="166"/>
      <c r="J52" s="226"/>
      <c r="K52" s="166"/>
      <c r="L52" s="226"/>
      <c r="M52" s="166"/>
      <c r="N52" s="226"/>
      <c r="O52" s="166"/>
      <c r="P52" s="226"/>
      <c r="Q52" s="166"/>
      <c r="R52" s="226"/>
      <c r="S52" s="1"/>
      <c r="T52" s="1"/>
      <c r="U52" s="1"/>
      <c r="V52" s="4"/>
      <c r="W52" s="4"/>
      <c r="X52" s="4"/>
      <c r="Y52" s="4"/>
      <c r="Z52" s="4"/>
      <c r="AA52" s="4"/>
      <c r="AB52" s="1"/>
      <c r="AC52" s="1"/>
      <c r="AD52" s="1"/>
      <c r="AE52" s="1"/>
      <c r="AF52" s="1"/>
      <c r="AG52" s="1"/>
      <c r="AH52" s="1"/>
      <c r="AI52" s="1"/>
    </row>
    <row r="53" spans="1:35" s="2" customFormat="1" ht="11.5" x14ac:dyDescent="0.25">
      <c r="A53" s="1"/>
      <c r="B53" s="227"/>
      <c r="C53" s="227"/>
      <c r="D53" s="225"/>
      <c r="E53" s="225"/>
      <c r="F53" s="226"/>
      <c r="G53" s="166"/>
      <c r="H53" s="226"/>
      <c r="I53" s="166"/>
      <c r="J53" s="226"/>
      <c r="K53" s="166"/>
      <c r="L53" s="226"/>
      <c r="M53" s="166"/>
      <c r="N53" s="226"/>
      <c r="O53" s="166"/>
      <c r="P53" s="226"/>
      <c r="Q53" s="166"/>
      <c r="R53" s="226"/>
      <c r="S53" s="1"/>
      <c r="T53" s="1"/>
      <c r="U53" s="1"/>
      <c r="V53" s="4"/>
      <c r="W53" s="4"/>
      <c r="X53" s="4"/>
      <c r="Y53" s="4"/>
      <c r="Z53" s="4"/>
      <c r="AA53" s="4"/>
      <c r="AB53" s="1"/>
      <c r="AC53" s="1"/>
      <c r="AD53" s="1"/>
      <c r="AE53" s="1"/>
      <c r="AF53" s="1"/>
      <c r="AG53" s="1"/>
      <c r="AH53" s="1"/>
      <c r="AI53" s="1"/>
    </row>
    <row r="54" spans="1:35" s="2" customFormat="1" ht="11.5" x14ac:dyDescent="0.25">
      <c r="A54" s="1"/>
      <c r="B54" s="227"/>
      <c r="C54" s="227"/>
      <c r="D54" s="225"/>
      <c r="E54" s="225"/>
      <c r="F54" s="226"/>
      <c r="G54" s="166"/>
      <c r="H54" s="226"/>
      <c r="I54" s="166"/>
      <c r="J54" s="226"/>
      <c r="K54" s="166"/>
      <c r="L54" s="226"/>
      <c r="M54" s="166"/>
      <c r="N54" s="226"/>
      <c r="O54" s="166"/>
      <c r="P54" s="226"/>
      <c r="Q54" s="166"/>
      <c r="R54" s="226"/>
      <c r="S54" s="1"/>
      <c r="T54" s="1"/>
      <c r="U54" s="1"/>
      <c r="V54" s="4"/>
      <c r="W54" s="4"/>
      <c r="X54" s="4"/>
      <c r="Y54" s="4"/>
      <c r="Z54" s="4"/>
      <c r="AA54" s="4"/>
      <c r="AB54" s="1"/>
      <c r="AC54" s="1"/>
      <c r="AD54" s="1"/>
      <c r="AE54" s="1"/>
      <c r="AF54" s="1"/>
      <c r="AG54" s="1"/>
      <c r="AH54" s="1"/>
      <c r="AI54" s="1"/>
    </row>
    <row r="55" spans="1:35" s="2" customFormat="1" ht="11.5" x14ac:dyDescent="0.25">
      <c r="A55" s="1"/>
      <c r="B55" s="227"/>
      <c r="C55" s="227"/>
      <c r="D55" s="225"/>
      <c r="E55" s="225"/>
      <c r="F55" s="226"/>
      <c r="G55" s="166"/>
      <c r="H55" s="226"/>
      <c r="I55" s="166"/>
      <c r="J55" s="226"/>
      <c r="K55" s="166"/>
      <c r="L55" s="226"/>
      <c r="M55" s="166"/>
      <c r="N55" s="226"/>
      <c r="O55" s="166"/>
      <c r="P55" s="226"/>
      <c r="Q55" s="166"/>
      <c r="R55" s="226"/>
      <c r="S55" s="1"/>
      <c r="T55" s="1"/>
      <c r="U55" s="1"/>
      <c r="V55" s="4"/>
      <c r="W55" s="4"/>
      <c r="X55" s="4"/>
      <c r="Y55" s="4"/>
      <c r="Z55" s="4"/>
      <c r="AA55" s="4"/>
      <c r="AB55" s="1"/>
      <c r="AC55" s="1"/>
      <c r="AD55" s="1"/>
      <c r="AE55" s="1"/>
      <c r="AF55" s="1"/>
      <c r="AG55" s="1"/>
      <c r="AH55" s="1"/>
      <c r="AI55" s="1"/>
    </row>
    <row r="56" spans="1:35" s="2" customFormat="1" ht="11.5" x14ac:dyDescent="0.25">
      <c r="A56" s="1"/>
      <c r="B56" s="227"/>
      <c r="C56" s="227"/>
      <c r="D56" s="225"/>
      <c r="E56" s="225"/>
      <c r="F56" s="226"/>
      <c r="G56" s="166"/>
      <c r="H56" s="226"/>
      <c r="I56" s="166"/>
      <c r="J56" s="226"/>
      <c r="K56" s="166"/>
      <c r="L56" s="226"/>
      <c r="M56" s="166"/>
      <c r="N56" s="226"/>
      <c r="O56" s="166"/>
      <c r="P56" s="226"/>
      <c r="Q56" s="166"/>
      <c r="R56" s="226"/>
      <c r="S56" s="1"/>
      <c r="T56" s="1"/>
      <c r="U56" s="1"/>
      <c r="V56" s="4"/>
      <c r="W56" s="4"/>
      <c r="X56" s="4"/>
      <c r="Y56" s="4"/>
      <c r="Z56" s="4"/>
      <c r="AA56" s="4"/>
      <c r="AB56" s="1"/>
      <c r="AC56" s="1"/>
      <c r="AD56" s="1"/>
      <c r="AE56" s="1"/>
      <c r="AF56" s="1"/>
      <c r="AG56" s="1"/>
      <c r="AH56" s="1"/>
      <c r="AI56" s="1"/>
    </row>
    <row r="57" spans="1:35" s="2" customFormat="1" ht="11.5" x14ac:dyDescent="0.25">
      <c r="A57" s="1"/>
      <c r="B57" s="227"/>
      <c r="C57" s="227"/>
      <c r="D57" s="225"/>
      <c r="E57" s="225"/>
      <c r="F57" s="226"/>
      <c r="G57" s="166"/>
      <c r="H57" s="226"/>
      <c r="I57" s="166"/>
      <c r="J57" s="226"/>
      <c r="K57" s="166"/>
      <c r="L57" s="226"/>
      <c r="M57" s="166"/>
      <c r="N57" s="226"/>
      <c r="O57" s="166"/>
      <c r="P57" s="226"/>
      <c r="Q57" s="166"/>
      <c r="R57" s="226"/>
      <c r="S57" s="1"/>
      <c r="T57" s="1"/>
      <c r="U57" s="1"/>
      <c r="V57" s="4"/>
      <c r="W57" s="4"/>
      <c r="X57" s="4"/>
      <c r="Y57" s="4"/>
      <c r="Z57" s="4"/>
      <c r="AA57" s="4"/>
      <c r="AB57" s="1"/>
      <c r="AC57" s="1"/>
      <c r="AD57" s="1"/>
      <c r="AE57" s="1"/>
      <c r="AF57" s="1"/>
      <c r="AG57" s="1"/>
      <c r="AH57" s="1"/>
      <c r="AI57" s="1"/>
    </row>
    <row r="58" spans="1:35" s="2" customFormat="1" ht="11.5" x14ac:dyDescent="0.25">
      <c r="A58" s="1"/>
      <c r="B58" s="227"/>
      <c r="C58" s="227"/>
      <c r="D58" s="225"/>
      <c r="E58" s="225"/>
      <c r="F58" s="226"/>
      <c r="G58" s="166"/>
      <c r="H58" s="226"/>
      <c r="I58" s="166"/>
      <c r="J58" s="226"/>
      <c r="K58" s="166"/>
      <c r="L58" s="226"/>
      <c r="M58" s="166"/>
      <c r="N58" s="226"/>
      <c r="O58" s="166"/>
      <c r="P58" s="226"/>
      <c r="Q58" s="166"/>
      <c r="R58" s="226"/>
      <c r="S58" s="1"/>
      <c r="T58" s="1"/>
      <c r="U58" s="1"/>
      <c r="V58" s="4"/>
      <c r="W58" s="4"/>
      <c r="X58" s="4"/>
      <c r="Y58" s="4"/>
      <c r="Z58" s="4"/>
      <c r="AA58" s="4"/>
      <c r="AB58" s="1"/>
      <c r="AC58" s="1"/>
      <c r="AD58" s="1"/>
      <c r="AE58" s="1"/>
      <c r="AF58" s="1"/>
      <c r="AG58" s="1"/>
      <c r="AH58" s="1"/>
      <c r="AI58" s="1"/>
    </row>
    <row r="59" spans="1:35" s="2" customFormat="1" ht="11.5" x14ac:dyDescent="0.25">
      <c r="A59" s="1"/>
      <c r="B59" s="227"/>
      <c r="C59" s="227"/>
      <c r="D59" s="225"/>
      <c r="E59" s="225"/>
      <c r="F59" s="226"/>
      <c r="G59" s="166"/>
      <c r="H59" s="226"/>
      <c r="I59" s="166"/>
      <c r="J59" s="226"/>
      <c r="K59" s="166"/>
      <c r="L59" s="226"/>
      <c r="M59" s="166"/>
      <c r="N59" s="226"/>
      <c r="O59" s="166"/>
      <c r="P59" s="226"/>
      <c r="Q59" s="166"/>
      <c r="R59" s="226"/>
      <c r="S59" s="1"/>
      <c r="T59" s="1"/>
      <c r="U59" s="1"/>
      <c r="V59" s="4"/>
      <c r="W59" s="4"/>
      <c r="X59" s="4"/>
      <c r="Y59" s="4"/>
      <c r="Z59" s="4"/>
      <c r="AA59" s="4"/>
      <c r="AB59" s="1"/>
      <c r="AC59" s="1"/>
      <c r="AD59" s="1"/>
      <c r="AE59" s="1"/>
      <c r="AF59" s="1"/>
      <c r="AG59" s="1"/>
      <c r="AH59" s="1"/>
      <c r="AI59" s="1"/>
    </row>
    <row r="60" spans="1:35" s="2" customFormat="1" ht="11.5" x14ac:dyDescent="0.25">
      <c r="A60" s="1"/>
      <c r="B60" s="227"/>
      <c r="C60" s="227"/>
      <c r="D60" s="225"/>
      <c r="E60" s="225"/>
      <c r="F60" s="226"/>
      <c r="G60" s="166"/>
      <c r="H60" s="226"/>
      <c r="I60" s="166"/>
      <c r="J60" s="226"/>
      <c r="K60" s="166"/>
      <c r="L60" s="226"/>
      <c r="M60" s="166"/>
      <c r="N60" s="226"/>
      <c r="O60" s="166"/>
      <c r="P60" s="226"/>
      <c r="Q60" s="166"/>
      <c r="R60" s="226"/>
      <c r="S60" s="1"/>
      <c r="T60" s="1"/>
      <c r="U60" s="1"/>
      <c r="V60" s="4"/>
      <c r="W60" s="4"/>
      <c r="X60" s="4"/>
      <c r="Y60" s="4"/>
      <c r="Z60" s="4"/>
      <c r="AA60" s="4"/>
      <c r="AB60" s="1"/>
      <c r="AC60" s="1"/>
      <c r="AD60" s="1"/>
      <c r="AE60" s="1"/>
      <c r="AF60" s="1"/>
      <c r="AG60" s="1"/>
      <c r="AH60" s="1"/>
      <c r="AI60" s="1"/>
    </row>
    <row r="61" spans="1:35" s="2" customFormat="1" ht="11.5" x14ac:dyDescent="0.25">
      <c r="A61" s="1"/>
      <c r="B61" s="227"/>
      <c r="C61" s="227"/>
      <c r="D61" s="225"/>
      <c r="E61" s="225"/>
      <c r="F61" s="226"/>
      <c r="G61" s="166"/>
      <c r="H61" s="226"/>
      <c r="I61" s="166"/>
      <c r="J61" s="226"/>
      <c r="K61" s="166"/>
      <c r="L61" s="226"/>
      <c r="M61" s="166"/>
      <c r="N61" s="226"/>
      <c r="O61" s="166"/>
      <c r="P61" s="226"/>
      <c r="Q61" s="166"/>
      <c r="R61" s="226"/>
      <c r="S61" s="1"/>
      <c r="T61" s="1"/>
      <c r="U61" s="1"/>
      <c r="V61" s="4"/>
      <c r="W61" s="4"/>
      <c r="X61" s="4"/>
      <c r="Y61" s="4"/>
      <c r="Z61" s="4"/>
      <c r="AA61" s="4"/>
      <c r="AB61" s="1"/>
      <c r="AC61" s="1"/>
      <c r="AD61" s="1"/>
      <c r="AE61" s="1"/>
      <c r="AF61" s="1"/>
      <c r="AG61" s="1"/>
      <c r="AH61" s="1"/>
      <c r="AI61" s="1"/>
    </row>
    <row r="62" spans="1:35" s="2" customFormat="1" ht="11.5" x14ac:dyDescent="0.25">
      <c r="A62" s="1"/>
      <c r="B62" s="227"/>
      <c r="C62" s="227"/>
      <c r="D62" s="225"/>
      <c r="E62" s="225"/>
      <c r="F62" s="226"/>
      <c r="G62" s="166"/>
      <c r="H62" s="226"/>
      <c r="I62" s="166"/>
      <c r="J62" s="226"/>
      <c r="K62" s="166"/>
      <c r="L62" s="226"/>
      <c r="M62" s="166"/>
      <c r="N62" s="226"/>
      <c r="O62" s="166"/>
      <c r="P62" s="226"/>
      <c r="Q62" s="166"/>
      <c r="R62" s="226"/>
      <c r="S62" s="1"/>
      <c r="T62" s="1"/>
      <c r="U62" s="1"/>
      <c r="V62" s="4"/>
      <c r="W62" s="4"/>
      <c r="X62" s="4"/>
      <c r="Y62" s="4"/>
      <c r="Z62" s="4"/>
      <c r="AA62" s="4"/>
      <c r="AB62" s="1"/>
      <c r="AC62" s="1"/>
      <c r="AD62" s="1"/>
      <c r="AE62" s="1"/>
      <c r="AF62" s="1"/>
      <c r="AG62" s="1"/>
      <c r="AH62" s="1"/>
      <c r="AI62" s="1"/>
    </row>
    <row r="63" spans="1:35" s="2" customFormat="1" ht="11.5" x14ac:dyDescent="0.25">
      <c r="A63" s="1"/>
      <c r="B63" s="227"/>
      <c r="C63" s="227"/>
      <c r="D63" s="225"/>
      <c r="E63" s="225"/>
      <c r="F63" s="226"/>
      <c r="G63" s="166"/>
      <c r="H63" s="226"/>
      <c r="I63" s="166"/>
      <c r="J63" s="226"/>
      <c r="K63" s="166"/>
      <c r="L63" s="226"/>
      <c r="M63" s="166"/>
      <c r="N63" s="226"/>
      <c r="O63" s="166"/>
      <c r="P63" s="226"/>
      <c r="Q63" s="166"/>
      <c r="R63" s="226"/>
      <c r="S63" s="1"/>
      <c r="T63" s="1"/>
      <c r="U63" s="1"/>
      <c r="V63" s="4"/>
      <c r="W63" s="4"/>
      <c r="X63" s="4"/>
      <c r="Y63" s="4"/>
      <c r="Z63" s="4"/>
      <c r="AA63" s="4"/>
      <c r="AB63" s="1"/>
      <c r="AC63" s="1"/>
      <c r="AD63" s="1"/>
      <c r="AE63" s="1"/>
      <c r="AF63" s="1"/>
      <c r="AG63" s="1"/>
      <c r="AH63" s="1"/>
      <c r="AI63" s="1"/>
    </row>
    <row r="64" spans="1:35" s="2" customFormat="1" ht="11.5" x14ac:dyDescent="0.25">
      <c r="A64" s="1"/>
      <c r="B64" s="227"/>
      <c r="C64" s="227"/>
      <c r="D64" s="225"/>
      <c r="E64" s="225"/>
      <c r="F64" s="226"/>
      <c r="G64" s="166"/>
      <c r="H64" s="226"/>
      <c r="I64" s="166"/>
      <c r="J64" s="226"/>
      <c r="K64" s="166"/>
      <c r="L64" s="226"/>
      <c r="M64" s="166"/>
      <c r="N64" s="226"/>
      <c r="O64" s="166"/>
      <c r="P64" s="226"/>
      <c r="Q64" s="166"/>
      <c r="R64" s="226"/>
      <c r="S64" s="1"/>
      <c r="T64" s="1"/>
      <c r="U64" s="1"/>
      <c r="V64" s="4"/>
      <c r="W64" s="4"/>
      <c r="X64" s="4"/>
      <c r="Y64" s="4"/>
      <c r="Z64" s="4"/>
      <c r="AA64" s="4"/>
      <c r="AB64" s="1"/>
      <c r="AC64" s="1"/>
      <c r="AD64" s="1"/>
      <c r="AE64" s="1"/>
      <c r="AF64" s="1"/>
      <c r="AG64" s="1"/>
      <c r="AH64" s="1"/>
      <c r="AI64" s="1"/>
    </row>
    <row r="65" spans="1:35" s="2" customFormat="1" ht="11.5" x14ac:dyDescent="0.25">
      <c r="A65" s="1"/>
      <c r="B65" s="227"/>
      <c r="C65" s="227"/>
      <c r="D65" s="225"/>
      <c r="E65" s="225"/>
      <c r="F65" s="226"/>
      <c r="G65" s="166"/>
      <c r="H65" s="226"/>
      <c r="I65" s="166"/>
      <c r="J65" s="226"/>
      <c r="K65" s="166"/>
      <c r="L65" s="226"/>
      <c r="M65" s="166"/>
      <c r="N65" s="226"/>
      <c r="O65" s="166"/>
      <c r="P65" s="226"/>
      <c r="Q65" s="166"/>
      <c r="R65" s="226"/>
      <c r="S65" s="1"/>
      <c r="T65" s="1"/>
      <c r="U65" s="1"/>
      <c r="V65" s="4"/>
      <c r="W65" s="4"/>
      <c r="X65" s="4"/>
      <c r="Y65" s="4"/>
      <c r="Z65" s="4"/>
      <c r="AA65" s="4"/>
      <c r="AB65" s="1"/>
      <c r="AC65" s="1"/>
      <c r="AD65" s="1"/>
      <c r="AE65" s="1"/>
      <c r="AF65" s="1"/>
      <c r="AG65" s="1"/>
      <c r="AH65" s="1"/>
      <c r="AI65" s="1"/>
    </row>
    <row r="66" spans="1:35" s="2" customFormat="1" ht="11.5" x14ac:dyDescent="0.25">
      <c r="A66" s="1"/>
      <c r="B66" s="227"/>
      <c r="C66" s="227"/>
      <c r="D66" s="225"/>
      <c r="E66" s="225"/>
      <c r="F66" s="226"/>
      <c r="G66" s="166"/>
      <c r="H66" s="226"/>
      <c r="I66" s="166"/>
      <c r="J66" s="226"/>
      <c r="K66" s="166"/>
      <c r="L66" s="226"/>
      <c r="M66" s="166"/>
      <c r="N66" s="226"/>
      <c r="O66" s="166"/>
      <c r="P66" s="226"/>
      <c r="Q66" s="166"/>
      <c r="R66" s="226"/>
      <c r="S66" s="1"/>
      <c r="T66" s="1"/>
      <c r="U66" s="1"/>
      <c r="V66" s="4"/>
      <c r="W66" s="4"/>
      <c r="X66" s="4"/>
      <c r="Y66" s="4"/>
      <c r="Z66" s="4"/>
      <c r="AA66" s="4"/>
      <c r="AB66" s="1"/>
      <c r="AC66" s="1"/>
      <c r="AD66" s="1"/>
      <c r="AE66" s="1"/>
      <c r="AF66" s="1"/>
      <c r="AG66" s="1"/>
      <c r="AH66" s="1"/>
      <c r="AI66" s="1"/>
    </row>
    <row r="67" spans="1:35" s="2" customFormat="1" ht="11.5" x14ac:dyDescent="0.25">
      <c r="A67" s="1"/>
      <c r="B67" s="227"/>
      <c r="C67" s="227"/>
      <c r="D67" s="225"/>
      <c r="E67" s="225"/>
      <c r="F67" s="226"/>
      <c r="G67" s="166"/>
      <c r="H67" s="226"/>
      <c r="I67" s="166"/>
      <c r="J67" s="226"/>
      <c r="K67" s="166"/>
      <c r="L67" s="226"/>
      <c r="M67" s="166"/>
      <c r="N67" s="226"/>
      <c r="O67" s="166"/>
      <c r="P67" s="226"/>
      <c r="Q67" s="166"/>
      <c r="R67" s="226"/>
      <c r="S67" s="1"/>
      <c r="T67" s="1"/>
      <c r="U67" s="1"/>
      <c r="V67" s="4"/>
      <c r="W67" s="4"/>
      <c r="X67" s="4"/>
      <c r="Y67" s="4"/>
      <c r="Z67" s="4"/>
      <c r="AA67" s="4"/>
      <c r="AB67" s="1"/>
      <c r="AC67" s="1"/>
      <c r="AD67" s="1"/>
      <c r="AE67" s="1"/>
      <c r="AF67" s="1"/>
      <c r="AG67" s="1"/>
      <c r="AH67" s="1"/>
      <c r="AI67" s="1"/>
    </row>
    <row r="68" spans="1:35" s="2" customFormat="1" ht="11.5" x14ac:dyDescent="0.25">
      <c r="A68" s="1"/>
      <c r="B68" s="227"/>
      <c r="C68" s="227"/>
      <c r="D68" s="225"/>
      <c r="E68" s="225"/>
      <c r="F68" s="226"/>
      <c r="G68" s="166"/>
      <c r="H68" s="226"/>
      <c r="I68" s="166"/>
      <c r="J68" s="226"/>
      <c r="K68" s="166"/>
      <c r="L68" s="226"/>
      <c r="M68" s="166"/>
      <c r="N68" s="226"/>
      <c r="O68" s="166"/>
      <c r="P68" s="226"/>
      <c r="Q68" s="166"/>
      <c r="R68" s="226"/>
      <c r="S68" s="1"/>
      <c r="T68" s="1"/>
      <c r="U68" s="1"/>
      <c r="V68" s="4"/>
      <c r="W68" s="4"/>
      <c r="X68" s="4"/>
      <c r="Y68" s="4"/>
      <c r="Z68" s="4"/>
      <c r="AA68" s="4"/>
      <c r="AB68" s="1"/>
      <c r="AC68" s="1"/>
      <c r="AD68" s="1"/>
      <c r="AE68" s="1"/>
      <c r="AF68" s="1"/>
      <c r="AG68" s="1"/>
      <c r="AH68" s="1"/>
      <c r="AI68" s="1"/>
    </row>
    <row r="69" spans="1:35" s="2" customFormat="1" ht="11.5" x14ac:dyDescent="0.25">
      <c r="A69" s="1"/>
      <c r="B69" s="227"/>
      <c r="C69" s="227"/>
      <c r="D69" s="225"/>
      <c r="E69" s="225"/>
      <c r="F69" s="226"/>
      <c r="G69" s="166"/>
      <c r="H69" s="226"/>
      <c r="I69" s="166"/>
      <c r="J69" s="226"/>
      <c r="K69" s="166"/>
      <c r="L69" s="226"/>
      <c r="M69" s="166"/>
      <c r="N69" s="226"/>
      <c r="O69" s="166"/>
      <c r="P69" s="226"/>
      <c r="Q69" s="166"/>
      <c r="R69" s="226"/>
      <c r="S69" s="1"/>
      <c r="T69" s="1"/>
      <c r="U69" s="1"/>
      <c r="V69" s="4"/>
      <c r="W69" s="4"/>
      <c r="X69" s="4"/>
      <c r="Y69" s="4"/>
      <c r="Z69" s="4"/>
      <c r="AA69" s="4"/>
      <c r="AB69" s="1"/>
      <c r="AC69" s="1"/>
      <c r="AD69" s="1"/>
      <c r="AE69" s="1"/>
      <c r="AF69" s="1"/>
      <c r="AG69" s="1"/>
      <c r="AH69" s="1"/>
      <c r="AI69" s="1"/>
    </row>
    <row r="70" spans="1:35" s="2" customFormat="1" ht="11.5" x14ac:dyDescent="0.25">
      <c r="A70" s="1"/>
      <c r="B70" s="227"/>
      <c r="C70" s="227"/>
      <c r="D70" s="225"/>
      <c r="E70" s="225"/>
      <c r="F70" s="226"/>
      <c r="G70" s="166"/>
      <c r="H70" s="226"/>
      <c r="I70" s="166"/>
      <c r="J70" s="226"/>
      <c r="K70" s="166"/>
      <c r="L70" s="226"/>
      <c r="M70" s="166"/>
      <c r="N70" s="226"/>
      <c r="O70" s="166"/>
      <c r="P70" s="226"/>
      <c r="Q70" s="166"/>
      <c r="R70" s="226"/>
      <c r="S70" s="1"/>
      <c r="T70" s="1"/>
      <c r="U70" s="1"/>
      <c r="V70" s="4"/>
      <c r="W70" s="4"/>
      <c r="X70" s="4"/>
      <c r="Y70" s="4"/>
      <c r="Z70" s="4"/>
      <c r="AA70" s="4"/>
      <c r="AB70" s="1"/>
      <c r="AC70" s="1"/>
      <c r="AD70" s="1"/>
      <c r="AE70" s="1"/>
      <c r="AF70" s="1"/>
      <c r="AG70" s="1"/>
      <c r="AH70" s="1"/>
      <c r="AI70" s="1"/>
    </row>
    <row r="71" spans="1:35" s="2" customFormat="1" ht="11.5" x14ac:dyDescent="0.25">
      <c r="A71" s="1"/>
      <c r="B71" s="227"/>
      <c r="C71" s="227"/>
      <c r="D71" s="225"/>
      <c r="E71" s="225"/>
      <c r="F71" s="226"/>
      <c r="G71" s="166"/>
      <c r="H71" s="226"/>
      <c r="I71" s="166"/>
      <c r="J71" s="226"/>
      <c r="K71" s="166"/>
      <c r="L71" s="226"/>
      <c r="M71" s="166"/>
      <c r="N71" s="226"/>
      <c r="O71" s="166"/>
      <c r="P71" s="226"/>
      <c r="Q71" s="166"/>
      <c r="R71" s="226"/>
      <c r="S71" s="1"/>
      <c r="T71" s="1"/>
      <c r="U71" s="1"/>
      <c r="V71" s="4"/>
      <c r="W71" s="4"/>
      <c r="X71" s="4"/>
      <c r="Y71" s="4"/>
      <c r="Z71" s="4"/>
      <c r="AA71" s="4"/>
      <c r="AB71" s="1"/>
      <c r="AC71" s="1"/>
      <c r="AD71" s="1"/>
      <c r="AE71" s="1"/>
      <c r="AF71" s="1"/>
      <c r="AG71" s="1"/>
      <c r="AH71" s="1"/>
      <c r="AI71" s="1"/>
    </row>
    <row r="72" spans="1:35" s="2" customFormat="1" ht="11.5" x14ac:dyDescent="0.25">
      <c r="A72" s="1"/>
      <c r="B72" s="227"/>
      <c r="C72" s="227"/>
      <c r="D72" s="225"/>
      <c r="E72" s="225"/>
      <c r="F72" s="226"/>
      <c r="G72" s="166"/>
      <c r="H72" s="226"/>
      <c r="I72" s="166"/>
      <c r="J72" s="226"/>
      <c r="K72" s="166"/>
      <c r="L72" s="226"/>
      <c r="M72" s="166"/>
      <c r="N72" s="226"/>
      <c r="O72" s="166"/>
      <c r="P72" s="226"/>
      <c r="Q72" s="166"/>
      <c r="R72" s="226"/>
      <c r="S72" s="1"/>
      <c r="T72" s="1"/>
      <c r="U72" s="1"/>
      <c r="V72" s="4"/>
      <c r="W72" s="4"/>
      <c r="X72" s="4"/>
      <c r="Y72" s="4"/>
      <c r="Z72" s="4"/>
      <c r="AA72" s="4"/>
      <c r="AB72" s="1"/>
      <c r="AC72" s="1"/>
      <c r="AD72" s="1"/>
      <c r="AE72" s="1"/>
      <c r="AF72" s="1"/>
      <c r="AG72" s="1"/>
      <c r="AH72" s="1"/>
      <c r="AI72" s="1"/>
    </row>
    <row r="73" spans="1:35" s="2" customFormat="1" ht="11.5" x14ac:dyDescent="0.25">
      <c r="A73" s="1"/>
      <c r="B73" s="227"/>
      <c r="C73" s="227"/>
      <c r="D73" s="225"/>
      <c r="E73" s="225"/>
      <c r="F73" s="226"/>
      <c r="G73" s="166"/>
      <c r="H73" s="226"/>
      <c r="I73" s="166"/>
      <c r="J73" s="226"/>
      <c r="K73" s="166"/>
      <c r="L73" s="226"/>
      <c r="M73" s="166"/>
      <c r="N73" s="226"/>
      <c r="O73" s="166"/>
      <c r="P73" s="226"/>
      <c r="Q73" s="166"/>
      <c r="R73" s="226"/>
      <c r="S73" s="1"/>
      <c r="T73" s="1"/>
      <c r="U73" s="1"/>
      <c r="V73" s="4"/>
      <c r="W73" s="4"/>
      <c r="X73" s="4"/>
      <c r="Y73" s="4"/>
      <c r="Z73" s="4"/>
      <c r="AA73" s="4"/>
      <c r="AB73" s="1"/>
      <c r="AC73" s="1"/>
      <c r="AD73" s="1"/>
      <c r="AE73" s="1"/>
      <c r="AF73" s="1"/>
      <c r="AG73" s="1"/>
      <c r="AH73" s="1"/>
      <c r="AI73" s="1"/>
    </row>
    <row r="74" spans="1:35" s="2" customFormat="1" ht="11.5" x14ac:dyDescent="0.25">
      <c r="A74" s="1"/>
      <c r="B74" s="227"/>
      <c r="C74" s="227"/>
      <c r="D74" s="225"/>
      <c r="E74" s="225"/>
      <c r="F74" s="226"/>
      <c r="G74" s="166"/>
      <c r="H74" s="226"/>
      <c r="I74" s="166"/>
      <c r="J74" s="226"/>
      <c r="K74" s="166"/>
      <c r="L74" s="226"/>
      <c r="M74" s="166"/>
      <c r="N74" s="226"/>
      <c r="O74" s="166"/>
      <c r="P74" s="226"/>
      <c r="Q74" s="166"/>
      <c r="R74" s="226"/>
      <c r="S74" s="1"/>
      <c r="T74" s="1"/>
      <c r="U74" s="1"/>
      <c r="V74" s="4"/>
      <c r="W74" s="4"/>
      <c r="X74" s="4"/>
      <c r="Y74" s="4"/>
      <c r="Z74" s="4"/>
      <c r="AA74" s="4"/>
      <c r="AB74" s="1"/>
      <c r="AC74" s="1"/>
      <c r="AD74" s="1"/>
      <c r="AE74" s="1"/>
      <c r="AF74" s="1"/>
      <c r="AG74" s="1"/>
      <c r="AH74" s="1"/>
      <c r="AI74" s="1"/>
    </row>
    <row r="75" spans="1:35" s="2" customFormat="1" ht="11.5" x14ac:dyDescent="0.25">
      <c r="A75" s="1"/>
      <c r="B75" s="227"/>
      <c r="C75" s="227"/>
      <c r="D75" s="225"/>
      <c r="E75" s="225"/>
      <c r="F75" s="226"/>
      <c r="G75" s="166"/>
      <c r="H75" s="226"/>
      <c r="I75" s="166"/>
      <c r="J75" s="226"/>
      <c r="K75" s="166"/>
      <c r="L75" s="226"/>
      <c r="M75" s="166"/>
      <c r="N75" s="226"/>
      <c r="O75" s="166"/>
      <c r="P75" s="226"/>
      <c r="Q75" s="166"/>
      <c r="R75" s="226"/>
      <c r="S75" s="1"/>
      <c r="T75" s="1"/>
      <c r="U75" s="1"/>
      <c r="V75" s="4"/>
      <c r="W75" s="4"/>
      <c r="X75" s="4"/>
      <c r="Y75" s="4"/>
      <c r="Z75" s="4"/>
      <c r="AA75" s="4"/>
      <c r="AB75" s="1"/>
      <c r="AC75" s="1"/>
      <c r="AD75" s="1"/>
      <c r="AE75" s="1"/>
      <c r="AF75" s="1"/>
      <c r="AG75" s="1"/>
      <c r="AH75" s="1"/>
      <c r="AI75" s="1"/>
    </row>
    <row r="76" spans="1:35" s="2" customFormat="1" ht="11.5" x14ac:dyDescent="0.25">
      <c r="A76" s="1"/>
      <c r="B76" s="227"/>
      <c r="C76" s="227"/>
      <c r="D76" s="225"/>
      <c r="E76" s="225"/>
      <c r="F76" s="226"/>
      <c r="G76" s="166"/>
      <c r="H76" s="226"/>
      <c r="I76" s="166"/>
      <c r="J76" s="226"/>
      <c r="K76" s="166"/>
      <c r="L76" s="226"/>
      <c r="M76" s="166"/>
      <c r="N76" s="226"/>
      <c r="O76" s="166"/>
      <c r="P76" s="226"/>
      <c r="Q76" s="166"/>
      <c r="R76" s="226"/>
      <c r="S76" s="1"/>
      <c r="T76" s="1"/>
      <c r="U76" s="1"/>
      <c r="V76" s="4"/>
      <c r="W76" s="4"/>
      <c r="X76" s="4"/>
      <c r="Y76" s="4"/>
      <c r="Z76" s="4"/>
      <c r="AA76" s="4"/>
      <c r="AB76" s="1"/>
      <c r="AC76" s="1"/>
      <c r="AD76" s="1"/>
      <c r="AE76" s="1"/>
      <c r="AF76" s="1"/>
      <c r="AG76" s="1"/>
      <c r="AH76" s="1"/>
      <c r="AI76" s="1"/>
    </row>
    <row r="77" spans="1:35" s="2" customFormat="1" ht="11.5" x14ac:dyDescent="0.25">
      <c r="A77" s="1"/>
      <c r="B77" s="227"/>
      <c r="C77" s="227"/>
      <c r="D77" s="225"/>
      <c r="E77" s="225"/>
      <c r="F77" s="226"/>
      <c r="G77" s="166"/>
      <c r="H77" s="226"/>
      <c r="I77" s="166"/>
      <c r="J77" s="226"/>
      <c r="K77" s="166"/>
      <c r="L77" s="226"/>
      <c r="M77" s="166"/>
      <c r="N77" s="226"/>
      <c r="O77" s="166"/>
      <c r="P77" s="226"/>
      <c r="Q77" s="166"/>
      <c r="R77" s="226"/>
      <c r="S77" s="1"/>
      <c r="T77" s="1"/>
      <c r="U77" s="1"/>
      <c r="V77" s="4"/>
      <c r="W77" s="4"/>
      <c r="X77" s="4"/>
      <c r="Y77" s="4"/>
      <c r="Z77" s="4"/>
      <c r="AA77" s="4"/>
      <c r="AB77" s="1"/>
      <c r="AC77" s="1"/>
      <c r="AD77" s="1"/>
      <c r="AE77" s="1"/>
      <c r="AF77" s="1"/>
      <c r="AG77" s="1"/>
      <c r="AH77" s="1"/>
      <c r="AI77" s="1"/>
    </row>
    <row r="78" spans="1:35" s="2" customFormat="1" ht="11.5" x14ac:dyDescent="0.25">
      <c r="A78" s="1"/>
      <c r="B78" s="227"/>
      <c r="C78" s="227"/>
      <c r="D78" s="225"/>
      <c r="E78" s="225"/>
      <c r="F78" s="226"/>
      <c r="G78" s="166"/>
      <c r="H78" s="226"/>
      <c r="I78" s="166"/>
      <c r="J78" s="226"/>
      <c r="K78" s="166"/>
      <c r="L78" s="226"/>
      <c r="M78" s="166"/>
      <c r="N78" s="226"/>
      <c r="O78" s="166"/>
      <c r="P78" s="226"/>
      <c r="Q78" s="166"/>
      <c r="R78" s="226"/>
      <c r="S78" s="1"/>
      <c r="T78" s="1"/>
      <c r="U78" s="1"/>
      <c r="V78" s="4"/>
      <c r="W78" s="4"/>
      <c r="X78" s="4"/>
      <c r="Y78" s="4"/>
      <c r="Z78" s="4"/>
      <c r="AA78" s="4"/>
      <c r="AB78" s="1"/>
      <c r="AC78" s="1"/>
      <c r="AD78" s="1"/>
      <c r="AE78" s="1"/>
      <c r="AF78" s="1"/>
      <c r="AG78" s="1"/>
      <c r="AH78" s="1"/>
      <c r="AI78" s="1"/>
    </row>
    <row r="79" spans="1:35" s="2" customFormat="1" ht="11.5" x14ac:dyDescent="0.25">
      <c r="A79" s="1"/>
      <c r="B79" s="227"/>
      <c r="C79" s="227"/>
      <c r="D79" s="225"/>
      <c r="E79" s="225"/>
      <c r="F79" s="226"/>
      <c r="G79" s="166"/>
      <c r="H79" s="226"/>
      <c r="I79" s="166"/>
      <c r="J79" s="226"/>
      <c r="K79" s="166"/>
      <c r="L79" s="226"/>
      <c r="M79" s="166"/>
      <c r="N79" s="226"/>
      <c r="O79" s="166"/>
      <c r="P79" s="226"/>
      <c r="Q79" s="166"/>
      <c r="R79" s="226"/>
      <c r="S79" s="1"/>
      <c r="T79" s="1"/>
      <c r="U79" s="1"/>
      <c r="V79" s="4"/>
      <c r="W79" s="4"/>
      <c r="X79" s="4"/>
      <c r="Y79" s="4"/>
      <c r="Z79" s="4"/>
      <c r="AA79" s="4"/>
      <c r="AB79" s="1"/>
      <c r="AC79" s="1"/>
      <c r="AD79" s="1"/>
      <c r="AE79" s="1"/>
      <c r="AF79" s="1"/>
      <c r="AG79" s="1"/>
      <c r="AH79" s="1"/>
      <c r="AI79" s="1"/>
    </row>
    <row r="80" spans="1:35" s="2" customFormat="1" ht="11.5" x14ac:dyDescent="0.25">
      <c r="A80" s="1"/>
      <c r="B80" s="227"/>
      <c r="C80" s="227"/>
      <c r="D80" s="225"/>
      <c r="E80" s="225"/>
      <c r="F80" s="226"/>
      <c r="G80" s="166"/>
      <c r="H80" s="226"/>
      <c r="I80" s="166"/>
      <c r="J80" s="226"/>
      <c r="K80" s="166"/>
      <c r="L80" s="226"/>
      <c r="M80" s="166"/>
      <c r="N80" s="226"/>
      <c r="O80" s="166"/>
      <c r="P80" s="226"/>
      <c r="Q80" s="166"/>
      <c r="R80" s="226"/>
      <c r="S80" s="1"/>
      <c r="T80" s="1"/>
      <c r="U80" s="1"/>
      <c r="V80" s="4"/>
      <c r="W80" s="4"/>
      <c r="X80" s="4"/>
      <c r="Y80" s="4"/>
      <c r="Z80" s="4"/>
      <c r="AA80" s="4"/>
      <c r="AB80" s="1"/>
      <c r="AC80" s="1"/>
      <c r="AD80" s="1"/>
      <c r="AE80" s="1"/>
      <c r="AF80" s="1"/>
      <c r="AG80" s="1"/>
      <c r="AH80" s="1"/>
      <c r="AI80" s="1"/>
    </row>
    <row r="81" spans="1:35" s="2" customFormat="1" ht="11.5" x14ac:dyDescent="0.25">
      <c r="A81" s="1"/>
      <c r="B81" s="227"/>
      <c r="C81" s="227"/>
      <c r="D81" s="225"/>
      <c r="E81" s="225"/>
      <c r="F81" s="226"/>
      <c r="G81" s="166"/>
      <c r="H81" s="226"/>
      <c r="I81" s="166"/>
      <c r="J81" s="226"/>
      <c r="K81" s="166"/>
      <c r="L81" s="226"/>
      <c r="M81" s="166"/>
      <c r="N81" s="226"/>
      <c r="O81" s="166"/>
      <c r="P81" s="226"/>
      <c r="Q81" s="166"/>
      <c r="R81" s="226"/>
      <c r="S81" s="1"/>
      <c r="T81" s="1"/>
      <c r="U81" s="1"/>
      <c r="V81" s="4"/>
      <c r="W81" s="4"/>
      <c r="X81" s="4"/>
      <c r="Y81" s="4"/>
      <c r="Z81" s="4"/>
      <c r="AA81" s="4"/>
      <c r="AB81" s="1"/>
      <c r="AC81" s="1"/>
      <c r="AD81" s="1"/>
      <c r="AE81" s="1"/>
      <c r="AF81" s="1"/>
      <c r="AG81" s="1"/>
      <c r="AH81" s="1"/>
      <c r="AI81" s="1"/>
    </row>
    <row r="82" spans="1:35" s="2" customFormat="1" ht="11.5" x14ac:dyDescent="0.25">
      <c r="A82" s="1"/>
      <c r="B82" s="227"/>
      <c r="C82" s="227"/>
      <c r="D82" s="225"/>
      <c r="E82" s="225"/>
      <c r="F82" s="226"/>
      <c r="G82" s="166"/>
      <c r="H82" s="226"/>
      <c r="I82" s="166"/>
      <c r="J82" s="226"/>
      <c r="K82" s="166"/>
      <c r="L82" s="226"/>
      <c r="M82" s="166"/>
      <c r="N82" s="226"/>
      <c r="O82" s="166"/>
      <c r="P82" s="226"/>
      <c r="Q82" s="166"/>
      <c r="R82" s="226"/>
      <c r="S82" s="1"/>
      <c r="T82" s="1"/>
      <c r="U82" s="1"/>
      <c r="V82" s="4"/>
      <c r="W82" s="4"/>
      <c r="X82" s="4"/>
      <c r="Y82" s="4"/>
      <c r="Z82" s="4"/>
      <c r="AA82" s="4"/>
      <c r="AB82" s="1"/>
      <c r="AC82" s="1"/>
      <c r="AD82" s="1"/>
      <c r="AE82" s="1"/>
      <c r="AF82" s="1"/>
      <c r="AG82" s="1"/>
      <c r="AH82" s="1"/>
      <c r="AI82" s="1"/>
    </row>
    <row r="83" spans="1:35" s="2" customFormat="1" ht="11.5" x14ac:dyDescent="0.25">
      <c r="A83" s="1"/>
      <c r="B83" s="227"/>
      <c r="C83" s="227"/>
      <c r="D83" s="225"/>
      <c r="E83" s="225"/>
      <c r="F83" s="226"/>
      <c r="G83" s="166"/>
      <c r="H83" s="226"/>
      <c r="I83" s="166"/>
      <c r="J83" s="226"/>
      <c r="K83" s="166"/>
      <c r="L83" s="226"/>
      <c r="M83" s="166"/>
      <c r="N83" s="226"/>
      <c r="O83" s="166"/>
      <c r="P83" s="226"/>
      <c r="Q83" s="166"/>
      <c r="R83" s="226"/>
      <c r="S83" s="1"/>
      <c r="T83" s="1"/>
      <c r="U83" s="1"/>
      <c r="V83" s="4"/>
      <c r="W83" s="4"/>
      <c r="X83" s="4"/>
      <c r="Y83" s="4"/>
      <c r="Z83" s="4"/>
      <c r="AA83" s="4"/>
      <c r="AB83" s="1"/>
      <c r="AC83" s="1"/>
      <c r="AD83" s="1"/>
      <c r="AE83" s="1"/>
      <c r="AF83" s="1"/>
      <c r="AG83" s="1"/>
      <c r="AH83" s="1"/>
      <c r="AI83" s="1"/>
    </row>
    <row r="84" spans="1:35" s="2" customFormat="1" ht="11.5" x14ac:dyDescent="0.25">
      <c r="A84" s="1"/>
      <c r="B84" s="227"/>
      <c r="C84" s="227"/>
      <c r="D84" s="225"/>
      <c r="E84" s="225"/>
      <c r="F84" s="226"/>
      <c r="G84" s="166"/>
      <c r="H84" s="226"/>
      <c r="I84" s="166"/>
      <c r="J84" s="226"/>
      <c r="K84" s="166"/>
      <c r="L84" s="226"/>
      <c r="M84" s="166"/>
      <c r="N84" s="226"/>
      <c r="O84" s="166"/>
      <c r="P84" s="226"/>
      <c r="Q84" s="166"/>
      <c r="R84" s="226"/>
      <c r="S84" s="1"/>
      <c r="T84" s="1"/>
      <c r="U84" s="1"/>
      <c r="V84" s="4"/>
      <c r="W84" s="4"/>
      <c r="X84" s="4"/>
      <c r="Y84" s="4"/>
      <c r="Z84" s="4"/>
      <c r="AA84" s="4"/>
      <c r="AB84" s="1"/>
      <c r="AC84" s="1"/>
      <c r="AD84" s="1"/>
      <c r="AE84" s="1"/>
      <c r="AF84" s="1"/>
      <c r="AG84" s="1"/>
      <c r="AH84" s="1"/>
      <c r="AI84" s="1"/>
    </row>
    <row r="85" spans="1:35" s="2" customFormat="1" ht="11.5" x14ac:dyDescent="0.25">
      <c r="A85" s="1"/>
      <c r="B85" s="227"/>
      <c r="C85" s="227"/>
      <c r="D85" s="225"/>
      <c r="E85" s="225"/>
      <c r="F85" s="226"/>
      <c r="G85" s="166"/>
      <c r="H85" s="226"/>
      <c r="I85" s="166"/>
      <c r="J85" s="226"/>
      <c r="K85" s="166"/>
      <c r="L85" s="226"/>
      <c r="M85" s="166"/>
      <c r="N85" s="226"/>
      <c r="O85" s="166"/>
      <c r="P85" s="226"/>
      <c r="Q85" s="166"/>
      <c r="R85" s="226"/>
      <c r="S85" s="1"/>
      <c r="T85" s="1"/>
      <c r="U85" s="1"/>
      <c r="V85" s="4"/>
      <c r="W85" s="4"/>
      <c r="X85" s="4"/>
      <c r="Y85" s="4"/>
      <c r="Z85" s="4"/>
      <c r="AA85" s="4"/>
      <c r="AB85" s="1"/>
      <c r="AC85" s="1"/>
      <c r="AD85" s="1"/>
      <c r="AE85" s="1"/>
      <c r="AF85" s="1"/>
      <c r="AG85" s="1"/>
      <c r="AH85" s="1"/>
      <c r="AI85" s="1"/>
    </row>
    <row r="86" spans="1:35" s="2" customFormat="1" ht="11.5" x14ac:dyDescent="0.25">
      <c r="A86" s="1"/>
      <c r="B86" s="227"/>
      <c r="C86" s="227"/>
      <c r="D86" s="225"/>
      <c r="E86" s="225"/>
      <c r="F86" s="226"/>
      <c r="G86" s="166"/>
      <c r="H86" s="226"/>
      <c r="I86" s="166"/>
      <c r="J86" s="226"/>
      <c r="K86" s="166"/>
      <c r="L86" s="226"/>
      <c r="M86" s="166"/>
      <c r="N86" s="226"/>
      <c r="O86" s="166"/>
      <c r="P86" s="226"/>
      <c r="Q86" s="166"/>
      <c r="R86" s="226"/>
      <c r="S86" s="1"/>
      <c r="T86" s="1"/>
      <c r="U86" s="1"/>
      <c r="V86" s="4"/>
      <c r="W86" s="4"/>
      <c r="X86" s="4"/>
      <c r="Y86" s="4"/>
      <c r="Z86" s="4"/>
      <c r="AA86" s="4"/>
      <c r="AB86" s="1"/>
      <c r="AC86" s="1"/>
      <c r="AD86" s="1"/>
      <c r="AE86" s="1"/>
      <c r="AF86" s="1"/>
      <c r="AG86" s="1"/>
      <c r="AH86" s="1"/>
      <c r="AI86" s="1"/>
    </row>
    <row r="87" spans="1:35" s="2" customFormat="1" ht="11.5" x14ac:dyDescent="0.25">
      <c r="A87" s="1"/>
      <c r="B87" s="227"/>
      <c r="C87" s="227"/>
      <c r="D87" s="225"/>
      <c r="E87" s="225"/>
      <c r="F87" s="226"/>
      <c r="G87" s="166"/>
      <c r="H87" s="226"/>
      <c r="I87" s="166"/>
      <c r="J87" s="226"/>
      <c r="K87" s="166"/>
      <c r="L87" s="226"/>
      <c r="M87" s="166"/>
      <c r="N87" s="226"/>
      <c r="O87" s="166"/>
      <c r="P87" s="226"/>
      <c r="Q87" s="166"/>
      <c r="R87" s="226"/>
      <c r="S87" s="1"/>
      <c r="T87" s="1"/>
      <c r="U87" s="1"/>
      <c r="V87" s="4"/>
      <c r="W87" s="4"/>
      <c r="X87" s="4"/>
      <c r="Y87" s="4"/>
      <c r="Z87" s="4"/>
      <c r="AA87" s="4"/>
      <c r="AB87" s="1"/>
      <c r="AC87" s="1"/>
      <c r="AD87" s="1"/>
      <c r="AE87" s="1"/>
      <c r="AF87" s="1"/>
      <c r="AG87" s="1"/>
      <c r="AH87" s="1"/>
      <c r="AI87" s="1"/>
    </row>
    <row r="88" spans="1:35" s="2" customFormat="1" ht="11.5" x14ac:dyDescent="0.25">
      <c r="A88" s="1"/>
      <c r="B88" s="227"/>
      <c r="C88" s="227"/>
      <c r="D88" s="225"/>
      <c r="E88" s="225"/>
      <c r="F88" s="226"/>
      <c r="G88" s="166"/>
      <c r="H88" s="226"/>
      <c r="I88" s="166"/>
      <c r="J88" s="226"/>
      <c r="K88" s="166"/>
      <c r="L88" s="226"/>
      <c r="M88" s="166"/>
      <c r="N88" s="226"/>
      <c r="O88" s="166"/>
      <c r="P88" s="226"/>
      <c r="Q88" s="166"/>
      <c r="R88" s="226"/>
      <c r="S88" s="1"/>
      <c r="T88" s="1"/>
      <c r="U88" s="1"/>
      <c r="V88" s="4"/>
      <c r="W88" s="4"/>
      <c r="X88" s="4"/>
      <c r="Y88" s="4"/>
      <c r="Z88" s="4"/>
      <c r="AA88" s="4"/>
      <c r="AB88" s="1"/>
      <c r="AC88" s="1"/>
      <c r="AD88" s="1"/>
      <c r="AE88" s="1"/>
      <c r="AF88" s="1"/>
      <c r="AG88" s="1"/>
      <c r="AH88" s="1"/>
      <c r="AI88" s="1"/>
    </row>
    <row r="89" spans="1:35" s="2" customFormat="1" ht="11.5" x14ac:dyDescent="0.25">
      <c r="A89" s="1"/>
      <c r="B89" s="227"/>
      <c r="C89" s="227"/>
      <c r="D89" s="225"/>
      <c r="E89" s="225"/>
      <c r="F89" s="226"/>
      <c r="G89" s="166"/>
      <c r="H89" s="226"/>
      <c r="I89" s="166"/>
      <c r="J89" s="226"/>
      <c r="K89" s="166"/>
      <c r="L89" s="226"/>
      <c r="M89" s="166"/>
      <c r="N89" s="226"/>
      <c r="O89" s="166"/>
      <c r="P89" s="226"/>
      <c r="Q89" s="166"/>
      <c r="R89" s="226"/>
      <c r="S89" s="1"/>
      <c r="T89" s="1"/>
      <c r="U89" s="1"/>
      <c r="V89" s="4"/>
      <c r="W89" s="4"/>
      <c r="X89" s="4"/>
      <c r="Y89" s="4"/>
      <c r="Z89" s="4"/>
      <c r="AA89" s="4"/>
      <c r="AB89" s="1"/>
      <c r="AC89" s="1"/>
      <c r="AD89" s="1"/>
      <c r="AE89" s="1"/>
      <c r="AF89" s="1"/>
      <c r="AG89" s="1"/>
      <c r="AH89" s="1"/>
      <c r="AI89" s="1"/>
    </row>
    <row r="90" spans="1:35" s="2" customFormat="1" ht="11.5" x14ac:dyDescent="0.25">
      <c r="A90" s="1"/>
      <c r="B90" s="227"/>
      <c r="C90" s="227"/>
      <c r="D90" s="225"/>
      <c r="E90" s="225"/>
      <c r="F90" s="226"/>
      <c r="G90" s="166"/>
      <c r="H90" s="226"/>
      <c r="I90" s="166"/>
      <c r="J90" s="226"/>
      <c r="K90" s="166"/>
      <c r="L90" s="226"/>
      <c r="M90" s="166"/>
      <c r="N90" s="226"/>
      <c r="O90" s="166"/>
      <c r="P90" s="226"/>
      <c r="Q90" s="166"/>
      <c r="R90" s="226"/>
      <c r="S90" s="1"/>
      <c r="T90" s="1"/>
      <c r="U90" s="1"/>
      <c r="V90" s="4"/>
      <c r="W90" s="4"/>
      <c r="X90" s="4"/>
      <c r="Y90" s="4"/>
      <c r="Z90" s="4"/>
      <c r="AA90" s="4"/>
      <c r="AB90" s="1"/>
      <c r="AC90" s="1"/>
      <c r="AD90" s="1"/>
      <c r="AE90" s="1"/>
      <c r="AF90" s="1"/>
      <c r="AG90" s="1"/>
      <c r="AH90" s="1"/>
      <c r="AI90" s="1"/>
    </row>
    <row r="91" spans="1:35" s="2" customFormat="1" ht="11.5" x14ac:dyDescent="0.25">
      <c r="A91" s="1"/>
      <c r="B91" s="227"/>
      <c r="C91" s="227"/>
      <c r="D91" s="225"/>
      <c r="E91" s="225"/>
      <c r="F91" s="226"/>
      <c r="G91" s="166"/>
      <c r="H91" s="226"/>
      <c r="I91" s="166"/>
      <c r="J91" s="226"/>
      <c r="K91" s="166"/>
      <c r="L91" s="226"/>
      <c r="M91" s="166"/>
      <c r="N91" s="226"/>
      <c r="O91" s="166"/>
      <c r="P91" s="226"/>
      <c r="Q91" s="166"/>
      <c r="R91" s="226"/>
      <c r="S91" s="1"/>
      <c r="T91" s="1"/>
      <c r="U91" s="1"/>
      <c r="V91" s="4"/>
      <c r="W91" s="4"/>
      <c r="X91" s="4"/>
      <c r="Y91" s="4"/>
      <c r="Z91" s="4"/>
      <c r="AA91" s="4"/>
      <c r="AB91" s="1"/>
      <c r="AC91" s="1"/>
      <c r="AD91" s="1"/>
      <c r="AE91" s="1"/>
      <c r="AF91" s="1"/>
      <c r="AG91" s="1"/>
      <c r="AH91" s="1"/>
      <c r="AI91" s="1"/>
    </row>
    <row r="92" spans="1:35" s="2" customFormat="1" ht="11.5" x14ac:dyDescent="0.25">
      <c r="A92" s="1"/>
      <c r="B92" s="227"/>
      <c r="C92" s="227"/>
      <c r="D92" s="225"/>
      <c r="E92" s="225"/>
      <c r="F92" s="226"/>
      <c r="G92" s="166"/>
      <c r="H92" s="226"/>
      <c r="I92" s="166"/>
      <c r="J92" s="226"/>
      <c r="K92" s="166"/>
      <c r="L92" s="226"/>
      <c r="M92" s="166"/>
      <c r="N92" s="226"/>
      <c r="O92" s="166"/>
      <c r="P92" s="226"/>
      <c r="Q92" s="166"/>
      <c r="R92" s="226"/>
      <c r="S92" s="1"/>
      <c r="T92" s="1"/>
      <c r="U92" s="1"/>
      <c r="V92" s="4"/>
      <c r="W92" s="4"/>
      <c r="X92" s="4"/>
      <c r="Y92" s="4"/>
      <c r="Z92" s="4"/>
      <c r="AA92" s="4"/>
      <c r="AB92" s="1"/>
      <c r="AC92" s="1"/>
      <c r="AD92" s="1"/>
      <c r="AE92" s="1"/>
      <c r="AF92" s="1"/>
      <c r="AG92" s="1"/>
      <c r="AH92" s="1"/>
      <c r="AI92" s="1"/>
    </row>
    <row r="93" spans="1:35" s="2" customFormat="1" ht="11.5" x14ac:dyDescent="0.25">
      <c r="A93" s="1"/>
      <c r="B93" s="227"/>
      <c r="C93" s="227"/>
      <c r="D93" s="225"/>
      <c r="E93" s="225"/>
      <c r="F93" s="226"/>
      <c r="G93" s="166"/>
      <c r="H93" s="226"/>
      <c r="I93" s="166"/>
      <c r="J93" s="226"/>
      <c r="K93" s="166"/>
      <c r="L93" s="226"/>
      <c r="M93" s="166"/>
      <c r="N93" s="226"/>
      <c r="O93" s="166"/>
      <c r="P93" s="226"/>
      <c r="Q93" s="166"/>
      <c r="R93" s="226"/>
      <c r="S93" s="1"/>
      <c r="T93" s="1"/>
      <c r="U93" s="1"/>
      <c r="V93" s="4"/>
      <c r="W93" s="4"/>
      <c r="X93" s="4"/>
      <c r="Y93" s="4"/>
      <c r="Z93" s="4"/>
      <c r="AA93" s="4"/>
      <c r="AB93" s="1"/>
      <c r="AC93" s="1"/>
      <c r="AD93" s="1"/>
      <c r="AE93" s="1"/>
      <c r="AF93" s="1"/>
      <c r="AG93" s="1"/>
      <c r="AH93" s="1"/>
      <c r="AI93" s="1"/>
    </row>
    <row r="94" spans="1:35" s="2" customFormat="1" ht="11.5" x14ac:dyDescent="0.25">
      <c r="A94" s="1"/>
      <c r="B94" s="227"/>
      <c r="C94" s="227"/>
      <c r="D94" s="225"/>
      <c r="E94" s="225"/>
      <c r="F94" s="226"/>
      <c r="G94" s="166"/>
      <c r="H94" s="226"/>
      <c r="I94" s="166"/>
      <c r="J94" s="226"/>
      <c r="K94" s="166"/>
      <c r="L94" s="226"/>
      <c r="M94" s="166"/>
      <c r="N94" s="226"/>
      <c r="O94" s="166"/>
      <c r="P94" s="226"/>
      <c r="Q94" s="166"/>
      <c r="R94" s="226"/>
      <c r="S94" s="1"/>
      <c r="T94" s="1"/>
      <c r="U94" s="1"/>
      <c r="V94" s="4"/>
      <c r="W94" s="4"/>
      <c r="X94" s="4"/>
      <c r="Y94" s="4"/>
      <c r="Z94" s="4"/>
      <c r="AA94" s="4"/>
      <c r="AB94" s="1"/>
      <c r="AC94" s="1"/>
      <c r="AD94" s="1"/>
      <c r="AE94" s="1"/>
      <c r="AF94" s="1"/>
      <c r="AG94" s="1"/>
      <c r="AH94" s="1"/>
      <c r="AI94" s="1"/>
    </row>
    <row r="95" spans="1:35" s="2" customFormat="1" ht="11.5" x14ac:dyDescent="0.25">
      <c r="A95" s="1"/>
      <c r="B95" s="227"/>
      <c r="C95" s="227"/>
      <c r="D95" s="225"/>
      <c r="E95" s="225"/>
      <c r="F95" s="226"/>
      <c r="G95" s="166"/>
      <c r="H95" s="226"/>
      <c r="I95" s="166"/>
      <c r="J95" s="226"/>
      <c r="K95" s="166"/>
      <c r="L95" s="226"/>
      <c r="M95" s="166"/>
      <c r="N95" s="226"/>
      <c r="O95" s="166"/>
      <c r="P95" s="226"/>
      <c r="Q95" s="166"/>
      <c r="R95" s="226"/>
      <c r="S95" s="1"/>
      <c r="T95" s="1"/>
      <c r="U95" s="1"/>
      <c r="V95" s="4"/>
      <c r="W95" s="4"/>
      <c r="X95" s="4"/>
      <c r="Y95" s="4"/>
      <c r="Z95" s="4"/>
      <c r="AA95" s="4"/>
      <c r="AB95" s="1"/>
      <c r="AC95" s="1"/>
      <c r="AD95" s="1"/>
      <c r="AE95" s="1"/>
      <c r="AF95" s="1"/>
      <c r="AG95" s="1"/>
      <c r="AH95" s="1"/>
      <c r="AI95" s="1"/>
    </row>
    <row r="96" spans="1:35" s="2" customFormat="1" ht="11.5" x14ac:dyDescent="0.25">
      <c r="A96" s="1"/>
      <c r="B96" s="227"/>
      <c r="C96" s="227"/>
      <c r="D96" s="225"/>
      <c r="E96" s="225"/>
      <c r="F96" s="226"/>
      <c r="G96" s="166"/>
      <c r="H96" s="226"/>
      <c r="I96" s="166"/>
      <c r="J96" s="226"/>
      <c r="K96" s="166"/>
      <c r="L96" s="226"/>
      <c r="M96" s="166"/>
      <c r="N96" s="226"/>
      <c r="O96" s="166"/>
      <c r="P96" s="226"/>
      <c r="Q96" s="166"/>
      <c r="R96" s="226"/>
      <c r="S96" s="1"/>
      <c r="T96" s="1"/>
      <c r="U96" s="1"/>
      <c r="V96" s="4"/>
      <c r="W96" s="4"/>
      <c r="X96" s="4"/>
      <c r="Y96" s="4"/>
      <c r="Z96" s="4"/>
      <c r="AA96" s="4"/>
      <c r="AB96" s="1"/>
      <c r="AC96" s="1"/>
      <c r="AD96" s="1"/>
      <c r="AE96" s="1"/>
      <c r="AF96" s="1"/>
      <c r="AG96" s="1"/>
      <c r="AH96" s="1"/>
      <c r="AI96" s="1"/>
    </row>
    <row r="97" spans="1:35" s="2" customFormat="1" ht="11.5" x14ac:dyDescent="0.25">
      <c r="A97" s="1"/>
      <c r="B97" s="227"/>
      <c r="C97" s="227"/>
      <c r="D97" s="225"/>
      <c r="E97" s="225"/>
      <c r="F97" s="226"/>
      <c r="G97" s="166"/>
      <c r="H97" s="226"/>
      <c r="I97" s="166"/>
      <c r="J97" s="226"/>
      <c r="K97" s="166"/>
      <c r="L97" s="226"/>
      <c r="M97" s="166"/>
      <c r="N97" s="226"/>
      <c r="O97" s="166"/>
      <c r="P97" s="226"/>
      <c r="Q97" s="166"/>
      <c r="R97" s="226"/>
      <c r="S97" s="1"/>
      <c r="T97" s="1"/>
      <c r="U97" s="1"/>
      <c r="V97" s="4"/>
      <c r="W97" s="4"/>
      <c r="X97" s="4"/>
      <c r="Y97" s="4"/>
      <c r="Z97" s="4"/>
      <c r="AA97" s="4"/>
      <c r="AB97" s="1"/>
      <c r="AC97" s="1"/>
      <c r="AD97" s="1"/>
      <c r="AE97" s="1"/>
      <c r="AF97" s="1"/>
      <c r="AG97" s="1"/>
      <c r="AH97" s="1"/>
      <c r="AI97" s="1"/>
    </row>
    <row r="98" spans="1:35" s="2" customFormat="1" ht="11.5" x14ac:dyDescent="0.25">
      <c r="A98" s="1"/>
      <c r="B98" s="227"/>
      <c r="C98" s="227"/>
      <c r="D98" s="225"/>
      <c r="E98" s="225"/>
      <c r="F98" s="226"/>
      <c r="G98" s="166"/>
      <c r="H98" s="226"/>
      <c r="I98" s="166"/>
      <c r="J98" s="226"/>
      <c r="K98" s="166"/>
      <c r="L98" s="226"/>
      <c r="M98" s="166"/>
      <c r="N98" s="226"/>
      <c r="O98" s="166"/>
      <c r="P98" s="226"/>
      <c r="Q98" s="166"/>
      <c r="R98" s="226"/>
      <c r="S98" s="1"/>
      <c r="T98" s="1"/>
      <c r="U98" s="1"/>
      <c r="V98" s="4"/>
      <c r="W98" s="4"/>
      <c r="X98" s="4"/>
      <c r="Y98" s="4"/>
      <c r="Z98" s="4"/>
      <c r="AA98" s="4"/>
      <c r="AB98" s="1"/>
      <c r="AC98" s="1"/>
      <c r="AD98" s="1"/>
      <c r="AE98" s="1"/>
      <c r="AF98" s="1"/>
      <c r="AG98" s="1"/>
      <c r="AH98" s="1"/>
      <c r="AI98" s="1"/>
    </row>
    <row r="99" spans="1:35" s="2" customFormat="1" ht="11.5" x14ac:dyDescent="0.25">
      <c r="A99" s="1"/>
      <c r="B99" s="227"/>
      <c r="C99" s="227"/>
      <c r="D99" s="225"/>
      <c r="E99" s="225"/>
      <c r="F99" s="226"/>
      <c r="G99" s="166"/>
      <c r="H99" s="226"/>
      <c r="I99" s="166"/>
      <c r="J99" s="226"/>
      <c r="K99" s="166"/>
      <c r="L99" s="226"/>
      <c r="M99" s="166"/>
      <c r="N99" s="226"/>
      <c r="O99" s="166"/>
      <c r="P99" s="226"/>
      <c r="Q99" s="166"/>
      <c r="R99" s="226"/>
      <c r="S99" s="1"/>
      <c r="T99" s="1"/>
      <c r="U99" s="1"/>
      <c r="V99" s="4"/>
      <c r="W99" s="4"/>
      <c r="X99" s="4"/>
      <c r="Y99" s="4"/>
      <c r="Z99" s="4"/>
      <c r="AA99" s="4"/>
      <c r="AB99" s="1"/>
      <c r="AC99" s="1"/>
      <c r="AD99" s="1"/>
      <c r="AE99" s="1"/>
      <c r="AF99" s="1"/>
      <c r="AG99" s="1"/>
      <c r="AH99" s="1"/>
      <c r="AI99" s="1"/>
    </row>
    <row r="100" spans="1:35" s="2" customFormat="1" ht="11.5" x14ac:dyDescent="0.25">
      <c r="A100" s="1"/>
      <c r="B100" s="227"/>
      <c r="C100" s="227"/>
      <c r="D100" s="225"/>
      <c r="E100" s="225"/>
      <c r="F100" s="226"/>
      <c r="G100" s="166"/>
      <c r="H100" s="226"/>
      <c r="I100" s="166"/>
      <c r="J100" s="226"/>
      <c r="K100" s="166"/>
      <c r="L100" s="226"/>
      <c r="M100" s="166"/>
      <c r="N100" s="226"/>
      <c r="O100" s="166"/>
      <c r="P100" s="226"/>
      <c r="Q100" s="166"/>
      <c r="R100" s="226"/>
      <c r="S100" s="1"/>
      <c r="T100" s="1"/>
      <c r="U100" s="1"/>
      <c r="V100" s="4"/>
      <c r="W100" s="4"/>
      <c r="X100" s="4"/>
      <c r="Y100" s="4"/>
      <c r="Z100" s="4"/>
      <c r="AA100" s="4"/>
      <c r="AB100" s="1"/>
      <c r="AC100" s="1"/>
      <c r="AD100" s="1"/>
      <c r="AE100" s="1"/>
      <c r="AF100" s="1"/>
      <c r="AG100" s="1"/>
      <c r="AH100" s="1"/>
      <c r="AI100" s="1"/>
    </row>
    <row r="101" spans="1:35" s="2" customFormat="1" ht="11.5" x14ac:dyDescent="0.25">
      <c r="A101" s="1"/>
      <c r="B101" s="227"/>
      <c r="C101" s="227"/>
      <c r="D101" s="225"/>
      <c r="E101" s="225"/>
      <c r="F101" s="226"/>
      <c r="G101" s="166"/>
      <c r="H101" s="226"/>
      <c r="I101" s="166"/>
      <c r="J101" s="226"/>
      <c r="K101" s="166"/>
      <c r="L101" s="226"/>
      <c r="M101" s="166"/>
      <c r="N101" s="226"/>
      <c r="O101" s="166"/>
      <c r="P101" s="226"/>
      <c r="Q101" s="166"/>
      <c r="R101" s="226"/>
      <c r="S101" s="1"/>
      <c r="T101" s="1"/>
      <c r="U101" s="1"/>
      <c r="V101" s="4"/>
      <c r="W101" s="4"/>
      <c r="X101" s="4"/>
      <c r="Y101" s="4"/>
      <c r="Z101" s="4"/>
      <c r="AA101" s="4"/>
      <c r="AB101" s="1"/>
      <c r="AC101" s="1"/>
      <c r="AD101" s="1"/>
      <c r="AE101" s="1"/>
      <c r="AF101" s="1"/>
      <c r="AG101" s="1"/>
      <c r="AH101" s="1"/>
      <c r="AI101" s="1"/>
    </row>
    <row r="102" spans="1:35" s="2" customFormat="1" ht="11.5" x14ac:dyDescent="0.25">
      <c r="A102" s="1"/>
      <c r="B102" s="227"/>
      <c r="C102" s="227"/>
      <c r="D102" s="225"/>
      <c r="E102" s="225"/>
      <c r="F102" s="226"/>
      <c r="G102" s="166"/>
      <c r="H102" s="226"/>
      <c r="I102" s="166"/>
      <c r="J102" s="226"/>
      <c r="K102" s="166"/>
      <c r="L102" s="226"/>
      <c r="M102" s="166"/>
      <c r="N102" s="226"/>
      <c r="O102" s="166"/>
      <c r="P102" s="226"/>
      <c r="Q102" s="166"/>
      <c r="R102" s="226"/>
      <c r="S102" s="1"/>
      <c r="T102" s="1"/>
      <c r="U102" s="1"/>
      <c r="V102" s="4"/>
      <c r="W102" s="4"/>
      <c r="X102" s="4"/>
      <c r="Y102" s="4"/>
      <c r="Z102" s="4"/>
      <c r="AA102" s="4"/>
      <c r="AB102" s="1"/>
      <c r="AC102" s="1"/>
      <c r="AD102" s="1"/>
      <c r="AE102" s="1"/>
      <c r="AF102" s="1"/>
      <c r="AG102" s="1"/>
      <c r="AH102" s="1"/>
      <c r="AI102" s="1"/>
    </row>
    <row r="103" spans="1:35" s="2" customFormat="1" ht="11.5" x14ac:dyDescent="0.25">
      <c r="A103" s="1"/>
      <c r="B103" s="227"/>
      <c r="C103" s="227"/>
      <c r="D103" s="225"/>
      <c r="E103" s="225"/>
      <c r="F103" s="226"/>
      <c r="G103" s="166"/>
      <c r="H103" s="226"/>
      <c r="I103" s="166"/>
      <c r="J103" s="226"/>
      <c r="K103" s="166"/>
      <c r="L103" s="226"/>
      <c r="M103" s="166"/>
      <c r="N103" s="226"/>
      <c r="O103" s="166"/>
      <c r="P103" s="226"/>
      <c r="Q103" s="166"/>
      <c r="R103" s="226"/>
      <c r="S103" s="1"/>
      <c r="T103" s="1"/>
      <c r="U103" s="1"/>
      <c r="V103" s="4"/>
      <c r="W103" s="4"/>
      <c r="X103" s="4"/>
      <c r="Y103" s="4"/>
      <c r="Z103" s="4"/>
      <c r="AA103" s="4"/>
      <c r="AB103" s="1"/>
      <c r="AC103" s="1"/>
      <c r="AD103" s="1"/>
      <c r="AE103" s="1"/>
      <c r="AF103" s="1"/>
      <c r="AG103" s="1"/>
      <c r="AH103" s="1"/>
      <c r="AI103" s="1"/>
    </row>
    <row r="104" spans="1:35" s="2" customFormat="1" ht="11.5" x14ac:dyDescent="0.25">
      <c r="A104" s="1"/>
      <c r="B104" s="227"/>
      <c r="C104" s="227"/>
      <c r="D104" s="225"/>
      <c r="E104" s="225"/>
      <c r="F104" s="226"/>
      <c r="G104" s="166"/>
      <c r="H104" s="226"/>
      <c r="I104" s="166"/>
      <c r="J104" s="226"/>
      <c r="K104" s="166"/>
      <c r="L104" s="226"/>
      <c r="M104" s="166"/>
      <c r="N104" s="226"/>
      <c r="O104" s="166"/>
      <c r="P104" s="226"/>
      <c r="Q104" s="166"/>
      <c r="R104" s="226"/>
      <c r="S104" s="1"/>
      <c r="T104" s="1"/>
      <c r="U104" s="1"/>
      <c r="V104" s="4"/>
      <c r="W104" s="4"/>
      <c r="X104" s="4"/>
      <c r="Y104" s="4"/>
      <c r="Z104" s="4"/>
      <c r="AA104" s="4"/>
      <c r="AB104" s="1"/>
      <c r="AC104" s="1"/>
      <c r="AD104" s="1"/>
      <c r="AE104" s="1"/>
      <c r="AF104" s="1"/>
      <c r="AG104" s="1"/>
      <c r="AH104" s="1"/>
      <c r="AI104" s="1"/>
    </row>
    <row r="105" spans="1:35" s="2" customFormat="1" ht="11.5" x14ac:dyDescent="0.25">
      <c r="A105" s="1"/>
      <c r="B105" s="227"/>
      <c r="C105" s="227"/>
      <c r="D105" s="225"/>
      <c r="E105" s="225"/>
      <c r="F105" s="226"/>
      <c r="G105" s="166"/>
      <c r="H105" s="226"/>
      <c r="I105" s="166"/>
      <c r="J105" s="226"/>
      <c r="K105" s="166"/>
      <c r="L105" s="226"/>
      <c r="M105" s="166"/>
      <c r="N105" s="226"/>
      <c r="O105" s="166"/>
      <c r="P105" s="226"/>
      <c r="Q105" s="166"/>
      <c r="R105" s="226"/>
      <c r="S105" s="1"/>
      <c r="T105" s="1"/>
      <c r="U105" s="1"/>
      <c r="V105" s="4"/>
      <c r="W105" s="4"/>
      <c r="X105" s="4"/>
      <c r="Y105" s="4"/>
      <c r="Z105" s="4"/>
      <c r="AA105" s="4"/>
      <c r="AB105" s="1"/>
      <c r="AC105" s="1"/>
      <c r="AD105" s="1"/>
      <c r="AE105" s="1"/>
      <c r="AF105" s="1"/>
      <c r="AG105" s="1"/>
      <c r="AH105" s="1"/>
      <c r="AI105" s="1"/>
    </row>
    <row r="106" spans="1:35" s="2" customFormat="1" ht="11.5" x14ac:dyDescent="0.25">
      <c r="A106" s="1"/>
      <c r="B106" s="227"/>
      <c r="C106" s="227"/>
      <c r="D106" s="225"/>
      <c r="E106" s="225"/>
      <c r="F106" s="226"/>
      <c r="G106" s="166"/>
      <c r="H106" s="226"/>
      <c r="I106" s="166"/>
      <c r="J106" s="226"/>
      <c r="K106" s="166"/>
      <c r="L106" s="226"/>
      <c r="M106" s="166"/>
      <c r="N106" s="226"/>
      <c r="O106" s="166"/>
      <c r="P106" s="226"/>
      <c r="Q106" s="166"/>
      <c r="R106" s="226"/>
      <c r="S106" s="1"/>
      <c r="T106" s="1"/>
      <c r="U106" s="1"/>
      <c r="V106" s="4"/>
      <c r="W106" s="4"/>
      <c r="X106" s="4"/>
      <c r="Y106" s="4"/>
      <c r="Z106" s="4"/>
      <c r="AA106" s="4"/>
      <c r="AB106" s="1"/>
      <c r="AC106" s="1"/>
      <c r="AD106" s="1"/>
      <c r="AE106" s="1"/>
      <c r="AF106" s="1"/>
      <c r="AG106" s="1"/>
      <c r="AH106" s="1"/>
      <c r="AI106" s="1"/>
    </row>
    <row r="107" spans="1:35" s="2" customFormat="1" ht="11.5" x14ac:dyDescent="0.25">
      <c r="A107" s="1"/>
      <c r="B107" s="227"/>
      <c r="C107" s="227"/>
      <c r="D107" s="225"/>
      <c r="E107" s="225"/>
      <c r="F107" s="226"/>
      <c r="G107" s="166"/>
      <c r="H107" s="226"/>
      <c r="I107" s="166"/>
      <c r="J107" s="226"/>
      <c r="K107" s="166"/>
      <c r="L107" s="226"/>
      <c r="M107" s="166"/>
      <c r="N107" s="226"/>
      <c r="O107" s="166"/>
      <c r="P107" s="226"/>
      <c r="Q107" s="166"/>
      <c r="R107" s="226"/>
      <c r="S107" s="1"/>
      <c r="T107" s="1"/>
      <c r="U107" s="1"/>
      <c r="V107" s="4"/>
      <c r="W107" s="4"/>
      <c r="X107" s="4"/>
      <c r="Y107" s="4"/>
      <c r="Z107" s="4"/>
      <c r="AA107" s="4"/>
      <c r="AB107" s="1"/>
      <c r="AC107" s="1"/>
      <c r="AD107" s="1"/>
      <c r="AE107" s="1"/>
      <c r="AF107" s="1"/>
      <c r="AG107" s="1"/>
      <c r="AH107" s="1"/>
      <c r="AI107" s="1"/>
    </row>
    <row r="108" spans="1:35" s="2" customFormat="1" ht="11.5" x14ac:dyDescent="0.25">
      <c r="A108" s="1"/>
      <c r="B108" s="227"/>
      <c r="C108" s="227"/>
      <c r="D108" s="225"/>
      <c r="E108" s="225"/>
      <c r="F108" s="226"/>
      <c r="G108" s="166"/>
      <c r="H108" s="226"/>
      <c r="I108" s="166"/>
      <c r="J108" s="226"/>
      <c r="K108" s="166"/>
      <c r="L108" s="226"/>
      <c r="M108" s="166"/>
      <c r="N108" s="226"/>
      <c r="O108" s="166"/>
      <c r="P108" s="226"/>
      <c r="Q108" s="166"/>
      <c r="R108" s="226"/>
      <c r="S108" s="1"/>
      <c r="T108" s="1"/>
      <c r="U108" s="1"/>
      <c r="V108" s="4"/>
      <c r="W108" s="4"/>
      <c r="X108" s="4"/>
      <c r="Y108" s="4"/>
      <c r="Z108" s="4"/>
      <c r="AA108" s="4"/>
      <c r="AB108" s="1"/>
      <c r="AC108" s="1"/>
      <c r="AD108" s="1"/>
      <c r="AE108" s="1"/>
      <c r="AF108" s="1"/>
      <c r="AG108" s="1"/>
      <c r="AH108" s="1"/>
      <c r="AI108" s="1"/>
    </row>
    <row r="109" spans="1:35" s="2" customFormat="1" ht="11.5" x14ac:dyDescent="0.25">
      <c r="A109" s="1"/>
      <c r="B109" s="227"/>
      <c r="C109" s="227"/>
      <c r="D109" s="225"/>
      <c r="E109" s="225"/>
      <c r="F109" s="226"/>
      <c r="G109" s="166"/>
      <c r="H109" s="226"/>
      <c r="I109" s="166"/>
      <c r="J109" s="226"/>
      <c r="K109" s="166"/>
      <c r="L109" s="226"/>
      <c r="M109" s="166"/>
      <c r="N109" s="226"/>
      <c r="O109" s="166"/>
      <c r="P109" s="226"/>
      <c r="Q109" s="166"/>
      <c r="R109" s="226"/>
      <c r="S109" s="1"/>
      <c r="T109" s="1"/>
      <c r="U109" s="1"/>
      <c r="V109" s="4"/>
      <c r="W109" s="4"/>
      <c r="X109" s="4"/>
      <c r="Y109" s="4"/>
      <c r="Z109" s="4"/>
      <c r="AA109" s="4"/>
      <c r="AB109" s="1"/>
      <c r="AC109" s="1"/>
      <c r="AD109" s="1"/>
      <c r="AE109" s="1"/>
      <c r="AF109" s="1"/>
      <c r="AG109" s="1"/>
      <c r="AH109" s="1"/>
      <c r="AI109" s="1"/>
    </row>
    <row r="110" spans="1:35" s="2" customFormat="1" ht="11.5" x14ac:dyDescent="0.25">
      <c r="A110" s="1"/>
      <c r="B110" s="227"/>
      <c r="C110" s="227"/>
      <c r="D110" s="225"/>
      <c r="E110" s="225"/>
      <c r="F110" s="226"/>
      <c r="G110" s="166"/>
      <c r="H110" s="226"/>
      <c r="I110" s="166"/>
      <c r="J110" s="226"/>
      <c r="K110" s="166"/>
      <c r="L110" s="226"/>
      <c r="M110" s="166"/>
      <c r="N110" s="226"/>
      <c r="O110" s="166"/>
      <c r="P110" s="226"/>
      <c r="Q110" s="166"/>
      <c r="R110" s="226"/>
      <c r="S110" s="1"/>
      <c r="T110" s="1"/>
      <c r="U110" s="1"/>
      <c r="V110" s="4"/>
      <c r="W110" s="4"/>
      <c r="X110" s="4"/>
      <c r="Y110" s="4"/>
      <c r="Z110" s="4"/>
      <c r="AA110" s="4"/>
      <c r="AB110" s="1"/>
      <c r="AC110" s="1"/>
      <c r="AD110" s="1"/>
      <c r="AE110" s="1"/>
      <c r="AF110" s="1"/>
      <c r="AG110" s="1"/>
      <c r="AH110" s="1"/>
      <c r="AI110" s="1"/>
    </row>
    <row r="111" spans="1:35" s="2" customFormat="1" ht="11.5" x14ac:dyDescent="0.25">
      <c r="A111" s="1"/>
      <c r="B111" s="227"/>
      <c r="C111" s="227"/>
      <c r="D111" s="225"/>
      <c r="E111" s="225"/>
      <c r="F111" s="226"/>
      <c r="G111" s="166"/>
      <c r="H111" s="226"/>
      <c r="I111" s="166"/>
      <c r="J111" s="226"/>
      <c r="K111" s="166"/>
      <c r="L111" s="226"/>
      <c r="M111" s="166"/>
      <c r="N111" s="226"/>
      <c r="O111" s="166"/>
      <c r="P111" s="226"/>
      <c r="Q111" s="166"/>
      <c r="R111" s="226"/>
      <c r="S111" s="1"/>
      <c r="T111" s="1"/>
      <c r="U111" s="1"/>
      <c r="V111" s="4"/>
      <c r="W111" s="4"/>
      <c r="X111" s="4"/>
      <c r="Y111" s="4"/>
      <c r="Z111" s="4"/>
      <c r="AA111" s="4"/>
      <c r="AB111" s="1"/>
      <c r="AC111" s="1"/>
      <c r="AD111" s="1"/>
      <c r="AE111" s="1"/>
      <c r="AF111" s="1"/>
      <c r="AG111" s="1"/>
      <c r="AH111" s="1"/>
      <c r="AI111" s="1"/>
    </row>
    <row r="112" spans="1:35" s="2" customFormat="1" ht="11.5" x14ac:dyDescent="0.25">
      <c r="A112" s="1"/>
      <c r="B112" s="227"/>
      <c r="C112" s="227"/>
      <c r="D112" s="225"/>
      <c r="E112" s="225"/>
      <c r="F112" s="226"/>
      <c r="G112" s="166"/>
      <c r="H112" s="226"/>
      <c r="I112" s="166"/>
      <c r="J112" s="226"/>
      <c r="K112" s="166"/>
      <c r="L112" s="226"/>
      <c r="M112" s="166"/>
      <c r="N112" s="226"/>
      <c r="O112" s="166"/>
      <c r="P112" s="226"/>
      <c r="Q112" s="166"/>
      <c r="R112" s="226"/>
      <c r="S112" s="1"/>
      <c r="T112" s="1"/>
      <c r="U112" s="1"/>
      <c r="V112" s="4"/>
      <c r="W112" s="4"/>
      <c r="X112" s="4"/>
      <c r="Y112" s="4"/>
      <c r="Z112" s="4"/>
      <c r="AA112" s="4"/>
      <c r="AB112" s="1"/>
      <c r="AC112" s="1"/>
      <c r="AD112" s="1"/>
      <c r="AE112" s="1"/>
      <c r="AF112" s="1"/>
      <c r="AG112" s="1"/>
      <c r="AH112" s="1"/>
      <c r="AI112" s="1"/>
    </row>
    <row r="113" spans="1:35" s="2" customFormat="1" ht="11.5" x14ac:dyDescent="0.25">
      <c r="A113" s="1"/>
      <c r="B113" s="227"/>
      <c r="C113" s="227"/>
      <c r="D113" s="225"/>
      <c r="E113" s="225"/>
      <c r="F113" s="226"/>
      <c r="G113" s="166"/>
      <c r="H113" s="226"/>
      <c r="I113" s="166"/>
      <c r="J113" s="226"/>
      <c r="K113" s="166"/>
      <c r="L113" s="226"/>
      <c r="M113" s="166"/>
      <c r="N113" s="226"/>
      <c r="O113" s="166"/>
      <c r="P113" s="226"/>
      <c r="Q113" s="166"/>
      <c r="R113" s="226"/>
      <c r="S113" s="1"/>
      <c r="T113" s="1"/>
      <c r="U113" s="1"/>
      <c r="V113" s="4"/>
      <c r="W113" s="4"/>
      <c r="X113" s="4"/>
      <c r="Y113" s="4"/>
      <c r="Z113" s="4"/>
      <c r="AA113" s="4"/>
      <c r="AB113" s="1"/>
      <c r="AC113" s="1"/>
      <c r="AD113" s="1"/>
      <c r="AE113" s="1"/>
      <c r="AF113" s="1"/>
      <c r="AG113" s="1"/>
      <c r="AH113" s="1"/>
      <c r="AI113" s="1"/>
    </row>
    <row r="114" spans="1:35" s="2" customFormat="1" ht="11.5" x14ac:dyDescent="0.25">
      <c r="A114" s="1"/>
      <c r="B114" s="227"/>
      <c r="C114" s="227"/>
      <c r="D114" s="225"/>
      <c r="E114" s="225"/>
      <c r="F114" s="226"/>
      <c r="G114" s="166"/>
      <c r="H114" s="226"/>
      <c r="I114" s="166"/>
      <c r="J114" s="226"/>
      <c r="K114" s="166"/>
      <c r="L114" s="226"/>
      <c r="M114" s="166"/>
      <c r="N114" s="226"/>
      <c r="O114" s="166"/>
      <c r="P114" s="226"/>
      <c r="Q114" s="166"/>
      <c r="R114" s="226"/>
      <c r="S114" s="1"/>
      <c r="T114" s="1"/>
      <c r="U114" s="1"/>
      <c r="V114" s="4"/>
      <c r="W114" s="4"/>
      <c r="X114" s="4"/>
      <c r="Y114" s="4"/>
      <c r="Z114" s="4"/>
      <c r="AA114" s="4"/>
      <c r="AB114" s="1"/>
      <c r="AC114" s="1"/>
      <c r="AD114" s="1"/>
      <c r="AE114" s="1"/>
      <c r="AF114" s="1"/>
      <c r="AG114" s="1"/>
      <c r="AH114" s="1"/>
      <c r="AI114" s="1"/>
    </row>
    <row r="115" spans="1:35" s="2" customFormat="1" ht="11.5" x14ac:dyDescent="0.25">
      <c r="A115" s="1"/>
      <c r="B115" s="227"/>
      <c r="C115" s="227"/>
      <c r="D115" s="225"/>
      <c r="E115" s="225"/>
      <c r="F115" s="226"/>
      <c r="G115" s="166"/>
      <c r="H115" s="226"/>
      <c r="I115" s="166"/>
      <c r="J115" s="226"/>
      <c r="K115" s="166"/>
      <c r="L115" s="226"/>
      <c r="M115" s="166"/>
      <c r="N115" s="226"/>
      <c r="O115" s="166"/>
      <c r="P115" s="226"/>
      <c r="Q115" s="166"/>
      <c r="R115" s="226"/>
      <c r="S115" s="1"/>
      <c r="T115" s="1"/>
      <c r="U115" s="1"/>
      <c r="V115" s="4"/>
      <c r="W115" s="4"/>
      <c r="X115" s="4"/>
      <c r="Y115" s="4"/>
      <c r="Z115" s="4"/>
      <c r="AA115" s="4"/>
      <c r="AB115" s="1"/>
      <c r="AC115" s="1"/>
      <c r="AD115" s="1"/>
      <c r="AE115" s="1"/>
      <c r="AF115" s="1"/>
      <c r="AG115" s="1"/>
      <c r="AH115" s="1"/>
      <c r="AI115" s="1"/>
    </row>
    <row r="116" spans="1:35" s="2" customFormat="1" ht="11.5" x14ac:dyDescent="0.25">
      <c r="A116" s="1"/>
      <c r="B116" s="227"/>
      <c r="C116" s="227"/>
      <c r="D116" s="225"/>
      <c r="E116" s="225"/>
      <c r="F116" s="226"/>
      <c r="G116" s="166"/>
      <c r="H116" s="226"/>
      <c r="I116" s="166"/>
      <c r="J116" s="226"/>
      <c r="K116" s="166"/>
      <c r="L116" s="226"/>
      <c r="M116" s="166"/>
      <c r="N116" s="226"/>
      <c r="O116" s="166"/>
      <c r="P116" s="226"/>
      <c r="Q116" s="166"/>
      <c r="R116" s="226"/>
      <c r="S116" s="1"/>
      <c r="T116" s="1"/>
      <c r="U116" s="1"/>
      <c r="V116" s="4"/>
      <c r="W116" s="4"/>
      <c r="X116" s="4"/>
      <c r="Y116" s="4"/>
      <c r="Z116" s="4"/>
      <c r="AA116" s="4"/>
      <c r="AB116" s="1"/>
      <c r="AC116" s="1"/>
      <c r="AD116" s="1"/>
      <c r="AE116" s="1"/>
      <c r="AF116" s="1"/>
      <c r="AG116" s="1"/>
      <c r="AH116" s="1"/>
      <c r="AI116" s="1"/>
    </row>
    <row r="117" spans="1:35" s="2" customFormat="1" ht="11.5" x14ac:dyDescent="0.25">
      <c r="A117" s="1"/>
      <c r="B117" s="227"/>
      <c r="C117" s="227"/>
      <c r="D117" s="225"/>
      <c r="E117" s="225"/>
      <c r="F117" s="226"/>
      <c r="G117" s="166"/>
      <c r="H117" s="226"/>
      <c r="I117" s="166"/>
      <c r="J117" s="226"/>
      <c r="K117" s="166"/>
      <c r="L117" s="226"/>
      <c r="M117" s="166"/>
      <c r="N117" s="226"/>
      <c r="O117" s="166"/>
      <c r="P117" s="226"/>
      <c r="Q117" s="166"/>
      <c r="R117" s="226"/>
      <c r="S117" s="1"/>
      <c r="T117" s="1"/>
      <c r="U117" s="1"/>
      <c r="V117" s="4"/>
      <c r="W117" s="4"/>
      <c r="X117" s="4"/>
      <c r="Y117" s="4"/>
      <c r="Z117" s="4"/>
      <c r="AA117" s="4"/>
      <c r="AB117" s="1"/>
      <c r="AC117" s="1"/>
      <c r="AD117" s="1"/>
      <c r="AE117" s="1"/>
      <c r="AF117" s="1"/>
      <c r="AG117" s="1"/>
      <c r="AH117" s="1"/>
      <c r="AI117" s="1"/>
    </row>
    <row r="118" spans="1:35" s="2" customFormat="1" ht="11.5" x14ac:dyDescent="0.25">
      <c r="A118" s="1"/>
      <c r="B118" s="227"/>
      <c r="C118" s="227"/>
      <c r="D118" s="225"/>
      <c r="E118" s="225"/>
      <c r="F118" s="226"/>
      <c r="G118" s="166"/>
      <c r="H118" s="226"/>
      <c r="I118" s="166"/>
      <c r="J118" s="226"/>
      <c r="K118" s="166"/>
      <c r="L118" s="226"/>
      <c r="M118" s="166"/>
      <c r="N118" s="226"/>
      <c r="O118" s="166"/>
      <c r="P118" s="226"/>
      <c r="Q118" s="166"/>
      <c r="R118" s="226"/>
      <c r="S118" s="1"/>
      <c r="T118" s="1"/>
      <c r="U118" s="1"/>
      <c r="V118" s="4"/>
      <c r="W118" s="4"/>
      <c r="X118" s="4"/>
      <c r="Y118" s="4"/>
      <c r="Z118" s="4"/>
      <c r="AA118" s="4"/>
      <c r="AB118" s="1"/>
      <c r="AC118" s="1"/>
      <c r="AD118" s="1"/>
      <c r="AE118" s="1"/>
      <c r="AF118" s="1"/>
      <c r="AG118" s="1"/>
      <c r="AH118" s="1"/>
      <c r="AI118" s="1"/>
    </row>
    <row r="119" spans="1:35" s="2" customFormat="1" ht="11.5" x14ac:dyDescent="0.25">
      <c r="A119" s="1"/>
      <c r="B119" s="227"/>
      <c r="C119" s="227"/>
      <c r="D119" s="225"/>
      <c r="E119" s="225"/>
      <c r="F119" s="226"/>
      <c r="G119" s="166"/>
      <c r="H119" s="226"/>
      <c r="I119" s="166"/>
      <c r="J119" s="226"/>
      <c r="K119" s="166"/>
      <c r="L119" s="226"/>
      <c r="M119" s="166"/>
      <c r="N119" s="226"/>
      <c r="O119" s="166"/>
      <c r="P119" s="226"/>
      <c r="Q119" s="166"/>
      <c r="R119" s="226"/>
      <c r="S119" s="1"/>
      <c r="T119" s="1"/>
      <c r="U119" s="1"/>
      <c r="V119" s="4"/>
      <c r="W119" s="4"/>
      <c r="X119" s="4"/>
      <c r="Y119" s="4"/>
      <c r="Z119" s="4"/>
      <c r="AA119" s="4"/>
      <c r="AB119" s="1"/>
      <c r="AC119" s="1"/>
      <c r="AD119" s="1"/>
      <c r="AE119" s="1"/>
      <c r="AF119" s="1"/>
      <c r="AG119" s="1"/>
      <c r="AH119" s="1"/>
      <c r="AI119" s="1"/>
    </row>
    <row r="120" spans="1:35" s="2" customFormat="1" ht="11.5" x14ac:dyDescent="0.25">
      <c r="A120" s="1"/>
      <c r="B120" s="227"/>
      <c r="C120" s="227"/>
      <c r="D120" s="225"/>
      <c r="E120" s="225"/>
      <c r="F120" s="226"/>
      <c r="G120" s="166"/>
      <c r="H120" s="226"/>
      <c r="I120" s="166"/>
      <c r="J120" s="226"/>
      <c r="K120" s="166"/>
      <c r="L120" s="226"/>
      <c r="M120" s="166"/>
      <c r="N120" s="226"/>
      <c r="O120" s="166"/>
      <c r="P120" s="226"/>
      <c r="Q120" s="166"/>
      <c r="R120" s="226"/>
      <c r="S120" s="1"/>
      <c r="T120" s="1"/>
      <c r="U120" s="1"/>
      <c r="V120" s="4"/>
      <c r="W120" s="4"/>
      <c r="X120" s="4"/>
      <c r="Y120" s="4"/>
      <c r="Z120" s="4"/>
      <c r="AA120" s="4"/>
      <c r="AB120" s="1"/>
      <c r="AC120" s="1"/>
      <c r="AD120" s="1"/>
      <c r="AE120" s="1"/>
      <c r="AF120" s="1"/>
      <c r="AG120" s="1"/>
      <c r="AH120" s="1"/>
      <c r="AI120" s="1"/>
    </row>
    <row r="121" spans="1:35" s="2" customFormat="1" ht="11.5" x14ac:dyDescent="0.25">
      <c r="A121" s="1"/>
      <c r="B121" s="227"/>
      <c r="C121" s="227"/>
      <c r="D121" s="225"/>
      <c r="E121" s="225"/>
      <c r="F121" s="226"/>
      <c r="G121" s="166"/>
      <c r="H121" s="226"/>
      <c r="I121" s="166"/>
      <c r="J121" s="226"/>
      <c r="K121" s="166"/>
      <c r="L121" s="226"/>
      <c r="M121" s="166"/>
      <c r="N121" s="226"/>
      <c r="O121" s="166"/>
      <c r="P121" s="226"/>
      <c r="Q121" s="166"/>
      <c r="R121" s="226"/>
      <c r="S121" s="1"/>
      <c r="T121" s="1"/>
      <c r="U121" s="1"/>
      <c r="V121" s="4"/>
      <c r="W121" s="4"/>
      <c r="X121" s="4"/>
      <c r="Y121" s="4"/>
      <c r="Z121" s="4"/>
      <c r="AA121" s="4"/>
      <c r="AB121" s="1"/>
      <c r="AC121" s="1"/>
      <c r="AD121" s="1"/>
      <c r="AE121" s="1"/>
      <c r="AF121" s="1"/>
      <c r="AG121" s="1"/>
      <c r="AH121" s="1"/>
      <c r="AI121" s="1"/>
    </row>
    <row r="122" spans="1:35" s="2" customFormat="1" ht="11.5" x14ac:dyDescent="0.25">
      <c r="A122" s="1"/>
      <c r="B122" s="227"/>
      <c r="C122" s="227"/>
      <c r="D122" s="225"/>
      <c r="E122" s="225"/>
      <c r="F122" s="226"/>
      <c r="G122" s="166"/>
      <c r="H122" s="226"/>
      <c r="I122" s="166"/>
      <c r="J122" s="226"/>
      <c r="K122" s="166"/>
      <c r="L122" s="226"/>
      <c r="M122" s="166"/>
      <c r="N122" s="226"/>
      <c r="O122" s="166"/>
      <c r="P122" s="226"/>
      <c r="Q122" s="166"/>
      <c r="R122" s="226"/>
      <c r="S122" s="1"/>
      <c r="T122" s="1"/>
      <c r="U122" s="1"/>
      <c r="V122" s="4"/>
      <c r="W122" s="4"/>
      <c r="X122" s="4"/>
      <c r="Y122" s="4"/>
      <c r="Z122" s="4"/>
      <c r="AA122" s="4"/>
      <c r="AB122" s="1"/>
      <c r="AC122" s="1"/>
      <c r="AD122" s="1"/>
      <c r="AE122" s="1"/>
      <c r="AF122" s="1"/>
      <c r="AG122" s="1"/>
      <c r="AH122" s="1"/>
      <c r="AI122" s="1"/>
    </row>
    <row r="123" spans="1:35" s="2" customFormat="1" ht="11.5" x14ac:dyDescent="0.25">
      <c r="A123" s="1"/>
      <c r="B123" s="227"/>
      <c r="C123" s="227"/>
      <c r="D123" s="225"/>
      <c r="E123" s="225"/>
      <c r="F123" s="226"/>
      <c r="G123" s="166"/>
      <c r="H123" s="226"/>
      <c r="I123" s="166"/>
      <c r="J123" s="226"/>
      <c r="K123" s="166"/>
      <c r="L123" s="226"/>
      <c r="M123" s="166"/>
      <c r="N123" s="226"/>
      <c r="O123" s="166"/>
      <c r="P123" s="226"/>
      <c r="Q123" s="166"/>
      <c r="R123" s="226"/>
      <c r="S123" s="1"/>
      <c r="T123" s="1"/>
      <c r="U123" s="1"/>
      <c r="V123" s="4"/>
      <c r="W123" s="4"/>
      <c r="X123" s="4"/>
      <c r="Y123" s="4"/>
      <c r="Z123" s="4"/>
      <c r="AA123" s="4"/>
      <c r="AB123" s="1"/>
      <c r="AC123" s="1"/>
      <c r="AD123" s="1"/>
      <c r="AE123" s="1"/>
      <c r="AF123" s="1"/>
      <c r="AG123" s="1"/>
      <c r="AH123" s="1"/>
      <c r="AI123" s="1"/>
    </row>
    <row r="124" spans="1:35" s="2" customFormat="1" ht="11.5" x14ac:dyDescent="0.25">
      <c r="A124" s="1"/>
      <c r="B124" s="227"/>
      <c r="C124" s="227"/>
      <c r="D124" s="225"/>
      <c r="E124" s="225"/>
      <c r="F124" s="226"/>
      <c r="G124" s="166"/>
      <c r="H124" s="226"/>
      <c r="I124" s="166"/>
      <c r="J124" s="226"/>
      <c r="K124" s="166"/>
      <c r="L124" s="226"/>
      <c r="M124" s="166"/>
      <c r="N124" s="226"/>
      <c r="O124" s="166"/>
      <c r="P124" s="226"/>
      <c r="Q124" s="166"/>
      <c r="R124" s="226"/>
      <c r="S124" s="1"/>
      <c r="T124" s="1"/>
      <c r="U124" s="1"/>
      <c r="V124" s="4"/>
      <c r="W124" s="4"/>
      <c r="X124" s="4"/>
      <c r="Y124" s="4"/>
      <c r="Z124" s="4"/>
      <c r="AA124" s="4"/>
      <c r="AB124" s="1"/>
      <c r="AC124" s="1"/>
      <c r="AD124" s="1"/>
      <c r="AE124" s="1"/>
      <c r="AF124" s="1"/>
      <c r="AG124" s="1"/>
      <c r="AH124" s="1"/>
      <c r="AI124" s="1"/>
    </row>
    <row r="125" spans="1:35" s="2" customFormat="1" ht="11.5" x14ac:dyDescent="0.25">
      <c r="A125" s="1"/>
      <c r="B125" s="227"/>
      <c r="C125" s="227"/>
      <c r="D125" s="225"/>
      <c r="E125" s="225"/>
      <c r="F125" s="226"/>
      <c r="G125" s="166"/>
      <c r="H125" s="226"/>
      <c r="I125" s="166"/>
      <c r="J125" s="226"/>
      <c r="K125" s="166"/>
      <c r="L125" s="226"/>
      <c r="M125" s="166"/>
      <c r="N125" s="226"/>
      <c r="O125" s="166"/>
      <c r="P125" s="226"/>
      <c r="Q125" s="166"/>
      <c r="R125" s="226"/>
      <c r="S125" s="1"/>
      <c r="T125" s="1"/>
      <c r="U125" s="1"/>
      <c r="V125" s="4"/>
      <c r="W125" s="4"/>
      <c r="X125" s="4"/>
      <c r="Y125" s="4"/>
      <c r="Z125" s="4"/>
      <c r="AA125" s="4"/>
      <c r="AB125" s="1"/>
      <c r="AC125" s="1"/>
      <c r="AD125" s="1"/>
      <c r="AE125" s="1"/>
      <c r="AF125" s="1"/>
      <c r="AG125" s="1"/>
      <c r="AH125" s="1"/>
      <c r="AI125" s="1"/>
    </row>
    <row r="126" spans="1:35" s="2" customFormat="1" ht="11.5" x14ac:dyDescent="0.25">
      <c r="A126" s="1"/>
      <c r="B126" s="227"/>
      <c r="C126" s="227"/>
      <c r="D126" s="225"/>
      <c r="E126" s="225"/>
      <c r="F126" s="226"/>
      <c r="G126" s="166"/>
      <c r="H126" s="226"/>
      <c r="I126" s="166"/>
      <c r="J126" s="226"/>
      <c r="K126" s="166"/>
      <c r="L126" s="226"/>
      <c r="M126" s="166"/>
      <c r="N126" s="226"/>
      <c r="O126" s="166"/>
      <c r="P126" s="226"/>
      <c r="Q126" s="166"/>
      <c r="R126" s="226"/>
      <c r="S126" s="1"/>
      <c r="T126" s="1"/>
      <c r="U126" s="1"/>
      <c r="V126" s="4"/>
      <c r="W126" s="4"/>
      <c r="X126" s="4"/>
      <c r="Y126" s="4"/>
      <c r="Z126" s="4"/>
      <c r="AA126" s="4"/>
      <c r="AB126" s="1"/>
      <c r="AC126" s="1"/>
      <c r="AD126" s="1"/>
      <c r="AE126" s="1"/>
      <c r="AF126" s="1"/>
      <c r="AG126" s="1"/>
      <c r="AH126" s="1"/>
      <c r="AI126" s="1"/>
    </row>
    <row r="127" spans="1:35" s="2" customFormat="1" ht="11.5" x14ac:dyDescent="0.25">
      <c r="A127" s="1"/>
      <c r="B127" s="227"/>
      <c r="C127" s="227"/>
      <c r="D127" s="225"/>
      <c r="E127" s="225"/>
      <c r="F127" s="226"/>
      <c r="G127" s="166"/>
      <c r="H127" s="226"/>
      <c r="I127" s="166"/>
      <c r="J127" s="226"/>
      <c r="K127" s="166"/>
      <c r="L127" s="226"/>
      <c r="M127" s="166"/>
      <c r="N127" s="226"/>
      <c r="O127" s="166"/>
      <c r="P127" s="226"/>
      <c r="Q127" s="166"/>
      <c r="R127" s="226"/>
      <c r="S127" s="1"/>
      <c r="T127" s="1"/>
      <c r="U127" s="1"/>
      <c r="V127" s="4"/>
      <c r="W127" s="4"/>
      <c r="X127" s="4"/>
      <c r="Y127" s="4"/>
      <c r="Z127" s="4"/>
      <c r="AA127" s="4"/>
      <c r="AB127" s="1"/>
      <c r="AC127" s="1"/>
      <c r="AD127" s="1"/>
      <c r="AE127" s="1"/>
      <c r="AF127" s="1"/>
      <c r="AG127" s="1"/>
      <c r="AH127" s="1"/>
      <c r="AI127" s="1"/>
    </row>
    <row r="128" spans="1:35" s="2" customFormat="1" ht="11.5" x14ac:dyDescent="0.25">
      <c r="A128" s="1"/>
      <c r="B128" s="227"/>
      <c r="C128" s="227"/>
      <c r="D128" s="225"/>
      <c r="E128" s="225"/>
      <c r="F128" s="226"/>
      <c r="G128" s="166"/>
      <c r="H128" s="226"/>
      <c r="I128" s="166"/>
      <c r="J128" s="226"/>
      <c r="K128" s="166"/>
      <c r="L128" s="226"/>
      <c r="M128" s="166"/>
      <c r="N128" s="226"/>
      <c r="O128" s="166"/>
      <c r="P128" s="226"/>
      <c r="Q128" s="166"/>
      <c r="R128" s="226"/>
      <c r="S128" s="1"/>
      <c r="T128" s="1"/>
      <c r="U128" s="1"/>
      <c r="V128" s="4"/>
      <c r="W128" s="4"/>
      <c r="X128" s="4"/>
      <c r="Y128" s="4"/>
      <c r="Z128" s="4"/>
      <c r="AA128" s="4"/>
      <c r="AB128" s="1"/>
      <c r="AC128" s="1"/>
      <c r="AD128" s="1"/>
      <c r="AE128" s="1"/>
      <c r="AF128" s="1"/>
      <c r="AG128" s="1"/>
      <c r="AH128" s="1"/>
      <c r="AI128" s="1"/>
    </row>
    <row r="129" spans="1:35" s="2" customFormat="1" ht="11.5" x14ac:dyDescent="0.25">
      <c r="A129" s="1"/>
      <c r="B129" s="227"/>
      <c r="C129" s="227"/>
      <c r="D129" s="225"/>
      <c r="E129" s="225"/>
      <c r="F129" s="226"/>
      <c r="G129" s="166"/>
      <c r="H129" s="226"/>
      <c r="I129" s="166"/>
      <c r="J129" s="226"/>
      <c r="K129" s="166"/>
      <c r="L129" s="226"/>
      <c r="M129" s="166"/>
      <c r="N129" s="226"/>
      <c r="O129" s="166"/>
      <c r="P129" s="226"/>
      <c r="Q129" s="166"/>
      <c r="R129" s="226"/>
      <c r="S129" s="1"/>
      <c r="T129" s="1"/>
      <c r="U129" s="1"/>
      <c r="V129" s="4"/>
      <c r="W129" s="4"/>
      <c r="X129" s="4"/>
      <c r="Y129" s="4"/>
      <c r="Z129" s="4"/>
      <c r="AA129" s="4"/>
      <c r="AB129" s="1"/>
      <c r="AC129" s="1"/>
      <c r="AD129" s="1"/>
      <c r="AE129" s="1"/>
      <c r="AF129" s="1"/>
      <c r="AG129" s="1"/>
      <c r="AH129" s="1"/>
      <c r="AI129" s="1"/>
    </row>
    <row r="130" spans="1:35" s="2" customFormat="1" ht="11.5" x14ac:dyDescent="0.25">
      <c r="A130" s="1"/>
      <c r="B130" s="227"/>
      <c r="C130" s="227"/>
      <c r="D130" s="225"/>
      <c r="E130" s="225"/>
      <c r="F130" s="226"/>
      <c r="G130" s="166"/>
      <c r="H130" s="226"/>
      <c r="I130" s="166"/>
      <c r="J130" s="226"/>
      <c r="K130" s="166"/>
      <c r="L130" s="226"/>
      <c r="M130" s="166"/>
      <c r="N130" s="226"/>
      <c r="O130" s="166"/>
      <c r="P130" s="226"/>
      <c r="Q130" s="166"/>
      <c r="R130" s="226"/>
      <c r="S130" s="1"/>
      <c r="T130" s="1"/>
      <c r="U130" s="1"/>
      <c r="V130" s="4"/>
      <c r="W130" s="4"/>
      <c r="X130" s="4"/>
      <c r="Y130" s="4"/>
      <c r="Z130" s="4"/>
      <c r="AA130" s="4"/>
      <c r="AB130" s="1"/>
      <c r="AC130" s="1"/>
      <c r="AD130" s="1"/>
      <c r="AE130" s="1"/>
      <c r="AF130" s="1"/>
      <c r="AG130" s="1"/>
      <c r="AH130" s="1"/>
      <c r="AI130" s="1"/>
    </row>
    <row r="131" spans="1:35" s="2" customFormat="1" ht="11.5" x14ac:dyDescent="0.25">
      <c r="A131" s="1"/>
      <c r="B131" s="227"/>
      <c r="C131" s="227"/>
      <c r="D131" s="225"/>
      <c r="E131" s="225"/>
      <c r="F131" s="226"/>
      <c r="G131" s="166"/>
      <c r="H131" s="226"/>
      <c r="I131" s="166"/>
      <c r="J131" s="226"/>
      <c r="K131" s="166"/>
      <c r="L131" s="226"/>
      <c r="M131" s="166"/>
      <c r="N131" s="226"/>
      <c r="O131" s="166"/>
      <c r="P131" s="226"/>
      <c r="Q131" s="166"/>
      <c r="R131" s="226"/>
      <c r="S131" s="1"/>
      <c r="T131" s="1"/>
      <c r="U131" s="1"/>
      <c r="V131" s="4"/>
      <c r="W131" s="4"/>
      <c r="X131" s="4"/>
      <c r="Y131" s="4"/>
      <c r="Z131" s="4"/>
      <c r="AA131" s="4"/>
      <c r="AB131" s="1"/>
      <c r="AC131" s="1"/>
      <c r="AD131" s="1"/>
      <c r="AE131" s="1"/>
      <c r="AF131" s="1"/>
      <c r="AG131" s="1"/>
      <c r="AH131" s="1"/>
      <c r="AI131" s="1"/>
    </row>
    <row r="132" spans="1:35" s="2" customFormat="1" ht="11.5" x14ac:dyDescent="0.25">
      <c r="A132" s="1"/>
      <c r="B132" s="227"/>
      <c r="C132" s="227"/>
      <c r="D132" s="225"/>
      <c r="E132" s="225"/>
      <c r="F132" s="226"/>
      <c r="G132" s="166"/>
      <c r="H132" s="226"/>
      <c r="I132" s="166"/>
      <c r="J132" s="226"/>
      <c r="K132" s="166"/>
      <c r="L132" s="226"/>
      <c r="M132" s="166"/>
      <c r="N132" s="226"/>
      <c r="O132" s="166"/>
      <c r="P132" s="226"/>
      <c r="Q132" s="166"/>
      <c r="R132" s="226"/>
      <c r="S132" s="1"/>
      <c r="T132" s="1"/>
      <c r="U132" s="1"/>
      <c r="V132" s="4"/>
      <c r="W132" s="4"/>
      <c r="X132" s="4"/>
      <c r="Y132" s="4"/>
      <c r="Z132" s="4"/>
      <c r="AA132" s="4"/>
      <c r="AB132" s="1"/>
      <c r="AC132" s="1"/>
      <c r="AD132" s="1"/>
      <c r="AE132" s="1"/>
      <c r="AF132" s="1"/>
      <c r="AG132" s="1"/>
      <c r="AH132" s="1"/>
      <c r="AI132" s="1"/>
    </row>
    <row r="133" spans="1:35" s="2" customFormat="1" ht="11.5" x14ac:dyDescent="0.25">
      <c r="A133" s="1"/>
      <c r="B133" s="227"/>
      <c r="C133" s="227"/>
      <c r="D133" s="225"/>
      <c r="E133" s="225"/>
      <c r="F133" s="226"/>
      <c r="G133" s="166"/>
      <c r="H133" s="226"/>
      <c r="I133" s="166"/>
      <c r="J133" s="226"/>
      <c r="K133" s="166"/>
      <c r="L133" s="226"/>
      <c r="M133" s="166"/>
      <c r="N133" s="226"/>
      <c r="O133" s="166"/>
      <c r="P133" s="226"/>
      <c r="Q133" s="166"/>
      <c r="R133" s="226"/>
      <c r="S133" s="1"/>
      <c r="T133" s="1"/>
      <c r="U133" s="1"/>
      <c r="V133" s="4"/>
      <c r="W133" s="4"/>
      <c r="X133" s="4"/>
      <c r="Y133" s="4"/>
      <c r="Z133" s="4"/>
      <c r="AA133" s="4"/>
      <c r="AB133" s="1"/>
      <c r="AC133" s="1"/>
      <c r="AD133" s="1"/>
      <c r="AE133" s="1"/>
      <c r="AF133" s="1"/>
      <c r="AG133" s="1"/>
      <c r="AH133" s="1"/>
      <c r="AI133" s="1"/>
    </row>
    <row r="134" spans="1:35" s="2" customFormat="1" ht="11.5" x14ac:dyDescent="0.25">
      <c r="A134" s="1"/>
      <c r="B134" s="227"/>
      <c r="C134" s="227"/>
      <c r="D134" s="225"/>
      <c r="E134" s="225"/>
      <c r="F134" s="226"/>
      <c r="G134" s="166"/>
      <c r="H134" s="226"/>
      <c r="I134" s="166"/>
      <c r="J134" s="226"/>
      <c r="K134" s="166"/>
      <c r="L134" s="226"/>
      <c r="M134" s="166"/>
      <c r="N134" s="226"/>
      <c r="O134" s="166"/>
      <c r="P134" s="226"/>
      <c r="Q134" s="166"/>
      <c r="R134" s="226"/>
      <c r="S134" s="1"/>
      <c r="T134" s="1"/>
      <c r="U134" s="1"/>
      <c r="V134" s="4"/>
      <c r="W134" s="4"/>
      <c r="X134" s="4"/>
      <c r="Y134" s="4"/>
      <c r="Z134" s="4"/>
      <c r="AA134" s="4"/>
      <c r="AB134" s="1"/>
      <c r="AC134" s="1"/>
      <c r="AD134" s="1"/>
      <c r="AE134" s="1"/>
      <c r="AF134" s="1"/>
      <c r="AG134" s="1"/>
      <c r="AH134" s="1"/>
      <c r="AI134" s="1"/>
    </row>
    <row r="135" spans="1:35" s="2" customFormat="1" ht="11.5" x14ac:dyDescent="0.25">
      <c r="A135" s="1"/>
      <c r="B135" s="227"/>
      <c r="C135" s="227"/>
      <c r="D135" s="225"/>
      <c r="E135" s="225"/>
      <c r="F135" s="226"/>
      <c r="G135" s="166"/>
      <c r="H135" s="226"/>
      <c r="I135" s="166"/>
      <c r="J135" s="226"/>
      <c r="K135" s="166"/>
      <c r="L135" s="226"/>
      <c r="M135" s="166"/>
      <c r="N135" s="226"/>
      <c r="O135" s="166"/>
      <c r="P135" s="226"/>
      <c r="Q135" s="166"/>
      <c r="R135" s="226"/>
      <c r="S135" s="1"/>
      <c r="T135" s="1"/>
      <c r="U135" s="1"/>
      <c r="V135" s="4"/>
      <c r="W135" s="4"/>
      <c r="X135" s="4"/>
      <c r="Y135" s="4"/>
      <c r="Z135" s="4"/>
      <c r="AA135" s="4"/>
      <c r="AB135" s="1"/>
      <c r="AC135" s="1"/>
      <c r="AD135" s="1"/>
      <c r="AE135" s="1"/>
      <c r="AF135" s="1"/>
      <c r="AG135" s="1"/>
      <c r="AH135" s="1"/>
      <c r="AI135" s="1"/>
    </row>
    <row r="136" spans="1:35" s="2" customFormat="1" ht="11.5" x14ac:dyDescent="0.25">
      <c r="A136" s="1"/>
      <c r="B136" s="227"/>
      <c r="C136" s="227"/>
      <c r="D136" s="225"/>
      <c r="E136" s="225"/>
      <c r="F136" s="226"/>
      <c r="G136" s="166"/>
      <c r="H136" s="226"/>
      <c r="I136" s="166"/>
      <c r="J136" s="226"/>
      <c r="K136" s="166"/>
      <c r="L136" s="226"/>
      <c r="M136" s="166"/>
      <c r="N136" s="226"/>
      <c r="O136" s="166"/>
      <c r="P136" s="226"/>
      <c r="Q136" s="166"/>
      <c r="R136" s="226"/>
      <c r="S136" s="1"/>
      <c r="T136" s="1"/>
      <c r="U136" s="1"/>
      <c r="V136" s="4"/>
      <c r="W136" s="4"/>
      <c r="X136" s="4"/>
      <c r="Y136" s="4"/>
      <c r="Z136" s="4"/>
      <c r="AA136" s="4"/>
      <c r="AB136" s="1"/>
      <c r="AC136" s="1"/>
      <c r="AD136" s="1"/>
      <c r="AE136" s="1"/>
      <c r="AF136" s="1"/>
      <c r="AG136" s="1"/>
      <c r="AH136" s="1"/>
      <c r="AI136" s="1"/>
    </row>
    <row r="137" spans="1:35" s="2" customFormat="1" ht="11.5" x14ac:dyDescent="0.25">
      <c r="A137" s="1"/>
      <c r="B137" s="227"/>
      <c r="C137" s="227"/>
      <c r="D137" s="225"/>
      <c r="E137" s="225"/>
      <c r="F137" s="226"/>
      <c r="G137" s="166"/>
      <c r="H137" s="226"/>
      <c r="I137" s="166"/>
      <c r="J137" s="226"/>
      <c r="K137" s="166"/>
      <c r="L137" s="226"/>
      <c r="M137" s="166"/>
      <c r="N137" s="226"/>
      <c r="O137" s="166"/>
      <c r="P137" s="226"/>
      <c r="Q137" s="166"/>
      <c r="R137" s="226"/>
      <c r="S137" s="1"/>
      <c r="T137" s="1"/>
      <c r="U137" s="1"/>
      <c r="V137" s="4"/>
      <c r="W137" s="4"/>
      <c r="X137" s="4"/>
      <c r="Y137" s="4"/>
      <c r="Z137" s="4"/>
      <c r="AA137" s="4"/>
      <c r="AB137" s="1"/>
      <c r="AC137" s="1"/>
      <c r="AD137" s="1"/>
      <c r="AE137" s="1"/>
      <c r="AF137" s="1"/>
      <c r="AG137" s="1"/>
      <c r="AH137" s="1"/>
      <c r="AI137" s="1"/>
    </row>
    <row r="138" spans="1:35" s="2" customFormat="1" ht="11.5" x14ac:dyDescent="0.25">
      <c r="A138" s="1"/>
      <c r="B138" s="227"/>
      <c r="C138" s="227"/>
      <c r="D138" s="225"/>
      <c r="E138" s="225"/>
      <c r="F138" s="226"/>
      <c r="G138" s="166"/>
      <c r="H138" s="226"/>
      <c r="I138" s="166"/>
      <c r="J138" s="226"/>
      <c r="K138" s="166"/>
      <c r="L138" s="226"/>
      <c r="M138" s="166"/>
      <c r="N138" s="226"/>
      <c r="O138" s="166"/>
      <c r="P138" s="226"/>
      <c r="Q138" s="166"/>
      <c r="R138" s="226"/>
      <c r="S138" s="1"/>
      <c r="T138" s="1"/>
      <c r="U138" s="1"/>
      <c r="V138" s="4"/>
      <c r="W138" s="4"/>
      <c r="X138" s="4"/>
      <c r="Y138" s="4"/>
      <c r="Z138" s="4"/>
      <c r="AA138" s="4"/>
      <c r="AB138" s="1"/>
      <c r="AC138" s="1"/>
      <c r="AD138" s="1"/>
      <c r="AE138" s="1"/>
      <c r="AF138" s="1"/>
      <c r="AG138" s="1"/>
      <c r="AH138" s="1"/>
      <c r="AI138" s="1"/>
    </row>
    <row r="139" spans="1:35" s="2" customFormat="1" ht="11.5" x14ac:dyDescent="0.25">
      <c r="A139" s="1"/>
      <c r="B139" s="227"/>
      <c r="C139" s="227"/>
      <c r="D139" s="225"/>
      <c r="E139" s="225"/>
      <c r="F139" s="226"/>
      <c r="G139" s="166"/>
      <c r="H139" s="226"/>
      <c r="I139" s="166"/>
      <c r="J139" s="226"/>
      <c r="K139" s="166"/>
      <c r="L139" s="226"/>
      <c r="M139" s="166"/>
      <c r="N139" s="226"/>
      <c r="O139" s="166"/>
      <c r="P139" s="226"/>
      <c r="Q139" s="166"/>
      <c r="R139" s="226"/>
      <c r="S139" s="1"/>
      <c r="T139" s="1"/>
      <c r="U139" s="1"/>
      <c r="V139" s="4"/>
      <c r="W139" s="4"/>
      <c r="X139" s="4"/>
      <c r="Y139" s="4"/>
      <c r="Z139" s="4"/>
      <c r="AA139" s="4"/>
      <c r="AB139" s="1"/>
      <c r="AC139" s="1"/>
      <c r="AD139" s="1"/>
      <c r="AE139" s="1"/>
      <c r="AF139" s="1"/>
      <c r="AG139" s="1"/>
      <c r="AH139" s="1"/>
      <c r="AI139" s="1"/>
    </row>
    <row r="140" spans="1:35" s="2" customFormat="1" ht="11.5" x14ac:dyDescent="0.25">
      <c r="A140" s="1"/>
      <c r="B140" s="227"/>
      <c r="C140" s="227"/>
      <c r="D140" s="225"/>
      <c r="E140" s="225"/>
      <c r="F140" s="226"/>
      <c r="G140" s="166"/>
      <c r="H140" s="226"/>
      <c r="I140" s="166"/>
      <c r="J140" s="226"/>
      <c r="K140" s="166"/>
      <c r="L140" s="226"/>
      <c r="M140" s="166"/>
      <c r="N140" s="226"/>
      <c r="O140" s="166"/>
      <c r="P140" s="226"/>
      <c r="Q140" s="166"/>
      <c r="R140" s="226"/>
      <c r="S140" s="1"/>
      <c r="T140" s="1"/>
      <c r="U140" s="1"/>
      <c r="V140" s="4"/>
      <c r="W140" s="4"/>
      <c r="X140" s="4"/>
      <c r="Y140" s="4"/>
      <c r="Z140" s="4"/>
      <c r="AA140" s="4"/>
      <c r="AB140" s="1"/>
      <c r="AC140" s="1"/>
      <c r="AD140" s="1"/>
      <c r="AE140" s="1"/>
      <c r="AF140" s="1"/>
      <c r="AG140" s="1"/>
      <c r="AH140" s="1"/>
      <c r="AI140" s="1"/>
    </row>
    <row r="141" spans="1:35" s="2" customFormat="1" ht="11.5" x14ac:dyDescent="0.25">
      <c r="A141" s="1"/>
      <c r="B141" s="227"/>
      <c r="C141" s="227"/>
      <c r="D141" s="225"/>
      <c r="E141" s="225"/>
      <c r="F141" s="226"/>
      <c r="G141" s="166"/>
      <c r="H141" s="226"/>
      <c r="I141" s="166"/>
      <c r="J141" s="226"/>
      <c r="K141" s="166"/>
      <c r="L141" s="226"/>
      <c r="M141" s="166"/>
      <c r="N141" s="226"/>
      <c r="O141" s="166"/>
      <c r="P141" s="226"/>
      <c r="Q141" s="166"/>
      <c r="R141" s="226"/>
      <c r="S141" s="1"/>
      <c r="T141" s="1"/>
      <c r="U141" s="1"/>
      <c r="V141" s="4"/>
      <c r="W141" s="4"/>
      <c r="X141" s="4"/>
      <c r="Y141" s="4"/>
      <c r="Z141" s="4"/>
      <c r="AA141" s="4"/>
      <c r="AB141" s="1"/>
      <c r="AC141" s="1"/>
      <c r="AD141" s="1"/>
      <c r="AE141" s="1"/>
      <c r="AF141" s="1"/>
      <c r="AG141" s="1"/>
      <c r="AH141" s="1"/>
      <c r="AI141" s="1"/>
    </row>
    <row r="142" spans="1:35" s="2" customFormat="1" ht="11.5" x14ac:dyDescent="0.25">
      <c r="A142" s="1"/>
      <c r="B142" s="227"/>
      <c r="C142" s="227"/>
      <c r="D142" s="225"/>
      <c r="E142" s="225"/>
      <c r="F142" s="226"/>
      <c r="G142" s="166"/>
      <c r="H142" s="226"/>
      <c r="I142" s="166"/>
      <c r="J142" s="226"/>
      <c r="K142" s="166"/>
      <c r="L142" s="226"/>
      <c r="M142" s="166"/>
      <c r="N142" s="226"/>
      <c r="O142" s="166"/>
      <c r="P142" s="226"/>
      <c r="Q142" s="166"/>
      <c r="R142" s="226"/>
      <c r="S142" s="1"/>
      <c r="T142" s="1"/>
      <c r="U142" s="1"/>
      <c r="V142" s="4"/>
      <c r="W142" s="4"/>
      <c r="X142" s="4"/>
      <c r="Y142" s="4"/>
      <c r="Z142" s="4"/>
      <c r="AA142" s="4"/>
      <c r="AB142" s="1"/>
      <c r="AC142" s="1"/>
      <c r="AD142" s="1"/>
      <c r="AE142" s="1"/>
      <c r="AF142" s="1"/>
      <c r="AG142" s="1"/>
      <c r="AH142" s="1"/>
      <c r="AI142" s="1"/>
    </row>
    <row r="143" spans="1:35" s="2" customFormat="1" ht="11.5" x14ac:dyDescent="0.25">
      <c r="A143" s="1"/>
      <c r="B143" s="227"/>
      <c r="C143" s="227"/>
      <c r="D143" s="225"/>
      <c r="E143" s="225"/>
      <c r="F143" s="226"/>
      <c r="G143" s="166"/>
      <c r="H143" s="226"/>
      <c r="I143" s="166"/>
      <c r="J143" s="226"/>
      <c r="K143" s="166"/>
      <c r="L143" s="226"/>
      <c r="M143" s="166"/>
      <c r="N143" s="226"/>
      <c r="O143" s="166"/>
      <c r="P143" s="226"/>
      <c r="Q143" s="166"/>
      <c r="R143" s="226"/>
      <c r="S143" s="1"/>
      <c r="T143" s="1"/>
      <c r="U143" s="1"/>
      <c r="V143" s="4"/>
      <c r="W143" s="4"/>
      <c r="X143" s="4"/>
      <c r="Y143" s="4"/>
      <c r="Z143" s="4"/>
      <c r="AA143" s="4"/>
      <c r="AB143" s="1"/>
      <c r="AC143" s="1"/>
      <c r="AD143" s="1"/>
      <c r="AE143" s="1"/>
      <c r="AF143" s="1"/>
      <c r="AG143" s="1"/>
      <c r="AH143" s="1"/>
      <c r="AI143" s="1"/>
    </row>
    <row r="144" spans="1:35" s="2" customFormat="1" ht="11.5" x14ac:dyDescent="0.25">
      <c r="A144" s="1"/>
      <c r="B144" s="227"/>
      <c r="C144" s="227"/>
      <c r="D144" s="225"/>
      <c r="E144" s="225"/>
      <c r="F144" s="226"/>
      <c r="G144" s="166"/>
      <c r="H144" s="226"/>
      <c r="I144" s="166"/>
      <c r="J144" s="226"/>
      <c r="K144" s="166"/>
      <c r="L144" s="226"/>
      <c r="M144" s="166"/>
      <c r="N144" s="226"/>
      <c r="O144" s="166"/>
      <c r="P144" s="226"/>
      <c r="Q144" s="166"/>
      <c r="R144" s="226"/>
      <c r="S144" s="1"/>
      <c r="T144" s="1"/>
      <c r="U144" s="1"/>
      <c r="V144" s="4"/>
      <c r="W144" s="4"/>
      <c r="X144" s="4"/>
      <c r="Y144" s="4"/>
      <c r="Z144" s="4"/>
      <c r="AA144" s="4"/>
      <c r="AB144" s="1"/>
      <c r="AC144" s="1"/>
      <c r="AD144" s="1"/>
      <c r="AE144" s="1"/>
      <c r="AF144" s="1"/>
      <c r="AG144" s="1"/>
      <c r="AH144" s="1"/>
      <c r="AI144" s="1"/>
    </row>
    <row r="145" spans="1:35" s="2" customFormat="1" ht="11.5" x14ac:dyDescent="0.25">
      <c r="A145" s="1"/>
      <c r="B145" s="227"/>
      <c r="C145" s="227"/>
      <c r="D145" s="225"/>
      <c r="E145" s="225"/>
      <c r="F145" s="226"/>
      <c r="G145" s="166"/>
      <c r="H145" s="226"/>
      <c r="I145" s="166"/>
      <c r="J145" s="226"/>
      <c r="K145" s="166"/>
      <c r="L145" s="226"/>
      <c r="M145" s="166"/>
      <c r="N145" s="226"/>
      <c r="O145" s="166"/>
      <c r="P145" s="226"/>
      <c r="Q145" s="166"/>
      <c r="R145" s="226"/>
      <c r="S145" s="1"/>
      <c r="T145" s="1"/>
      <c r="U145" s="1"/>
      <c r="V145" s="4"/>
      <c r="W145" s="4"/>
      <c r="X145" s="4"/>
      <c r="Y145" s="4"/>
      <c r="Z145" s="4"/>
      <c r="AA145" s="4"/>
      <c r="AB145" s="1"/>
      <c r="AC145" s="1"/>
      <c r="AD145" s="1"/>
      <c r="AE145" s="1"/>
      <c r="AF145" s="1"/>
      <c r="AG145" s="1"/>
      <c r="AH145" s="1"/>
      <c r="AI145" s="1"/>
    </row>
    <row r="146" spans="1:35" s="2" customFormat="1" ht="11.5" x14ac:dyDescent="0.25">
      <c r="A146" s="1"/>
      <c r="B146" s="227"/>
      <c r="C146" s="227"/>
      <c r="D146" s="225"/>
      <c r="E146" s="225"/>
      <c r="F146" s="226"/>
      <c r="G146" s="166"/>
      <c r="H146" s="226"/>
      <c r="I146" s="166"/>
      <c r="J146" s="226"/>
      <c r="K146" s="166"/>
      <c r="L146" s="226"/>
      <c r="M146" s="166"/>
      <c r="N146" s="226"/>
      <c r="O146" s="166"/>
      <c r="P146" s="226"/>
      <c r="Q146" s="166"/>
      <c r="R146" s="226"/>
      <c r="S146" s="1"/>
      <c r="T146" s="1"/>
      <c r="U146" s="1"/>
      <c r="V146" s="4"/>
      <c r="W146" s="4"/>
      <c r="X146" s="4"/>
      <c r="Y146" s="4"/>
      <c r="Z146" s="4"/>
      <c r="AA146" s="4"/>
      <c r="AB146" s="1"/>
      <c r="AC146" s="1"/>
      <c r="AD146" s="1"/>
      <c r="AE146" s="1"/>
      <c r="AF146" s="1"/>
      <c r="AG146" s="1"/>
      <c r="AH146" s="1"/>
      <c r="AI146" s="1"/>
    </row>
    <row r="147" spans="1:35" s="2" customFormat="1" ht="11.5" x14ac:dyDescent="0.25">
      <c r="A147" s="1"/>
      <c r="B147" s="227"/>
      <c r="C147" s="227"/>
      <c r="D147" s="225"/>
      <c r="E147" s="225"/>
      <c r="F147" s="226"/>
      <c r="G147" s="166"/>
      <c r="H147" s="226"/>
      <c r="I147" s="166"/>
      <c r="J147" s="226"/>
      <c r="K147" s="166"/>
      <c r="L147" s="226"/>
      <c r="M147" s="166"/>
      <c r="N147" s="226"/>
      <c r="O147" s="166"/>
      <c r="P147" s="226"/>
      <c r="Q147" s="166"/>
      <c r="R147" s="226"/>
      <c r="S147" s="1"/>
      <c r="T147" s="1"/>
      <c r="U147" s="1"/>
      <c r="V147" s="4"/>
      <c r="W147" s="4"/>
      <c r="X147" s="4"/>
      <c r="Y147" s="4"/>
      <c r="Z147" s="4"/>
      <c r="AA147" s="4"/>
      <c r="AB147" s="1"/>
      <c r="AC147" s="1"/>
      <c r="AD147" s="1"/>
      <c r="AE147" s="1"/>
      <c r="AF147" s="1"/>
      <c r="AG147" s="1"/>
      <c r="AH147" s="1"/>
      <c r="AI147" s="1"/>
    </row>
    <row r="148" spans="1:35" s="2" customFormat="1" ht="11.5" x14ac:dyDescent="0.25">
      <c r="A148" s="1"/>
      <c r="B148" s="227"/>
      <c r="C148" s="227"/>
      <c r="D148" s="225"/>
      <c r="E148" s="225"/>
      <c r="F148" s="226"/>
      <c r="G148" s="166"/>
      <c r="H148" s="226"/>
      <c r="I148" s="166"/>
      <c r="J148" s="226"/>
      <c r="K148" s="166"/>
      <c r="L148" s="226"/>
      <c r="M148" s="166"/>
      <c r="N148" s="226"/>
      <c r="O148" s="166"/>
      <c r="P148" s="226"/>
      <c r="Q148" s="166"/>
      <c r="R148" s="226"/>
      <c r="S148" s="1"/>
      <c r="T148" s="1"/>
      <c r="U148" s="1"/>
      <c r="V148" s="4"/>
      <c r="W148" s="4"/>
      <c r="X148" s="4"/>
      <c r="Y148" s="4"/>
      <c r="Z148" s="4"/>
      <c r="AA148" s="4"/>
      <c r="AB148" s="1"/>
      <c r="AC148" s="1"/>
      <c r="AD148" s="1"/>
      <c r="AE148" s="1"/>
      <c r="AF148" s="1"/>
      <c r="AG148" s="1"/>
      <c r="AH148" s="1"/>
      <c r="AI148" s="1"/>
    </row>
    <row r="149" spans="1:35" s="2" customFormat="1" ht="11.5" x14ac:dyDescent="0.25">
      <c r="A149" s="1"/>
      <c r="B149" s="227"/>
      <c r="C149" s="227"/>
      <c r="D149" s="225"/>
      <c r="E149" s="225"/>
      <c r="F149" s="226"/>
      <c r="G149" s="166"/>
      <c r="H149" s="226"/>
      <c r="I149" s="166"/>
      <c r="J149" s="226"/>
      <c r="K149" s="166"/>
      <c r="L149" s="226"/>
      <c r="M149" s="166"/>
      <c r="N149" s="226"/>
      <c r="O149" s="166"/>
      <c r="P149" s="226"/>
      <c r="Q149" s="166"/>
      <c r="R149" s="226"/>
      <c r="S149" s="1"/>
      <c r="T149" s="1"/>
      <c r="U149" s="1"/>
      <c r="V149" s="4"/>
      <c r="W149" s="4"/>
      <c r="X149" s="4"/>
      <c r="Y149" s="4"/>
      <c r="Z149" s="4"/>
      <c r="AA149" s="4"/>
      <c r="AB149" s="1"/>
      <c r="AC149" s="1"/>
      <c r="AD149" s="1"/>
      <c r="AE149" s="1"/>
      <c r="AF149" s="1"/>
      <c r="AG149" s="1"/>
      <c r="AH149" s="1"/>
      <c r="AI149" s="1"/>
    </row>
    <row r="150" spans="1:35" s="2" customFormat="1" ht="11.5" x14ac:dyDescent="0.25">
      <c r="A150" s="1"/>
      <c r="B150" s="227"/>
      <c r="C150" s="227"/>
      <c r="D150" s="225"/>
      <c r="E150" s="225"/>
      <c r="F150" s="226"/>
      <c r="G150" s="166"/>
      <c r="H150" s="226"/>
      <c r="I150" s="166"/>
      <c r="J150" s="226"/>
      <c r="K150" s="166"/>
      <c r="L150" s="226"/>
      <c r="M150" s="166"/>
      <c r="N150" s="226"/>
      <c r="O150" s="166"/>
      <c r="P150" s="226"/>
      <c r="Q150" s="166"/>
      <c r="R150" s="226"/>
      <c r="S150" s="1"/>
      <c r="T150" s="1"/>
      <c r="U150" s="1"/>
      <c r="V150" s="4"/>
      <c r="W150" s="4"/>
      <c r="X150" s="4"/>
      <c r="Y150" s="4"/>
      <c r="Z150" s="4"/>
      <c r="AA150" s="4"/>
      <c r="AB150" s="1"/>
      <c r="AC150" s="1"/>
      <c r="AD150" s="1"/>
      <c r="AE150" s="1"/>
      <c r="AF150" s="1"/>
      <c r="AG150" s="1"/>
      <c r="AH150" s="1"/>
      <c r="AI150" s="1"/>
    </row>
    <row r="151" spans="1:35" s="2" customFormat="1" ht="11.5" x14ac:dyDescent="0.25">
      <c r="A151" s="1"/>
      <c r="B151" s="227"/>
      <c r="C151" s="227"/>
      <c r="D151" s="225"/>
      <c r="E151" s="225"/>
      <c r="F151" s="226"/>
      <c r="G151" s="166"/>
      <c r="H151" s="226"/>
      <c r="I151" s="166"/>
      <c r="J151" s="226"/>
      <c r="K151" s="166"/>
      <c r="L151" s="226"/>
      <c r="M151" s="166"/>
      <c r="N151" s="226"/>
      <c r="O151" s="166"/>
      <c r="P151" s="226"/>
      <c r="Q151" s="166"/>
      <c r="R151" s="226"/>
      <c r="S151" s="1"/>
      <c r="T151" s="1"/>
      <c r="U151" s="1"/>
      <c r="V151" s="4"/>
      <c r="W151" s="4"/>
      <c r="X151" s="4"/>
      <c r="Y151" s="4"/>
      <c r="Z151" s="4"/>
      <c r="AA151" s="4"/>
      <c r="AB151" s="1"/>
      <c r="AC151" s="1"/>
      <c r="AD151" s="1"/>
      <c r="AE151" s="1"/>
      <c r="AF151" s="1"/>
      <c r="AG151" s="1"/>
      <c r="AH151" s="1"/>
      <c r="AI151" s="1"/>
    </row>
    <row r="152" spans="1:35" s="2" customFormat="1" ht="11.5" x14ac:dyDescent="0.25">
      <c r="A152" s="1"/>
      <c r="B152" s="227"/>
      <c r="C152" s="227"/>
      <c r="D152" s="225"/>
      <c r="E152" s="225"/>
      <c r="F152" s="226"/>
      <c r="G152" s="166"/>
      <c r="H152" s="226"/>
      <c r="I152" s="166"/>
      <c r="J152" s="226"/>
      <c r="K152" s="166"/>
      <c r="L152" s="226"/>
      <c r="M152" s="166"/>
      <c r="N152" s="226"/>
      <c r="O152" s="166"/>
      <c r="P152" s="226"/>
      <c r="Q152" s="166"/>
      <c r="R152" s="226"/>
      <c r="S152" s="1"/>
      <c r="T152" s="1"/>
      <c r="U152" s="1"/>
      <c r="V152" s="4"/>
      <c r="W152" s="4"/>
      <c r="X152" s="4"/>
      <c r="Y152" s="4"/>
      <c r="Z152" s="4"/>
      <c r="AA152" s="4"/>
      <c r="AB152" s="1"/>
      <c r="AC152" s="1"/>
      <c r="AD152" s="1"/>
      <c r="AE152" s="1"/>
      <c r="AF152" s="1"/>
      <c r="AG152" s="1"/>
      <c r="AH152" s="1"/>
      <c r="AI152" s="1"/>
    </row>
    <row r="153" spans="1:35" s="2" customFormat="1" ht="11.5" x14ac:dyDescent="0.25">
      <c r="A153" s="1"/>
      <c r="B153" s="227"/>
      <c r="C153" s="227"/>
      <c r="D153" s="225"/>
      <c r="E153" s="225"/>
      <c r="F153" s="226"/>
      <c r="G153" s="166"/>
      <c r="H153" s="226"/>
      <c r="I153" s="166"/>
      <c r="J153" s="226"/>
      <c r="K153" s="166"/>
      <c r="L153" s="226"/>
      <c r="M153" s="166"/>
      <c r="N153" s="226"/>
      <c r="O153" s="166"/>
      <c r="P153" s="226"/>
      <c r="Q153" s="166"/>
      <c r="R153" s="226"/>
      <c r="S153" s="1"/>
      <c r="T153" s="1"/>
      <c r="U153" s="1"/>
      <c r="V153" s="4"/>
      <c r="W153" s="4"/>
      <c r="X153" s="4"/>
      <c r="Y153" s="4"/>
      <c r="Z153" s="4"/>
      <c r="AA153" s="4"/>
      <c r="AB153" s="1"/>
      <c r="AC153" s="1"/>
      <c r="AD153" s="1"/>
      <c r="AE153" s="1"/>
      <c r="AF153" s="1"/>
      <c r="AG153" s="1"/>
      <c r="AH153" s="1"/>
      <c r="AI153" s="1"/>
    </row>
    <row r="154" spans="1:35" s="2" customFormat="1" ht="11.5" x14ac:dyDescent="0.25">
      <c r="A154" s="1"/>
      <c r="B154" s="227"/>
      <c r="C154" s="227"/>
      <c r="D154" s="225"/>
      <c r="E154" s="225"/>
      <c r="F154" s="226"/>
      <c r="G154" s="166"/>
      <c r="H154" s="226"/>
      <c r="I154" s="166"/>
      <c r="J154" s="226"/>
      <c r="K154" s="166"/>
      <c r="L154" s="226"/>
      <c r="M154" s="166"/>
      <c r="N154" s="226"/>
      <c r="O154" s="166"/>
      <c r="P154" s="226"/>
      <c r="Q154" s="166"/>
      <c r="R154" s="226"/>
      <c r="S154" s="1"/>
      <c r="T154" s="1"/>
      <c r="U154" s="1"/>
      <c r="V154" s="4"/>
      <c r="W154" s="4"/>
      <c r="X154" s="4"/>
      <c r="Y154" s="4"/>
      <c r="Z154" s="4"/>
      <c r="AA154" s="4"/>
      <c r="AB154" s="1"/>
      <c r="AC154" s="1"/>
      <c r="AD154" s="1"/>
      <c r="AE154" s="1"/>
      <c r="AF154" s="1"/>
      <c r="AG154" s="1"/>
      <c r="AH154" s="1"/>
      <c r="AI154" s="1"/>
    </row>
    <row r="155" spans="1:35" s="2" customFormat="1" ht="11.5" x14ac:dyDescent="0.25">
      <c r="A155" s="1"/>
      <c r="B155" s="227"/>
      <c r="C155" s="227"/>
      <c r="D155" s="225"/>
      <c r="E155" s="225"/>
      <c r="F155" s="226"/>
      <c r="G155" s="166"/>
      <c r="H155" s="226"/>
      <c r="I155" s="166"/>
      <c r="J155" s="226"/>
      <c r="K155" s="166"/>
      <c r="L155" s="226"/>
      <c r="M155" s="166"/>
      <c r="N155" s="226"/>
      <c r="O155" s="166"/>
      <c r="P155" s="226"/>
      <c r="Q155" s="166"/>
      <c r="R155" s="226"/>
      <c r="S155" s="1"/>
      <c r="T155" s="1"/>
      <c r="U155" s="1"/>
      <c r="V155" s="4"/>
      <c r="W155" s="4"/>
      <c r="X155" s="4"/>
      <c r="Y155" s="4"/>
      <c r="Z155" s="4"/>
      <c r="AA155" s="4"/>
      <c r="AB155" s="1"/>
      <c r="AC155" s="1"/>
      <c r="AD155" s="1"/>
      <c r="AE155" s="1"/>
      <c r="AF155" s="1"/>
      <c r="AG155" s="1"/>
      <c r="AH155" s="1"/>
      <c r="AI155" s="1"/>
    </row>
    <row r="156" spans="1:35" s="2" customFormat="1" ht="11.5" x14ac:dyDescent="0.25">
      <c r="A156" s="1"/>
      <c r="B156" s="227"/>
      <c r="C156" s="227"/>
      <c r="D156" s="225"/>
      <c r="E156" s="225"/>
      <c r="F156" s="226"/>
      <c r="G156" s="166"/>
      <c r="H156" s="226"/>
      <c r="I156" s="166"/>
      <c r="J156" s="226"/>
      <c r="K156" s="166"/>
      <c r="L156" s="226"/>
      <c r="M156" s="166"/>
      <c r="N156" s="226"/>
      <c r="O156" s="166"/>
      <c r="P156" s="226"/>
      <c r="Q156" s="166"/>
      <c r="R156" s="226"/>
      <c r="S156" s="1"/>
      <c r="T156" s="1"/>
      <c r="U156" s="1"/>
      <c r="V156" s="4"/>
      <c r="W156" s="4"/>
      <c r="X156" s="4"/>
      <c r="Y156" s="4"/>
      <c r="Z156" s="4"/>
      <c r="AA156" s="4"/>
      <c r="AB156" s="1"/>
      <c r="AC156" s="1"/>
      <c r="AD156" s="1"/>
      <c r="AE156" s="1"/>
      <c r="AF156" s="1"/>
      <c r="AG156" s="1"/>
      <c r="AH156" s="1"/>
      <c r="AI156" s="1"/>
    </row>
    <row r="157" spans="1:35" s="2" customFormat="1" ht="11.5" x14ac:dyDescent="0.25">
      <c r="A157" s="1"/>
      <c r="B157" s="227"/>
      <c r="C157" s="227"/>
      <c r="D157" s="225"/>
      <c r="E157" s="225"/>
      <c r="F157" s="226"/>
      <c r="G157" s="166"/>
      <c r="H157" s="226"/>
      <c r="I157" s="166"/>
      <c r="J157" s="226"/>
      <c r="K157" s="166"/>
      <c r="L157" s="226"/>
      <c r="M157" s="166"/>
      <c r="N157" s="226"/>
      <c r="O157" s="166"/>
      <c r="P157" s="226"/>
      <c r="Q157" s="166"/>
      <c r="R157" s="226"/>
      <c r="S157" s="1"/>
      <c r="T157" s="1"/>
      <c r="U157" s="1"/>
      <c r="V157" s="4"/>
      <c r="W157" s="4"/>
      <c r="X157" s="4"/>
      <c r="Y157" s="4"/>
      <c r="Z157" s="4"/>
      <c r="AA157" s="4"/>
      <c r="AB157" s="1"/>
      <c r="AC157" s="1"/>
      <c r="AD157" s="1"/>
      <c r="AE157" s="1"/>
      <c r="AF157" s="1"/>
      <c r="AG157" s="1"/>
      <c r="AH157" s="1"/>
      <c r="AI157" s="1"/>
    </row>
    <row r="158" spans="1:35" s="2" customFormat="1" ht="11.5" x14ac:dyDescent="0.25">
      <c r="A158" s="1"/>
      <c r="B158" s="227"/>
      <c r="C158" s="227"/>
      <c r="D158" s="225"/>
      <c r="E158" s="225"/>
      <c r="F158" s="226"/>
      <c r="G158" s="166"/>
      <c r="H158" s="226"/>
      <c r="I158" s="166"/>
      <c r="J158" s="226"/>
      <c r="K158" s="166"/>
      <c r="L158" s="226"/>
      <c r="M158" s="166"/>
      <c r="N158" s="226"/>
      <c r="O158" s="166"/>
      <c r="P158" s="226"/>
      <c r="Q158" s="166"/>
      <c r="R158" s="226"/>
      <c r="S158" s="1"/>
      <c r="T158" s="1"/>
      <c r="U158" s="1"/>
      <c r="V158" s="4"/>
      <c r="W158" s="4"/>
      <c r="X158" s="4"/>
      <c r="Y158" s="4"/>
      <c r="Z158" s="4"/>
      <c r="AA158" s="4"/>
      <c r="AB158" s="1"/>
      <c r="AC158" s="1"/>
      <c r="AD158" s="1"/>
      <c r="AE158" s="1"/>
      <c r="AF158" s="1"/>
      <c r="AG158" s="1"/>
      <c r="AH158" s="1"/>
      <c r="AI158" s="1"/>
    </row>
    <row r="159" spans="1:35" s="2" customFormat="1" ht="11.5" x14ac:dyDescent="0.25">
      <c r="A159" s="1"/>
      <c r="B159" s="227"/>
      <c r="C159" s="227"/>
      <c r="D159" s="225"/>
      <c r="E159" s="225"/>
      <c r="F159" s="226"/>
      <c r="G159" s="166"/>
      <c r="H159" s="226"/>
      <c r="I159" s="166"/>
      <c r="J159" s="226"/>
      <c r="K159" s="166"/>
      <c r="L159" s="226"/>
      <c r="M159" s="166"/>
      <c r="N159" s="226"/>
      <c r="O159" s="166"/>
      <c r="P159" s="226"/>
      <c r="Q159" s="166"/>
      <c r="R159" s="226"/>
      <c r="S159" s="1"/>
      <c r="T159" s="1"/>
      <c r="U159" s="1"/>
      <c r="V159" s="4"/>
      <c r="W159" s="4"/>
      <c r="X159" s="4"/>
      <c r="Y159" s="4"/>
      <c r="Z159" s="4"/>
      <c r="AA159" s="4"/>
      <c r="AB159" s="1"/>
      <c r="AC159" s="1"/>
      <c r="AD159" s="1"/>
      <c r="AE159" s="1"/>
      <c r="AF159" s="1"/>
      <c r="AG159" s="1"/>
      <c r="AH159" s="1"/>
      <c r="AI159" s="1"/>
    </row>
    <row r="160" spans="1:35" s="2" customFormat="1" ht="11.5" x14ac:dyDescent="0.25">
      <c r="A160" s="1"/>
      <c r="B160" s="227"/>
      <c r="C160" s="227"/>
      <c r="D160" s="225"/>
      <c r="E160" s="225"/>
      <c r="F160" s="226"/>
      <c r="G160" s="166"/>
      <c r="H160" s="226"/>
      <c r="I160" s="166"/>
      <c r="J160" s="226"/>
      <c r="K160" s="166"/>
      <c r="L160" s="226"/>
      <c r="M160" s="166"/>
      <c r="N160" s="226"/>
      <c r="O160" s="166"/>
      <c r="P160" s="226"/>
      <c r="Q160" s="166"/>
      <c r="R160" s="226"/>
      <c r="S160" s="1"/>
      <c r="T160" s="1"/>
      <c r="U160" s="1"/>
      <c r="V160" s="4"/>
      <c r="W160" s="4"/>
      <c r="X160" s="4"/>
      <c r="Y160" s="4"/>
      <c r="Z160" s="4"/>
      <c r="AA160" s="4"/>
      <c r="AB160" s="1"/>
      <c r="AC160" s="1"/>
      <c r="AD160" s="1"/>
      <c r="AE160" s="1"/>
      <c r="AF160" s="1"/>
      <c r="AG160" s="1"/>
      <c r="AH160" s="1"/>
      <c r="AI160" s="1"/>
    </row>
    <row r="161" spans="1:35" s="2" customFormat="1" ht="11.5" x14ac:dyDescent="0.25">
      <c r="A161" s="1"/>
      <c r="B161" s="227"/>
      <c r="C161" s="227"/>
      <c r="D161" s="225"/>
      <c r="E161" s="225"/>
      <c r="F161" s="226"/>
      <c r="G161" s="166"/>
      <c r="H161" s="226"/>
      <c r="I161" s="166"/>
      <c r="J161" s="226"/>
      <c r="K161" s="166"/>
      <c r="L161" s="226"/>
      <c r="M161" s="166"/>
      <c r="N161" s="226"/>
      <c r="O161" s="166"/>
      <c r="P161" s="226"/>
      <c r="Q161" s="166"/>
      <c r="R161" s="226"/>
      <c r="S161" s="1"/>
      <c r="T161" s="1"/>
      <c r="U161" s="1"/>
      <c r="V161" s="4"/>
      <c r="W161" s="4"/>
      <c r="X161" s="4"/>
      <c r="Y161" s="4"/>
      <c r="Z161" s="4"/>
      <c r="AA161" s="4"/>
      <c r="AB161" s="1"/>
      <c r="AC161" s="1"/>
      <c r="AD161" s="1"/>
      <c r="AE161" s="1"/>
      <c r="AF161" s="1"/>
      <c r="AG161" s="1"/>
      <c r="AH161" s="1"/>
      <c r="AI161" s="1"/>
    </row>
    <row r="162" spans="1:35" s="2" customFormat="1" ht="11.5" x14ac:dyDescent="0.25">
      <c r="A162" s="1"/>
      <c r="B162" s="227"/>
      <c r="C162" s="227"/>
      <c r="D162" s="225"/>
      <c r="E162" s="225"/>
      <c r="F162" s="226"/>
      <c r="G162" s="166"/>
      <c r="H162" s="226"/>
      <c r="I162" s="166"/>
      <c r="J162" s="226"/>
      <c r="K162" s="166"/>
      <c r="L162" s="226"/>
      <c r="M162" s="166"/>
      <c r="N162" s="226"/>
      <c r="O162" s="166"/>
      <c r="P162" s="226"/>
      <c r="Q162" s="166"/>
      <c r="R162" s="226"/>
      <c r="S162" s="1"/>
      <c r="T162" s="1"/>
      <c r="U162" s="1"/>
      <c r="V162" s="4"/>
      <c r="W162" s="4"/>
      <c r="X162" s="4"/>
      <c r="Y162" s="4"/>
      <c r="Z162" s="4"/>
      <c r="AA162" s="4"/>
      <c r="AB162" s="1"/>
      <c r="AC162" s="1"/>
      <c r="AD162" s="1"/>
      <c r="AE162" s="1"/>
      <c r="AF162" s="1"/>
      <c r="AG162" s="1"/>
      <c r="AH162" s="1"/>
      <c r="AI162" s="1"/>
    </row>
    <row r="163" spans="1:35" s="2" customFormat="1" ht="11.5" x14ac:dyDescent="0.25">
      <c r="A163" s="1"/>
      <c r="B163" s="227"/>
      <c r="C163" s="227"/>
      <c r="D163" s="225"/>
      <c r="E163" s="225"/>
      <c r="F163" s="226"/>
      <c r="G163" s="166"/>
      <c r="H163" s="226"/>
      <c r="I163" s="166"/>
      <c r="J163" s="226"/>
      <c r="K163" s="166"/>
      <c r="L163" s="226"/>
      <c r="M163" s="166"/>
      <c r="N163" s="226"/>
      <c r="O163" s="166"/>
      <c r="P163" s="226"/>
      <c r="Q163" s="166"/>
      <c r="R163" s="226"/>
      <c r="S163" s="1"/>
      <c r="T163" s="1"/>
      <c r="U163" s="1"/>
      <c r="V163" s="4"/>
      <c r="W163" s="4"/>
      <c r="X163" s="4"/>
      <c r="Y163" s="4"/>
      <c r="Z163" s="4"/>
      <c r="AA163" s="4"/>
      <c r="AB163" s="1"/>
      <c r="AC163" s="1"/>
      <c r="AD163" s="1"/>
      <c r="AE163" s="1"/>
      <c r="AF163" s="1"/>
      <c r="AG163" s="1"/>
      <c r="AH163" s="1"/>
      <c r="AI163" s="1"/>
    </row>
    <row r="164" spans="1:35" s="2" customFormat="1" ht="11.5" x14ac:dyDescent="0.25">
      <c r="A164" s="1"/>
      <c r="B164" s="227"/>
      <c r="C164" s="227"/>
      <c r="D164" s="225"/>
      <c r="E164" s="225"/>
      <c r="F164" s="226"/>
      <c r="G164" s="166"/>
      <c r="H164" s="226"/>
      <c r="I164" s="166"/>
      <c r="J164" s="226"/>
      <c r="K164" s="166"/>
      <c r="L164" s="226"/>
      <c r="M164" s="166"/>
      <c r="N164" s="226"/>
      <c r="O164" s="166"/>
      <c r="P164" s="226"/>
      <c r="Q164" s="166"/>
      <c r="R164" s="226"/>
      <c r="S164" s="1"/>
      <c r="T164" s="1"/>
      <c r="U164" s="1"/>
      <c r="V164" s="4"/>
      <c r="W164" s="4"/>
      <c r="X164" s="4"/>
      <c r="Y164" s="4"/>
      <c r="Z164" s="4"/>
      <c r="AA164" s="4"/>
      <c r="AB164" s="1"/>
      <c r="AC164" s="1"/>
      <c r="AD164" s="1"/>
      <c r="AE164" s="1"/>
      <c r="AF164" s="1"/>
      <c r="AG164" s="1"/>
      <c r="AH164" s="1"/>
      <c r="AI164" s="1"/>
    </row>
    <row r="165" spans="1:35" s="2" customFormat="1" ht="11.5" x14ac:dyDescent="0.25">
      <c r="A165" s="1"/>
      <c r="B165" s="227"/>
      <c r="C165" s="227"/>
      <c r="D165" s="225"/>
      <c r="E165" s="225"/>
      <c r="F165" s="226"/>
      <c r="G165" s="166"/>
      <c r="H165" s="226"/>
      <c r="I165" s="166"/>
      <c r="J165" s="226"/>
      <c r="K165" s="166"/>
      <c r="L165" s="226"/>
      <c r="M165" s="166"/>
      <c r="N165" s="226"/>
      <c r="O165" s="166"/>
      <c r="P165" s="226"/>
      <c r="Q165" s="166"/>
      <c r="R165" s="226"/>
      <c r="S165" s="1"/>
      <c r="T165" s="1"/>
      <c r="U165" s="1"/>
      <c r="V165" s="4"/>
      <c r="W165" s="4"/>
      <c r="X165" s="4"/>
      <c r="Y165" s="4"/>
      <c r="Z165" s="4"/>
      <c r="AA165" s="4"/>
      <c r="AB165" s="1"/>
      <c r="AC165" s="1"/>
      <c r="AD165" s="1"/>
      <c r="AE165" s="1"/>
      <c r="AF165" s="1"/>
      <c r="AG165" s="1"/>
      <c r="AH165" s="1"/>
      <c r="AI165" s="1"/>
    </row>
    <row r="166" spans="1:35" s="2" customFormat="1" ht="11.5" x14ac:dyDescent="0.25">
      <c r="A166" s="1"/>
      <c r="B166" s="227"/>
      <c r="C166" s="227"/>
      <c r="D166" s="225"/>
      <c r="E166" s="225"/>
      <c r="F166" s="226"/>
      <c r="G166" s="166"/>
      <c r="H166" s="226"/>
      <c r="I166" s="166"/>
      <c r="J166" s="226"/>
      <c r="K166" s="166"/>
      <c r="L166" s="226"/>
      <c r="M166" s="166"/>
      <c r="N166" s="226"/>
      <c r="O166" s="166"/>
      <c r="P166" s="226"/>
      <c r="Q166" s="166"/>
      <c r="R166" s="226"/>
      <c r="S166" s="1"/>
      <c r="T166" s="1"/>
      <c r="U166" s="1"/>
      <c r="V166" s="4"/>
      <c r="W166" s="4"/>
      <c r="X166" s="4"/>
      <c r="Y166" s="4"/>
      <c r="Z166" s="4"/>
      <c r="AA166" s="4"/>
      <c r="AB166" s="1"/>
      <c r="AC166" s="1"/>
      <c r="AD166" s="1"/>
      <c r="AE166" s="1"/>
      <c r="AF166" s="1"/>
      <c r="AG166" s="1"/>
      <c r="AH166" s="1"/>
      <c r="AI166" s="1"/>
    </row>
    <row r="167" spans="1:35" s="2" customFormat="1" ht="11.5" x14ac:dyDescent="0.25">
      <c r="A167" s="1"/>
      <c r="B167" s="227"/>
      <c r="C167" s="227"/>
      <c r="D167" s="225"/>
      <c r="E167" s="225"/>
      <c r="F167" s="226"/>
      <c r="G167" s="166"/>
      <c r="H167" s="226"/>
      <c r="I167" s="166"/>
      <c r="J167" s="226"/>
      <c r="K167" s="166"/>
      <c r="L167" s="226"/>
      <c r="M167" s="166"/>
      <c r="N167" s="226"/>
      <c r="O167" s="166"/>
      <c r="P167" s="226"/>
      <c r="Q167" s="166"/>
      <c r="R167" s="226"/>
      <c r="S167" s="1"/>
      <c r="T167" s="1"/>
      <c r="U167" s="1"/>
      <c r="V167" s="4"/>
      <c r="W167" s="4"/>
      <c r="X167" s="4"/>
      <c r="Y167" s="4"/>
      <c r="Z167" s="4"/>
      <c r="AA167" s="4"/>
      <c r="AB167" s="1"/>
      <c r="AC167" s="1"/>
      <c r="AD167" s="1"/>
      <c r="AE167" s="1"/>
      <c r="AF167" s="1"/>
      <c r="AG167" s="1"/>
      <c r="AH167" s="1"/>
      <c r="AI167" s="1"/>
    </row>
    <row r="168" spans="1:35" s="2" customFormat="1" ht="11.5" x14ac:dyDescent="0.25">
      <c r="A168" s="1"/>
      <c r="B168" s="227"/>
      <c r="C168" s="227"/>
      <c r="D168" s="225"/>
      <c r="E168" s="225"/>
      <c r="F168" s="226"/>
      <c r="G168" s="166"/>
      <c r="H168" s="226"/>
      <c r="I168" s="166"/>
      <c r="J168" s="226"/>
      <c r="K168" s="166"/>
      <c r="L168" s="226"/>
      <c r="M168" s="166"/>
      <c r="N168" s="226"/>
      <c r="O168" s="166"/>
      <c r="P168" s="226"/>
      <c r="Q168" s="166"/>
      <c r="R168" s="226"/>
      <c r="S168" s="1"/>
      <c r="T168" s="1"/>
      <c r="U168" s="1"/>
      <c r="V168" s="4"/>
      <c r="W168" s="4"/>
      <c r="X168" s="4"/>
      <c r="Y168" s="4"/>
      <c r="Z168" s="4"/>
      <c r="AA168" s="4"/>
      <c r="AB168" s="1"/>
      <c r="AC168" s="1"/>
      <c r="AD168" s="1"/>
      <c r="AE168" s="1"/>
      <c r="AF168" s="1"/>
      <c r="AG168" s="1"/>
      <c r="AH168" s="1"/>
      <c r="AI168" s="1"/>
    </row>
    <row r="169" spans="1:35" s="2" customFormat="1" ht="11.5" x14ac:dyDescent="0.25">
      <c r="A169" s="1"/>
      <c r="B169" s="227"/>
      <c r="C169" s="227"/>
      <c r="D169" s="225"/>
      <c r="E169" s="225"/>
      <c r="F169" s="226"/>
      <c r="G169" s="166"/>
      <c r="H169" s="226"/>
      <c r="I169" s="166"/>
      <c r="J169" s="226"/>
      <c r="K169" s="166"/>
      <c r="L169" s="226"/>
      <c r="M169" s="166"/>
      <c r="N169" s="226"/>
      <c r="O169" s="166"/>
      <c r="P169" s="226"/>
      <c r="Q169" s="166"/>
      <c r="R169" s="226"/>
      <c r="S169" s="1"/>
      <c r="T169" s="1"/>
      <c r="U169" s="1"/>
      <c r="V169" s="4"/>
      <c r="W169" s="4"/>
      <c r="X169" s="4"/>
      <c r="Y169" s="4"/>
      <c r="Z169" s="4"/>
      <c r="AA169" s="4"/>
      <c r="AB169" s="1"/>
      <c r="AC169" s="1"/>
      <c r="AD169" s="1"/>
      <c r="AE169" s="1"/>
      <c r="AF169" s="1"/>
      <c r="AG169" s="1"/>
      <c r="AH169" s="1"/>
      <c r="AI169" s="1"/>
    </row>
    <row r="170" spans="1:35" s="2" customFormat="1" ht="11.5" x14ac:dyDescent="0.25">
      <c r="A170" s="1"/>
      <c r="B170" s="227"/>
      <c r="C170" s="227"/>
      <c r="D170" s="225"/>
      <c r="E170" s="225"/>
      <c r="F170" s="226"/>
      <c r="G170" s="166"/>
      <c r="H170" s="226"/>
      <c r="I170" s="166"/>
      <c r="J170" s="226"/>
      <c r="K170" s="166"/>
      <c r="L170" s="226"/>
      <c r="M170" s="166"/>
      <c r="N170" s="226"/>
      <c r="O170" s="166"/>
      <c r="P170" s="226"/>
      <c r="Q170" s="166"/>
      <c r="R170" s="226"/>
      <c r="S170" s="1"/>
      <c r="T170" s="1"/>
      <c r="U170" s="1"/>
      <c r="V170" s="4"/>
      <c r="W170" s="4"/>
      <c r="X170" s="4"/>
      <c r="Y170" s="4"/>
      <c r="Z170" s="4"/>
      <c r="AA170" s="4"/>
      <c r="AB170" s="1"/>
      <c r="AC170" s="1"/>
      <c r="AD170" s="1"/>
      <c r="AE170" s="1"/>
      <c r="AF170" s="1"/>
      <c r="AG170" s="1"/>
      <c r="AH170" s="1"/>
      <c r="AI170" s="1"/>
    </row>
    <row r="171" spans="1:35" s="2" customFormat="1" ht="11.5" x14ac:dyDescent="0.25">
      <c r="A171" s="1"/>
      <c r="B171" s="227"/>
      <c r="C171" s="227"/>
      <c r="D171" s="225"/>
      <c r="E171" s="225"/>
      <c r="F171" s="226"/>
      <c r="G171" s="166"/>
      <c r="H171" s="226"/>
      <c r="I171" s="166"/>
      <c r="J171" s="226"/>
      <c r="K171" s="166"/>
      <c r="L171" s="226"/>
      <c r="M171" s="166"/>
      <c r="N171" s="226"/>
      <c r="O171" s="166"/>
      <c r="P171" s="226"/>
      <c r="Q171" s="166"/>
      <c r="R171" s="226"/>
      <c r="S171" s="1"/>
      <c r="T171" s="1"/>
      <c r="U171" s="1"/>
      <c r="V171" s="4"/>
      <c r="W171" s="4"/>
      <c r="X171" s="4"/>
      <c r="Y171" s="4"/>
      <c r="Z171" s="4"/>
      <c r="AA171" s="4"/>
      <c r="AB171" s="1"/>
      <c r="AC171" s="1"/>
      <c r="AD171" s="1"/>
      <c r="AE171" s="1"/>
      <c r="AF171" s="1"/>
      <c r="AG171" s="1"/>
      <c r="AH171" s="1"/>
      <c r="AI171" s="1"/>
    </row>
    <row r="172" spans="1:35" s="2" customFormat="1" ht="11.5" x14ac:dyDescent="0.25">
      <c r="A172" s="1"/>
      <c r="B172" s="227"/>
      <c r="C172" s="227"/>
      <c r="D172" s="225"/>
      <c r="E172" s="225"/>
      <c r="F172" s="226"/>
      <c r="G172" s="166"/>
      <c r="H172" s="226"/>
      <c r="I172" s="166"/>
      <c r="J172" s="226"/>
      <c r="K172" s="166"/>
      <c r="L172" s="226"/>
      <c r="M172" s="166"/>
      <c r="N172" s="226"/>
      <c r="O172" s="166"/>
      <c r="P172" s="226"/>
      <c r="Q172" s="166"/>
      <c r="R172" s="226"/>
      <c r="S172" s="1"/>
      <c r="T172" s="1"/>
      <c r="U172" s="1"/>
      <c r="V172" s="4"/>
      <c r="W172" s="4"/>
      <c r="X172" s="4"/>
      <c r="Y172" s="4"/>
      <c r="Z172" s="4"/>
      <c r="AA172" s="4"/>
      <c r="AB172" s="1"/>
      <c r="AC172" s="1"/>
      <c r="AD172" s="1"/>
      <c r="AE172" s="1"/>
      <c r="AF172" s="1"/>
      <c r="AG172" s="1"/>
      <c r="AH172" s="1"/>
      <c r="AI172" s="1"/>
    </row>
    <row r="173" spans="1:35" s="2" customFormat="1" ht="11.5" x14ac:dyDescent="0.25">
      <c r="A173" s="1"/>
      <c r="B173" s="227"/>
      <c r="C173" s="227"/>
      <c r="D173" s="225"/>
      <c r="E173" s="225"/>
      <c r="F173" s="226"/>
      <c r="G173" s="166"/>
      <c r="H173" s="226"/>
      <c r="I173" s="166"/>
      <c r="J173" s="226"/>
      <c r="K173" s="166"/>
      <c r="L173" s="226"/>
      <c r="M173" s="166"/>
      <c r="N173" s="226"/>
      <c r="O173" s="166"/>
      <c r="P173" s="226"/>
      <c r="Q173" s="166"/>
      <c r="R173" s="226"/>
      <c r="S173" s="1"/>
      <c r="T173" s="1"/>
      <c r="U173" s="1"/>
      <c r="V173" s="4"/>
      <c r="W173" s="4"/>
      <c r="X173" s="4"/>
      <c r="Y173" s="4"/>
      <c r="Z173" s="4"/>
      <c r="AA173" s="4"/>
      <c r="AB173" s="1"/>
      <c r="AC173" s="1"/>
      <c r="AD173" s="1"/>
      <c r="AE173" s="1"/>
      <c r="AF173" s="1"/>
      <c r="AG173" s="1"/>
      <c r="AH173" s="1"/>
      <c r="AI173" s="1"/>
    </row>
    <row r="174" spans="1:35" s="2" customFormat="1" ht="11.5" x14ac:dyDescent="0.25">
      <c r="A174" s="1"/>
      <c r="B174" s="227"/>
      <c r="C174" s="227"/>
      <c r="D174" s="225"/>
      <c r="E174" s="225"/>
      <c r="F174" s="226"/>
      <c r="G174" s="166"/>
      <c r="H174" s="226"/>
      <c r="I174" s="166"/>
      <c r="J174" s="226"/>
      <c r="K174" s="166"/>
      <c r="L174" s="226"/>
      <c r="M174" s="166"/>
      <c r="N174" s="226"/>
      <c r="O174" s="166"/>
      <c r="P174" s="226"/>
      <c r="Q174" s="166"/>
      <c r="R174" s="226"/>
      <c r="S174" s="1"/>
      <c r="T174" s="1"/>
      <c r="U174" s="1"/>
      <c r="V174" s="4"/>
      <c r="W174" s="4"/>
      <c r="X174" s="4"/>
      <c r="Y174" s="4"/>
      <c r="Z174" s="4"/>
      <c r="AA174" s="4"/>
      <c r="AB174" s="1"/>
      <c r="AC174" s="1"/>
      <c r="AD174" s="1"/>
      <c r="AE174" s="1"/>
      <c r="AF174" s="1"/>
      <c r="AG174" s="1"/>
      <c r="AH174" s="1"/>
      <c r="AI174" s="1"/>
    </row>
    <row r="175" spans="1:35" s="2" customFormat="1" ht="11.5" x14ac:dyDescent="0.25">
      <c r="A175" s="1"/>
      <c r="B175" s="227"/>
      <c r="C175" s="227"/>
      <c r="D175" s="225"/>
      <c r="E175" s="225"/>
      <c r="F175" s="226"/>
      <c r="G175" s="166"/>
      <c r="H175" s="226"/>
      <c r="I175" s="166"/>
      <c r="J175" s="226"/>
      <c r="K175" s="166"/>
      <c r="L175" s="226"/>
      <c r="M175" s="166"/>
      <c r="N175" s="226"/>
      <c r="O175" s="166"/>
      <c r="P175" s="226"/>
      <c r="Q175" s="166"/>
      <c r="R175" s="226"/>
      <c r="S175" s="1"/>
      <c r="T175" s="1"/>
      <c r="U175" s="1"/>
      <c r="V175" s="4"/>
      <c r="W175" s="4"/>
      <c r="X175" s="4"/>
      <c r="Y175" s="4"/>
      <c r="Z175" s="4"/>
      <c r="AA175" s="4"/>
      <c r="AB175" s="1"/>
      <c r="AC175" s="1"/>
      <c r="AD175" s="1"/>
      <c r="AE175" s="1"/>
      <c r="AF175" s="1"/>
      <c r="AG175" s="1"/>
      <c r="AH175" s="1"/>
      <c r="AI175" s="1"/>
    </row>
    <row r="176" spans="1:35" s="2" customFormat="1" ht="11.5" x14ac:dyDescent="0.25">
      <c r="A176" s="1"/>
      <c r="B176" s="227"/>
      <c r="C176" s="227"/>
      <c r="D176" s="225"/>
      <c r="E176" s="225"/>
      <c r="F176" s="226"/>
      <c r="G176" s="166"/>
      <c r="H176" s="226"/>
      <c r="I176" s="166"/>
      <c r="J176" s="226"/>
      <c r="K176" s="166"/>
      <c r="L176" s="226"/>
      <c r="M176" s="166"/>
      <c r="N176" s="226"/>
      <c r="O176" s="166"/>
      <c r="P176" s="226"/>
      <c r="Q176" s="166"/>
      <c r="R176" s="226"/>
      <c r="S176" s="1"/>
      <c r="T176" s="1"/>
      <c r="U176" s="1"/>
      <c r="V176" s="4"/>
      <c r="W176" s="4"/>
      <c r="X176" s="4"/>
      <c r="Y176" s="4"/>
      <c r="Z176" s="4"/>
      <c r="AA176" s="4"/>
      <c r="AB176" s="1"/>
      <c r="AC176" s="1"/>
      <c r="AD176" s="1"/>
      <c r="AE176" s="1"/>
      <c r="AF176" s="1"/>
      <c r="AG176" s="1"/>
      <c r="AH176" s="1"/>
      <c r="AI176" s="1"/>
    </row>
    <row r="177" spans="1:35" s="2" customFormat="1" ht="11.5" x14ac:dyDescent="0.25">
      <c r="A177" s="1"/>
      <c r="B177" s="227"/>
      <c r="C177" s="227"/>
      <c r="D177" s="225"/>
      <c r="E177" s="225"/>
      <c r="F177" s="226"/>
      <c r="G177" s="166"/>
      <c r="H177" s="226"/>
      <c r="I177" s="166"/>
      <c r="J177" s="226"/>
      <c r="K177" s="166"/>
      <c r="L177" s="226"/>
      <c r="M177" s="166"/>
      <c r="N177" s="226"/>
      <c r="O177" s="166"/>
      <c r="P177" s="226"/>
      <c r="Q177" s="166"/>
      <c r="R177" s="226"/>
      <c r="S177" s="1"/>
      <c r="T177" s="1"/>
      <c r="U177" s="1"/>
      <c r="V177" s="4"/>
      <c r="W177" s="4"/>
      <c r="X177" s="4"/>
      <c r="Y177" s="4"/>
      <c r="Z177" s="4"/>
      <c r="AA177" s="4"/>
      <c r="AB177" s="1"/>
      <c r="AC177" s="1"/>
      <c r="AD177" s="1"/>
      <c r="AE177" s="1"/>
      <c r="AF177" s="1"/>
      <c r="AG177" s="1"/>
      <c r="AH177" s="1"/>
      <c r="AI177" s="1"/>
    </row>
    <row r="178" spans="1:35" s="2" customFormat="1" ht="11.5" x14ac:dyDescent="0.25">
      <c r="A178" s="1"/>
      <c r="B178" s="227"/>
      <c r="C178" s="227"/>
      <c r="D178" s="225"/>
      <c r="E178" s="225"/>
      <c r="F178" s="226"/>
      <c r="G178" s="166"/>
      <c r="H178" s="226"/>
      <c r="I178" s="166"/>
      <c r="J178" s="226"/>
      <c r="K178" s="166"/>
      <c r="L178" s="226"/>
      <c r="M178" s="166"/>
      <c r="N178" s="226"/>
      <c r="O178" s="166"/>
      <c r="P178" s="226"/>
      <c r="Q178" s="166"/>
      <c r="R178" s="226"/>
      <c r="S178" s="1"/>
      <c r="T178" s="1"/>
      <c r="U178" s="1"/>
      <c r="V178" s="4"/>
      <c r="W178" s="4"/>
      <c r="X178" s="4"/>
      <c r="Y178" s="4"/>
      <c r="Z178" s="4"/>
      <c r="AA178" s="4"/>
      <c r="AB178" s="1"/>
      <c r="AC178" s="1"/>
      <c r="AD178" s="1"/>
      <c r="AE178" s="1"/>
      <c r="AF178" s="1"/>
      <c r="AG178" s="1"/>
      <c r="AH178" s="1"/>
      <c r="AI178" s="1"/>
    </row>
    <row r="179" spans="1:35" s="2" customFormat="1" ht="11.5" x14ac:dyDescent="0.25">
      <c r="A179" s="1"/>
      <c r="B179" s="227"/>
      <c r="C179" s="227"/>
      <c r="D179" s="225"/>
      <c r="E179" s="225"/>
      <c r="F179" s="226"/>
      <c r="G179" s="166"/>
      <c r="H179" s="226"/>
      <c r="I179" s="166"/>
      <c r="J179" s="226"/>
      <c r="K179" s="166"/>
      <c r="L179" s="226"/>
      <c r="M179" s="166"/>
      <c r="N179" s="226"/>
      <c r="O179" s="166"/>
      <c r="P179" s="226"/>
      <c r="Q179" s="166"/>
      <c r="R179" s="226"/>
      <c r="S179" s="1"/>
      <c r="T179" s="1"/>
      <c r="U179" s="1"/>
      <c r="V179" s="4"/>
      <c r="W179" s="4"/>
      <c r="X179" s="4"/>
      <c r="Y179" s="4"/>
      <c r="Z179" s="4"/>
      <c r="AA179" s="4"/>
      <c r="AB179" s="1"/>
      <c r="AC179" s="1"/>
      <c r="AD179" s="1"/>
      <c r="AE179" s="1"/>
      <c r="AF179" s="1"/>
      <c r="AG179" s="1"/>
      <c r="AH179" s="1"/>
      <c r="AI179" s="1"/>
    </row>
    <row r="180" spans="1:35" s="2" customFormat="1" ht="11.5" x14ac:dyDescent="0.25">
      <c r="A180" s="1"/>
      <c r="B180" s="227"/>
      <c r="C180" s="227"/>
      <c r="D180" s="225"/>
      <c r="E180" s="225"/>
      <c r="F180" s="226"/>
      <c r="G180" s="166"/>
      <c r="H180" s="226"/>
      <c r="I180" s="166"/>
      <c r="J180" s="226"/>
      <c r="K180" s="166"/>
      <c r="L180" s="226"/>
      <c r="M180" s="166"/>
      <c r="N180" s="226"/>
      <c r="O180" s="166"/>
      <c r="P180" s="226"/>
      <c r="Q180" s="166"/>
      <c r="R180" s="226"/>
      <c r="S180" s="1"/>
      <c r="T180" s="1"/>
      <c r="U180" s="1"/>
      <c r="V180" s="4"/>
      <c r="W180" s="4"/>
      <c r="X180" s="4"/>
      <c r="Y180" s="4"/>
      <c r="Z180" s="4"/>
      <c r="AA180" s="4"/>
      <c r="AB180" s="1"/>
      <c r="AC180" s="1"/>
      <c r="AD180" s="1"/>
      <c r="AE180" s="1"/>
      <c r="AF180" s="1"/>
      <c r="AG180" s="1"/>
      <c r="AH180" s="1"/>
      <c r="AI180" s="1"/>
    </row>
    <row r="181" spans="1:35" s="2" customFormat="1" ht="11.5" x14ac:dyDescent="0.25">
      <c r="A181" s="1"/>
      <c r="B181" s="227"/>
      <c r="C181" s="227"/>
      <c r="D181" s="225"/>
      <c r="E181" s="225"/>
      <c r="F181" s="226"/>
      <c r="G181" s="166"/>
      <c r="H181" s="226"/>
      <c r="I181" s="166"/>
      <c r="J181" s="226"/>
      <c r="K181" s="166"/>
      <c r="L181" s="226"/>
      <c r="M181" s="166"/>
      <c r="N181" s="226"/>
      <c r="O181" s="166"/>
      <c r="P181" s="226"/>
      <c r="Q181" s="166"/>
      <c r="R181" s="226"/>
      <c r="S181" s="1"/>
      <c r="T181" s="1"/>
      <c r="U181" s="1"/>
      <c r="V181" s="4"/>
      <c r="W181" s="4"/>
      <c r="X181" s="4"/>
      <c r="Y181" s="4"/>
      <c r="Z181" s="4"/>
      <c r="AA181" s="4"/>
      <c r="AB181" s="1"/>
      <c r="AC181" s="1"/>
      <c r="AD181" s="1"/>
      <c r="AE181" s="1"/>
      <c r="AF181" s="1"/>
      <c r="AG181" s="1"/>
      <c r="AH181" s="1"/>
      <c r="AI181" s="1"/>
    </row>
    <row r="182" spans="1:35" s="2" customFormat="1" ht="11.5" x14ac:dyDescent="0.25">
      <c r="A182" s="1"/>
      <c r="B182" s="227"/>
      <c r="C182" s="227"/>
      <c r="D182" s="225"/>
      <c r="E182" s="225"/>
      <c r="F182" s="226"/>
      <c r="G182" s="166"/>
      <c r="H182" s="226"/>
      <c r="I182" s="166"/>
      <c r="J182" s="226"/>
      <c r="K182" s="166"/>
      <c r="L182" s="226"/>
      <c r="M182" s="166"/>
      <c r="N182" s="226"/>
      <c r="O182" s="166"/>
      <c r="P182" s="226"/>
      <c r="Q182" s="166"/>
      <c r="R182" s="226"/>
      <c r="S182" s="1"/>
      <c r="T182" s="1"/>
      <c r="U182" s="1"/>
      <c r="V182" s="4"/>
      <c r="W182" s="4"/>
      <c r="X182" s="4"/>
      <c r="Y182" s="4"/>
      <c r="Z182" s="4"/>
      <c r="AA182" s="4"/>
      <c r="AB182" s="1"/>
      <c r="AC182" s="1"/>
      <c r="AD182" s="1"/>
      <c r="AE182" s="1"/>
      <c r="AF182" s="1"/>
      <c r="AG182" s="1"/>
      <c r="AH182" s="1"/>
      <c r="AI182" s="1"/>
    </row>
    <row r="183" spans="1:35" s="2" customFormat="1" ht="11.5" x14ac:dyDescent="0.25">
      <c r="A183" s="1"/>
      <c r="B183" s="227"/>
      <c r="C183" s="227"/>
      <c r="D183" s="225"/>
      <c r="E183" s="225"/>
      <c r="F183" s="226"/>
      <c r="G183" s="166"/>
      <c r="H183" s="226"/>
      <c r="I183" s="166"/>
      <c r="J183" s="226"/>
      <c r="K183" s="166"/>
      <c r="L183" s="226"/>
      <c r="M183" s="166"/>
      <c r="N183" s="226"/>
      <c r="O183" s="166"/>
      <c r="P183" s="226"/>
      <c r="Q183" s="166"/>
      <c r="R183" s="226"/>
      <c r="S183" s="1"/>
      <c r="T183" s="1"/>
      <c r="U183" s="1"/>
      <c r="V183" s="4"/>
      <c r="W183" s="4"/>
      <c r="X183" s="4"/>
      <c r="Y183" s="4"/>
      <c r="Z183" s="4"/>
      <c r="AA183" s="4"/>
      <c r="AB183" s="1"/>
      <c r="AC183" s="1"/>
      <c r="AD183" s="1"/>
      <c r="AE183" s="1"/>
      <c r="AF183" s="1"/>
      <c r="AG183" s="1"/>
      <c r="AH183" s="1"/>
      <c r="AI183" s="1"/>
    </row>
    <row r="184" spans="1:35" s="2" customFormat="1" ht="11.5" x14ac:dyDescent="0.25">
      <c r="A184" s="1"/>
      <c r="B184" s="227"/>
      <c r="C184" s="227"/>
      <c r="D184" s="225"/>
      <c r="E184" s="225"/>
      <c r="F184" s="226"/>
      <c r="G184" s="166"/>
      <c r="H184" s="226"/>
      <c r="I184" s="166"/>
      <c r="J184" s="226"/>
      <c r="K184" s="166"/>
      <c r="L184" s="226"/>
      <c r="M184" s="166"/>
      <c r="N184" s="226"/>
      <c r="O184" s="166"/>
      <c r="P184" s="226"/>
      <c r="Q184" s="166"/>
      <c r="R184" s="226"/>
      <c r="S184" s="1"/>
      <c r="T184" s="1"/>
      <c r="U184" s="1"/>
      <c r="V184" s="4"/>
      <c r="W184" s="4"/>
      <c r="X184" s="4"/>
      <c r="Y184" s="4"/>
      <c r="Z184" s="4"/>
      <c r="AA184" s="4"/>
      <c r="AB184" s="1"/>
      <c r="AC184" s="1"/>
      <c r="AD184" s="1"/>
      <c r="AE184" s="1"/>
      <c r="AF184" s="1"/>
      <c r="AG184" s="1"/>
      <c r="AH184" s="1"/>
      <c r="AI184" s="1"/>
    </row>
    <row r="185" spans="1:35" s="2" customFormat="1" ht="11.5" x14ac:dyDescent="0.25">
      <c r="A185" s="1"/>
      <c r="B185" s="227"/>
      <c r="C185" s="227"/>
      <c r="D185" s="225"/>
      <c r="E185" s="225"/>
      <c r="F185" s="226"/>
      <c r="G185" s="166"/>
      <c r="H185" s="226"/>
      <c r="I185" s="166"/>
      <c r="J185" s="226"/>
      <c r="K185" s="166"/>
      <c r="L185" s="226"/>
      <c r="M185" s="166"/>
      <c r="N185" s="226"/>
      <c r="O185" s="166"/>
      <c r="P185" s="226"/>
      <c r="Q185" s="166"/>
      <c r="R185" s="226"/>
      <c r="S185" s="1"/>
      <c r="T185" s="1"/>
      <c r="U185" s="1"/>
      <c r="V185" s="4"/>
      <c r="W185" s="4"/>
      <c r="X185" s="4"/>
      <c r="Y185" s="4"/>
      <c r="Z185" s="4"/>
      <c r="AA185" s="4"/>
      <c r="AB185" s="1"/>
      <c r="AC185" s="1"/>
      <c r="AD185" s="1"/>
      <c r="AE185" s="1"/>
      <c r="AF185" s="1"/>
      <c r="AG185" s="1"/>
      <c r="AH185" s="1"/>
      <c r="AI185" s="1"/>
    </row>
    <row r="186" spans="1:35" s="2" customFormat="1" ht="11.5" x14ac:dyDescent="0.25">
      <c r="A186" s="1"/>
      <c r="B186" s="227"/>
      <c r="C186" s="227"/>
      <c r="D186" s="225"/>
      <c r="E186" s="225"/>
      <c r="F186" s="226"/>
      <c r="G186" s="166"/>
      <c r="H186" s="226"/>
      <c r="I186" s="166"/>
      <c r="J186" s="226"/>
      <c r="K186" s="166"/>
      <c r="L186" s="226"/>
      <c r="M186" s="166"/>
      <c r="N186" s="226"/>
      <c r="O186" s="166"/>
      <c r="P186" s="226"/>
      <c r="Q186" s="166"/>
      <c r="R186" s="226"/>
      <c r="S186" s="1"/>
      <c r="T186" s="1"/>
      <c r="U186" s="1"/>
      <c r="V186" s="4"/>
      <c r="W186" s="4"/>
      <c r="X186" s="4"/>
      <c r="Y186" s="4"/>
      <c r="Z186" s="4"/>
      <c r="AA186" s="4"/>
      <c r="AB186" s="1"/>
      <c r="AC186" s="1"/>
      <c r="AD186" s="1"/>
      <c r="AE186" s="1"/>
      <c r="AF186" s="1"/>
      <c r="AG186" s="1"/>
      <c r="AH186" s="1"/>
      <c r="AI186" s="1"/>
    </row>
    <row r="187" spans="1:35" s="2" customFormat="1" ht="11.5" x14ac:dyDescent="0.25">
      <c r="A187" s="1"/>
      <c r="B187" s="227"/>
      <c r="C187" s="227"/>
      <c r="D187" s="225"/>
      <c r="E187" s="225"/>
      <c r="F187" s="226"/>
      <c r="G187" s="166"/>
      <c r="H187" s="226"/>
      <c r="I187" s="166"/>
      <c r="J187" s="226"/>
      <c r="K187" s="166"/>
      <c r="L187" s="226"/>
      <c r="M187" s="166"/>
      <c r="N187" s="226"/>
      <c r="O187" s="166"/>
      <c r="P187" s="226"/>
      <c r="Q187" s="166"/>
      <c r="R187" s="226"/>
      <c r="S187" s="1"/>
      <c r="T187" s="1"/>
      <c r="U187" s="1"/>
      <c r="V187" s="4"/>
      <c r="W187" s="4"/>
      <c r="X187" s="4"/>
      <c r="Y187" s="4"/>
      <c r="Z187" s="4"/>
      <c r="AA187" s="4"/>
      <c r="AB187" s="1"/>
      <c r="AC187" s="1"/>
      <c r="AD187" s="1"/>
      <c r="AE187" s="1"/>
      <c r="AF187" s="1"/>
      <c r="AG187" s="1"/>
      <c r="AH187" s="1"/>
      <c r="AI187" s="1"/>
    </row>
    <row r="188" spans="1:35" s="2" customFormat="1" ht="11.5" x14ac:dyDescent="0.25">
      <c r="A188" s="1"/>
      <c r="B188" s="227"/>
      <c r="C188" s="227"/>
      <c r="D188" s="225"/>
      <c r="E188" s="225"/>
      <c r="F188" s="226"/>
      <c r="G188" s="166"/>
      <c r="H188" s="226"/>
      <c r="I188" s="166"/>
      <c r="J188" s="226"/>
      <c r="K188" s="166"/>
      <c r="L188" s="226"/>
      <c r="M188" s="166"/>
      <c r="N188" s="226"/>
      <c r="O188" s="166"/>
      <c r="P188" s="226"/>
      <c r="Q188" s="166"/>
      <c r="R188" s="226"/>
      <c r="S188" s="1"/>
      <c r="T188" s="1"/>
      <c r="U188" s="1"/>
      <c r="V188" s="4"/>
      <c r="W188" s="4"/>
      <c r="X188" s="4"/>
      <c r="Y188" s="4"/>
      <c r="Z188" s="4"/>
      <c r="AA188" s="4"/>
      <c r="AB188" s="1"/>
      <c r="AC188" s="1"/>
      <c r="AD188" s="1"/>
      <c r="AE188" s="1"/>
      <c r="AF188" s="1"/>
      <c r="AG188" s="1"/>
      <c r="AH188" s="1"/>
      <c r="AI188" s="1"/>
    </row>
    <row r="189" spans="1:35" s="2" customFormat="1" ht="11.5" x14ac:dyDescent="0.25">
      <c r="A189" s="1"/>
      <c r="B189" s="227"/>
      <c r="C189" s="227"/>
      <c r="D189" s="225"/>
      <c r="E189" s="225"/>
      <c r="F189" s="226"/>
      <c r="G189" s="166"/>
      <c r="H189" s="226"/>
      <c r="I189" s="166"/>
      <c r="J189" s="226"/>
      <c r="K189" s="166"/>
      <c r="L189" s="226"/>
      <c r="M189" s="166"/>
      <c r="N189" s="226"/>
      <c r="O189" s="166"/>
      <c r="P189" s="226"/>
      <c r="Q189" s="166"/>
      <c r="R189" s="226"/>
      <c r="S189" s="1"/>
      <c r="T189" s="1"/>
      <c r="U189" s="1"/>
      <c r="V189" s="4"/>
      <c r="W189" s="4"/>
      <c r="X189" s="4"/>
      <c r="Y189" s="4"/>
      <c r="Z189" s="4"/>
      <c r="AA189" s="4"/>
      <c r="AB189" s="1"/>
      <c r="AC189" s="1"/>
      <c r="AD189" s="1"/>
      <c r="AE189" s="1"/>
      <c r="AF189" s="1"/>
      <c r="AG189" s="1"/>
      <c r="AH189" s="1"/>
      <c r="AI189" s="1"/>
    </row>
    <row r="190" spans="1:35" s="2" customFormat="1" ht="11.5" x14ac:dyDescent="0.25">
      <c r="A190" s="1"/>
      <c r="B190" s="227"/>
      <c r="C190" s="227"/>
      <c r="D190" s="225"/>
      <c r="E190" s="225"/>
      <c r="F190" s="226"/>
      <c r="G190" s="166"/>
      <c r="H190" s="226"/>
      <c r="I190" s="166"/>
      <c r="J190" s="226"/>
      <c r="K190" s="166"/>
      <c r="L190" s="226"/>
      <c r="M190" s="166"/>
      <c r="N190" s="226"/>
      <c r="O190" s="166"/>
      <c r="P190" s="226"/>
      <c r="Q190" s="166"/>
      <c r="R190" s="226"/>
      <c r="S190" s="1"/>
      <c r="T190" s="1"/>
      <c r="U190" s="1"/>
      <c r="V190" s="4"/>
      <c r="W190" s="4"/>
      <c r="X190" s="4"/>
      <c r="Y190" s="4"/>
      <c r="Z190" s="4"/>
      <c r="AA190" s="4"/>
      <c r="AB190" s="1"/>
      <c r="AC190" s="1"/>
      <c r="AD190" s="1"/>
      <c r="AE190" s="1"/>
      <c r="AF190" s="1"/>
      <c r="AG190" s="1"/>
      <c r="AH190" s="1"/>
      <c r="AI190" s="1"/>
    </row>
    <row r="191" spans="1:35" s="2" customFormat="1" ht="11.5" x14ac:dyDescent="0.25">
      <c r="A191" s="1"/>
      <c r="B191" s="227"/>
      <c r="C191" s="227"/>
      <c r="D191" s="225"/>
      <c r="E191" s="225"/>
      <c r="F191" s="226"/>
      <c r="G191" s="166"/>
      <c r="H191" s="226"/>
      <c r="I191" s="166"/>
      <c r="J191" s="226"/>
      <c r="K191" s="166"/>
      <c r="L191" s="226"/>
      <c r="M191" s="166"/>
      <c r="N191" s="226"/>
      <c r="O191" s="166"/>
      <c r="P191" s="226"/>
      <c r="Q191" s="166"/>
      <c r="R191" s="226"/>
      <c r="S191" s="1"/>
      <c r="T191" s="1"/>
      <c r="U191" s="1"/>
      <c r="V191" s="4"/>
      <c r="W191" s="4"/>
      <c r="X191" s="4"/>
      <c r="Y191" s="4"/>
      <c r="Z191" s="4"/>
      <c r="AA191" s="4"/>
      <c r="AB191" s="1"/>
      <c r="AC191" s="1"/>
      <c r="AD191" s="1"/>
      <c r="AE191" s="1"/>
      <c r="AF191" s="1"/>
      <c r="AG191" s="1"/>
      <c r="AH191" s="1"/>
      <c r="AI191" s="1"/>
    </row>
    <row r="192" spans="1:35" s="2" customFormat="1" ht="11.5" x14ac:dyDescent="0.25">
      <c r="A192" s="1"/>
      <c r="B192" s="227"/>
      <c r="C192" s="227"/>
      <c r="D192" s="225"/>
      <c r="E192" s="225"/>
      <c r="F192" s="226"/>
      <c r="G192" s="166"/>
      <c r="H192" s="226"/>
      <c r="I192" s="166"/>
      <c r="J192" s="226"/>
      <c r="K192" s="166"/>
      <c r="L192" s="226"/>
      <c r="M192" s="166"/>
      <c r="N192" s="226"/>
      <c r="O192" s="166"/>
      <c r="P192" s="226"/>
      <c r="Q192" s="166"/>
      <c r="R192" s="226"/>
      <c r="S192" s="1"/>
      <c r="T192" s="1"/>
      <c r="U192" s="1"/>
      <c r="V192" s="4"/>
      <c r="W192" s="4"/>
      <c r="X192" s="4"/>
      <c r="Y192" s="4"/>
      <c r="Z192" s="4"/>
      <c r="AA192" s="4"/>
      <c r="AB192" s="1"/>
      <c r="AC192" s="1"/>
      <c r="AD192" s="1"/>
      <c r="AE192" s="1"/>
      <c r="AF192" s="1"/>
      <c r="AG192" s="1"/>
      <c r="AH192" s="1"/>
      <c r="AI192" s="1"/>
    </row>
    <row r="193" spans="1:35" s="2" customFormat="1" ht="11.5" x14ac:dyDescent="0.25">
      <c r="A193" s="1"/>
      <c r="B193" s="227"/>
      <c r="C193" s="227"/>
      <c r="D193" s="225"/>
      <c r="E193" s="225"/>
      <c r="F193" s="226"/>
      <c r="G193" s="166"/>
      <c r="H193" s="226"/>
      <c r="I193" s="166"/>
      <c r="J193" s="226"/>
      <c r="K193" s="166"/>
      <c r="L193" s="226"/>
      <c r="M193" s="166"/>
      <c r="N193" s="226"/>
      <c r="O193" s="166"/>
      <c r="P193" s="226"/>
      <c r="Q193" s="166"/>
      <c r="R193" s="226"/>
      <c r="S193" s="1"/>
      <c r="T193" s="1"/>
      <c r="U193" s="1"/>
      <c r="V193" s="4"/>
      <c r="W193" s="4"/>
      <c r="X193" s="4"/>
      <c r="Y193" s="4"/>
      <c r="Z193" s="4"/>
      <c r="AA193" s="4"/>
      <c r="AB193" s="1"/>
      <c r="AC193" s="1"/>
      <c r="AD193" s="1"/>
      <c r="AE193" s="1"/>
      <c r="AF193" s="1"/>
      <c r="AG193" s="1"/>
      <c r="AH193" s="1"/>
      <c r="AI193" s="1"/>
    </row>
    <row r="194" spans="1:35" s="2" customFormat="1" ht="11.5" x14ac:dyDescent="0.25">
      <c r="A194" s="1"/>
      <c r="B194" s="227"/>
      <c r="C194" s="227"/>
      <c r="D194" s="225"/>
      <c r="E194" s="225"/>
      <c r="F194" s="226"/>
      <c r="G194" s="166"/>
      <c r="H194" s="226"/>
      <c r="I194" s="166"/>
      <c r="J194" s="226"/>
      <c r="K194" s="166"/>
      <c r="L194" s="226"/>
      <c r="M194" s="166"/>
      <c r="N194" s="226"/>
      <c r="O194" s="166"/>
      <c r="P194" s="226"/>
      <c r="Q194" s="166"/>
      <c r="R194" s="226"/>
      <c r="S194" s="1"/>
      <c r="T194" s="1"/>
      <c r="U194" s="1"/>
      <c r="V194" s="4"/>
      <c r="W194" s="4"/>
      <c r="X194" s="4"/>
      <c r="Y194" s="4"/>
      <c r="Z194" s="4"/>
      <c r="AA194" s="4"/>
      <c r="AB194" s="1"/>
      <c r="AC194" s="1"/>
      <c r="AD194" s="1"/>
      <c r="AE194" s="1"/>
      <c r="AF194" s="1"/>
      <c r="AG194" s="1"/>
      <c r="AH194" s="1"/>
      <c r="AI194" s="1"/>
    </row>
    <row r="195" spans="1:35" s="2" customFormat="1" ht="11.5" x14ac:dyDescent="0.25">
      <c r="A195" s="1"/>
      <c r="B195" s="227"/>
      <c r="C195" s="227"/>
      <c r="D195" s="225"/>
      <c r="E195" s="225"/>
      <c r="F195" s="226"/>
      <c r="G195" s="166"/>
      <c r="H195" s="226"/>
      <c r="I195" s="166"/>
      <c r="J195" s="226"/>
      <c r="K195" s="166"/>
      <c r="L195" s="226"/>
      <c r="M195" s="166"/>
      <c r="N195" s="226"/>
      <c r="O195" s="166"/>
      <c r="P195" s="226"/>
      <c r="Q195" s="166"/>
      <c r="R195" s="226"/>
      <c r="S195" s="1"/>
      <c r="T195" s="1"/>
      <c r="U195" s="1"/>
      <c r="V195" s="4"/>
      <c r="W195" s="4"/>
      <c r="X195" s="4"/>
      <c r="Y195" s="4"/>
      <c r="Z195" s="4"/>
      <c r="AA195" s="4"/>
      <c r="AB195" s="1"/>
      <c r="AC195" s="1"/>
      <c r="AD195" s="1"/>
      <c r="AE195" s="1"/>
      <c r="AF195" s="1"/>
      <c r="AG195" s="1"/>
      <c r="AH195" s="1"/>
      <c r="AI195" s="1"/>
    </row>
    <row r="196" spans="1:35" s="2" customFormat="1" ht="11.5" x14ac:dyDescent="0.25">
      <c r="A196" s="1"/>
      <c r="B196" s="227"/>
      <c r="C196" s="227"/>
      <c r="D196" s="225"/>
      <c r="E196" s="225"/>
      <c r="F196" s="226"/>
      <c r="G196" s="166"/>
      <c r="H196" s="226"/>
      <c r="I196" s="166"/>
      <c r="J196" s="226"/>
      <c r="K196" s="166"/>
      <c r="L196" s="226"/>
      <c r="M196" s="166"/>
      <c r="N196" s="226"/>
      <c r="O196" s="166"/>
      <c r="P196" s="226"/>
      <c r="Q196" s="166"/>
      <c r="R196" s="226"/>
      <c r="S196" s="1"/>
      <c r="T196" s="1"/>
      <c r="U196" s="1"/>
      <c r="V196" s="4"/>
      <c r="W196" s="4"/>
      <c r="X196" s="4"/>
      <c r="Y196" s="4"/>
      <c r="Z196" s="4"/>
      <c r="AA196" s="4"/>
      <c r="AB196" s="1"/>
      <c r="AC196" s="1"/>
      <c r="AD196" s="1"/>
      <c r="AE196" s="1"/>
      <c r="AF196" s="1"/>
      <c r="AG196" s="1"/>
      <c r="AH196" s="1"/>
      <c r="AI196" s="1"/>
    </row>
    <row r="197" spans="1:35" s="2" customFormat="1" ht="11.5" x14ac:dyDescent="0.25">
      <c r="A197" s="1"/>
      <c r="B197" s="227"/>
      <c r="C197" s="227"/>
      <c r="D197" s="225"/>
      <c r="E197" s="225"/>
      <c r="F197" s="226"/>
      <c r="G197" s="166"/>
      <c r="H197" s="226"/>
      <c r="I197" s="166"/>
      <c r="J197" s="226"/>
      <c r="K197" s="166"/>
      <c r="L197" s="226"/>
      <c r="M197" s="166"/>
      <c r="N197" s="226"/>
      <c r="O197" s="166"/>
      <c r="P197" s="226"/>
      <c r="Q197" s="166"/>
      <c r="R197" s="226"/>
      <c r="S197" s="1"/>
      <c r="T197" s="1"/>
      <c r="U197" s="1"/>
      <c r="V197" s="4"/>
      <c r="W197" s="4"/>
      <c r="X197" s="4"/>
      <c r="Y197" s="4"/>
      <c r="Z197" s="4"/>
      <c r="AA197" s="4"/>
      <c r="AB197" s="1"/>
      <c r="AC197" s="1"/>
      <c r="AD197" s="1"/>
      <c r="AE197" s="1"/>
      <c r="AF197" s="1"/>
      <c r="AG197" s="1"/>
      <c r="AH197" s="1"/>
      <c r="AI197" s="1"/>
    </row>
    <row r="198" spans="1:35" s="2" customFormat="1" ht="11.5" x14ac:dyDescent="0.25">
      <c r="A198" s="1"/>
      <c r="B198" s="227"/>
      <c r="C198" s="227"/>
      <c r="D198" s="225"/>
      <c r="E198" s="225"/>
      <c r="F198" s="226"/>
      <c r="G198" s="166"/>
      <c r="H198" s="226"/>
      <c r="I198" s="166"/>
      <c r="J198" s="226"/>
      <c r="K198" s="166"/>
      <c r="L198" s="226"/>
      <c r="M198" s="166"/>
      <c r="N198" s="226"/>
      <c r="O198" s="166"/>
      <c r="P198" s="226"/>
      <c r="Q198" s="166"/>
      <c r="R198" s="226"/>
      <c r="S198" s="1"/>
      <c r="T198" s="1"/>
      <c r="U198" s="1"/>
      <c r="V198" s="4"/>
      <c r="W198" s="4"/>
      <c r="X198" s="4"/>
      <c r="Y198" s="4"/>
      <c r="Z198" s="4"/>
      <c r="AA198" s="4"/>
      <c r="AB198" s="1"/>
      <c r="AC198" s="1"/>
      <c r="AD198" s="1"/>
      <c r="AE198" s="1"/>
      <c r="AF198" s="1"/>
      <c r="AG198" s="1"/>
      <c r="AH198" s="1"/>
      <c r="AI198" s="1"/>
    </row>
    <row r="199" spans="1:35" s="2" customFormat="1" ht="11.5" x14ac:dyDescent="0.25">
      <c r="A199" s="1"/>
      <c r="B199" s="227"/>
      <c r="C199" s="227"/>
      <c r="D199" s="225"/>
      <c r="E199" s="225"/>
      <c r="F199" s="226"/>
      <c r="G199" s="166"/>
      <c r="H199" s="226"/>
      <c r="I199" s="166"/>
      <c r="J199" s="226"/>
      <c r="K199" s="166"/>
      <c r="L199" s="226"/>
      <c r="M199" s="166"/>
      <c r="N199" s="226"/>
      <c r="O199" s="166"/>
      <c r="P199" s="226"/>
      <c r="Q199" s="166"/>
      <c r="R199" s="226"/>
      <c r="S199" s="1"/>
      <c r="T199" s="1"/>
      <c r="U199" s="1"/>
      <c r="V199" s="4"/>
      <c r="W199" s="4"/>
      <c r="X199" s="4"/>
      <c r="Y199" s="4"/>
      <c r="Z199" s="4"/>
      <c r="AA199" s="4"/>
      <c r="AB199" s="1"/>
      <c r="AC199" s="1"/>
      <c r="AD199" s="1"/>
      <c r="AE199" s="1"/>
      <c r="AF199" s="1"/>
      <c r="AG199" s="1"/>
      <c r="AH199" s="1"/>
      <c r="AI199" s="1"/>
    </row>
    <row r="200" spans="1:35" s="2" customFormat="1" ht="11.5" x14ac:dyDescent="0.25">
      <c r="A200" s="1"/>
      <c r="B200" s="227"/>
      <c r="C200" s="227"/>
      <c r="D200" s="225"/>
      <c r="E200" s="225"/>
      <c r="F200" s="226"/>
      <c r="G200" s="166"/>
      <c r="H200" s="226"/>
      <c r="I200" s="166"/>
      <c r="J200" s="226"/>
      <c r="K200" s="166"/>
      <c r="L200" s="226"/>
      <c r="M200" s="166"/>
      <c r="N200" s="226"/>
      <c r="O200" s="166"/>
      <c r="P200" s="226"/>
      <c r="Q200" s="166"/>
      <c r="R200" s="226"/>
      <c r="S200" s="1"/>
      <c r="T200" s="1"/>
      <c r="U200" s="1"/>
      <c r="V200" s="4"/>
      <c r="W200" s="4"/>
      <c r="X200" s="4"/>
      <c r="Y200" s="4"/>
      <c r="Z200" s="4"/>
      <c r="AA200" s="4"/>
      <c r="AB200" s="1"/>
      <c r="AC200" s="1"/>
      <c r="AD200" s="1"/>
      <c r="AE200" s="1"/>
      <c r="AF200" s="1"/>
      <c r="AG200" s="1"/>
      <c r="AH200" s="1"/>
      <c r="AI200" s="1"/>
    </row>
    <row r="201" spans="1:35" s="2" customFormat="1" ht="11.5" x14ac:dyDescent="0.25">
      <c r="A201" s="1"/>
      <c r="B201" s="227"/>
      <c r="C201" s="227"/>
      <c r="D201" s="225"/>
      <c r="E201" s="225"/>
      <c r="F201" s="226"/>
      <c r="G201" s="166"/>
      <c r="H201" s="226"/>
      <c r="I201" s="166"/>
      <c r="J201" s="226"/>
      <c r="K201" s="166"/>
      <c r="L201" s="226"/>
      <c r="M201" s="166"/>
      <c r="N201" s="226"/>
      <c r="O201" s="166"/>
      <c r="P201" s="226"/>
      <c r="Q201" s="166"/>
      <c r="R201" s="226"/>
      <c r="S201" s="1"/>
      <c r="T201" s="1"/>
      <c r="U201" s="1"/>
      <c r="V201" s="4"/>
      <c r="W201" s="4"/>
      <c r="X201" s="4"/>
      <c r="Y201" s="4"/>
      <c r="Z201" s="4"/>
      <c r="AA201" s="4"/>
      <c r="AB201" s="1"/>
      <c r="AC201" s="1"/>
      <c r="AD201" s="1"/>
      <c r="AE201" s="1"/>
      <c r="AF201" s="1"/>
      <c r="AG201" s="1"/>
      <c r="AH201" s="1"/>
      <c r="AI201" s="1"/>
    </row>
    <row r="202" spans="1:35" s="2" customFormat="1" ht="11.5" x14ac:dyDescent="0.25">
      <c r="A202" s="1"/>
      <c r="B202" s="227"/>
      <c r="C202" s="227"/>
      <c r="D202" s="225"/>
      <c r="E202" s="225"/>
      <c r="F202" s="226"/>
      <c r="G202" s="166"/>
      <c r="H202" s="226"/>
      <c r="I202" s="166"/>
      <c r="J202" s="226"/>
      <c r="K202" s="166"/>
      <c r="L202" s="226"/>
      <c r="M202" s="166"/>
      <c r="N202" s="226"/>
      <c r="O202" s="166"/>
      <c r="P202" s="226"/>
      <c r="Q202" s="166"/>
      <c r="R202" s="226"/>
      <c r="S202" s="1"/>
      <c r="T202" s="1"/>
      <c r="U202" s="1"/>
      <c r="V202" s="4"/>
      <c r="W202" s="4"/>
      <c r="X202" s="4"/>
      <c r="Y202" s="4"/>
      <c r="Z202" s="4"/>
      <c r="AA202" s="4"/>
      <c r="AB202" s="1"/>
      <c r="AC202" s="1"/>
      <c r="AD202" s="1"/>
      <c r="AE202" s="1"/>
      <c r="AF202" s="1"/>
      <c r="AG202" s="1"/>
      <c r="AH202" s="1"/>
      <c r="AI202" s="1"/>
    </row>
    <row r="203" spans="1:35" s="2" customFormat="1" ht="11.5" x14ac:dyDescent="0.25">
      <c r="A203" s="1"/>
      <c r="B203" s="227"/>
      <c r="C203" s="227"/>
      <c r="D203" s="225"/>
      <c r="E203" s="225"/>
      <c r="F203" s="226"/>
      <c r="G203" s="166"/>
      <c r="H203" s="226"/>
      <c r="I203" s="166"/>
      <c r="J203" s="226"/>
      <c r="K203" s="166"/>
      <c r="L203" s="226"/>
      <c r="M203" s="166"/>
      <c r="N203" s="226"/>
      <c r="O203" s="166"/>
      <c r="P203" s="226"/>
      <c r="Q203" s="166"/>
      <c r="R203" s="226"/>
      <c r="S203" s="1"/>
      <c r="T203" s="1"/>
      <c r="U203" s="1"/>
      <c r="V203" s="4"/>
      <c r="W203" s="4"/>
      <c r="X203" s="4"/>
      <c r="Y203" s="4"/>
      <c r="Z203" s="4"/>
      <c r="AA203" s="4"/>
      <c r="AB203" s="1"/>
      <c r="AC203" s="1"/>
      <c r="AD203" s="1"/>
      <c r="AE203" s="1"/>
      <c r="AF203" s="1"/>
      <c r="AG203" s="1"/>
      <c r="AH203" s="1"/>
      <c r="AI203" s="1"/>
    </row>
    <row r="204" spans="1:35" s="2" customFormat="1" ht="11.5" x14ac:dyDescent="0.25">
      <c r="A204" s="1"/>
      <c r="B204" s="227"/>
      <c r="C204" s="227"/>
      <c r="D204" s="225"/>
      <c r="E204" s="225"/>
      <c r="F204" s="226"/>
      <c r="G204" s="166"/>
      <c r="H204" s="226"/>
      <c r="I204" s="166"/>
      <c r="J204" s="226"/>
      <c r="K204" s="166"/>
      <c r="L204" s="226"/>
      <c r="M204" s="166"/>
      <c r="N204" s="226"/>
      <c r="O204" s="166"/>
      <c r="P204" s="226"/>
      <c r="Q204" s="166"/>
      <c r="R204" s="226"/>
      <c r="S204" s="1"/>
      <c r="T204" s="1"/>
      <c r="U204" s="1"/>
      <c r="V204" s="4"/>
      <c r="W204" s="4"/>
      <c r="X204" s="4"/>
      <c r="Y204" s="4"/>
      <c r="Z204" s="4"/>
      <c r="AA204" s="4"/>
      <c r="AB204" s="1"/>
      <c r="AC204" s="1"/>
      <c r="AD204" s="1"/>
      <c r="AE204" s="1"/>
      <c r="AF204" s="1"/>
      <c r="AG204" s="1"/>
      <c r="AH204" s="1"/>
      <c r="AI204" s="1"/>
    </row>
    <row r="205" spans="1:35" s="2" customFormat="1" ht="11.5" x14ac:dyDescent="0.25">
      <c r="A205" s="1"/>
      <c r="B205" s="227"/>
      <c r="C205" s="227"/>
      <c r="D205" s="225"/>
      <c r="E205" s="225"/>
      <c r="F205" s="226"/>
      <c r="G205" s="166"/>
      <c r="H205" s="226"/>
      <c r="I205" s="166"/>
      <c r="J205" s="226"/>
      <c r="K205" s="166"/>
      <c r="L205" s="226"/>
      <c r="M205" s="166"/>
      <c r="N205" s="226"/>
      <c r="O205" s="166"/>
      <c r="P205" s="226"/>
      <c r="Q205" s="166"/>
      <c r="R205" s="226"/>
      <c r="S205" s="1"/>
      <c r="T205" s="1"/>
      <c r="U205" s="1"/>
      <c r="V205" s="4"/>
      <c r="W205" s="4"/>
      <c r="X205" s="4"/>
      <c r="Y205" s="4"/>
      <c r="Z205" s="4"/>
      <c r="AA205" s="4"/>
      <c r="AB205" s="1"/>
      <c r="AC205" s="1"/>
      <c r="AD205" s="1"/>
      <c r="AE205" s="1"/>
      <c r="AF205" s="1"/>
      <c r="AG205" s="1"/>
      <c r="AH205" s="1"/>
      <c r="AI205" s="1"/>
    </row>
    <row r="206" spans="1:35" s="2" customFormat="1" ht="11.5" x14ac:dyDescent="0.25">
      <c r="A206" s="1"/>
      <c r="B206" s="227"/>
      <c r="C206" s="227"/>
      <c r="D206" s="225"/>
      <c r="E206" s="225"/>
      <c r="F206" s="226"/>
      <c r="G206" s="166"/>
      <c r="H206" s="226"/>
      <c r="I206" s="166"/>
      <c r="J206" s="226"/>
      <c r="K206" s="166"/>
      <c r="L206" s="226"/>
      <c r="M206" s="166"/>
      <c r="N206" s="226"/>
      <c r="O206" s="166"/>
      <c r="P206" s="226"/>
      <c r="Q206" s="166"/>
      <c r="R206" s="226"/>
      <c r="S206" s="1"/>
      <c r="T206" s="1"/>
      <c r="U206" s="1"/>
      <c r="V206" s="4"/>
      <c r="W206" s="4"/>
      <c r="X206" s="4"/>
      <c r="Y206" s="4"/>
      <c r="Z206" s="4"/>
      <c r="AA206" s="4"/>
      <c r="AB206" s="1"/>
      <c r="AC206" s="1"/>
      <c r="AD206" s="1"/>
      <c r="AE206" s="1"/>
      <c r="AF206" s="1"/>
      <c r="AG206" s="1"/>
      <c r="AH206" s="1"/>
      <c r="AI206" s="1"/>
    </row>
    <row r="207" spans="1:35" s="2" customFormat="1" ht="11.5" x14ac:dyDescent="0.25">
      <c r="A207" s="1"/>
      <c r="B207" s="227"/>
      <c r="C207" s="227"/>
      <c r="D207" s="225"/>
      <c r="E207" s="225"/>
      <c r="F207" s="226"/>
      <c r="G207" s="166"/>
      <c r="H207" s="226"/>
      <c r="I207" s="166"/>
      <c r="J207" s="226"/>
      <c r="K207" s="166"/>
      <c r="L207" s="226"/>
      <c r="M207" s="166"/>
      <c r="N207" s="226"/>
      <c r="O207" s="166"/>
      <c r="P207" s="226"/>
      <c r="Q207" s="166"/>
      <c r="R207" s="226"/>
      <c r="S207" s="1"/>
      <c r="T207" s="1"/>
      <c r="U207" s="1"/>
      <c r="V207" s="4"/>
      <c r="W207" s="4"/>
      <c r="X207" s="4"/>
      <c r="Y207" s="4"/>
      <c r="Z207" s="4"/>
      <c r="AA207" s="4"/>
      <c r="AB207" s="1"/>
      <c r="AC207" s="1"/>
      <c r="AD207" s="1"/>
      <c r="AE207" s="1"/>
      <c r="AF207" s="1"/>
      <c r="AG207" s="1"/>
      <c r="AH207" s="1"/>
      <c r="AI207" s="1"/>
    </row>
    <row r="208" spans="1:35" s="2" customFormat="1" ht="11.5" x14ac:dyDescent="0.25">
      <c r="A208" s="1"/>
      <c r="B208" s="227"/>
      <c r="C208" s="227"/>
      <c r="D208" s="225"/>
      <c r="E208" s="225"/>
      <c r="F208" s="226"/>
      <c r="G208" s="166"/>
      <c r="H208" s="226"/>
      <c r="I208" s="166"/>
      <c r="J208" s="226"/>
      <c r="K208" s="166"/>
      <c r="L208" s="226"/>
      <c r="M208" s="166"/>
      <c r="N208" s="226"/>
      <c r="O208" s="166"/>
      <c r="P208" s="226"/>
      <c r="Q208" s="166"/>
      <c r="R208" s="226"/>
      <c r="S208" s="1"/>
      <c r="T208" s="1"/>
      <c r="U208" s="1"/>
      <c r="V208" s="4"/>
      <c r="W208" s="4"/>
      <c r="X208" s="4"/>
      <c r="Y208" s="4"/>
      <c r="Z208" s="4"/>
      <c r="AA208" s="4"/>
      <c r="AB208" s="1"/>
      <c r="AC208" s="1"/>
      <c r="AD208" s="1"/>
      <c r="AE208" s="1"/>
      <c r="AF208" s="1"/>
      <c r="AG208" s="1"/>
      <c r="AH208" s="1"/>
      <c r="AI208" s="1"/>
    </row>
    <row r="209" spans="1:35" s="2" customFormat="1" ht="11.5" x14ac:dyDescent="0.25">
      <c r="A209" s="1"/>
      <c r="B209" s="227"/>
      <c r="C209" s="227"/>
      <c r="D209" s="225"/>
      <c r="E209" s="225"/>
      <c r="F209" s="226"/>
      <c r="G209" s="166"/>
      <c r="H209" s="226"/>
      <c r="I209" s="166"/>
      <c r="J209" s="226"/>
      <c r="K209" s="166"/>
      <c r="L209" s="226"/>
      <c r="M209" s="166"/>
      <c r="N209" s="226"/>
      <c r="O209" s="166"/>
      <c r="P209" s="226"/>
      <c r="Q209" s="166"/>
      <c r="R209" s="226"/>
      <c r="S209" s="1"/>
      <c r="T209" s="1"/>
      <c r="U209" s="1"/>
      <c r="V209" s="4"/>
      <c r="W209" s="4"/>
      <c r="X209" s="4"/>
      <c r="Y209" s="4"/>
      <c r="Z209" s="4"/>
      <c r="AA209" s="4"/>
      <c r="AB209" s="1"/>
      <c r="AC209" s="1"/>
      <c r="AD209" s="1"/>
      <c r="AE209" s="1"/>
      <c r="AF209" s="1"/>
      <c r="AG209" s="1"/>
      <c r="AH209" s="1"/>
      <c r="AI209" s="1"/>
    </row>
    <row r="210" spans="1:35" s="2" customFormat="1" ht="11.5" x14ac:dyDescent="0.25">
      <c r="A210" s="1"/>
      <c r="B210" s="227"/>
      <c r="C210" s="227"/>
      <c r="D210" s="225"/>
      <c r="E210" s="225"/>
      <c r="F210" s="226"/>
      <c r="G210" s="166"/>
      <c r="H210" s="226"/>
      <c r="I210" s="166"/>
      <c r="J210" s="226"/>
      <c r="K210" s="166"/>
      <c r="L210" s="226"/>
      <c r="M210" s="166"/>
      <c r="N210" s="226"/>
      <c r="O210" s="166"/>
      <c r="P210" s="226"/>
      <c r="Q210" s="166"/>
      <c r="R210" s="226"/>
      <c r="S210" s="1"/>
      <c r="T210" s="1"/>
      <c r="U210" s="1"/>
      <c r="V210" s="4"/>
      <c r="W210" s="4"/>
      <c r="X210" s="4"/>
      <c r="Y210" s="4"/>
      <c r="Z210" s="4"/>
      <c r="AA210" s="4"/>
      <c r="AB210" s="1"/>
      <c r="AC210" s="1"/>
      <c r="AD210" s="1"/>
      <c r="AE210" s="1"/>
      <c r="AF210" s="1"/>
      <c r="AG210" s="1"/>
      <c r="AH210" s="1"/>
      <c r="AI210" s="1"/>
    </row>
    <row r="211" spans="1:35" s="2" customFormat="1" ht="11.5" x14ac:dyDescent="0.25">
      <c r="A211" s="1"/>
      <c r="B211" s="227"/>
      <c r="C211" s="227"/>
      <c r="D211" s="225"/>
      <c r="E211" s="225"/>
      <c r="F211" s="226"/>
      <c r="G211" s="166"/>
      <c r="H211" s="226"/>
      <c r="I211" s="166"/>
      <c r="J211" s="226"/>
      <c r="K211" s="166"/>
      <c r="L211" s="226"/>
      <c r="M211" s="166"/>
      <c r="N211" s="226"/>
      <c r="O211" s="166"/>
      <c r="P211" s="226"/>
      <c r="Q211" s="166"/>
      <c r="R211" s="226"/>
      <c r="S211" s="1"/>
      <c r="T211" s="1"/>
      <c r="U211" s="1"/>
      <c r="V211" s="4"/>
      <c r="W211" s="4"/>
      <c r="X211" s="4"/>
      <c r="Y211" s="4"/>
      <c r="Z211" s="4"/>
      <c r="AA211" s="4"/>
      <c r="AB211" s="1"/>
      <c r="AC211" s="1"/>
      <c r="AD211" s="1"/>
      <c r="AE211" s="1"/>
      <c r="AF211" s="1"/>
      <c r="AG211" s="1"/>
      <c r="AH211" s="1"/>
      <c r="AI211" s="1"/>
    </row>
    <row r="212" spans="1:35" s="2" customFormat="1" ht="11.5" x14ac:dyDescent="0.25">
      <c r="A212" s="1"/>
      <c r="B212" s="227"/>
      <c r="C212" s="227"/>
      <c r="D212" s="225"/>
      <c r="E212" s="225"/>
      <c r="F212" s="226"/>
      <c r="G212" s="166"/>
      <c r="H212" s="226"/>
      <c r="I212" s="166"/>
      <c r="J212" s="226"/>
      <c r="K212" s="166"/>
      <c r="L212" s="226"/>
      <c r="M212" s="166"/>
      <c r="N212" s="226"/>
      <c r="O212" s="166"/>
      <c r="P212" s="226"/>
      <c r="Q212" s="166"/>
      <c r="R212" s="226"/>
      <c r="S212" s="1"/>
      <c r="T212" s="1"/>
      <c r="U212" s="1"/>
      <c r="V212" s="4"/>
      <c r="W212" s="4"/>
      <c r="X212" s="4"/>
      <c r="Y212" s="4"/>
      <c r="Z212" s="4"/>
      <c r="AA212" s="4"/>
      <c r="AB212" s="1"/>
      <c r="AC212" s="1"/>
      <c r="AD212" s="1"/>
      <c r="AE212" s="1"/>
      <c r="AF212" s="1"/>
      <c r="AG212" s="1"/>
      <c r="AH212" s="1"/>
      <c r="AI212" s="1"/>
    </row>
    <row r="213" spans="1:35" s="2" customFormat="1" ht="11.5" x14ac:dyDescent="0.25">
      <c r="A213" s="1"/>
      <c r="B213" s="227"/>
      <c r="C213" s="227"/>
      <c r="D213" s="225"/>
      <c r="E213" s="225"/>
      <c r="F213" s="226"/>
      <c r="G213" s="166"/>
      <c r="H213" s="226"/>
      <c r="I213" s="166"/>
      <c r="J213" s="226"/>
      <c r="K213" s="166"/>
      <c r="L213" s="226"/>
      <c r="M213" s="166"/>
      <c r="N213" s="226"/>
      <c r="O213" s="166"/>
      <c r="P213" s="226"/>
      <c r="Q213" s="166"/>
      <c r="R213" s="226"/>
      <c r="S213" s="1"/>
      <c r="T213" s="1"/>
      <c r="U213" s="1"/>
      <c r="V213" s="4"/>
      <c r="W213" s="4"/>
      <c r="X213" s="4"/>
      <c r="Y213" s="4"/>
      <c r="Z213" s="4"/>
      <c r="AA213" s="4"/>
      <c r="AB213" s="1"/>
      <c r="AC213" s="1"/>
      <c r="AD213" s="1"/>
      <c r="AE213" s="1"/>
      <c r="AF213" s="1"/>
      <c r="AG213" s="1"/>
      <c r="AH213" s="1"/>
      <c r="AI213" s="1"/>
    </row>
    <row r="214" spans="1:35" s="2" customFormat="1" ht="11.5" x14ac:dyDescent="0.25">
      <c r="A214" s="1"/>
      <c r="B214" s="227"/>
      <c r="C214" s="227"/>
      <c r="D214" s="225"/>
      <c r="E214" s="225"/>
      <c r="F214" s="226"/>
      <c r="G214" s="166"/>
      <c r="H214" s="226"/>
      <c r="I214" s="166"/>
      <c r="J214" s="226"/>
      <c r="K214" s="166"/>
      <c r="L214" s="226"/>
      <c r="M214" s="166"/>
      <c r="N214" s="226"/>
      <c r="O214" s="166"/>
      <c r="P214" s="226"/>
      <c r="Q214" s="166"/>
      <c r="R214" s="226"/>
      <c r="S214" s="1"/>
      <c r="T214" s="1"/>
      <c r="U214" s="1"/>
      <c r="V214" s="4"/>
      <c r="W214" s="4"/>
      <c r="X214" s="4"/>
      <c r="Y214" s="4"/>
      <c r="Z214" s="4"/>
      <c r="AA214" s="4"/>
      <c r="AB214" s="1"/>
      <c r="AC214" s="1"/>
      <c r="AD214" s="1"/>
      <c r="AE214" s="1"/>
      <c r="AF214" s="1"/>
      <c r="AG214" s="1"/>
      <c r="AH214" s="1"/>
      <c r="AI214" s="1"/>
    </row>
    <row r="215" spans="1:35" s="2" customFormat="1" ht="11.5" x14ac:dyDescent="0.25">
      <c r="A215" s="1"/>
      <c r="B215" s="227"/>
      <c r="C215" s="227"/>
      <c r="D215" s="225"/>
      <c r="E215" s="225"/>
      <c r="F215" s="226"/>
      <c r="G215" s="166"/>
      <c r="H215" s="226"/>
      <c r="I215" s="166"/>
      <c r="J215" s="226"/>
      <c r="K215" s="166"/>
      <c r="L215" s="226"/>
      <c r="M215" s="166"/>
      <c r="N215" s="226"/>
      <c r="O215" s="166"/>
      <c r="P215" s="226"/>
      <c r="Q215" s="166"/>
      <c r="R215" s="226"/>
      <c r="S215" s="1"/>
      <c r="T215" s="1"/>
      <c r="U215" s="1"/>
      <c r="V215" s="4"/>
      <c r="W215" s="4"/>
      <c r="X215" s="4"/>
      <c r="Y215" s="4"/>
      <c r="Z215" s="4"/>
      <c r="AA215" s="4"/>
      <c r="AB215" s="1"/>
      <c r="AC215" s="1"/>
      <c r="AD215" s="1"/>
      <c r="AE215" s="1"/>
      <c r="AF215" s="1"/>
      <c r="AG215" s="1"/>
      <c r="AH215" s="1"/>
      <c r="AI215" s="1"/>
    </row>
    <row r="216" spans="1:35" s="2" customFormat="1" ht="11.5" x14ac:dyDescent="0.25">
      <c r="A216" s="1"/>
      <c r="B216" s="227"/>
      <c r="C216" s="227"/>
      <c r="D216" s="225"/>
      <c r="E216" s="225"/>
      <c r="F216" s="226"/>
      <c r="G216" s="166"/>
      <c r="H216" s="226"/>
      <c r="I216" s="166"/>
      <c r="J216" s="226"/>
      <c r="K216" s="166"/>
      <c r="L216" s="226"/>
      <c r="M216" s="166"/>
      <c r="N216" s="226"/>
      <c r="O216" s="166"/>
      <c r="P216" s="226"/>
      <c r="Q216" s="166"/>
      <c r="R216" s="226"/>
      <c r="S216" s="1"/>
      <c r="T216" s="1"/>
      <c r="U216" s="1"/>
      <c r="V216" s="4"/>
      <c r="W216" s="4"/>
      <c r="X216" s="4"/>
      <c r="Y216" s="4"/>
      <c r="Z216" s="4"/>
      <c r="AA216" s="4"/>
      <c r="AB216" s="1"/>
      <c r="AC216" s="1"/>
      <c r="AD216" s="1"/>
      <c r="AE216" s="1"/>
      <c r="AF216" s="1"/>
      <c r="AG216" s="1"/>
      <c r="AH216" s="1"/>
      <c r="AI216" s="1"/>
    </row>
    <row r="217" spans="1:35" s="2" customFormat="1" ht="11.5" x14ac:dyDescent="0.25">
      <c r="A217" s="1"/>
      <c r="B217" s="227"/>
      <c r="C217" s="227"/>
      <c r="D217" s="225"/>
      <c r="E217" s="225"/>
      <c r="F217" s="226"/>
      <c r="G217" s="166"/>
      <c r="H217" s="226"/>
      <c r="I217" s="166"/>
      <c r="J217" s="226"/>
      <c r="K217" s="166"/>
      <c r="L217" s="226"/>
      <c r="M217" s="166"/>
      <c r="N217" s="226"/>
      <c r="O217" s="166"/>
      <c r="P217" s="226"/>
      <c r="Q217" s="166"/>
      <c r="R217" s="226"/>
      <c r="S217" s="1"/>
      <c r="T217" s="1"/>
      <c r="U217" s="1"/>
      <c r="V217" s="4"/>
      <c r="W217" s="4"/>
      <c r="X217" s="4"/>
      <c r="Y217" s="4"/>
      <c r="Z217" s="4"/>
      <c r="AA217" s="4"/>
      <c r="AB217" s="1"/>
      <c r="AC217" s="1"/>
      <c r="AD217" s="1"/>
      <c r="AE217" s="1"/>
      <c r="AF217" s="1"/>
      <c r="AG217" s="1"/>
      <c r="AH217" s="1"/>
      <c r="AI217" s="1"/>
    </row>
    <row r="218" spans="1:35" s="2" customFormat="1" ht="11.5" x14ac:dyDescent="0.25">
      <c r="A218" s="1"/>
      <c r="B218" s="227"/>
      <c r="C218" s="227"/>
      <c r="D218" s="225"/>
      <c r="E218" s="225"/>
      <c r="F218" s="226"/>
      <c r="G218" s="166"/>
      <c r="H218" s="226"/>
      <c r="I218" s="166"/>
      <c r="J218" s="226"/>
      <c r="K218" s="166"/>
      <c r="L218" s="226"/>
      <c r="M218" s="166"/>
      <c r="N218" s="226"/>
      <c r="O218" s="166"/>
      <c r="P218" s="226"/>
      <c r="Q218" s="166"/>
      <c r="R218" s="226"/>
      <c r="S218" s="1"/>
      <c r="T218" s="1"/>
      <c r="U218" s="1"/>
      <c r="V218" s="4"/>
      <c r="W218" s="4"/>
      <c r="X218" s="4"/>
      <c r="Y218" s="4"/>
      <c r="Z218" s="4"/>
      <c r="AA218" s="4"/>
      <c r="AB218" s="1"/>
      <c r="AC218" s="1"/>
      <c r="AD218" s="1"/>
      <c r="AE218" s="1"/>
      <c r="AF218" s="1"/>
      <c r="AG218" s="1"/>
      <c r="AH218" s="1"/>
      <c r="AI218" s="1"/>
    </row>
    <row r="219" spans="1:35" s="2" customFormat="1" ht="11.5" x14ac:dyDescent="0.25">
      <c r="A219" s="1"/>
      <c r="B219" s="227"/>
      <c r="C219" s="227"/>
      <c r="D219" s="225"/>
      <c r="E219" s="225"/>
      <c r="F219" s="226"/>
      <c r="G219" s="166"/>
      <c r="H219" s="226"/>
      <c r="I219" s="166"/>
      <c r="J219" s="226"/>
      <c r="K219" s="166"/>
      <c r="L219" s="226"/>
      <c r="M219" s="166"/>
      <c r="N219" s="226"/>
      <c r="O219" s="166"/>
      <c r="P219" s="226"/>
      <c r="Q219" s="166"/>
      <c r="R219" s="226"/>
      <c r="S219" s="1"/>
      <c r="T219" s="1"/>
      <c r="U219" s="1"/>
      <c r="V219" s="4"/>
      <c r="W219" s="4"/>
      <c r="X219" s="4"/>
      <c r="Y219" s="4"/>
      <c r="Z219" s="4"/>
      <c r="AA219" s="4"/>
      <c r="AB219" s="1"/>
      <c r="AC219" s="1"/>
      <c r="AD219" s="1"/>
      <c r="AE219" s="1"/>
      <c r="AF219" s="1"/>
      <c r="AG219" s="1"/>
      <c r="AH219" s="1"/>
      <c r="AI219" s="1"/>
    </row>
    <row r="220" spans="1:35" s="2" customFormat="1" ht="11.5" x14ac:dyDescent="0.25">
      <c r="A220" s="1"/>
      <c r="B220" s="227"/>
      <c r="C220" s="227"/>
      <c r="D220" s="225"/>
      <c r="E220" s="225"/>
      <c r="F220" s="226"/>
      <c r="G220" s="166"/>
      <c r="H220" s="226"/>
      <c r="I220" s="166"/>
      <c r="J220" s="226"/>
      <c r="K220" s="166"/>
      <c r="L220" s="226"/>
      <c r="M220" s="166"/>
      <c r="N220" s="226"/>
      <c r="O220" s="166"/>
      <c r="P220" s="226"/>
      <c r="Q220" s="166"/>
      <c r="R220" s="226"/>
      <c r="S220" s="1"/>
      <c r="T220" s="1"/>
      <c r="U220" s="1"/>
      <c r="V220" s="4"/>
      <c r="W220" s="4"/>
      <c r="X220" s="4"/>
      <c r="Y220" s="4"/>
      <c r="Z220" s="4"/>
      <c r="AA220" s="4"/>
      <c r="AB220" s="1"/>
      <c r="AC220" s="1"/>
      <c r="AD220" s="1"/>
      <c r="AE220" s="1"/>
      <c r="AF220" s="1"/>
      <c r="AG220" s="1"/>
      <c r="AH220" s="1"/>
      <c r="AI220" s="1"/>
    </row>
    <row r="221" spans="1:35" s="2" customFormat="1" ht="11.5" x14ac:dyDescent="0.25">
      <c r="A221" s="1"/>
      <c r="B221" s="227"/>
      <c r="C221" s="227"/>
      <c r="D221" s="225"/>
      <c r="E221" s="225"/>
      <c r="F221" s="226"/>
      <c r="G221" s="166"/>
      <c r="H221" s="226"/>
      <c r="I221" s="166"/>
      <c r="J221" s="226"/>
      <c r="K221" s="166"/>
      <c r="L221" s="226"/>
      <c r="M221" s="166"/>
      <c r="N221" s="226"/>
      <c r="O221" s="166"/>
      <c r="P221" s="226"/>
      <c r="Q221" s="166"/>
      <c r="R221" s="226"/>
      <c r="S221" s="1"/>
      <c r="T221" s="1"/>
      <c r="U221" s="1"/>
      <c r="V221" s="4"/>
      <c r="W221" s="4"/>
      <c r="X221" s="4"/>
      <c r="Y221" s="4"/>
      <c r="Z221" s="4"/>
      <c r="AA221" s="4"/>
      <c r="AB221" s="1"/>
      <c r="AC221" s="1"/>
      <c r="AD221" s="1"/>
      <c r="AE221" s="1"/>
      <c r="AF221" s="1"/>
      <c r="AG221" s="1"/>
      <c r="AH221" s="1"/>
      <c r="AI221" s="1"/>
    </row>
    <row r="222" spans="1:35" s="2" customFormat="1" ht="11.5" x14ac:dyDescent="0.25">
      <c r="A222" s="1"/>
      <c r="B222" s="227"/>
      <c r="C222" s="227"/>
      <c r="D222" s="225"/>
      <c r="E222" s="225"/>
      <c r="F222" s="226"/>
      <c r="G222" s="166"/>
      <c r="H222" s="226"/>
      <c r="I222" s="166"/>
      <c r="J222" s="226"/>
      <c r="K222" s="166"/>
      <c r="L222" s="226"/>
      <c r="M222" s="166"/>
      <c r="N222" s="226"/>
      <c r="O222" s="166"/>
      <c r="P222" s="226"/>
      <c r="Q222" s="166"/>
      <c r="R222" s="226"/>
      <c r="S222" s="1"/>
      <c r="T222" s="1"/>
      <c r="U222" s="1"/>
      <c r="V222" s="4"/>
      <c r="W222" s="4"/>
      <c r="X222" s="4"/>
      <c r="Y222" s="4"/>
      <c r="Z222" s="4"/>
      <c r="AA222" s="4"/>
      <c r="AB222" s="1"/>
      <c r="AC222" s="1"/>
      <c r="AD222" s="1"/>
      <c r="AE222" s="1"/>
      <c r="AF222" s="1"/>
      <c r="AG222" s="1"/>
      <c r="AH222" s="1"/>
      <c r="AI222" s="1"/>
    </row>
    <row r="223" spans="1:35" s="2" customFormat="1" ht="11.5" x14ac:dyDescent="0.25">
      <c r="A223" s="1"/>
      <c r="B223" s="227"/>
      <c r="C223" s="227"/>
      <c r="D223" s="225"/>
      <c r="E223" s="225"/>
      <c r="F223" s="226"/>
      <c r="G223" s="166"/>
      <c r="H223" s="226"/>
      <c r="I223" s="166"/>
      <c r="J223" s="226"/>
      <c r="K223" s="166"/>
      <c r="L223" s="226"/>
      <c r="M223" s="166"/>
      <c r="N223" s="226"/>
      <c r="O223" s="166"/>
      <c r="P223" s="226"/>
      <c r="Q223" s="166"/>
      <c r="R223" s="226"/>
      <c r="S223" s="1"/>
      <c r="T223" s="1"/>
      <c r="U223" s="1"/>
      <c r="V223" s="4"/>
      <c r="W223" s="4"/>
      <c r="X223" s="4"/>
      <c r="Y223" s="4"/>
      <c r="Z223" s="4"/>
      <c r="AA223" s="4"/>
      <c r="AB223" s="1"/>
      <c r="AC223" s="1"/>
      <c r="AD223" s="1"/>
      <c r="AE223" s="1"/>
      <c r="AF223" s="1"/>
      <c r="AG223" s="1"/>
      <c r="AH223" s="1"/>
      <c r="AI223" s="1"/>
    </row>
    <row r="224" spans="1:35" s="2" customFormat="1" ht="11.5" x14ac:dyDescent="0.25">
      <c r="A224" s="1"/>
      <c r="B224" s="227"/>
      <c r="C224" s="227"/>
      <c r="D224" s="225"/>
      <c r="E224" s="225"/>
      <c r="F224" s="226"/>
      <c r="G224" s="166"/>
      <c r="H224" s="226"/>
      <c r="I224" s="166"/>
      <c r="J224" s="226"/>
      <c r="K224" s="166"/>
      <c r="L224" s="226"/>
      <c r="M224" s="166"/>
      <c r="N224" s="226"/>
      <c r="O224" s="166"/>
      <c r="P224" s="226"/>
      <c r="Q224" s="166"/>
      <c r="R224" s="226"/>
      <c r="S224" s="1"/>
      <c r="T224" s="1"/>
      <c r="U224" s="1"/>
      <c r="V224" s="4"/>
      <c r="W224" s="4"/>
      <c r="X224" s="4"/>
      <c r="Y224" s="4"/>
      <c r="Z224" s="4"/>
      <c r="AA224" s="4"/>
      <c r="AB224" s="1"/>
      <c r="AC224" s="1"/>
      <c r="AD224" s="1"/>
      <c r="AE224" s="1"/>
      <c r="AF224" s="1"/>
      <c r="AG224" s="1"/>
      <c r="AH224" s="1"/>
      <c r="AI224" s="1"/>
    </row>
    <row r="225" spans="1:35" s="2" customFormat="1" ht="11.5" x14ac:dyDescent="0.25">
      <c r="A225" s="1"/>
      <c r="B225" s="227"/>
      <c r="C225" s="227"/>
      <c r="D225" s="225"/>
      <c r="E225" s="225"/>
      <c r="F225" s="226"/>
      <c r="G225" s="166"/>
      <c r="H225" s="226"/>
      <c r="I225" s="166"/>
      <c r="J225" s="226"/>
      <c r="K225" s="166"/>
      <c r="L225" s="226"/>
      <c r="M225" s="166"/>
      <c r="N225" s="226"/>
      <c r="O225" s="166"/>
      <c r="P225" s="226"/>
      <c r="Q225" s="166"/>
      <c r="R225" s="226"/>
      <c r="S225" s="1"/>
      <c r="T225" s="1"/>
      <c r="U225" s="1"/>
      <c r="V225" s="4"/>
      <c r="W225" s="4"/>
      <c r="X225" s="4"/>
      <c r="Y225" s="4"/>
      <c r="Z225" s="4"/>
      <c r="AA225" s="4"/>
      <c r="AB225" s="1"/>
      <c r="AC225" s="1"/>
      <c r="AD225" s="1"/>
      <c r="AE225" s="1"/>
      <c r="AF225" s="1"/>
      <c r="AG225" s="1"/>
      <c r="AH225" s="1"/>
      <c r="AI225" s="1"/>
    </row>
    <row r="226" spans="1:35" s="2" customFormat="1" ht="11.5" x14ac:dyDescent="0.25">
      <c r="A226" s="1"/>
      <c r="B226" s="227"/>
      <c r="C226" s="227"/>
      <c r="D226" s="225"/>
      <c r="E226" s="225"/>
      <c r="F226" s="226"/>
      <c r="G226" s="166"/>
      <c r="H226" s="226"/>
      <c r="I226" s="166"/>
      <c r="J226" s="226"/>
      <c r="K226" s="166"/>
      <c r="L226" s="226"/>
      <c r="M226" s="166"/>
      <c r="N226" s="226"/>
      <c r="O226" s="166"/>
      <c r="P226" s="226"/>
      <c r="Q226" s="166"/>
      <c r="R226" s="226"/>
      <c r="S226" s="1"/>
      <c r="T226" s="1"/>
      <c r="U226" s="1"/>
      <c r="V226" s="4"/>
      <c r="W226" s="4"/>
      <c r="X226" s="4"/>
      <c r="Y226" s="4"/>
      <c r="Z226" s="4"/>
      <c r="AA226" s="4"/>
      <c r="AB226" s="1"/>
      <c r="AC226" s="1"/>
      <c r="AD226" s="1"/>
      <c r="AE226" s="1"/>
      <c r="AF226" s="1"/>
      <c r="AG226" s="1"/>
      <c r="AH226" s="1"/>
      <c r="AI226" s="1"/>
    </row>
    <row r="227" spans="1:35" s="2" customFormat="1" ht="11.5" x14ac:dyDescent="0.25">
      <c r="A227" s="1"/>
      <c r="B227" s="227"/>
      <c r="C227" s="227"/>
      <c r="D227" s="225"/>
      <c r="E227" s="225"/>
      <c r="F227" s="226"/>
      <c r="G227" s="166"/>
      <c r="H227" s="226"/>
      <c r="I227" s="166"/>
      <c r="J227" s="226"/>
      <c r="K227" s="166"/>
      <c r="L227" s="226"/>
      <c r="M227" s="166"/>
      <c r="N227" s="226"/>
      <c r="O227" s="166"/>
      <c r="P227" s="226"/>
      <c r="Q227" s="166"/>
      <c r="R227" s="226"/>
      <c r="S227" s="1"/>
      <c r="T227" s="1"/>
      <c r="U227" s="1"/>
      <c r="V227" s="4"/>
      <c r="W227" s="4"/>
      <c r="X227" s="4"/>
      <c r="Y227" s="4"/>
      <c r="Z227" s="4"/>
      <c r="AA227" s="4"/>
      <c r="AB227" s="1"/>
      <c r="AC227" s="1"/>
      <c r="AD227" s="1"/>
      <c r="AE227" s="1"/>
      <c r="AF227" s="1"/>
      <c r="AG227" s="1"/>
      <c r="AH227" s="1"/>
      <c r="AI227" s="1"/>
    </row>
    <row r="228" spans="1:35" s="2" customFormat="1" ht="11.5" x14ac:dyDescent="0.25">
      <c r="A228" s="1"/>
      <c r="B228" s="227"/>
      <c r="C228" s="227"/>
      <c r="D228" s="225"/>
      <c r="E228" s="225"/>
      <c r="F228" s="226"/>
      <c r="G228" s="166"/>
      <c r="H228" s="226"/>
      <c r="I228" s="166"/>
      <c r="J228" s="226"/>
      <c r="K228" s="166"/>
      <c r="L228" s="226"/>
      <c r="M228" s="166"/>
      <c r="N228" s="226"/>
      <c r="O228" s="166"/>
      <c r="P228" s="226"/>
      <c r="Q228" s="166"/>
      <c r="R228" s="226"/>
      <c r="S228" s="1"/>
      <c r="T228" s="1"/>
      <c r="U228" s="1"/>
      <c r="V228" s="4"/>
      <c r="W228" s="4"/>
      <c r="X228" s="4"/>
      <c r="Y228" s="4"/>
      <c r="Z228" s="4"/>
      <c r="AA228" s="4"/>
      <c r="AB228" s="1"/>
      <c r="AC228" s="1"/>
      <c r="AD228" s="1"/>
      <c r="AE228" s="1"/>
      <c r="AF228" s="1"/>
      <c r="AG228" s="1"/>
      <c r="AH228" s="1"/>
      <c r="AI228" s="1"/>
    </row>
    <row r="229" spans="1:35" s="2" customFormat="1" ht="11.5" x14ac:dyDescent="0.25">
      <c r="A229" s="1"/>
      <c r="B229" s="227"/>
      <c r="C229" s="227"/>
      <c r="D229" s="225"/>
      <c r="E229" s="225"/>
      <c r="F229" s="226"/>
      <c r="G229" s="166"/>
      <c r="H229" s="226"/>
      <c r="I229" s="166"/>
      <c r="J229" s="226"/>
      <c r="K229" s="166"/>
      <c r="L229" s="226"/>
      <c r="M229" s="166"/>
      <c r="N229" s="226"/>
      <c r="O229" s="166"/>
      <c r="P229" s="226"/>
      <c r="Q229" s="166"/>
      <c r="R229" s="226"/>
      <c r="S229" s="1"/>
      <c r="T229" s="1"/>
      <c r="U229" s="1"/>
      <c r="V229" s="4"/>
      <c r="W229" s="4"/>
      <c r="X229" s="4"/>
      <c r="Y229" s="4"/>
      <c r="Z229" s="4"/>
      <c r="AA229" s="4"/>
      <c r="AB229" s="1"/>
      <c r="AC229" s="1"/>
      <c r="AD229" s="1"/>
      <c r="AE229" s="1"/>
      <c r="AF229" s="1"/>
      <c r="AG229" s="1"/>
      <c r="AH229" s="1"/>
      <c r="AI229" s="1"/>
    </row>
    <row r="230" spans="1:35" s="2" customFormat="1" ht="11.5" x14ac:dyDescent="0.25">
      <c r="A230" s="1"/>
      <c r="B230" s="227"/>
      <c r="C230" s="227"/>
      <c r="D230" s="225"/>
      <c r="E230" s="225"/>
      <c r="F230" s="226"/>
      <c r="G230" s="166"/>
      <c r="H230" s="226"/>
      <c r="I230" s="166"/>
      <c r="J230" s="226"/>
      <c r="K230" s="166"/>
      <c r="L230" s="226"/>
      <c r="M230" s="166"/>
      <c r="N230" s="226"/>
      <c r="O230" s="166"/>
      <c r="P230" s="226"/>
      <c r="Q230" s="166"/>
      <c r="R230" s="226"/>
      <c r="S230" s="1"/>
      <c r="T230" s="1"/>
      <c r="U230" s="1"/>
      <c r="V230" s="4"/>
      <c r="W230" s="4"/>
      <c r="X230" s="4"/>
      <c r="Y230" s="4"/>
      <c r="Z230" s="4"/>
      <c r="AA230" s="4"/>
      <c r="AB230" s="1"/>
      <c r="AC230" s="1"/>
      <c r="AD230" s="1"/>
      <c r="AE230" s="1"/>
      <c r="AF230" s="1"/>
      <c r="AG230" s="1"/>
      <c r="AH230" s="1"/>
      <c r="AI230" s="1"/>
    </row>
    <row r="231" spans="1:35" s="2" customFormat="1" ht="11.5" x14ac:dyDescent="0.25">
      <c r="A231" s="1"/>
      <c r="B231" s="227"/>
      <c r="C231" s="227"/>
      <c r="D231" s="225"/>
      <c r="E231" s="225"/>
      <c r="F231" s="226"/>
      <c r="G231" s="166"/>
      <c r="H231" s="226"/>
      <c r="I231" s="166"/>
      <c r="J231" s="226"/>
      <c r="K231" s="166"/>
      <c r="L231" s="226"/>
      <c r="M231" s="166"/>
      <c r="N231" s="226"/>
      <c r="O231" s="166"/>
      <c r="P231" s="226"/>
      <c r="Q231" s="166"/>
      <c r="R231" s="226"/>
      <c r="S231" s="1"/>
      <c r="T231" s="1"/>
      <c r="U231" s="1"/>
      <c r="V231" s="4"/>
      <c r="W231" s="4"/>
      <c r="X231" s="4"/>
      <c r="Y231" s="4"/>
      <c r="Z231" s="4"/>
      <c r="AA231" s="4"/>
      <c r="AB231" s="1"/>
      <c r="AC231" s="1"/>
      <c r="AD231" s="1"/>
      <c r="AE231" s="1"/>
      <c r="AF231" s="1"/>
      <c r="AG231" s="1"/>
      <c r="AH231" s="1"/>
      <c r="AI231" s="1"/>
    </row>
    <row r="232" spans="1:35" s="2" customFormat="1" ht="11.5" x14ac:dyDescent="0.25">
      <c r="A232" s="1"/>
      <c r="B232" s="227"/>
      <c r="C232" s="227"/>
      <c r="D232" s="225"/>
      <c r="E232" s="225"/>
      <c r="F232" s="226"/>
      <c r="G232" s="166"/>
      <c r="H232" s="226"/>
      <c r="I232" s="166"/>
      <c r="J232" s="226"/>
      <c r="K232" s="166"/>
      <c r="L232" s="226"/>
      <c r="M232" s="166"/>
      <c r="N232" s="226"/>
      <c r="O232" s="166"/>
      <c r="P232" s="226"/>
      <c r="Q232" s="166"/>
      <c r="R232" s="226"/>
      <c r="S232" s="1"/>
      <c r="T232" s="1"/>
      <c r="U232" s="1"/>
      <c r="V232" s="4"/>
      <c r="W232" s="4"/>
      <c r="X232" s="4"/>
      <c r="Y232" s="4"/>
      <c r="Z232" s="4"/>
      <c r="AA232" s="4"/>
      <c r="AB232" s="1"/>
      <c r="AC232" s="1"/>
      <c r="AD232" s="1"/>
      <c r="AE232" s="1"/>
      <c r="AF232" s="1"/>
      <c r="AG232" s="1"/>
      <c r="AH232" s="1"/>
      <c r="AI232" s="1"/>
    </row>
    <row r="233" spans="1:35" s="2" customFormat="1" ht="11.5" x14ac:dyDescent="0.25">
      <c r="A233" s="1"/>
      <c r="B233" s="227"/>
      <c r="C233" s="227"/>
      <c r="D233" s="225"/>
      <c r="E233" s="225"/>
      <c r="F233" s="226"/>
      <c r="G233" s="166"/>
      <c r="H233" s="226"/>
      <c r="I233" s="166"/>
      <c r="J233" s="226"/>
      <c r="K233" s="166"/>
      <c r="L233" s="226"/>
      <c r="M233" s="166"/>
      <c r="N233" s="226"/>
      <c r="O233" s="166"/>
      <c r="P233" s="226"/>
      <c r="Q233" s="166"/>
      <c r="R233" s="226"/>
      <c r="S233" s="1"/>
      <c r="T233" s="1"/>
      <c r="U233" s="1"/>
      <c r="V233" s="4"/>
      <c r="W233" s="4"/>
      <c r="X233" s="4"/>
      <c r="Y233" s="4"/>
      <c r="Z233" s="4"/>
      <c r="AA233" s="4"/>
      <c r="AB233" s="1"/>
      <c r="AC233" s="1"/>
      <c r="AD233" s="1"/>
      <c r="AE233" s="1"/>
      <c r="AF233" s="1"/>
      <c r="AG233" s="1"/>
      <c r="AH233" s="1"/>
      <c r="AI233" s="1"/>
    </row>
    <row r="234" spans="1:35" s="2" customFormat="1" ht="11.5" x14ac:dyDescent="0.25">
      <c r="A234" s="1"/>
      <c r="B234" s="227"/>
      <c r="C234" s="227"/>
      <c r="D234" s="225"/>
      <c r="E234" s="225"/>
      <c r="F234" s="226"/>
      <c r="G234" s="166"/>
      <c r="H234" s="226"/>
      <c r="I234" s="166"/>
      <c r="J234" s="226"/>
      <c r="K234" s="166"/>
      <c r="L234" s="226"/>
      <c r="M234" s="166"/>
      <c r="N234" s="226"/>
      <c r="O234" s="166"/>
      <c r="P234" s="226"/>
      <c r="Q234" s="166"/>
      <c r="R234" s="226"/>
      <c r="S234" s="1"/>
      <c r="T234" s="1"/>
      <c r="U234" s="1"/>
      <c r="V234" s="4"/>
      <c r="W234" s="4"/>
      <c r="X234" s="4"/>
      <c r="Y234" s="4"/>
      <c r="Z234" s="4"/>
      <c r="AA234" s="4"/>
      <c r="AB234" s="1"/>
      <c r="AC234" s="1"/>
      <c r="AD234" s="1"/>
      <c r="AE234" s="1"/>
      <c r="AF234" s="1"/>
      <c r="AG234" s="1"/>
      <c r="AH234" s="1"/>
      <c r="AI234" s="1"/>
    </row>
    <row r="235" spans="1:35" s="2" customFormat="1" ht="11.5" x14ac:dyDescent="0.25">
      <c r="A235" s="1"/>
      <c r="B235" s="227"/>
      <c r="C235" s="227"/>
      <c r="D235" s="225"/>
      <c r="E235" s="225"/>
      <c r="F235" s="226"/>
      <c r="G235" s="166"/>
      <c r="H235" s="226"/>
      <c r="I235" s="166"/>
      <c r="J235" s="226"/>
      <c r="K235" s="166"/>
      <c r="L235" s="226"/>
      <c r="M235" s="166"/>
      <c r="N235" s="226"/>
      <c r="O235" s="166"/>
      <c r="P235" s="226"/>
      <c r="Q235" s="166"/>
      <c r="R235" s="226"/>
      <c r="S235" s="1"/>
      <c r="T235" s="1"/>
      <c r="U235" s="1"/>
      <c r="V235" s="4"/>
      <c r="W235" s="4"/>
      <c r="X235" s="4"/>
      <c r="Y235" s="4"/>
      <c r="Z235" s="4"/>
      <c r="AA235" s="4"/>
      <c r="AB235" s="1"/>
      <c r="AC235" s="1"/>
      <c r="AD235" s="1"/>
      <c r="AE235" s="1"/>
      <c r="AF235" s="1"/>
      <c r="AG235" s="1"/>
      <c r="AH235" s="1"/>
      <c r="AI235" s="1"/>
    </row>
    <row r="236" spans="1:35" s="2" customFormat="1" ht="11.5" x14ac:dyDescent="0.25">
      <c r="A236" s="1"/>
      <c r="B236" s="227"/>
      <c r="C236" s="227"/>
      <c r="D236" s="225"/>
      <c r="E236" s="225"/>
      <c r="F236" s="226"/>
      <c r="G236" s="166"/>
      <c r="H236" s="226"/>
      <c r="I236" s="166"/>
      <c r="J236" s="226"/>
      <c r="K236" s="166"/>
      <c r="L236" s="226"/>
      <c r="M236" s="166"/>
      <c r="N236" s="226"/>
      <c r="O236" s="166"/>
      <c r="P236" s="226"/>
      <c r="Q236" s="166"/>
      <c r="R236" s="226"/>
      <c r="S236" s="1"/>
      <c r="T236" s="1"/>
      <c r="U236" s="1"/>
      <c r="V236" s="4"/>
      <c r="W236" s="4"/>
      <c r="X236" s="4"/>
      <c r="Y236" s="4"/>
      <c r="Z236" s="4"/>
      <c r="AA236" s="4"/>
      <c r="AB236" s="1"/>
      <c r="AC236" s="1"/>
      <c r="AD236" s="1"/>
      <c r="AE236" s="1"/>
      <c r="AF236" s="1"/>
      <c r="AG236" s="1"/>
      <c r="AH236" s="1"/>
      <c r="AI236" s="1"/>
    </row>
    <row r="237" spans="1:35" s="2" customFormat="1" ht="11.5" x14ac:dyDescent="0.25">
      <c r="A237" s="1"/>
      <c r="B237" s="227"/>
      <c r="C237" s="227"/>
      <c r="D237" s="225"/>
      <c r="E237" s="225"/>
      <c r="F237" s="226"/>
      <c r="G237" s="166"/>
      <c r="H237" s="226"/>
      <c r="I237" s="166"/>
      <c r="J237" s="226"/>
      <c r="K237" s="166"/>
      <c r="L237" s="226"/>
      <c r="M237" s="166"/>
      <c r="N237" s="226"/>
      <c r="O237" s="166"/>
      <c r="P237" s="226"/>
      <c r="Q237" s="166"/>
      <c r="R237" s="226"/>
      <c r="S237" s="1"/>
      <c r="T237" s="1"/>
      <c r="U237" s="1"/>
      <c r="V237" s="4"/>
      <c r="W237" s="4"/>
      <c r="X237" s="4"/>
      <c r="Y237" s="4"/>
      <c r="Z237" s="4"/>
      <c r="AA237" s="4"/>
      <c r="AB237" s="1"/>
      <c r="AC237" s="1"/>
      <c r="AD237" s="1"/>
      <c r="AE237" s="1"/>
      <c r="AF237" s="1"/>
      <c r="AG237" s="1"/>
      <c r="AH237" s="1"/>
      <c r="AI237" s="1"/>
    </row>
    <row r="238" spans="1:35" s="2" customFormat="1" ht="11.5" x14ac:dyDescent="0.25">
      <c r="A238" s="1"/>
      <c r="B238" s="227"/>
      <c r="C238" s="227"/>
      <c r="D238" s="225"/>
      <c r="E238" s="225"/>
      <c r="F238" s="226"/>
      <c r="G238" s="166"/>
      <c r="H238" s="226"/>
      <c r="I238" s="166"/>
      <c r="J238" s="226"/>
      <c r="K238" s="166"/>
      <c r="L238" s="226"/>
      <c r="M238" s="166"/>
      <c r="N238" s="226"/>
      <c r="O238" s="166"/>
      <c r="P238" s="226"/>
      <c r="Q238" s="166"/>
      <c r="R238" s="226"/>
      <c r="S238" s="1"/>
      <c r="T238" s="1"/>
      <c r="U238" s="1"/>
      <c r="V238" s="4"/>
      <c r="W238" s="4"/>
      <c r="X238" s="4"/>
      <c r="Y238" s="4"/>
      <c r="Z238" s="4"/>
      <c r="AA238" s="4"/>
      <c r="AB238" s="1"/>
      <c r="AC238" s="1"/>
      <c r="AD238" s="1"/>
      <c r="AE238" s="1"/>
      <c r="AF238" s="1"/>
      <c r="AG238" s="1"/>
      <c r="AH238" s="1"/>
      <c r="AI238" s="1"/>
    </row>
    <row r="239" spans="1:35" s="2" customFormat="1" ht="11.5" x14ac:dyDescent="0.25">
      <c r="A239" s="1"/>
      <c r="B239" s="227"/>
      <c r="C239" s="227"/>
      <c r="D239" s="225"/>
      <c r="E239" s="225"/>
      <c r="F239" s="226"/>
      <c r="G239" s="166"/>
      <c r="H239" s="226"/>
      <c r="I239" s="166"/>
      <c r="J239" s="226"/>
      <c r="K239" s="166"/>
      <c r="L239" s="226"/>
      <c r="M239" s="166"/>
      <c r="N239" s="226"/>
      <c r="O239" s="166"/>
      <c r="P239" s="226"/>
      <c r="Q239" s="166"/>
      <c r="R239" s="226"/>
      <c r="S239" s="1"/>
      <c r="T239" s="1"/>
      <c r="U239" s="1"/>
      <c r="V239" s="4"/>
      <c r="W239" s="4"/>
      <c r="X239" s="4"/>
      <c r="Y239" s="4"/>
      <c r="Z239" s="4"/>
      <c r="AA239" s="4"/>
      <c r="AB239" s="1"/>
      <c r="AC239" s="1"/>
      <c r="AD239" s="1"/>
      <c r="AE239" s="1"/>
      <c r="AF239" s="1"/>
      <c r="AG239" s="1"/>
      <c r="AH239" s="1"/>
      <c r="AI239" s="1"/>
    </row>
    <row r="240" spans="1:35" s="2" customFormat="1" ht="11.5" x14ac:dyDescent="0.25">
      <c r="A240" s="1"/>
      <c r="B240" s="227"/>
      <c r="C240" s="227"/>
      <c r="D240" s="225"/>
      <c r="E240" s="225"/>
      <c r="F240" s="226"/>
      <c r="G240" s="166"/>
      <c r="H240" s="226"/>
      <c r="I240" s="166"/>
      <c r="J240" s="226"/>
      <c r="K240" s="166"/>
      <c r="L240" s="226"/>
      <c r="M240" s="166"/>
      <c r="N240" s="226"/>
      <c r="O240" s="166"/>
      <c r="P240" s="226"/>
      <c r="Q240" s="166"/>
      <c r="R240" s="226"/>
      <c r="S240" s="1"/>
      <c r="T240" s="1"/>
      <c r="U240" s="1"/>
      <c r="V240" s="4"/>
      <c r="W240" s="4"/>
      <c r="X240" s="4"/>
      <c r="Y240" s="4"/>
      <c r="Z240" s="4"/>
      <c r="AA240" s="4"/>
      <c r="AB240" s="1"/>
      <c r="AC240" s="1"/>
      <c r="AD240" s="1"/>
      <c r="AE240" s="1"/>
      <c r="AF240" s="1"/>
      <c r="AG240" s="1"/>
      <c r="AH240" s="1"/>
      <c r="AI240" s="1"/>
    </row>
    <row r="241" spans="1:35" s="2" customFormat="1" ht="11.5" x14ac:dyDescent="0.25">
      <c r="A241" s="1"/>
      <c r="B241" s="227"/>
      <c r="C241" s="227"/>
      <c r="D241" s="225"/>
      <c r="E241" s="225"/>
      <c r="F241" s="226"/>
      <c r="G241" s="166"/>
      <c r="H241" s="226"/>
      <c r="I241" s="166"/>
      <c r="J241" s="226"/>
      <c r="K241" s="166"/>
      <c r="L241" s="226"/>
      <c r="M241" s="166"/>
      <c r="N241" s="226"/>
      <c r="O241" s="166"/>
      <c r="P241" s="226"/>
      <c r="Q241" s="166"/>
      <c r="R241" s="226"/>
      <c r="S241" s="1"/>
      <c r="T241" s="1"/>
      <c r="U241" s="1"/>
      <c r="V241" s="4"/>
      <c r="W241" s="4"/>
      <c r="X241" s="4"/>
      <c r="Y241" s="4"/>
      <c r="Z241" s="4"/>
      <c r="AA241" s="4"/>
      <c r="AB241" s="1"/>
      <c r="AC241" s="1"/>
      <c r="AD241" s="1"/>
      <c r="AE241" s="1"/>
      <c r="AF241" s="1"/>
      <c r="AG241" s="1"/>
      <c r="AH241" s="1"/>
      <c r="AI241" s="1"/>
    </row>
    <row r="242" spans="1:35" s="2" customFormat="1" ht="11.5" x14ac:dyDescent="0.25">
      <c r="A242" s="1"/>
      <c r="B242" s="227"/>
      <c r="C242" s="227"/>
      <c r="D242" s="225"/>
      <c r="E242" s="225"/>
      <c r="F242" s="226"/>
      <c r="G242" s="166"/>
      <c r="H242" s="226"/>
      <c r="I242" s="166"/>
      <c r="J242" s="226"/>
      <c r="K242" s="166"/>
      <c r="L242" s="226"/>
      <c r="M242" s="166"/>
      <c r="N242" s="226"/>
      <c r="O242" s="166"/>
      <c r="P242" s="226"/>
      <c r="Q242" s="166"/>
      <c r="R242" s="226"/>
      <c r="S242" s="1"/>
      <c r="T242" s="1"/>
      <c r="U242" s="1"/>
      <c r="V242" s="4"/>
      <c r="W242" s="4"/>
      <c r="X242" s="4"/>
      <c r="Y242" s="4"/>
      <c r="Z242" s="4"/>
      <c r="AA242" s="4"/>
      <c r="AB242" s="1"/>
      <c r="AC242" s="1"/>
      <c r="AD242" s="1"/>
      <c r="AE242" s="1"/>
      <c r="AF242" s="1"/>
      <c r="AG242" s="1"/>
      <c r="AH242" s="1"/>
      <c r="AI242" s="1"/>
    </row>
    <row r="243" spans="1:35" s="2" customFormat="1" ht="11.5" x14ac:dyDescent="0.25">
      <c r="A243" s="1"/>
      <c r="B243" s="227"/>
      <c r="C243" s="227"/>
      <c r="D243" s="225"/>
      <c r="E243" s="225"/>
      <c r="F243" s="226"/>
      <c r="G243" s="166"/>
      <c r="H243" s="226"/>
      <c r="I243" s="166"/>
      <c r="J243" s="226"/>
      <c r="K243" s="166"/>
      <c r="L243" s="226"/>
      <c r="M243" s="166"/>
      <c r="N243" s="226"/>
      <c r="O243" s="166"/>
      <c r="P243" s="226"/>
      <c r="Q243" s="166"/>
      <c r="R243" s="226"/>
      <c r="S243" s="1"/>
      <c r="T243" s="1"/>
      <c r="U243" s="1"/>
      <c r="V243" s="4"/>
      <c r="W243" s="4"/>
      <c r="X243" s="4"/>
      <c r="Y243" s="4"/>
      <c r="Z243" s="4"/>
      <c r="AA243" s="4"/>
      <c r="AB243" s="1"/>
      <c r="AC243" s="1"/>
      <c r="AD243" s="1"/>
      <c r="AE243" s="1"/>
      <c r="AF243" s="1"/>
      <c r="AG243" s="1"/>
      <c r="AH243" s="1"/>
      <c r="AI243" s="1"/>
    </row>
    <row r="244" spans="1:35" s="2" customFormat="1" ht="11.5" x14ac:dyDescent="0.25">
      <c r="A244" s="1"/>
      <c r="B244" s="227"/>
      <c r="C244" s="227"/>
      <c r="D244" s="225"/>
      <c r="E244" s="225"/>
      <c r="F244" s="226"/>
      <c r="G244" s="166"/>
      <c r="H244" s="226"/>
      <c r="I244" s="166"/>
      <c r="J244" s="226"/>
      <c r="K244" s="166"/>
      <c r="L244" s="226"/>
      <c r="M244" s="166"/>
      <c r="N244" s="226"/>
      <c r="O244" s="166"/>
      <c r="P244" s="226"/>
      <c r="Q244" s="166"/>
      <c r="R244" s="226"/>
      <c r="S244" s="1"/>
      <c r="T244" s="1"/>
      <c r="U244" s="1"/>
      <c r="V244" s="4"/>
      <c r="W244" s="4"/>
      <c r="X244" s="4"/>
      <c r="Y244" s="4"/>
      <c r="Z244" s="4"/>
      <c r="AA244" s="4"/>
      <c r="AB244" s="1"/>
      <c r="AC244" s="1"/>
      <c r="AD244" s="1"/>
      <c r="AE244" s="1"/>
      <c r="AF244" s="1"/>
      <c r="AG244" s="1"/>
      <c r="AH244" s="1"/>
      <c r="AI244" s="1"/>
    </row>
    <row r="245" spans="1:35" s="2" customFormat="1" ht="11.5" x14ac:dyDescent="0.25">
      <c r="A245" s="1"/>
      <c r="B245" s="227"/>
      <c r="C245" s="227"/>
      <c r="D245" s="225"/>
      <c r="E245" s="225"/>
      <c r="F245" s="226"/>
      <c r="G245" s="166"/>
      <c r="H245" s="226"/>
      <c r="I245" s="166"/>
      <c r="J245" s="226"/>
      <c r="K245" s="166"/>
      <c r="L245" s="226"/>
      <c r="M245" s="166"/>
      <c r="N245" s="226"/>
      <c r="O245" s="166"/>
      <c r="P245" s="226"/>
      <c r="Q245" s="166"/>
      <c r="R245" s="226"/>
      <c r="S245" s="1"/>
      <c r="T245" s="1"/>
      <c r="U245" s="1"/>
      <c r="V245" s="4"/>
      <c r="W245" s="4"/>
      <c r="X245" s="4"/>
      <c r="Y245" s="4"/>
      <c r="Z245" s="4"/>
      <c r="AA245" s="4"/>
      <c r="AB245" s="1"/>
      <c r="AC245" s="1"/>
      <c r="AD245" s="1"/>
      <c r="AE245" s="1"/>
      <c r="AF245" s="1"/>
      <c r="AG245" s="1"/>
      <c r="AH245" s="1"/>
      <c r="AI245" s="1"/>
    </row>
    <row r="246" spans="1:35" s="2" customFormat="1" ht="11.5" x14ac:dyDescent="0.25">
      <c r="A246" s="1"/>
      <c r="B246" s="227"/>
      <c r="C246" s="227"/>
      <c r="D246" s="225"/>
      <c r="E246" s="225"/>
      <c r="F246" s="226"/>
      <c r="G246" s="166"/>
      <c r="H246" s="226"/>
      <c r="I246" s="166"/>
      <c r="J246" s="226"/>
      <c r="K246" s="166"/>
      <c r="L246" s="226"/>
      <c r="M246" s="166"/>
      <c r="N246" s="226"/>
      <c r="O246" s="166"/>
      <c r="P246" s="226"/>
      <c r="Q246" s="166"/>
      <c r="R246" s="226"/>
      <c r="S246" s="1"/>
      <c r="T246" s="1"/>
      <c r="U246" s="1"/>
      <c r="V246" s="4"/>
      <c r="W246" s="4"/>
      <c r="X246" s="4"/>
      <c r="Y246" s="4"/>
      <c r="Z246" s="4"/>
      <c r="AA246" s="4"/>
      <c r="AB246" s="1"/>
      <c r="AC246" s="1"/>
      <c r="AD246" s="1"/>
      <c r="AE246" s="1"/>
      <c r="AF246" s="1"/>
      <c r="AG246" s="1"/>
      <c r="AH246" s="1"/>
      <c r="AI246" s="1"/>
    </row>
    <row r="247" spans="1:35" s="2" customFormat="1" ht="11.5" x14ac:dyDescent="0.25">
      <c r="A247" s="1"/>
      <c r="B247" s="227"/>
      <c r="C247" s="227"/>
      <c r="D247" s="225"/>
      <c r="E247" s="225"/>
      <c r="F247" s="226"/>
      <c r="G247" s="166"/>
      <c r="H247" s="226"/>
      <c r="I247" s="166"/>
      <c r="J247" s="226"/>
      <c r="K247" s="166"/>
      <c r="L247" s="226"/>
      <c r="M247" s="166"/>
      <c r="N247" s="226"/>
      <c r="O247" s="166"/>
      <c r="P247" s="226"/>
      <c r="Q247" s="166"/>
      <c r="R247" s="226"/>
      <c r="S247" s="1"/>
      <c r="T247" s="1"/>
      <c r="U247" s="1"/>
      <c r="V247" s="4"/>
      <c r="W247" s="4"/>
      <c r="X247" s="4"/>
      <c r="Y247" s="4"/>
      <c r="Z247" s="4"/>
      <c r="AA247" s="4"/>
      <c r="AB247" s="1"/>
      <c r="AC247" s="1"/>
      <c r="AD247" s="1"/>
      <c r="AE247" s="1"/>
      <c r="AF247" s="1"/>
      <c r="AG247" s="1"/>
      <c r="AH247" s="1"/>
      <c r="AI247" s="1"/>
    </row>
    <row r="248" spans="1:35" s="2" customFormat="1" ht="11.5" x14ac:dyDescent="0.25">
      <c r="A248" s="1"/>
      <c r="B248" s="227"/>
      <c r="C248" s="227"/>
      <c r="D248" s="225"/>
      <c r="E248" s="225"/>
      <c r="F248" s="226"/>
      <c r="G248" s="166"/>
      <c r="H248" s="226"/>
      <c r="I248" s="166"/>
      <c r="J248" s="226"/>
      <c r="K248" s="166"/>
      <c r="L248" s="226"/>
      <c r="M248" s="166"/>
      <c r="N248" s="226"/>
      <c r="O248" s="166"/>
      <c r="P248" s="226"/>
      <c r="Q248" s="166"/>
      <c r="R248" s="226"/>
      <c r="S248" s="1"/>
      <c r="T248" s="1"/>
      <c r="U248" s="1"/>
      <c r="V248" s="4"/>
      <c r="W248" s="4"/>
      <c r="X248" s="4"/>
      <c r="Y248" s="4"/>
      <c r="Z248" s="4"/>
      <c r="AA248" s="4"/>
      <c r="AB248" s="1"/>
      <c r="AC248" s="1"/>
      <c r="AD248" s="1"/>
      <c r="AE248" s="1"/>
      <c r="AF248" s="1"/>
      <c r="AG248" s="1"/>
      <c r="AH248" s="1"/>
      <c r="AI248" s="1"/>
    </row>
    <row r="249" spans="1:35" s="2" customFormat="1" ht="11.5" x14ac:dyDescent="0.25">
      <c r="A249" s="1"/>
      <c r="B249" s="227"/>
      <c r="C249" s="227"/>
      <c r="D249" s="225"/>
      <c r="E249" s="225"/>
      <c r="F249" s="226"/>
      <c r="G249" s="166"/>
      <c r="H249" s="226"/>
      <c r="I249" s="166"/>
      <c r="J249" s="226"/>
      <c r="K249" s="166"/>
      <c r="L249" s="226"/>
      <c r="M249" s="166"/>
      <c r="N249" s="226"/>
      <c r="O249" s="166"/>
      <c r="P249" s="226"/>
      <c r="Q249" s="166"/>
      <c r="R249" s="226"/>
      <c r="S249" s="1"/>
      <c r="T249" s="1"/>
      <c r="U249" s="1"/>
      <c r="V249" s="4"/>
      <c r="W249" s="4"/>
      <c r="X249" s="4"/>
      <c r="Y249" s="4"/>
      <c r="Z249" s="4"/>
      <c r="AA249" s="4"/>
      <c r="AB249" s="1"/>
      <c r="AC249" s="1"/>
      <c r="AD249" s="1"/>
      <c r="AE249" s="1"/>
      <c r="AF249" s="1"/>
      <c r="AG249" s="1"/>
      <c r="AH249" s="1"/>
      <c r="AI249" s="1"/>
    </row>
    <row r="250" spans="1:35" s="2" customFormat="1" ht="11.5" x14ac:dyDescent="0.25">
      <c r="A250" s="1"/>
      <c r="B250" s="227"/>
      <c r="C250" s="227"/>
      <c r="D250" s="225"/>
      <c r="E250" s="225"/>
      <c r="F250" s="226"/>
      <c r="G250" s="166"/>
      <c r="H250" s="226"/>
      <c r="I250" s="166"/>
      <c r="J250" s="226"/>
      <c r="K250" s="166"/>
      <c r="L250" s="226"/>
      <c r="M250" s="166"/>
      <c r="N250" s="226"/>
      <c r="O250" s="166"/>
      <c r="P250" s="226"/>
      <c r="Q250" s="166"/>
      <c r="R250" s="226"/>
      <c r="S250" s="1"/>
      <c r="T250" s="1"/>
      <c r="U250" s="1"/>
      <c r="V250" s="4"/>
      <c r="W250" s="4"/>
      <c r="X250" s="4"/>
      <c r="Y250" s="4"/>
      <c r="Z250" s="4"/>
      <c r="AA250" s="4"/>
      <c r="AB250" s="1"/>
      <c r="AC250" s="1"/>
      <c r="AD250" s="1"/>
      <c r="AE250" s="1"/>
      <c r="AF250" s="1"/>
      <c r="AG250" s="1"/>
      <c r="AH250" s="1"/>
      <c r="AI250" s="1"/>
    </row>
    <row r="251" spans="1:35" s="2" customFormat="1" ht="11.5" x14ac:dyDescent="0.25">
      <c r="A251" s="1"/>
      <c r="B251" s="227"/>
      <c r="C251" s="227"/>
      <c r="D251" s="225"/>
      <c r="E251" s="225"/>
      <c r="F251" s="226"/>
      <c r="G251" s="166"/>
      <c r="H251" s="226"/>
      <c r="I251" s="166"/>
      <c r="J251" s="226"/>
      <c r="K251" s="166"/>
      <c r="L251" s="226"/>
      <c r="M251" s="166"/>
      <c r="N251" s="226"/>
      <c r="O251" s="166"/>
      <c r="P251" s="226"/>
      <c r="Q251" s="166"/>
      <c r="R251" s="226"/>
      <c r="S251" s="1"/>
      <c r="T251" s="1"/>
      <c r="U251" s="1"/>
      <c r="V251" s="4"/>
      <c r="W251" s="4"/>
      <c r="X251" s="4"/>
      <c r="Y251" s="4"/>
      <c r="Z251" s="4"/>
      <c r="AA251" s="4"/>
      <c r="AB251" s="1"/>
      <c r="AC251" s="1"/>
      <c r="AD251" s="1"/>
      <c r="AE251" s="1"/>
      <c r="AF251" s="1"/>
      <c r="AG251" s="1"/>
      <c r="AH251" s="1"/>
      <c r="AI251" s="1"/>
    </row>
    <row r="252" spans="1:35" s="2" customFormat="1" ht="11.5" x14ac:dyDescent="0.25">
      <c r="A252" s="1"/>
      <c r="B252" s="227"/>
      <c r="C252" s="227"/>
      <c r="D252" s="225"/>
      <c r="E252" s="225"/>
      <c r="F252" s="226"/>
      <c r="G252" s="166"/>
      <c r="H252" s="226"/>
      <c r="I252" s="166"/>
      <c r="J252" s="226"/>
      <c r="K252" s="166"/>
      <c r="L252" s="226"/>
      <c r="M252" s="166"/>
      <c r="N252" s="226"/>
      <c r="O252" s="166"/>
      <c r="P252" s="226"/>
      <c r="Q252" s="166"/>
      <c r="R252" s="226"/>
      <c r="S252" s="1"/>
      <c r="T252" s="1"/>
      <c r="U252" s="1"/>
      <c r="V252" s="4"/>
      <c r="W252" s="4"/>
      <c r="X252" s="4"/>
      <c r="Y252" s="4"/>
      <c r="Z252" s="4"/>
      <c r="AA252" s="4"/>
      <c r="AB252" s="1"/>
      <c r="AC252" s="1"/>
      <c r="AD252" s="1"/>
      <c r="AE252" s="1"/>
      <c r="AF252" s="1"/>
      <c r="AG252" s="1"/>
      <c r="AH252" s="1"/>
      <c r="AI252" s="1"/>
    </row>
    <row r="253" spans="1:35" s="2" customFormat="1" ht="11.5" x14ac:dyDescent="0.25">
      <c r="A253" s="1"/>
      <c r="B253" s="227"/>
      <c r="C253" s="227"/>
      <c r="D253" s="225"/>
      <c r="E253" s="225"/>
      <c r="F253" s="226"/>
      <c r="G253" s="166"/>
      <c r="H253" s="226"/>
      <c r="I253" s="166"/>
      <c r="J253" s="226"/>
      <c r="K253" s="166"/>
      <c r="L253" s="226"/>
      <c r="M253" s="166"/>
      <c r="N253" s="226"/>
      <c r="O253" s="166"/>
      <c r="P253" s="226"/>
      <c r="Q253" s="166"/>
      <c r="R253" s="226"/>
      <c r="S253" s="1"/>
      <c r="T253" s="1"/>
      <c r="U253" s="1"/>
      <c r="V253" s="4"/>
      <c r="W253" s="4"/>
      <c r="X253" s="4"/>
      <c r="Y253" s="4"/>
      <c r="Z253" s="4"/>
      <c r="AA253" s="4"/>
      <c r="AB253" s="1"/>
      <c r="AC253" s="1"/>
      <c r="AD253" s="1"/>
      <c r="AE253" s="1"/>
      <c r="AF253" s="1"/>
      <c r="AG253" s="1"/>
      <c r="AH253" s="1"/>
      <c r="AI253" s="1"/>
    </row>
    <row r="254" spans="1:35" s="2" customFormat="1" ht="11.5" x14ac:dyDescent="0.25">
      <c r="A254" s="1"/>
      <c r="B254" s="227"/>
      <c r="C254" s="227"/>
      <c r="D254" s="225"/>
      <c r="E254" s="225"/>
      <c r="F254" s="226"/>
      <c r="G254" s="166"/>
      <c r="H254" s="226"/>
      <c r="I254" s="166"/>
      <c r="J254" s="226"/>
      <c r="K254" s="166"/>
      <c r="L254" s="226"/>
      <c r="M254" s="166"/>
      <c r="N254" s="226"/>
      <c r="O254" s="166"/>
      <c r="P254" s="226"/>
      <c r="Q254" s="166"/>
      <c r="R254" s="226"/>
      <c r="S254" s="1"/>
      <c r="T254" s="1"/>
      <c r="U254" s="1"/>
      <c r="V254" s="4"/>
      <c r="W254" s="4"/>
      <c r="X254" s="4"/>
      <c r="Y254" s="4"/>
      <c r="Z254" s="4"/>
      <c r="AA254" s="4"/>
      <c r="AB254" s="1"/>
      <c r="AC254" s="1"/>
      <c r="AD254" s="1"/>
      <c r="AE254" s="1"/>
      <c r="AF254" s="1"/>
      <c r="AG254" s="1"/>
      <c r="AH254" s="1"/>
      <c r="AI254" s="1"/>
    </row>
    <row r="255" spans="1:35" s="2" customFormat="1" ht="11.5" x14ac:dyDescent="0.25">
      <c r="A255" s="1"/>
      <c r="B255" s="227"/>
      <c r="C255" s="227"/>
      <c r="D255" s="225"/>
      <c r="E255" s="225"/>
      <c r="F255" s="226"/>
      <c r="G255" s="166"/>
      <c r="H255" s="226"/>
      <c r="I255" s="166"/>
      <c r="J255" s="226"/>
      <c r="K255" s="166"/>
      <c r="L255" s="226"/>
      <c r="M255" s="166"/>
      <c r="N255" s="226"/>
      <c r="O255" s="166"/>
      <c r="P255" s="226"/>
      <c r="Q255" s="166"/>
      <c r="R255" s="226"/>
      <c r="S255" s="1"/>
      <c r="T255" s="1"/>
      <c r="U255" s="1"/>
      <c r="V255" s="4"/>
      <c r="W255" s="4"/>
      <c r="X255" s="4"/>
      <c r="Y255" s="4"/>
      <c r="Z255" s="4"/>
      <c r="AA255" s="4"/>
      <c r="AB255" s="1"/>
      <c r="AC255" s="1"/>
      <c r="AD255" s="1"/>
      <c r="AE255" s="1"/>
      <c r="AF255" s="1"/>
      <c r="AG255" s="1"/>
      <c r="AH255" s="1"/>
      <c r="AI255" s="1"/>
    </row>
    <row r="256" spans="1:35" s="2" customFormat="1" ht="11.5" x14ac:dyDescent="0.25">
      <c r="A256" s="1"/>
      <c r="B256" s="227"/>
      <c r="C256" s="227"/>
      <c r="D256" s="225"/>
      <c r="E256" s="225"/>
      <c r="F256" s="226"/>
      <c r="G256" s="166"/>
      <c r="H256" s="226"/>
      <c r="I256" s="166"/>
      <c r="J256" s="226"/>
      <c r="K256" s="166"/>
      <c r="L256" s="226"/>
      <c r="M256" s="166"/>
      <c r="N256" s="226"/>
      <c r="O256" s="166"/>
      <c r="P256" s="226"/>
      <c r="Q256" s="166"/>
      <c r="R256" s="226"/>
      <c r="S256" s="1"/>
      <c r="T256" s="1"/>
      <c r="U256" s="1"/>
      <c r="V256" s="4"/>
      <c r="W256" s="4"/>
      <c r="X256" s="4"/>
      <c r="Y256" s="4"/>
      <c r="Z256" s="4"/>
      <c r="AA256" s="4"/>
      <c r="AB256" s="1"/>
      <c r="AC256" s="1"/>
      <c r="AD256" s="1"/>
      <c r="AE256" s="1"/>
      <c r="AF256" s="1"/>
      <c r="AG256" s="1"/>
      <c r="AH256" s="1"/>
      <c r="AI256" s="1"/>
    </row>
    <row r="257" spans="1:35" s="2" customFormat="1" ht="11.5" x14ac:dyDescent="0.25">
      <c r="A257" s="1"/>
      <c r="B257" s="227"/>
      <c r="C257" s="227"/>
      <c r="D257" s="225"/>
      <c r="E257" s="225"/>
      <c r="F257" s="226"/>
      <c r="G257" s="166"/>
      <c r="H257" s="226"/>
      <c r="I257" s="166"/>
      <c r="J257" s="226"/>
      <c r="K257" s="166"/>
      <c r="L257" s="226"/>
      <c r="M257" s="166"/>
      <c r="N257" s="226"/>
      <c r="O257" s="166"/>
      <c r="P257" s="226"/>
      <c r="Q257" s="166"/>
      <c r="R257" s="226"/>
      <c r="S257" s="1"/>
      <c r="T257" s="1"/>
      <c r="U257" s="1"/>
      <c r="V257" s="4"/>
      <c r="W257" s="4"/>
      <c r="X257" s="4"/>
      <c r="Y257" s="4"/>
      <c r="Z257" s="4"/>
      <c r="AA257" s="4"/>
      <c r="AB257" s="1"/>
      <c r="AC257" s="1"/>
      <c r="AD257" s="1"/>
      <c r="AE257" s="1"/>
      <c r="AF257" s="1"/>
      <c r="AG257" s="1"/>
      <c r="AH257" s="1"/>
      <c r="AI257" s="1"/>
    </row>
    <row r="258" spans="1:35" s="2" customFormat="1" ht="11.5" x14ac:dyDescent="0.25">
      <c r="A258" s="1"/>
      <c r="B258" s="227"/>
      <c r="C258" s="227"/>
      <c r="D258" s="225"/>
      <c r="E258" s="225"/>
      <c r="F258" s="226"/>
      <c r="G258" s="166"/>
      <c r="H258" s="226"/>
      <c r="I258" s="166"/>
      <c r="J258" s="226"/>
      <c r="K258" s="166"/>
      <c r="L258" s="226"/>
      <c r="M258" s="166"/>
      <c r="N258" s="226"/>
      <c r="O258" s="166"/>
      <c r="P258" s="226"/>
      <c r="Q258" s="166"/>
      <c r="R258" s="226"/>
      <c r="S258" s="1"/>
      <c r="T258" s="1"/>
      <c r="U258" s="1"/>
      <c r="V258" s="4"/>
      <c r="W258" s="4"/>
      <c r="X258" s="4"/>
      <c r="Y258" s="4"/>
      <c r="Z258" s="4"/>
      <c r="AA258" s="4"/>
      <c r="AB258" s="1"/>
      <c r="AC258" s="1"/>
      <c r="AD258" s="1"/>
      <c r="AE258" s="1"/>
      <c r="AF258" s="1"/>
      <c r="AG258" s="1"/>
      <c r="AH258" s="1"/>
      <c r="AI258" s="1"/>
    </row>
    <row r="259" spans="1:35" s="2" customFormat="1" ht="11.5" x14ac:dyDescent="0.25">
      <c r="A259" s="1"/>
      <c r="B259" s="227"/>
      <c r="C259" s="227"/>
      <c r="D259" s="225"/>
      <c r="E259" s="225"/>
      <c r="F259" s="226"/>
      <c r="G259" s="166"/>
      <c r="H259" s="226"/>
      <c r="I259" s="166"/>
      <c r="J259" s="226"/>
      <c r="K259" s="166"/>
      <c r="L259" s="226"/>
      <c r="M259" s="166"/>
      <c r="N259" s="226"/>
      <c r="O259" s="166"/>
      <c r="P259" s="226"/>
      <c r="Q259" s="166"/>
      <c r="R259" s="226"/>
      <c r="S259" s="1"/>
      <c r="T259" s="1"/>
      <c r="U259" s="1"/>
      <c r="V259" s="4"/>
      <c r="W259" s="4"/>
      <c r="X259" s="4"/>
      <c r="Y259" s="4"/>
      <c r="Z259" s="4"/>
      <c r="AA259" s="4"/>
      <c r="AB259" s="1"/>
      <c r="AC259" s="1"/>
      <c r="AD259" s="1"/>
      <c r="AE259" s="1"/>
      <c r="AF259" s="1"/>
      <c r="AG259" s="1"/>
      <c r="AH259" s="1"/>
      <c r="AI259" s="1"/>
    </row>
    <row r="260" spans="1:35" s="2" customFormat="1" ht="11.5" x14ac:dyDescent="0.25">
      <c r="A260" s="1"/>
      <c r="B260" s="227"/>
      <c r="C260" s="227"/>
      <c r="D260" s="225"/>
      <c r="E260" s="225"/>
      <c r="F260" s="226"/>
      <c r="G260" s="166"/>
      <c r="H260" s="226"/>
      <c r="I260" s="166"/>
      <c r="J260" s="226"/>
      <c r="K260" s="166"/>
      <c r="L260" s="226"/>
      <c r="M260" s="166"/>
      <c r="N260" s="226"/>
      <c r="O260" s="166"/>
      <c r="P260" s="226"/>
      <c r="Q260" s="166"/>
      <c r="R260" s="226"/>
      <c r="S260" s="1"/>
      <c r="T260" s="1"/>
      <c r="U260" s="1"/>
      <c r="V260" s="4"/>
      <c r="W260" s="4"/>
      <c r="X260" s="4"/>
      <c r="Y260" s="4"/>
      <c r="Z260" s="4"/>
      <c r="AA260" s="4"/>
      <c r="AB260" s="1"/>
      <c r="AC260" s="1"/>
      <c r="AD260" s="1"/>
      <c r="AE260" s="1"/>
      <c r="AF260" s="1"/>
      <c r="AG260" s="1"/>
      <c r="AH260" s="1"/>
      <c r="AI260" s="1"/>
    </row>
    <row r="261" spans="1:35" s="2" customFormat="1" ht="11.5" x14ac:dyDescent="0.25">
      <c r="A261" s="1"/>
      <c r="B261" s="227"/>
      <c r="C261" s="227"/>
      <c r="D261" s="225"/>
      <c r="E261" s="225"/>
      <c r="F261" s="226"/>
      <c r="G261" s="166"/>
      <c r="H261" s="226"/>
      <c r="I261" s="166"/>
      <c r="J261" s="226"/>
      <c r="K261" s="166"/>
      <c r="L261" s="226"/>
      <c r="M261" s="166"/>
      <c r="N261" s="226"/>
      <c r="O261" s="166"/>
      <c r="P261" s="226"/>
      <c r="Q261" s="166"/>
      <c r="R261" s="226"/>
      <c r="S261" s="1"/>
      <c r="T261" s="1"/>
      <c r="U261" s="1"/>
      <c r="V261" s="4"/>
      <c r="W261" s="4"/>
      <c r="X261" s="4"/>
      <c r="Y261" s="4"/>
      <c r="Z261" s="4"/>
      <c r="AA261" s="4"/>
      <c r="AB261" s="1"/>
      <c r="AC261" s="1"/>
      <c r="AD261" s="1"/>
      <c r="AE261" s="1"/>
      <c r="AF261" s="1"/>
      <c r="AG261" s="1"/>
      <c r="AH261" s="1"/>
      <c r="AI261" s="1"/>
    </row>
    <row r="262" spans="1:35" s="2" customFormat="1" ht="11.5" x14ac:dyDescent="0.25">
      <c r="A262" s="1"/>
      <c r="B262" s="227"/>
      <c r="C262" s="227"/>
      <c r="D262" s="225"/>
      <c r="E262" s="225"/>
      <c r="F262" s="226"/>
      <c r="G262" s="166"/>
      <c r="H262" s="226"/>
      <c r="I262" s="166"/>
      <c r="J262" s="226"/>
      <c r="K262" s="166"/>
      <c r="L262" s="226"/>
      <c r="M262" s="166"/>
      <c r="N262" s="226"/>
      <c r="O262" s="166"/>
      <c r="P262" s="226"/>
      <c r="Q262" s="166"/>
      <c r="R262" s="226"/>
      <c r="S262" s="1"/>
      <c r="T262" s="1"/>
      <c r="U262" s="1"/>
      <c r="V262" s="4"/>
      <c r="W262" s="4"/>
      <c r="X262" s="4"/>
      <c r="Y262" s="4"/>
      <c r="Z262" s="4"/>
      <c r="AA262" s="4"/>
      <c r="AB262" s="1"/>
      <c r="AC262" s="1"/>
      <c r="AD262" s="1"/>
      <c r="AE262" s="1"/>
      <c r="AF262" s="1"/>
      <c r="AG262" s="1"/>
      <c r="AH262" s="1"/>
      <c r="AI262" s="1"/>
    </row>
    <row r="263" spans="1:35" s="2" customFormat="1" ht="11.5" x14ac:dyDescent="0.25">
      <c r="A263" s="1"/>
      <c r="B263" s="227"/>
      <c r="C263" s="227"/>
      <c r="D263" s="225"/>
      <c r="E263" s="225"/>
      <c r="F263" s="226"/>
      <c r="G263" s="166"/>
      <c r="H263" s="226"/>
      <c r="I263" s="166"/>
      <c r="J263" s="226"/>
      <c r="K263" s="166"/>
      <c r="L263" s="226"/>
      <c r="M263" s="166"/>
      <c r="N263" s="226"/>
      <c r="O263" s="166"/>
      <c r="P263" s="226"/>
      <c r="Q263" s="166"/>
      <c r="R263" s="226"/>
      <c r="S263" s="1"/>
      <c r="T263" s="1"/>
      <c r="U263" s="1"/>
      <c r="V263" s="4"/>
      <c r="W263" s="4"/>
      <c r="X263" s="4"/>
      <c r="Y263" s="4"/>
      <c r="Z263" s="4"/>
      <c r="AA263" s="4"/>
      <c r="AB263" s="1"/>
      <c r="AC263" s="1"/>
      <c r="AD263" s="1"/>
      <c r="AE263" s="1"/>
      <c r="AF263" s="1"/>
      <c r="AG263" s="1"/>
      <c r="AH263" s="1"/>
      <c r="AI263" s="1"/>
    </row>
    <row r="264" spans="1:35" s="2" customFormat="1" ht="11.5" x14ac:dyDescent="0.25">
      <c r="A264" s="1"/>
      <c r="B264" s="227"/>
      <c r="C264" s="227"/>
      <c r="D264" s="225"/>
      <c r="E264" s="225"/>
      <c r="F264" s="226"/>
      <c r="G264" s="166"/>
      <c r="H264" s="226"/>
      <c r="I264" s="166"/>
      <c r="J264" s="226"/>
      <c r="K264" s="166"/>
      <c r="L264" s="226"/>
      <c r="M264" s="166"/>
      <c r="N264" s="226"/>
      <c r="O264" s="166"/>
      <c r="P264" s="226"/>
      <c r="Q264" s="166"/>
      <c r="R264" s="226"/>
      <c r="S264" s="1"/>
      <c r="T264" s="1"/>
      <c r="U264" s="1"/>
      <c r="V264" s="4"/>
      <c r="W264" s="4"/>
      <c r="X264" s="4"/>
      <c r="Y264" s="4"/>
      <c r="Z264" s="4"/>
      <c r="AA264" s="4"/>
      <c r="AB264" s="1"/>
      <c r="AC264" s="1"/>
      <c r="AD264" s="1"/>
      <c r="AE264" s="1"/>
      <c r="AF264" s="1"/>
      <c r="AG264" s="1"/>
      <c r="AH264" s="1"/>
      <c r="AI264" s="1"/>
    </row>
    <row r="265" spans="1:35" s="2" customFormat="1" ht="11.5" x14ac:dyDescent="0.25">
      <c r="A265" s="1"/>
      <c r="B265" s="227"/>
      <c r="C265" s="227"/>
      <c r="D265" s="225"/>
      <c r="E265" s="225"/>
      <c r="F265" s="226"/>
      <c r="G265" s="166"/>
      <c r="H265" s="226"/>
      <c r="I265" s="166"/>
      <c r="J265" s="226"/>
      <c r="K265" s="166"/>
      <c r="L265" s="226"/>
      <c r="M265" s="166"/>
      <c r="N265" s="226"/>
      <c r="O265" s="166"/>
      <c r="P265" s="226"/>
      <c r="Q265" s="166"/>
      <c r="R265" s="226"/>
      <c r="S265" s="1"/>
      <c r="T265" s="1"/>
      <c r="U265" s="1"/>
      <c r="V265" s="4"/>
      <c r="W265" s="4"/>
      <c r="X265" s="4"/>
      <c r="Y265" s="4"/>
      <c r="Z265" s="4"/>
      <c r="AA265" s="4"/>
      <c r="AB265" s="1"/>
      <c r="AC265" s="1"/>
      <c r="AD265" s="1"/>
      <c r="AE265" s="1"/>
      <c r="AF265" s="1"/>
      <c r="AG265" s="1"/>
      <c r="AH265" s="1"/>
      <c r="AI265" s="1"/>
    </row>
    <row r="266" spans="1:35" s="2" customFormat="1" ht="11.5" x14ac:dyDescent="0.25">
      <c r="A266" s="1"/>
      <c r="B266" s="227"/>
      <c r="C266" s="227"/>
      <c r="D266" s="225"/>
      <c r="E266" s="225"/>
      <c r="F266" s="226"/>
      <c r="G266" s="166"/>
      <c r="H266" s="226"/>
      <c r="I266" s="166"/>
      <c r="J266" s="226"/>
      <c r="K266" s="166"/>
      <c r="L266" s="226"/>
      <c r="M266" s="166"/>
      <c r="N266" s="226"/>
      <c r="O266" s="166"/>
      <c r="P266" s="226"/>
      <c r="Q266" s="166"/>
      <c r="R266" s="226"/>
      <c r="S266" s="1"/>
      <c r="T266" s="1"/>
      <c r="U266" s="1"/>
      <c r="V266" s="4"/>
      <c r="W266" s="4"/>
      <c r="X266" s="4"/>
      <c r="Y266" s="4"/>
      <c r="Z266" s="4"/>
      <c r="AA266" s="4"/>
      <c r="AB266" s="1"/>
      <c r="AC266" s="1"/>
      <c r="AD266" s="1"/>
      <c r="AE266" s="1"/>
      <c r="AF266" s="1"/>
      <c r="AG266" s="1"/>
      <c r="AH266" s="1"/>
      <c r="AI266" s="1"/>
    </row>
    <row r="267" spans="1:35" s="2" customFormat="1" ht="11.5" x14ac:dyDescent="0.25">
      <c r="A267" s="1"/>
      <c r="B267" s="227"/>
      <c r="C267" s="227"/>
      <c r="D267" s="225"/>
      <c r="E267" s="225"/>
      <c r="F267" s="226"/>
      <c r="G267" s="166"/>
      <c r="H267" s="226"/>
      <c r="I267" s="166"/>
      <c r="J267" s="226"/>
      <c r="K267" s="166"/>
      <c r="L267" s="226"/>
      <c r="M267" s="166"/>
      <c r="N267" s="226"/>
      <c r="O267" s="166"/>
      <c r="P267" s="226"/>
      <c r="Q267" s="166"/>
      <c r="R267" s="226"/>
      <c r="S267" s="1"/>
      <c r="T267" s="1"/>
      <c r="U267" s="1"/>
      <c r="V267" s="4"/>
      <c r="W267" s="4"/>
      <c r="X267" s="4"/>
      <c r="Y267" s="4"/>
      <c r="Z267" s="4"/>
      <c r="AA267" s="4"/>
      <c r="AB267" s="1"/>
      <c r="AC267" s="1"/>
      <c r="AD267" s="1"/>
      <c r="AE267" s="1"/>
      <c r="AF267" s="1"/>
      <c r="AG267" s="1"/>
      <c r="AH267" s="1"/>
      <c r="AI267" s="1"/>
    </row>
    <row r="268" spans="1:35" s="2" customFormat="1" ht="11.5" x14ac:dyDescent="0.25">
      <c r="A268" s="1"/>
      <c r="B268" s="227"/>
      <c r="C268" s="227"/>
      <c r="D268" s="225"/>
      <c r="E268" s="225"/>
      <c r="F268" s="226"/>
      <c r="G268" s="166"/>
      <c r="H268" s="226"/>
      <c r="I268" s="166"/>
      <c r="J268" s="226"/>
      <c r="K268" s="166"/>
      <c r="L268" s="226"/>
      <c r="M268" s="166"/>
      <c r="N268" s="226"/>
      <c r="O268" s="166"/>
      <c r="P268" s="226"/>
      <c r="Q268" s="166"/>
      <c r="R268" s="226"/>
      <c r="S268" s="1"/>
      <c r="T268" s="1"/>
      <c r="U268" s="1"/>
      <c r="V268" s="4"/>
      <c r="W268" s="4"/>
      <c r="X268" s="4"/>
      <c r="Y268" s="4"/>
      <c r="Z268" s="4"/>
      <c r="AA268" s="4"/>
      <c r="AB268" s="1"/>
      <c r="AC268" s="1"/>
      <c r="AD268" s="1"/>
      <c r="AE268" s="1"/>
      <c r="AF268" s="1"/>
      <c r="AG268" s="1"/>
      <c r="AH268" s="1"/>
      <c r="AI268" s="1"/>
    </row>
    <row r="269" spans="1:35" s="2" customFormat="1" ht="11.5" x14ac:dyDescent="0.25">
      <c r="A269" s="1"/>
      <c r="B269" s="227"/>
      <c r="C269" s="227"/>
      <c r="D269" s="225"/>
      <c r="E269" s="225"/>
      <c r="F269" s="226"/>
      <c r="G269" s="166"/>
      <c r="H269" s="226"/>
      <c r="I269" s="166"/>
      <c r="J269" s="226"/>
      <c r="K269" s="166"/>
      <c r="L269" s="226"/>
      <c r="M269" s="166"/>
      <c r="N269" s="226"/>
      <c r="O269" s="166"/>
      <c r="P269" s="226"/>
      <c r="Q269" s="166"/>
      <c r="R269" s="226"/>
      <c r="S269" s="1"/>
      <c r="T269" s="1"/>
      <c r="U269" s="1"/>
      <c r="V269" s="4"/>
      <c r="W269" s="4"/>
      <c r="X269" s="4"/>
      <c r="Y269" s="4"/>
      <c r="Z269" s="4"/>
      <c r="AA269" s="4"/>
      <c r="AB269" s="1"/>
      <c r="AC269" s="1"/>
      <c r="AD269" s="1"/>
      <c r="AE269" s="1"/>
      <c r="AF269" s="1"/>
      <c r="AG269" s="1"/>
      <c r="AH269" s="1"/>
      <c r="AI269" s="1"/>
    </row>
    <row r="270" spans="1:35" s="2" customFormat="1" ht="11.5" x14ac:dyDescent="0.25">
      <c r="A270" s="1"/>
      <c r="B270" s="227"/>
      <c r="C270" s="227"/>
      <c r="D270" s="225"/>
      <c r="E270" s="225"/>
      <c r="F270" s="226"/>
      <c r="G270" s="166"/>
      <c r="H270" s="226"/>
      <c r="I270" s="166"/>
      <c r="J270" s="226"/>
      <c r="K270" s="166"/>
      <c r="L270" s="226"/>
      <c r="M270" s="166"/>
      <c r="N270" s="226"/>
      <c r="O270" s="166"/>
      <c r="P270" s="226"/>
      <c r="Q270" s="166"/>
      <c r="R270" s="226"/>
      <c r="S270" s="1"/>
      <c r="T270" s="1"/>
      <c r="U270" s="1"/>
      <c r="V270" s="4"/>
      <c r="W270" s="4"/>
      <c r="X270" s="4"/>
      <c r="Y270" s="4"/>
      <c r="Z270" s="4"/>
      <c r="AA270" s="4"/>
      <c r="AB270" s="1"/>
      <c r="AC270" s="1"/>
      <c r="AD270" s="1"/>
      <c r="AE270" s="1"/>
      <c r="AF270" s="1"/>
      <c r="AG270" s="1"/>
      <c r="AH270" s="1"/>
      <c r="AI270" s="1"/>
    </row>
    <row r="271" spans="1:35" s="2" customFormat="1" ht="11.5" x14ac:dyDescent="0.25">
      <c r="A271" s="1"/>
      <c r="B271" s="227"/>
      <c r="C271" s="227"/>
      <c r="D271" s="225"/>
      <c r="E271" s="225"/>
      <c r="F271" s="226"/>
      <c r="G271" s="166"/>
      <c r="H271" s="226"/>
      <c r="I271" s="166"/>
      <c r="J271" s="226"/>
      <c r="K271" s="166"/>
      <c r="L271" s="226"/>
      <c r="M271" s="166"/>
      <c r="N271" s="226"/>
      <c r="O271" s="166"/>
      <c r="P271" s="226"/>
      <c r="Q271" s="166"/>
      <c r="R271" s="226"/>
      <c r="S271" s="1"/>
      <c r="T271" s="1"/>
      <c r="U271" s="1"/>
      <c r="V271" s="4"/>
      <c r="W271" s="4"/>
      <c r="X271" s="4"/>
      <c r="Y271" s="4"/>
      <c r="Z271" s="4"/>
      <c r="AA271" s="4"/>
      <c r="AB271" s="1"/>
      <c r="AC271" s="1"/>
      <c r="AD271" s="1"/>
      <c r="AE271" s="1"/>
      <c r="AF271" s="1"/>
      <c r="AG271" s="1"/>
      <c r="AH271" s="1"/>
      <c r="AI271" s="1"/>
    </row>
    <row r="272" spans="1:35" s="2" customFormat="1" ht="11.5" x14ac:dyDescent="0.25">
      <c r="A272" s="1"/>
      <c r="B272" s="227"/>
      <c r="C272" s="227"/>
      <c r="D272" s="225"/>
      <c r="E272" s="225"/>
      <c r="F272" s="226"/>
      <c r="G272" s="166"/>
      <c r="H272" s="226"/>
      <c r="I272" s="166"/>
      <c r="J272" s="226"/>
      <c r="K272" s="166"/>
      <c r="L272" s="226"/>
      <c r="M272" s="166"/>
      <c r="N272" s="226"/>
      <c r="O272" s="166"/>
      <c r="P272" s="226"/>
      <c r="Q272" s="166"/>
      <c r="R272" s="226"/>
      <c r="S272" s="1"/>
      <c r="T272" s="1"/>
      <c r="U272" s="1"/>
      <c r="V272" s="4"/>
      <c r="W272" s="4"/>
      <c r="X272" s="4"/>
      <c r="Y272" s="4"/>
      <c r="Z272" s="4"/>
      <c r="AA272" s="4"/>
      <c r="AB272" s="1"/>
      <c r="AC272" s="1"/>
      <c r="AD272" s="1"/>
      <c r="AE272" s="1"/>
      <c r="AF272" s="1"/>
      <c r="AG272" s="1"/>
      <c r="AH272" s="1"/>
      <c r="AI272" s="1"/>
    </row>
    <row r="273" spans="1:35" s="2" customFormat="1" ht="11.5" x14ac:dyDescent="0.25">
      <c r="A273" s="1"/>
      <c r="B273" s="227"/>
      <c r="C273" s="227"/>
      <c r="D273" s="225"/>
      <c r="E273" s="225"/>
      <c r="F273" s="226"/>
      <c r="G273" s="166"/>
      <c r="H273" s="226"/>
      <c r="I273" s="166"/>
      <c r="J273" s="226"/>
      <c r="K273" s="166"/>
      <c r="L273" s="226"/>
      <c r="M273" s="166"/>
      <c r="N273" s="226"/>
      <c r="O273" s="166"/>
      <c r="P273" s="226"/>
      <c r="Q273" s="166"/>
      <c r="R273" s="226"/>
      <c r="S273" s="1"/>
      <c r="T273" s="1"/>
      <c r="U273" s="1"/>
      <c r="V273" s="4"/>
      <c r="W273" s="4"/>
      <c r="X273" s="4"/>
      <c r="Y273" s="4"/>
      <c r="Z273" s="4"/>
      <c r="AA273" s="4"/>
      <c r="AB273" s="1"/>
      <c r="AC273" s="1"/>
      <c r="AD273" s="1"/>
      <c r="AE273" s="1"/>
      <c r="AF273" s="1"/>
      <c r="AG273" s="1"/>
      <c r="AH273" s="1"/>
      <c r="AI273" s="1"/>
    </row>
    <row r="274" spans="1:35" s="2" customFormat="1" ht="11.5" x14ac:dyDescent="0.25">
      <c r="A274" s="1"/>
      <c r="B274" s="227"/>
      <c r="C274" s="227"/>
      <c r="D274" s="225"/>
      <c r="E274" s="225"/>
      <c r="F274" s="226"/>
      <c r="G274" s="166"/>
      <c r="H274" s="226"/>
      <c r="I274" s="166"/>
      <c r="J274" s="226"/>
      <c r="K274" s="166"/>
      <c r="L274" s="226"/>
      <c r="M274" s="166"/>
      <c r="N274" s="226"/>
      <c r="O274" s="166"/>
      <c r="P274" s="226"/>
      <c r="Q274" s="166"/>
      <c r="R274" s="226"/>
      <c r="S274" s="1"/>
      <c r="T274" s="1"/>
      <c r="U274" s="1"/>
      <c r="V274" s="4"/>
      <c r="W274" s="4"/>
      <c r="X274" s="4"/>
      <c r="Y274" s="4"/>
      <c r="Z274" s="4"/>
      <c r="AA274" s="4"/>
      <c r="AB274" s="1"/>
      <c r="AC274" s="1"/>
      <c r="AD274" s="1"/>
      <c r="AE274" s="1"/>
      <c r="AF274" s="1"/>
      <c r="AG274" s="1"/>
      <c r="AH274" s="1"/>
      <c r="AI274" s="1"/>
    </row>
    <row r="275" spans="1:35" s="2" customFormat="1" ht="11.5" x14ac:dyDescent="0.25">
      <c r="A275" s="1"/>
      <c r="B275" s="227"/>
      <c r="C275" s="227"/>
      <c r="D275" s="225"/>
      <c r="E275" s="225"/>
      <c r="F275" s="226"/>
      <c r="G275" s="166"/>
      <c r="H275" s="226"/>
      <c r="I275" s="166"/>
      <c r="J275" s="226"/>
      <c r="K275" s="166"/>
      <c r="L275" s="226"/>
      <c r="M275" s="166"/>
      <c r="N275" s="226"/>
      <c r="O275" s="166"/>
      <c r="P275" s="226"/>
      <c r="Q275" s="166"/>
      <c r="R275" s="226"/>
      <c r="S275" s="1"/>
      <c r="T275" s="1"/>
      <c r="U275" s="1"/>
      <c r="V275" s="4"/>
      <c r="W275" s="4"/>
      <c r="X275" s="4"/>
      <c r="Y275" s="4"/>
      <c r="Z275" s="4"/>
      <c r="AA275" s="4"/>
      <c r="AB275" s="1"/>
      <c r="AC275" s="1"/>
      <c r="AD275" s="1"/>
      <c r="AE275" s="1"/>
      <c r="AF275" s="1"/>
      <c r="AG275" s="1"/>
      <c r="AH275" s="1"/>
      <c r="AI275" s="1"/>
    </row>
    <row r="276" spans="1:35" s="2" customFormat="1" ht="11.5" x14ac:dyDescent="0.25">
      <c r="A276" s="1"/>
      <c r="B276" s="227"/>
      <c r="C276" s="227"/>
      <c r="D276" s="225"/>
      <c r="E276" s="225"/>
      <c r="F276" s="226"/>
      <c r="G276" s="166"/>
      <c r="H276" s="226"/>
      <c r="I276" s="166"/>
      <c r="J276" s="226"/>
      <c r="K276" s="166"/>
      <c r="L276" s="226"/>
      <c r="M276" s="166"/>
      <c r="N276" s="226"/>
      <c r="O276" s="166"/>
      <c r="P276" s="226"/>
      <c r="Q276" s="166"/>
      <c r="R276" s="226"/>
      <c r="S276" s="1"/>
      <c r="T276" s="1"/>
      <c r="U276" s="1"/>
      <c r="V276" s="4"/>
      <c r="W276" s="4"/>
      <c r="X276" s="4"/>
      <c r="Y276" s="4"/>
      <c r="Z276" s="4"/>
      <c r="AA276" s="4"/>
      <c r="AB276" s="1"/>
      <c r="AC276" s="1"/>
      <c r="AD276" s="1"/>
      <c r="AE276" s="1"/>
      <c r="AF276" s="1"/>
      <c r="AG276" s="1"/>
      <c r="AH276" s="1"/>
      <c r="AI276" s="1"/>
    </row>
    <row r="277" spans="1:35" s="2" customFormat="1" ht="11.5" x14ac:dyDescent="0.25">
      <c r="A277" s="1"/>
      <c r="B277" s="227"/>
      <c r="C277" s="227"/>
      <c r="D277" s="225"/>
      <c r="E277" s="225"/>
      <c r="F277" s="226"/>
      <c r="G277" s="166"/>
      <c r="H277" s="226"/>
      <c r="I277" s="166"/>
      <c r="J277" s="226"/>
      <c r="K277" s="166"/>
      <c r="L277" s="226"/>
      <c r="M277" s="166"/>
      <c r="N277" s="226"/>
      <c r="O277" s="166"/>
      <c r="P277" s="226"/>
      <c r="Q277" s="166"/>
      <c r="R277" s="226"/>
      <c r="S277" s="1"/>
      <c r="T277" s="1"/>
      <c r="U277" s="1"/>
      <c r="V277" s="4"/>
      <c r="W277" s="4"/>
      <c r="X277" s="4"/>
      <c r="Y277" s="4"/>
      <c r="Z277" s="4"/>
      <c r="AA277" s="4"/>
      <c r="AB277" s="1"/>
      <c r="AC277" s="1"/>
      <c r="AD277" s="1"/>
      <c r="AE277" s="1"/>
      <c r="AF277" s="1"/>
      <c r="AG277" s="1"/>
      <c r="AH277" s="1"/>
      <c r="AI277" s="1"/>
    </row>
    <row r="278" spans="1:35" s="2" customFormat="1" ht="11.5" x14ac:dyDescent="0.25">
      <c r="A278" s="1"/>
      <c r="B278" s="227"/>
      <c r="C278" s="227"/>
      <c r="D278" s="225"/>
      <c r="E278" s="225"/>
      <c r="F278" s="226"/>
      <c r="G278" s="166"/>
      <c r="H278" s="226"/>
      <c r="I278" s="166"/>
      <c r="J278" s="226"/>
      <c r="K278" s="166"/>
      <c r="L278" s="226"/>
      <c r="M278" s="166"/>
      <c r="N278" s="226"/>
      <c r="O278" s="166"/>
      <c r="P278" s="226"/>
      <c r="Q278" s="166"/>
      <c r="R278" s="226"/>
      <c r="S278" s="1"/>
      <c r="T278" s="1"/>
      <c r="U278" s="1"/>
      <c r="V278" s="4"/>
      <c r="W278" s="4"/>
      <c r="X278" s="4"/>
      <c r="Y278" s="4"/>
      <c r="Z278" s="4"/>
      <c r="AA278" s="4"/>
      <c r="AB278" s="1"/>
      <c r="AC278" s="1"/>
      <c r="AD278" s="1"/>
      <c r="AE278" s="1"/>
      <c r="AF278" s="1"/>
      <c r="AG278" s="1"/>
      <c r="AH278" s="1"/>
      <c r="AI278" s="1"/>
    </row>
    <row r="279" spans="1:35" s="2" customFormat="1" ht="11.5" x14ac:dyDescent="0.25">
      <c r="A279" s="1"/>
      <c r="B279" s="227"/>
      <c r="C279" s="227"/>
      <c r="D279" s="225"/>
      <c r="E279" s="225"/>
      <c r="F279" s="226"/>
      <c r="G279" s="166"/>
      <c r="H279" s="226"/>
      <c r="I279" s="166"/>
      <c r="J279" s="226"/>
      <c r="K279" s="166"/>
      <c r="L279" s="226"/>
      <c r="M279" s="166"/>
      <c r="N279" s="226"/>
      <c r="O279" s="166"/>
      <c r="P279" s="226"/>
      <c r="Q279" s="166"/>
      <c r="R279" s="226"/>
      <c r="S279" s="1"/>
      <c r="T279" s="1"/>
      <c r="U279" s="1"/>
      <c r="V279" s="4"/>
      <c r="W279" s="4"/>
      <c r="X279" s="4"/>
      <c r="Y279" s="4"/>
      <c r="Z279" s="4"/>
      <c r="AA279" s="4"/>
      <c r="AB279" s="1"/>
      <c r="AC279" s="1"/>
      <c r="AD279" s="1"/>
      <c r="AE279" s="1"/>
      <c r="AF279" s="1"/>
      <c r="AG279" s="1"/>
      <c r="AH279" s="1"/>
      <c r="AI279" s="1"/>
    </row>
    <row r="280" spans="1:35" s="2" customFormat="1" ht="11.5" x14ac:dyDescent="0.25">
      <c r="A280" s="1"/>
      <c r="B280" s="227"/>
      <c r="C280" s="227"/>
      <c r="D280" s="225"/>
      <c r="E280" s="225"/>
      <c r="F280" s="226"/>
      <c r="G280" s="166"/>
      <c r="H280" s="226"/>
      <c r="I280" s="166"/>
      <c r="J280" s="226"/>
      <c r="K280" s="166"/>
      <c r="L280" s="226"/>
      <c r="M280" s="166"/>
      <c r="N280" s="226"/>
      <c r="O280" s="166"/>
      <c r="P280" s="226"/>
      <c r="Q280" s="166"/>
      <c r="R280" s="226"/>
      <c r="S280" s="1"/>
      <c r="T280" s="1"/>
      <c r="U280" s="1"/>
      <c r="V280" s="4"/>
      <c r="W280" s="4"/>
      <c r="X280" s="4"/>
      <c r="Y280" s="4"/>
      <c r="Z280" s="4"/>
      <c r="AA280" s="4"/>
      <c r="AB280" s="1"/>
      <c r="AC280" s="1"/>
      <c r="AD280" s="1"/>
      <c r="AE280" s="1"/>
      <c r="AF280" s="1"/>
      <c r="AG280" s="1"/>
      <c r="AH280" s="1"/>
      <c r="AI280" s="1"/>
    </row>
    <row r="281" spans="1:35" s="2" customFormat="1" ht="11.5" x14ac:dyDescent="0.25">
      <c r="A281" s="1"/>
      <c r="B281" s="227"/>
      <c r="C281" s="227"/>
      <c r="D281" s="225"/>
      <c r="E281" s="225"/>
      <c r="F281" s="226"/>
      <c r="G281" s="166"/>
      <c r="H281" s="226"/>
      <c r="I281" s="166"/>
      <c r="J281" s="226"/>
      <c r="K281" s="166"/>
      <c r="L281" s="226"/>
      <c r="M281" s="166"/>
      <c r="N281" s="226"/>
      <c r="O281" s="166"/>
      <c r="P281" s="226"/>
      <c r="Q281" s="166"/>
      <c r="R281" s="226"/>
      <c r="S281" s="1"/>
      <c r="T281" s="1"/>
      <c r="U281" s="1"/>
      <c r="V281" s="4"/>
      <c r="W281" s="4"/>
      <c r="X281" s="4"/>
      <c r="Y281" s="4"/>
      <c r="Z281" s="4"/>
      <c r="AA281" s="4"/>
      <c r="AB281" s="1"/>
      <c r="AC281" s="1"/>
      <c r="AD281" s="1"/>
      <c r="AE281" s="1"/>
      <c r="AF281" s="1"/>
      <c r="AG281" s="1"/>
      <c r="AH281" s="1"/>
      <c r="AI281" s="1"/>
    </row>
    <row r="282" spans="1:35" s="2" customFormat="1" ht="11.5" x14ac:dyDescent="0.25">
      <c r="A282" s="1"/>
      <c r="B282" s="227"/>
      <c r="C282" s="227"/>
      <c r="D282" s="225"/>
      <c r="E282" s="225"/>
      <c r="F282" s="226"/>
      <c r="G282" s="166"/>
      <c r="H282" s="226"/>
      <c r="I282" s="166"/>
      <c r="J282" s="226"/>
      <c r="K282" s="166"/>
      <c r="L282" s="226"/>
      <c r="M282" s="166"/>
      <c r="N282" s="226"/>
      <c r="O282" s="166"/>
      <c r="P282" s="226"/>
      <c r="Q282" s="166"/>
      <c r="R282" s="226"/>
      <c r="S282" s="1"/>
      <c r="T282" s="1"/>
      <c r="U282" s="1"/>
      <c r="V282" s="4"/>
      <c r="W282" s="4"/>
      <c r="X282" s="4"/>
      <c r="Y282" s="4"/>
      <c r="Z282" s="4"/>
      <c r="AA282" s="4"/>
      <c r="AB282" s="1"/>
      <c r="AC282" s="1"/>
      <c r="AD282" s="1"/>
      <c r="AE282" s="1"/>
      <c r="AF282" s="1"/>
      <c r="AG282" s="1"/>
      <c r="AH282" s="1"/>
      <c r="AI282" s="1"/>
    </row>
    <row r="283" spans="1:35" s="2" customFormat="1" ht="11.5" x14ac:dyDescent="0.25">
      <c r="A283" s="1"/>
      <c r="B283" s="227"/>
      <c r="C283" s="227"/>
      <c r="D283" s="225"/>
      <c r="E283" s="225"/>
      <c r="F283" s="226"/>
      <c r="G283" s="166"/>
      <c r="H283" s="226"/>
      <c r="I283" s="166"/>
      <c r="J283" s="226"/>
      <c r="K283" s="166"/>
      <c r="L283" s="226"/>
      <c r="M283" s="166"/>
      <c r="N283" s="226"/>
      <c r="O283" s="166"/>
      <c r="P283" s="226"/>
      <c r="Q283" s="166"/>
      <c r="R283" s="226"/>
      <c r="S283" s="1"/>
      <c r="T283" s="1"/>
      <c r="U283" s="1"/>
      <c r="V283" s="4"/>
      <c r="W283" s="4"/>
      <c r="X283" s="4"/>
      <c r="Y283" s="4"/>
      <c r="Z283" s="4"/>
      <c r="AA283" s="4"/>
      <c r="AB283" s="1"/>
      <c r="AC283" s="1"/>
      <c r="AD283" s="1"/>
      <c r="AE283" s="1"/>
      <c r="AF283" s="1"/>
      <c r="AG283" s="1"/>
      <c r="AH283" s="1"/>
      <c r="AI283" s="1"/>
    </row>
    <row r="284" spans="1:35" s="2" customFormat="1" ht="11.5" x14ac:dyDescent="0.25">
      <c r="A284" s="1"/>
      <c r="B284" s="227"/>
      <c r="C284" s="227"/>
      <c r="D284" s="225"/>
      <c r="E284" s="225"/>
      <c r="F284" s="226"/>
      <c r="G284" s="166"/>
      <c r="H284" s="226"/>
      <c r="I284" s="166"/>
      <c r="J284" s="226"/>
      <c r="K284" s="166"/>
      <c r="L284" s="226"/>
      <c r="M284" s="166"/>
      <c r="N284" s="226"/>
      <c r="O284" s="166"/>
      <c r="P284" s="226"/>
      <c r="Q284" s="166"/>
      <c r="R284" s="226"/>
      <c r="S284" s="1"/>
      <c r="T284" s="1"/>
      <c r="U284" s="1"/>
      <c r="V284" s="4"/>
      <c r="W284" s="4"/>
      <c r="X284" s="4"/>
      <c r="Y284" s="4"/>
      <c r="Z284" s="4"/>
      <c r="AA284" s="4"/>
      <c r="AB284" s="1"/>
      <c r="AC284" s="1"/>
      <c r="AD284" s="1"/>
      <c r="AE284" s="1"/>
      <c r="AF284" s="1"/>
      <c r="AG284" s="1"/>
      <c r="AH284" s="1"/>
      <c r="AI284" s="1"/>
    </row>
    <row r="285" spans="1:35" s="2" customFormat="1" ht="11.5" x14ac:dyDescent="0.25">
      <c r="A285" s="1"/>
      <c r="B285" s="227"/>
      <c r="C285" s="227"/>
      <c r="D285" s="225"/>
      <c r="E285" s="225"/>
      <c r="F285" s="226"/>
      <c r="G285" s="166"/>
      <c r="H285" s="226"/>
      <c r="I285" s="166"/>
      <c r="J285" s="226"/>
      <c r="K285" s="166"/>
      <c r="L285" s="226"/>
      <c r="M285" s="166"/>
      <c r="N285" s="226"/>
      <c r="O285" s="166"/>
      <c r="P285" s="226"/>
      <c r="Q285" s="166"/>
      <c r="R285" s="226"/>
      <c r="S285" s="1"/>
      <c r="T285" s="1"/>
      <c r="U285" s="1"/>
      <c r="V285" s="4"/>
      <c r="W285" s="4"/>
      <c r="X285" s="4"/>
      <c r="Y285" s="4"/>
      <c r="Z285" s="4"/>
      <c r="AA285" s="4"/>
      <c r="AB285" s="1"/>
      <c r="AC285" s="1"/>
      <c r="AD285" s="1"/>
      <c r="AE285" s="1"/>
      <c r="AF285" s="1"/>
      <c r="AG285" s="1"/>
      <c r="AH285" s="1"/>
      <c r="AI285" s="1"/>
    </row>
    <row r="286" spans="1:35" s="2" customFormat="1" ht="11.5" x14ac:dyDescent="0.25">
      <c r="A286" s="1"/>
      <c r="B286" s="227"/>
      <c r="C286" s="227"/>
      <c r="D286" s="225"/>
      <c r="E286" s="225"/>
      <c r="F286" s="226"/>
      <c r="G286" s="166"/>
      <c r="H286" s="226"/>
      <c r="I286" s="166"/>
      <c r="J286" s="226"/>
      <c r="K286" s="166"/>
      <c r="L286" s="226"/>
      <c r="M286" s="166"/>
      <c r="N286" s="226"/>
      <c r="O286" s="166"/>
      <c r="P286" s="226"/>
      <c r="Q286" s="166"/>
      <c r="R286" s="226"/>
      <c r="S286" s="1"/>
      <c r="T286" s="1"/>
      <c r="U286" s="1"/>
      <c r="V286" s="4"/>
      <c r="W286" s="4"/>
      <c r="X286" s="4"/>
      <c r="Y286" s="4"/>
      <c r="Z286" s="4"/>
      <c r="AA286" s="4"/>
      <c r="AB286" s="1"/>
      <c r="AC286" s="1"/>
      <c r="AD286" s="1"/>
      <c r="AE286" s="1"/>
      <c r="AF286" s="1"/>
      <c r="AG286" s="1"/>
      <c r="AH286" s="1"/>
      <c r="AI286" s="1"/>
    </row>
    <row r="287" spans="1:35" s="2" customFormat="1" ht="11.5" x14ac:dyDescent="0.25">
      <c r="A287" s="1"/>
      <c r="B287" s="227"/>
      <c r="C287" s="227"/>
      <c r="D287" s="225"/>
      <c r="E287" s="225"/>
      <c r="F287" s="226"/>
      <c r="G287" s="166"/>
      <c r="H287" s="226"/>
      <c r="I287" s="166"/>
      <c r="J287" s="226"/>
      <c r="K287" s="166"/>
      <c r="L287" s="226"/>
      <c r="M287" s="166"/>
      <c r="N287" s="226"/>
      <c r="O287" s="166"/>
      <c r="P287" s="226"/>
      <c r="Q287" s="166"/>
      <c r="R287" s="226"/>
      <c r="S287" s="1"/>
      <c r="T287" s="1"/>
      <c r="U287" s="1"/>
      <c r="V287" s="4"/>
      <c r="W287" s="4"/>
      <c r="X287" s="4"/>
      <c r="Y287" s="4"/>
      <c r="Z287" s="4"/>
      <c r="AA287" s="4"/>
      <c r="AB287" s="1"/>
      <c r="AC287" s="1"/>
      <c r="AD287" s="1"/>
      <c r="AE287" s="1"/>
      <c r="AF287" s="1"/>
      <c r="AG287" s="1"/>
      <c r="AH287" s="1"/>
      <c r="AI287" s="1"/>
    </row>
    <row r="288" spans="1:35" s="2" customFormat="1" ht="11.5" x14ac:dyDescent="0.25">
      <c r="A288" s="1"/>
      <c r="B288" s="227"/>
      <c r="C288" s="227"/>
      <c r="D288" s="225"/>
      <c r="E288" s="225"/>
      <c r="F288" s="226"/>
      <c r="G288" s="166"/>
      <c r="H288" s="226"/>
      <c r="I288" s="166"/>
      <c r="J288" s="226"/>
      <c r="K288" s="166"/>
      <c r="L288" s="226"/>
      <c r="M288" s="166"/>
      <c r="N288" s="226"/>
      <c r="O288" s="166"/>
      <c r="P288" s="226"/>
      <c r="Q288" s="166"/>
      <c r="R288" s="226"/>
      <c r="S288" s="1"/>
      <c r="T288" s="1"/>
      <c r="U288" s="1"/>
      <c r="V288" s="4"/>
      <c r="W288" s="4"/>
      <c r="X288" s="4"/>
      <c r="Y288" s="4"/>
      <c r="Z288" s="4"/>
      <c r="AA288" s="4"/>
      <c r="AB288" s="1"/>
      <c r="AC288" s="1"/>
      <c r="AD288" s="1"/>
      <c r="AE288" s="1"/>
      <c r="AF288" s="1"/>
      <c r="AG288" s="1"/>
      <c r="AH288" s="1"/>
      <c r="AI288" s="1"/>
    </row>
    <row r="289" spans="1:35" s="2" customFormat="1" ht="11.5" x14ac:dyDescent="0.25">
      <c r="A289" s="1"/>
      <c r="B289" s="227"/>
      <c r="C289" s="227"/>
      <c r="D289" s="225"/>
      <c r="E289" s="225"/>
      <c r="F289" s="226"/>
      <c r="G289" s="166"/>
      <c r="H289" s="226"/>
      <c r="I289" s="166"/>
      <c r="J289" s="226"/>
      <c r="K289" s="166"/>
      <c r="L289" s="226"/>
      <c r="M289" s="166"/>
      <c r="N289" s="226"/>
      <c r="O289" s="166"/>
      <c r="P289" s="226"/>
      <c r="Q289" s="166"/>
      <c r="R289" s="226"/>
      <c r="S289" s="1"/>
      <c r="T289" s="1"/>
      <c r="U289" s="1"/>
      <c r="V289" s="4"/>
      <c r="W289" s="4"/>
      <c r="X289" s="4"/>
      <c r="Y289" s="4"/>
      <c r="Z289" s="4"/>
      <c r="AA289" s="4"/>
      <c r="AB289" s="1"/>
      <c r="AC289" s="1"/>
      <c r="AD289" s="1"/>
      <c r="AE289" s="1"/>
      <c r="AF289" s="1"/>
      <c r="AG289" s="1"/>
      <c r="AH289" s="1"/>
      <c r="AI289" s="1"/>
    </row>
    <row r="290" spans="1:35" s="2" customFormat="1" ht="11.5" x14ac:dyDescent="0.25">
      <c r="A290" s="1"/>
      <c r="B290" s="227"/>
      <c r="C290" s="227"/>
      <c r="D290" s="225"/>
      <c r="E290" s="225"/>
      <c r="F290" s="226"/>
      <c r="G290" s="166"/>
      <c r="H290" s="226"/>
      <c r="I290" s="166"/>
      <c r="J290" s="226"/>
      <c r="K290" s="166"/>
      <c r="L290" s="226"/>
      <c r="M290" s="166"/>
      <c r="N290" s="226"/>
      <c r="O290" s="166"/>
      <c r="P290" s="226"/>
      <c r="Q290" s="166"/>
      <c r="R290" s="226"/>
      <c r="S290" s="1"/>
      <c r="T290" s="1"/>
      <c r="U290" s="1"/>
      <c r="V290" s="4"/>
      <c r="W290" s="4"/>
      <c r="X290" s="4"/>
      <c r="Y290" s="4"/>
      <c r="Z290" s="4"/>
      <c r="AA290" s="4"/>
      <c r="AB290" s="1"/>
      <c r="AC290" s="1"/>
      <c r="AD290" s="1"/>
      <c r="AE290" s="1"/>
      <c r="AF290" s="1"/>
      <c r="AG290" s="1"/>
      <c r="AH290" s="1"/>
      <c r="AI290" s="1"/>
    </row>
    <row r="291" spans="1:35" s="2" customFormat="1" ht="11.5" x14ac:dyDescent="0.25">
      <c r="A291" s="1"/>
      <c r="B291" s="227"/>
      <c r="C291" s="227"/>
      <c r="D291" s="225"/>
      <c r="E291" s="225"/>
      <c r="F291" s="226"/>
      <c r="G291" s="166"/>
      <c r="H291" s="226"/>
      <c r="I291" s="166"/>
      <c r="J291" s="226"/>
      <c r="K291" s="166"/>
      <c r="L291" s="226"/>
      <c r="M291" s="166"/>
      <c r="N291" s="226"/>
      <c r="O291" s="166"/>
      <c r="P291" s="226"/>
      <c r="Q291" s="166"/>
      <c r="R291" s="226"/>
      <c r="S291" s="1"/>
      <c r="T291" s="1"/>
      <c r="U291" s="1"/>
      <c r="V291" s="4"/>
      <c r="W291" s="4"/>
      <c r="X291" s="4"/>
      <c r="Y291" s="4"/>
      <c r="Z291" s="4"/>
      <c r="AA291" s="4"/>
      <c r="AB291" s="1"/>
      <c r="AC291" s="1"/>
      <c r="AD291" s="1"/>
      <c r="AE291" s="1"/>
      <c r="AF291" s="1"/>
      <c r="AG291" s="1"/>
      <c r="AH291" s="1"/>
      <c r="AI291" s="1"/>
    </row>
    <row r="292" spans="1:35" s="2" customFormat="1" ht="11.5" x14ac:dyDescent="0.25">
      <c r="A292" s="1"/>
      <c r="B292" s="227"/>
      <c r="C292" s="227"/>
      <c r="D292" s="225"/>
      <c r="E292" s="225"/>
      <c r="F292" s="226"/>
      <c r="G292" s="166"/>
      <c r="H292" s="226"/>
      <c r="I292" s="166"/>
      <c r="J292" s="226"/>
      <c r="K292" s="166"/>
      <c r="L292" s="226"/>
      <c r="M292" s="166"/>
      <c r="N292" s="226"/>
      <c r="O292" s="166"/>
      <c r="P292" s="226"/>
      <c r="Q292" s="166"/>
      <c r="R292" s="226"/>
      <c r="S292" s="1"/>
      <c r="T292" s="1"/>
      <c r="U292" s="1"/>
      <c r="V292" s="4"/>
      <c r="W292" s="4"/>
      <c r="X292" s="4"/>
      <c r="Y292" s="4"/>
      <c r="Z292" s="4"/>
      <c r="AA292" s="4"/>
      <c r="AB292" s="1"/>
      <c r="AC292" s="1"/>
      <c r="AD292" s="1"/>
      <c r="AE292" s="1"/>
      <c r="AF292" s="1"/>
      <c r="AG292" s="1"/>
      <c r="AH292" s="1"/>
      <c r="AI292" s="1"/>
    </row>
    <row r="293" spans="1:35" s="2" customFormat="1" ht="11.5" x14ac:dyDescent="0.25">
      <c r="A293" s="1"/>
      <c r="B293" s="227"/>
      <c r="C293" s="227"/>
      <c r="D293" s="225"/>
      <c r="E293" s="225"/>
      <c r="F293" s="226"/>
      <c r="G293" s="166"/>
      <c r="H293" s="226"/>
      <c r="I293" s="166"/>
      <c r="J293" s="226"/>
      <c r="K293" s="166"/>
      <c r="L293" s="226"/>
      <c r="M293" s="166"/>
      <c r="N293" s="226"/>
      <c r="O293" s="166"/>
      <c r="P293" s="226"/>
      <c r="Q293" s="166"/>
      <c r="R293" s="226"/>
      <c r="S293" s="1"/>
      <c r="T293" s="1"/>
      <c r="U293" s="1"/>
      <c r="V293" s="4"/>
      <c r="W293" s="4"/>
      <c r="X293" s="4"/>
      <c r="Y293" s="4"/>
      <c r="Z293" s="4"/>
      <c r="AA293" s="4"/>
      <c r="AB293" s="1"/>
      <c r="AC293" s="1"/>
      <c r="AD293" s="1"/>
      <c r="AE293" s="1"/>
      <c r="AF293" s="1"/>
      <c r="AG293" s="1"/>
      <c r="AH293" s="1"/>
      <c r="AI293" s="1"/>
    </row>
    <row r="294" spans="1:35" s="2" customFormat="1" ht="11.5" x14ac:dyDescent="0.25">
      <c r="A294" s="1"/>
      <c r="B294" s="227"/>
      <c r="C294" s="227"/>
      <c r="D294" s="225"/>
      <c r="E294" s="225"/>
      <c r="F294" s="226"/>
      <c r="G294" s="166"/>
      <c r="H294" s="226"/>
      <c r="I294" s="166"/>
      <c r="J294" s="226"/>
      <c r="K294" s="166"/>
      <c r="L294" s="226"/>
      <c r="M294" s="166"/>
      <c r="N294" s="226"/>
      <c r="O294" s="166"/>
      <c r="P294" s="226"/>
      <c r="Q294" s="166"/>
      <c r="R294" s="226"/>
      <c r="S294" s="1"/>
      <c r="T294" s="1"/>
      <c r="U294" s="1"/>
      <c r="V294" s="4"/>
      <c r="W294" s="4"/>
      <c r="X294" s="4"/>
      <c r="Y294" s="4"/>
      <c r="Z294" s="4"/>
      <c r="AA294" s="4"/>
      <c r="AB294" s="1"/>
      <c r="AC294" s="1"/>
      <c r="AD294" s="1"/>
      <c r="AE294" s="1"/>
      <c r="AF294" s="1"/>
      <c r="AG294" s="1"/>
      <c r="AH294" s="1"/>
      <c r="AI294" s="1"/>
    </row>
    <row r="295" spans="1:35" s="2" customFormat="1" ht="11.5" x14ac:dyDescent="0.25">
      <c r="A295" s="1"/>
      <c r="B295" s="227"/>
      <c r="C295" s="227"/>
      <c r="D295" s="225"/>
      <c r="E295" s="225"/>
      <c r="F295" s="226"/>
      <c r="G295" s="166"/>
      <c r="H295" s="226"/>
      <c r="I295" s="166"/>
      <c r="J295" s="226"/>
      <c r="K295" s="166"/>
      <c r="L295" s="226"/>
      <c r="M295" s="166"/>
      <c r="N295" s="226"/>
      <c r="O295" s="166"/>
      <c r="P295" s="226"/>
      <c r="Q295" s="166"/>
      <c r="R295" s="226"/>
      <c r="S295" s="1"/>
      <c r="T295" s="1"/>
      <c r="U295" s="1"/>
      <c r="V295" s="4"/>
      <c r="W295" s="4"/>
      <c r="X295" s="4"/>
      <c r="Y295" s="4"/>
      <c r="Z295" s="4"/>
      <c r="AA295" s="4"/>
      <c r="AB295" s="1"/>
      <c r="AC295" s="1"/>
      <c r="AD295" s="1"/>
      <c r="AE295" s="1"/>
      <c r="AF295" s="1"/>
      <c r="AG295" s="1"/>
      <c r="AH295" s="1"/>
      <c r="AI295" s="1"/>
    </row>
    <row r="296" spans="1:35" s="2" customFormat="1" ht="11.5" x14ac:dyDescent="0.25">
      <c r="A296" s="1"/>
      <c r="B296" s="227"/>
      <c r="C296" s="227"/>
      <c r="D296" s="225"/>
      <c r="E296" s="225"/>
      <c r="F296" s="226"/>
      <c r="G296" s="166"/>
      <c r="H296" s="226"/>
      <c r="I296" s="166"/>
      <c r="J296" s="226"/>
      <c r="K296" s="166"/>
      <c r="L296" s="226"/>
      <c r="M296" s="166"/>
      <c r="N296" s="226"/>
      <c r="O296" s="166"/>
      <c r="P296" s="226"/>
      <c r="Q296" s="166"/>
      <c r="R296" s="226"/>
      <c r="S296" s="1"/>
      <c r="T296" s="1"/>
      <c r="U296" s="1"/>
      <c r="V296" s="4"/>
      <c r="W296" s="4"/>
      <c r="X296" s="4"/>
      <c r="Y296" s="4"/>
      <c r="Z296" s="4"/>
      <c r="AA296" s="4"/>
      <c r="AB296" s="1"/>
      <c r="AC296" s="1"/>
      <c r="AD296" s="1"/>
      <c r="AE296" s="1"/>
      <c r="AF296" s="1"/>
      <c r="AG296" s="1"/>
      <c r="AH296" s="1"/>
      <c r="AI296" s="1"/>
    </row>
    <row r="297" spans="1:35" s="2" customFormat="1" ht="11.5" x14ac:dyDescent="0.25">
      <c r="A297" s="1"/>
      <c r="B297" s="227"/>
      <c r="C297" s="227"/>
      <c r="D297" s="225"/>
      <c r="E297" s="225"/>
      <c r="F297" s="226"/>
      <c r="G297" s="166"/>
      <c r="H297" s="226"/>
      <c r="I297" s="166"/>
      <c r="J297" s="226"/>
      <c r="K297" s="166"/>
      <c r="L297" s="226"/>
      <c r="M297" s="166"/>
      <c r="N297" s="226"/>
      <c r="O297" s="166"/>
      <c r="P297" s="226"/>
      <c r="Q297" s="166"/>
      <c r="R297" s="226"/>
      <c r="S297" s="1"/>
      <c r="T297" s="1"/>
      <c r="U297" s="1"/>
      <c r="V297" s="4"/>
      <c r="W297" s="4"/>
      <c r="X297" s="4"/>
      <c r="Y297" s="4"/>
      <c r="Z297" s="4"/>
      <c r="AA297" s="4"/>
      <c r="AB297" s="1"/>
      <c r="AC297" s="1"/>
      <c r="AD297" s="1"/>
      <c r="AE297" s="1"/>
      <c r="AF297" s="1"/>
      <c r="AG297" s="1"/>
      <c r="AH297" s="1"/>
      <c r="AI297" s="1"/>
    </row>
    <row r="298" spans="1:35" s="2" customFormat="1" ht="11.5" x14ac:dyDescent="0.25">
      <c r="A298" s="1"/>
      <c r="B298" s="227"/>
      <c r="C298" s="227"/>
      <c r="D298" s="225"/>
      <c r="E298" s="225"/>
      <c r="F298" s="226"/>
      <c r="G298" s="166"/>
      <c r="H298" s="226"/>
      <c r="I298" s="166"/>
      <c r="J298" s="226"/>
      <c r="K298" s="166"/>
      <c r="L298" s="226"/>
      <c r="M298" s="166"/>
      <c r="N298" s="226"/>
      <c r="O298" s="166"/>
      <c r="P298" s="226"/>
      <c r="Q298" s="166"/>
      <c r="R298" s="226"/>
      <c r="S298" s="1"/>
      <c r="T298" s="1"/>
      <c r="U298" s="1"/>
      <c r="V298" s="4"/>
      <c r="W298" s="4"/>
      <c r="X298" s="4"/>
      <c r="Y298" s="4"/>
      <c r="Z298" s="4"/>
      <c r="AA298" s="4"/>
      <c r="AB298" s="1"/>
      <c r="AC298" s="1"/>
      <c r="AD298" s="1"/>
      <c r="AE298" s="1"/>
      <c r="AF298" s="1"/>
      <c r="AG298" s="1"/>
      <c r="AH298" s="1"/>
      <c r="AI298" s="1"/>
    </row>
    <row r="299" spans="1:35" s="2" customFormat="1" ht="11.5" x14ac:dyDescent="0.25">
      <c r="A299" s="1"/>
      <c r="B299" s="227"/>
      <c r="C299" s="227"/>
      <c r="D299" s="225"/>
      <c r="E299" s="225"/>
      <c r="F299" s="226"/>
      <c r="G299" s="166"/>
      <c r="H299" s="226"/>
      <c r="I299" s="166"/>
      <c r="J299" s="226"/>
      <c r="K299" s="166"/>
      <c r="L299" s="226"/>
      <c r="M299" s="166"/>
      <c r="N299" s="226"/>
      <c r="O299" s="166"/>
      <c r="P299" s="226"/>
      <c r="Q299" s="166"/>
      <c r="R299" s="226"/>
      <c r="S299" s="1"/>
      <c r="T299" s="1"/>
      <c r="U299" s="1"/>
      <c r="V299" s="4"/>
      <c r="W299" s="4"/>
      <c r="X299" s="4"/>
      <c r="Y299" s="4"/>
      <c r="Z299" s="4"/>
      <c r="AA299" s="4"/>
      <c r="AB299" s="1"/>
      <c r="AC299" s="1"/>
      <c r="AD299" s="1"/>
      <c r="AE299" s="1"/>
      <c r="AF299" s="1"/>
      <c r="AG299" s="1"/>
      <c r="AH299" s="1"/>
      <c r="AI299" s="1"/>
    </row>
    <row r="300" spans="1:35" s="2" customFormat="1" ht="11.5" x14ac:dyDescent="0.25">
      <c r="A300" s="1"/>
      <c r="B300" s="227"/>
      <c r="C300" s="227"/>
      <c r="D300" s="225"/>
      <c r="E300" s="225"/>
      <c r="F300" s="226"/>
      <c r="G300" s="166"/>
      <c r="H300" s="226"/>
      <c r="I300" s="166"/>
      <c r="J300" s="226"/>
      <c r="K300" s="166"/>
      <c r="L300" s="226"/>
      <c r="M300" s="166"/>
      <c r="N300" s="226"/>
      <c r="O300" s="166"/>
      <c r="P300" s="226"/>
      <c r="Q300" s="166"/>
      <c r="R300" s="226"/>
      <c r="S300" s="1"/>
      <c r="T300" s="1"/>
      <c r="U300" s="1"/>
      <c r="V300" s="4"/>
      <c r="W300" s="4"/>
      <c r="X300" s="4"/>
      <c r="Y300" s="4"/>
      <c r="Z300" s="4"/>
      <c r="AA300" s="4"/>
      <c r="AB300" s="1"/>
      <c r="AC300" s="1"/>
      <c r="AD300" s="1"/>
      <c r="AE300" s="1"/>
      <c r="AF300" s="1"/>
      <c r="AG300" s="1"/>
      <c r="AH300" s="1"/>
      <c r="AI300" s="1"/>
    </row>
    <row r="301" spans="1:35" s="2" customFormat="1" ht="11.5" x14ac:dyDescent="0.25">
      <c r="A301" s="1"/>
      <c r="B301" s="227"/>
      <c r="C301" s="227"/>
      <c r="D301" s="225"/>
      <c r="E301" s="225"/>
      <c r="F301" s="226"/>
      <c r="G301" s="166"/>
      <c r="H301" s="226"/>
      <c r="I301" s="166"/>
      <c r="J301" s="226"/>
      <c r="K301" s="166"/>
      <c r="L301" s="226"/>
      <c r="M301" s="166"/>
      <c r="N301" s="226"/>
      <c r="O301" s="166"/>
      <c r="P301" s="226"/>
      <c r="Q301" s="166"/>
      <c r="R301" s="226"/>
      <c r="S301" s="1"/>
      <c r="T301" s="1"/>
      <c r="U301" s="1"/>
      <c r="V301" s="4"/>
      <c r="W301" s="4"/>
      <c r="X301" s="4"/>
      <c r="Y301" s="4"/>
      <c r="Z301" s="4"/>
      <c r="AA301" s="4"/>
      <c r="AB301" s="1"/>
      <c r="AC301" s="1"/>
      <c r="AD301" s="1"/>
      <c r="AE301" s="1"/>
      <c r="AF301" s="1"/>
      <c r="AG301" s="1"/>
      <c r="AH301" s="1"/>
      <c r="AI301" s="1"/>
    </row>
    <row r="302" spans="1:35" s="2" customFormat="1" ht="11.5" x14ac:dyDescent="0.25">
      <c r="A302" s="1"/>
      <c r="B302" s="227"/>
      <c r="C302" s="227"/>
      <c r="D302" s="225"/>
      <c r="E302" s="225"/>
      <c r="F302" s="226"/>
      <c r="G302" s="166"/>
      <c r="H302" s="226"/>
      <c r="I302" s="166"/>
      <c r="J302" s="226"/>
      <c r="K302" s="166"/>
      <c r="L302" s="226"/>
      <c r="M302" s="166"/>
      <c r="N302" s="226"/>
      <c r="O302" s="166"/>
      <c r="P302" s="226"/>
      <c r="Q302" s="166"/>
      <c r="R302" s="226"/>
      <c r="S302" s="1"/>
      <c r="T302" s="1"/>
      <c r="U302" s="1"/>
      <c r="V302" s="4"/>
      <c r="W302" s="4"/>
      <c r="X302" s="4"/>
      <c r="Y302" s="4"/>
      <c r="Z302" s="4"/>
      <c r="AA302" s="4"/>
      <c r="AB302" s="1"/>
      <c r="AC302" s="1"/>
      <c r="AD302" s="1"/>
      <c r="AE302" s="1"/>
      <c r="AF302" s="1"/>
      <c r="AG302" s="1"/>
      <c r="AH302" s="1"/>
      <c r="AI302" s="1"/>
    </row>
    <row r="303" spans="1:35" s="2" customFormat="1" ht="11.5" x14ac:dyDescent="0.25">
      <c r="A303" s="1"/>
      <c r="B303" s="227"/>
      <c r="C303" s="227"/>
      <c r="D303" s="225"/>
      <c r="E303" s="225"/>
      <c r="F303" s="226"/>
      <c r="G303" s="166"/>
      <c r="H303" s="226"/>
      <c r="I303" s="166"/>
      <c r="J303" s="226"/>
      <c r="K303" s="166"/>
      <c r="L303" s="226"/>
      <c r="M303" s="166"/>
      <c r="N303" s="226"/>
      <c r="O303" s="166"/>
      <c r="P303" s="226"/>
      <c r="Q303" s="166"/>
      <c r="R303" s="226"/>
      <c r="S303" s="1"/>
      <c r="T303" s="1"/>
      <c r="U303" s="1"/>
      <c r="V303" s="4"/>
      <c r="W303" s="4"/>
      <c r="X303" s="4"/>
      <c r="Y303" s="4"/>
      <c r="Z303" s="4"/>
      <c r="AA303" s="4"/>
      <c r="AB303" s="1"/>
      <c r="AC303" s="1"/>
      <c r="AD303" s="1"/>
      <c r="AE303" s="1"/>
      <c r="AF303" s="1"/>
      <c r="AG303" s="1"/>
      <c r="AH303" s="1"/>
      <c r="AI303" s="1"/>
    </row>
    <row r="304" spans="1:35" s="2" customFormat="1" ht="11.5" x14ac:dyDescent="0.25">
      <c r="A304" s="1"/>
      <c r="B304" s="227"/>
      <c r="C304" s="227"/>
      <c r="D304" s="225"/>
      <c r="E304" s="225"/>
      <c r="F304" s="226"/>
      <c r="G304" s="166"/>
      <c r="H304" s="226"/>
      <c r="I304" s="166"/>
      <c r="J304" s="226"/>
      <c r="K304" s="166"/>
      <c r="L304" s="226"/>
      <c r="M304" s="166"/>
      <c r="N304" s="226"/>
      <c r="O304" s="166"/>
      <c r="P304" s="226"/>
      <c r="Q304" s="166"/>
      <c r="R304" s="226"/>
      <c r="S304" s="1"/>
      <c r="T304" s="1"/>
      <c r="U304" s="1"/>
      <c r="V304" s="4"/>
      <c r="W304" s="4"/>
      <c r="X304" s="4"/>
      <c r="Y304" s="4"/>
      <c r="Z304" s="4"/>
      <c r="AA304" s="4"/>
      <c r="AB304" s="1"/>
      <c r="AC304" s="1"/>
      <c r="AD304" s="1"/>
      <c r="AE304" s="1"/>
      <c r="AF304" s="1"/>
      <c r="AG304" s="1"/>
      <c r="AH304" s="1"/>
      <c r="AI304" s="1"/>
    </row>
    <row r="305" spans="1:35" s="2" customFormat="1" ht="11.5" x14ac:dyDescent="0.25">
      <c r="A305" s="1"/>
      <c r="B305" s="227"/>
      <c r="C305" s="227"/>
      <c r="D305" s="225"/>
      <c r="E305" s="225"/>
      <c r="F305" s="226"/>
      <c r="G305" s="166"/>
      <c r="H305" s="226"/>
      <c r="I305" s="166"/>
      <c r="J305" s="226"/>
      <c r="K305" s="166"/>
      <c r="L305" s="226"/>
      <c r="M305" s="166"/>
      <c r="N305" s="226"/>
      <c r="O305" s="166"/>
      <c r="P305" s="226"/>
      <c r="Q305" s="166"/>
      <c r="R305" s="226"/>
      <c r="S305" s="1"/>
      <c r="T305" s="1"/>
      <c r="U305" s="1"/>
      <c r="V305" s="4"/>
      <c r="W305" s="4"/>
      <c r="X305" s="4"/>
      <c r="Y305" s="4"/>
      <c r="Z305" s="4"/>
      <c r="AA305" s="4"/>
      <c r="AB305" s="1"/>
      <c r="AC305" s="1"/>
      <c r="AD305" s="1"/>
      <c r="AE305" s="1"/>
      <c r="AF305" s="1"/>
      <c r="AG305" s="1"/>
      <c r="AH305" s="1"/>
      <c r="AI305" s="1"/>
    </row>
    <row r="306" spans="1:35" s="2" customFormat="1" ht="11.5" x14ac:dyDescent="0.25">
      <c r="A306" s="1"/>
      <c r="B306" s="227"/>
      <c r="C306" s="227"/>
      <c r="D306" s="225"/>
      <c r="E306" s="225"/>
      <c r="F306" s="226"/>
      <c r="G306" s="166"/>
      <c r="H306" s="226"/>
      <c r="I306" s="166"/>
      <c r="J306" s="226"/>
      <c r="K306" s="166"/>
      <c r="L306" s="226"/>
      <c r="M306" s="166"/>
      <c r="N306" s="226"/>
      <c r="O306" s="166"/>
      <c r="P306" s="226"/>
      <c r="Q306" s="166"/>
      <c r="R306" s="226"/>
      <c r="S306" s="1"/>
      <c r="T306" s="1"/>
      <c r="U306" s="1"/>
      <c r="V306" s="4"/>
      <c r="W306" s="4"/>
      <c r="X306" s="4"/>
      <c r="Y306" s="4"/>
      <c r="Z306" s="4"/>
      <c r="AA306" s="4"/>
      <c r="AB306" s="1"/>
      <c r="AC306" s="1"/>
      <c r="AD306" s="1"/>
      <c r="AE306" s="1"/>
      <c r="AF306" s="1"/>
      <c r="AG306" s="1"/>
      <c r="AH306" s="1"/>
      <c r="AI306" s="1"/>
    </row>
    <row r="307" spans="1:35" s="2" customFormat="1" ht="11.5" x14ac:dyDescent="0.25">
      <c r="A307" s="1"/>
      <c r="B307" s="227"/>
      <c r="C307" s="227"/>
      <c r="D307" s="225"/>
      <c r="E307" s="225"/>
      <c r="F307" s="226"/>
      <c r="G307" s="166"/>
      <c r="H307" s="226"/>
      <c r="I307" s="166"/>
      <c r="J307" s="226"/>
      <c r="K307" s="166"/>
      <c r="L307" s="226"/>
      <c r="M307" s="166"/>
      <c r="N307" s="226"/>
      <c r="O307" s="166"/>
      <c r="P307" s="226"/>
      <c r="Q307" s="166"/>
      <c r="R307" s="226"/>
      <c r="S307" s="1"/>
      <c r="T307" s="1"/>
      <c r="U307" s="1"/>
      <c r="V307" s="4"/>
      <c r="W307" s="4"/>
      <c r="X307" s="4"/>
      <c r="Y307" s="4"/>
      <c r="Z307" s="4"/>
      <c r="AA307" s="4"/>
      <c r="AB307" s="1"/>
      <c r="AC307" s="1"/>
      <c r="AD307" s="1"/>
      <c r="AE307" s="1"/>
      <c r="AF307" s="1"/>
      <c r="AG307" s="1"/>
      <c r="AH307" s="1"/>
      <c r="AI307" s="1"/>
    </row>
    <row r="308" spans="1:35" s="2" customFormat="1" ht="11.5" x14ac:dyDescent="0.25">
      <c r="A308" s="1"/>
      <c r="B308" s="227"/>
      <c r="C308" s="227"/>
      <c r="D308" s="225"/>
      <c r="E308" s="225"/>
      <c r="F308" s="226"/>
      <c r="G308" s="166"/>
      <c r="H308" s="226"/>
      <c r="I308" s="166"/>
      <c r="J308" s="226"/>
      <c r="K308" s="166"/>
      <c r="L308" s="226"/>
      <c r="M308" s="166"/>
      <c r="N308" s="226"/>
      <c r="O308" s="166"/>
      <c r="P308" s="226"/>
      <c r="Q308" s="166"/>
      <c r="R308" s="226"/>
      <c r="S308" s="1"/>
      <c r="T308" s="1"/>
      <c r="U308" s="1"/>
      <c r="V308" s="4"/>
      <c r="W308" s="4"/>
      <c r="X308" s="4"/>
      <c r="Y308" s="4"/>
      <c r="Z308" s="4"/>
      <c r="AA308" s="4"/>
      <c r="AB308" s="1"/>
      <c r="AC308" s="1"/>
      <c r="AD308" s="1"/>
      <c r="AE308" s="1"/>
      <c r="AF308" s="1"/>
      <c r="AG308" s="1"/>
      <c r="AH308" s="1"/>
      <c r="AI308" s="1"/>
    </row>
    <row r="309" spans="1:35" s="2" customFormat="1" ht="11.5" x14ac:dyDescent="0.25">
      <c r="A309" s="1"/>
      <c r="B309" s="227"/>
      <c r="C309" s="227"/>
      <c r="D309" s="225"/>
      <c r="E309" s="225"/>
      <c r="F309" s="226"/>
      <c r="G309" s="166"/>
      <c r="H309" s="226"/>
      <c r="I309" s="166"/>
      <c r="J309" s="226"/>
      <c r="K309" s="166"/>
      <c r="L309" s="226"/>
      <c r="M309" s="166"/>
      <c r="N309" s="226"/>
      <c r="O309" s="166"/>
      <c r="P309" s="226"/>
      <c r="Q309" s="166"/>
      <c r="R309" s="226"/>
      <c r="S309" s="1"/>
      <c r="T309" s="1"/>
      <c r="U309" s="1"/>
      <c r="V309" s="4"/>
      <c r="W309" s="4"/>
      <c r="X309" s="4"/>
      <c r="Y309" s="4"/>
      <c r="Z309" s="4"/>
      <c r="AA309" s="4"/>
      <c r="AB309" s="1"/>
      <c r="AC309" s="1"/>
      <c r="AD309" s="1"/>
      <c r="AE309" s="1"/>
      <c r="AF309" s="1"/>
      <c r="AG309" s="1"/>
      <c r="AH309" s="1"/>
      <c r="AI309" s="1"/>
    </row>
    <row r="310" spans="1:35" s="2" customFormat="1" ht="11.5" x14ac:dyDescent="0.25">
      <c r="A310" s="1"/>
      <c r="B310" s="227"/>
      <c r="C310" s="227"/>
      <c r="D310" s="225"/>
      <c r="E310" s="225"/>
      <c r="F310" s="226"/>
      <c r="G310" s="166"/>
      <c r="H310" s="226"/>
      <c r="I310" s="166"/>
      <c r="J310" s="226"/>
      <c r="K310" s="166"/>
      <c r="L310" s="226"/>
      <c r="M310" s="166"/>
      <c r="N310" s="226"/>
      <c r="O310" s="166"/>
      <c r="P310" s="226"/>
      <c r="Q310" s="166"/>
      <c r="R310" s="226"/>
      <c r="S310" s="1"/>
      <c r="T310" s="1"/>
      <c r="U310" s="1"/>
      <c r="V310" s="4"/>
      <c r="W310" s="4"/>
      <c r="X310" s="4"/>
      <c r="Y310" s="4"/>
      <c r="Z310" s="4"/>
      <c r="AA310" s="4"/>
      <c r="AB310" s="1"/>
      <c r="AC310" s="1"/>
      <c r="AD310" s="1"/>
      <c r="AE310" s="1"/>
      <c r="AF310" s="1"/>
      <c r="AG310" s="1"/>
      <c r="AH310" s="1"/>
      <c r="AI310" s="1"/>
    </row>
    <row r="311" spans="1:35" s="2" customFormat="1" ht="11.5" x14ac:dyDescent="0.25">
      <c r="A311" s="1"/>
      <c r="B311" s="227"/>
      <c r="C311" s="227"/>
      <c r="D311" s="225"/>
      <c r="E311" s="225"/>
      <c r="F311" s="226"/>
      <c r="G311" s="166"/>
      <c r="H311" s="226"/>
      <c r="I311" s="166"/>
      <c r="J311" s="226"/>
      <c r="K311" s="166"/>
      <c r="L311" s="226"/>
      <c r="M311" s="166"/>
      <c r="N311" s="226"/>
      <c r="O311" s="166"/>
      <c r="P311" s="226"/>
      <c r="Q311" s="166"/>
      <c r="R311" s="226"/>
      <c r="S311" s="1"/>
      <c r="T311" s="1"/>
      <c r="U311" s="1"/>
      <c r="V311" s="4"/>
      <c r="W311" s="4"/>
      <c r="X311" s="4"/>
      <c r="Y311" s="4"/>
      <c r="Z311" s="4"/>
      <c r="AA311" s="4"/>
      <c r="AB311" s="1"/>
      <c r="AC311" s="1"/>
      <c r="AD311" s="1"/>
      <c r="AE311" s="1"/>
      <c r="AF311" s="1"/>
      <c r="AG311" s="1"/>
      <c r="AH311" s="1"/>
      <c r="AI311" s="1"/>
    </row>
    <row r="312" spans="1:35" s="2" customFormat="1" ht="11.5" x14ac:dyDescent="0.25">
      <c r="A312" s="1"/>
      <c r="B312" s="227"/>
      <c r="C312" s="227"/>
      <c r="D312" s="225"/>
      <c r="E312" s="225"/>
      <c r="F312" s="226"/>
      <c r="G312" s="166"/>
      <c r="H312" s="226"/>
      <c r="I312" s="166"/>
      <c r="J312" s="226"/>
      <c r="K312" s="166"/>
      <c r="L312" s="226"/>
      <c r="M312" s="166"/>
      <c r="N312" s="226"/>
      <c r="O312" s="166"/>
      <c r="P312" s="226"/>
      <c r="Q312" s="166"/>
      <c r="R312" s="226"/>
      <c r="S312" s="1"/>
      <c r="T312" s="1"/>
      <c r="U312" s="1"/>
      <c r="V312" s="4"/>
      <c r="W312" s="4"/>
      <c r="X312" s="4"/>
      <c r="Y312" s="4"/>
      <c r="Z312" s="4"/>
      <c r="AA312" s="4"/>
      <c r="AB312" s="1"/>
      <c r="AC312" s="1"/>
      <c r="AD312" s="1"/>
      <c r="AE312" s="1"/>
      <c r="AF312" s="1"/>
      <c r="AG312" s="1"/>
      <c r="AH312" s="1"/>
      <c r="AI312" s="1"/>
    </row>
    <row r="313" spans="1:35" s="2" customFormat="1" ht="11.5" x14ac:dyDescent="0.25">
      <c r="A313" s="1"/>
      <c r="B313" s="227"/>
      <c r="C313" s="227"/>
      <c r="D313" s="225"/>
      <c r="E313" s="225"/>
      <c r="F313" s="226"/>
      <c r="G313" s="166"/>
      <c r="H313" s="226"/>
      <c r="I313" s="166"/>
      <c r="J313" s="226"/>
      <c r="K313" s="166"/>
      <c r="L313" s="226"/>
      <c r="M313" s="166"/>
      <c r="N313" s="226"/>
      <c r="O313" s="166"/>
      <c r="P313" s="226"/>
      <c r="Q313" s="166"/>
      <c r="R313" s="226"/>
      <c r="S313" s="1"/>
      <c r="T313" s="1"/>
      <c r="U313" s="1"/>
      <c r="V313" s="4"/>
      <c r="W313" s="4"/>
      <c r="X313" s="4"/>
      <c r="Y313" s="4"/>
      <c r="Z313" s="4"/>
      <c r="AA313" s="4"/>
      <c r="AB313" s="1"/>
      <c r="AC313" s="1"/>
      <c r="AD313" s="1"/>
      <c r="AE313" s="1"/>
      <c r="AF313" s="1"/>
      <c r="AG313" s="1"/>
      <c r="AH313" s="1"/>
      <c r="AI313" s="1"/>
    </row>
    <row r="314" spans="1:35" s="2" customFormat="1" ht="11.5" x14ac:dyDescent="0.25">
      <c r="A314" s="1"/>
      <c r="B314" s="227"/>
      <c r="C314" s="227"/>
      <c r="D314" s="225"/>
      <c r="E314" s="225"/>
      <c r="F314" s="226"/>
      <c r="G314" s="166"/>
      <c r="H314" s="226"/>
      <c r="I314" s="166"/>
      <c r="J314" s="226"/>
      <c r="K314" s="166"/>
      <c r="L314" s="226"/>
      <c r="M314" s="166"/>
      <c r="N314" s="226"/>
      <c r="O314" s="166"/>
      <c r="P314" s="226"/>
      <c r="Q314" s="166"/>
      <c r="R314" s="226"/>
      <c r="S314" s="1"/>
      <c r="T314" s="1"/>
      <c r="U314" s="1"/>
      <c r="V314" s="4"/>
      <c r="W314" s="4"/>
      <c r="X314" s="4"/>
      <c r="Y314" s="4"/>
      <c r="Z314" s="4"/>
      <c r="AA314" s="4"/>
      <c r="AB314" s="1"/>
      <c r="AC314" s="1"/>
      <c r="AD314" s="1"/>
      <c r="AE314" s="1"/>
      <c r="AF314" s="1"/>
      <c r="AG314" s="1"/>
      <c r="AH314" s="1"/>
      <c r="AI314" s="1"/>
    </row>
    <row r="315" spans="1:35" s="2" customFormat="1" ht="11.5" x14ac:dyDescent="0.25">
      <c r="A315" s="1"/>
      <c r="B315" s="227"/>
      <c r="C315" s="227"/>
      <c r="D315" s="225"/>
      <c r="E315" s="225"/>
      <c r="F315" s="226"/>
      <c r="G315" s="166"/>
      <c r="H315" s="226"/>
      <c r="I315" s="166"/>
      <c r="J315" s="226"/>
      <c r="K315" s="166"/>
      <c r="L315" s="226"/>
      <c r="M315" s="166"/>
      <c r="N315" s="226"/>
      <c r="O315" s="166"/>
      <c r="P315" s="226"/>
      <c r="Q315" s="166"/>
      <c r="R315" s="226"/>
      <c r="S315" s="1"/>
      <c r="T315" s="1"/>
      <c r="U315" s="1"/>
      <c r="V315" s="4"/>
      <c r="W315" s="4"/>
      <c r="X315" s="4"/>
      <c r="Y315" s="4"/>
      <c r="Z315" s="4"/>
      <c r="AA315" s="4"/>
      <c r="AB315" s="1"/>
      <c r="AC315" s="1"/>
      <c r="AD315" s="1"/>
      <c r="AE315" s="1"/>
      <c r="AF315" s="1"/>
      <c r="AG315" s="1"/>
      <c r="AH315" s="1"/>
      <c r="AI315" s="1"/>
    </row>
    <row r="316" spans="1:35" s="2" customFormat="1" ht="11.5" x14ac:dyDescent="0.25">
      <c r="A316" s="1"/>
      <c r="B316" s="227"/>
      <c r="C316" s="227"/>
      <c r="D316" s="225"/>
      <c r="E316" s="225"/>
      <c r="F316" s="226"/>
      <c r="G316" s="166"/>
      <c r="H316" s="226"/>
      <c r="I316" s="166"/>
      <c r="J316" s="226"/>
      <c r="K316" s="166"/>
      <c r="L316" s="226"/>
      <c r="M316" s="166"/>
      <c r="N316" s="226"/>
      <c r="O316" s="166"/>
      <c r="P316" s="226"/>
      <c r="Q316" s="166"/>
      <c r="R316" s="226"/>
      <c r="S316" s="1"/>
      <c r="T316" s="1"/>
      <c r="U316" s="1"/>
      <c r="V316" s="4"/>
      <c r="W316" s="4"/>
      <c r="X316" s="4"/>
      <c r="Y316" s="4"/>
      <c r="Z316" s="4"/>
      <c r="AA316" s="4"/>
      <c r="AB316" s="1"/>
      <c r="AC316" s="1"/>
      <c r="AD316" s="1"/>
      <c r="AE316" s="1"/>
      <c r="AF316" s="1"/>
      <c r="AG316" s="1"/>
      <c r="AH316" s="1"/>
      <c r="AI316" s="1"/>
    </row>
    <row r="317" spans="1:35" s="2" customFormat="1" ht="11.5" x14ac:dyDescent="0.25">
      <c r="A317" s="1"/>
      <c r="B317" s="227"/>
      <c r="C317" s="227"/>
      <c r="D317" s="225"/>
      <c r="E317" s="225"/>
      <c r="F317" s="226"/>
      <c r="G317" s="166"/>
      <c r="H317" s="226"/>
      <c r="I317" s="166"/>
      <c r="J317" s="226"/>
      <c r="K317" s="166"/>
      <c r="L317" s="226"/>
      <c r="M317" s="166"/>
      <c r="N317" s="226"/>
      <c r="O317" s="166"/>
      <c r="P317" s="226"/>
      <c r="Q317" s="166"/>
      <c r="R317" s="226"/>
      <c r="S317" s="1"/>
      <c r="T317" s="1"/>
      <c r="U317" s="1"/>
      <c r="V317" s="4"/>
      <c r="W317" s="4"/>
      <c r="X317" s="4"/>
      <c r="Y317" s="4"/>
      <c r="Z317" s="4"/>
      <c r="AA317" s="4"/>
      <c r="AB317" s="1"/>
      <c r="AC317" s="1"/>
      <c r="AD317" s="1"/>
      <c r="AE317" s="1"/>
      <c r="AF317" s="1"/>
      <c r="AG317" s="1"/>
      <c r="AH317" s="1"/>
      <c r="AI317" s="1"/>
    </row>
    <row r="318" spans="1:35" s="2" customFormat="1" ht="11.5" x14ac:dyDescent="0.25">
      <c r="A318" s="1"/>
      <c r="B318" s="227"/>
      <c r="C318" s="227"/>
      <c r="D318" s="225"/>
      <c r="E318" s="225"/>
      <c r="F318" s="226"/>
      <c r="G318" s="166"/>
      <c r="H318" s="226"/>
      <c r="I318" s="166"/>
      <c r="J318" s="226"/>
      <c r="K318" s="166"/>
      <c r="L318" s="226"/>
      <c r="M318" s="166"/>
      <c r="N318" s="226"/>
      <c r="O318" s="166"/>
      <c r="P318" s="226"/>
      <c r="Q318" s="166"/>
      <c r="R318" s="226"/>
      <c r="S318" s="1"/>
      <c r="T318" s="1"/>
      <c r="U318" s="1"/>
      <c r="V318" s="4"/>
      <c r="W318" s="4"/>
      <c r="X318" s="4"/>
      <c r="Y318" s="4"/>
      <c r="Z318" s="4"/>
      <c r="AA318" s="4"/>
      <c r="AB318" s="1"/>
      <c r="AC318" s="1"/>
      <c r="AD318" s="1"/>
      <c r="AE318" s="1"/>
      <c r="AF318" s="1"/>
      <c r="AG318" s="1"/>
      <c r="AH318" s="1"/>
      <c r="AI318" s="1"/>
    </row>
    <row r="319" spans="1:35" s="2" customFormat="1" ht="11.5" x14ac:dyDescent="0.25">
      <c r="A319" s="1"/>
      <c r="B319" s="227"/>
      <c r="C319" s="227"/>
      <c r="D319" s="225"/>
      <c r="E319" s="225"/>
      <c r="F319" s="226"/>
      <c r="G319" s="166"/>
      <c r="H319" s="226"/>
      <c r="I319" s="166"/>
      <c r="J319" s="226"/>
      <c r="K319" s="166"/>
      <c r="L319" s="226"/>
      <c r="M319" s="166"/>
      <c r="N319" s="226"/>
      <c r="O319" s="166"/>
      <c r="P319" s="226"/>
      <c r="Q319" s="166"/>
      <c r="R319" s="226"/>
      <c r="S319" s="1"/>
      <c r="T319" s="1"/>
      <c r="U319" s="1"/>
      <c r="V319" s="4"/>
      <c r="W319" s="4"/>
      <c r="X319" s="4"/>
      <c r="Y319" s="4"/>
      <c r="Z319" s="4"/>
      <c r="AA319" s="4"/>
      <c r="AB319" s="1"/>
      <c r="AC319" s="1"/>
      <c r="AD319" s="1"/>
      <c r="AE319" s="1"/>
      <c r="AF319" s="1"/>
      <c r="AG319" s="1"/>
      <c r="AH319" s="1"/>
      <c r="AI319" s="1"/>
    </row>
    <row r="320" spans="1:35" s="2" customFormat="1" ht="11.5" x14ac:dyDescent="0.25">
      <c r="A320" s="1"/>
      <c r="B320" s="227"/>
      <c r="C320" s="227"/>
      <c r="D320" s="225"/>
      <c r="E320" s="225"/>
      <c r="F320" s="226"/>
      <c r="G320" s="166"/>
      <c r="H320" s="226"/>
      <c r="I320" s="166"/>
      <c r="J320" s="226"/>
      <c r="K320" s="166"/>
      <c r="L320" s="226"/>
      <c r="M320" s="166"/>
      <c r="N320" s="226"/>
      <c r="O320" s="166"/>
      <c r="P320" s="226"/>
      <c r="Q320" s="166"/>
      <c r="R320" s="226"/>
      <c r="S320" s="1"/>
      <c r="T320" s="1"/>
      <c r="U320" s="1"/>
      <c r="V320" s="4"/>
      <c r="W320" s="4"/>
      <c r="X320" s="4"/>
      <c r="Y320" s="4"/>
      <c r="Z320" s="4"/>
      <c r="AA320" s="4"/>
      <c r="AB320" s="1"/>
      <c r="AC320" s="1"/>
      <c r="AD320" s="1"/>
      <c r="AE320" s="1"/>
      <c r="AF320" s="1"/>
      <c r="AG320" s="1"/>
      <c r="AH320" s="1"/>
      <c r="AI320" s="1"/>
    </row>
    <row r="321" spans="1:35" s="2" customFormat="1" ht="11.5" x14ac:dyDescent="0.25">
      <c r="A321" s="1"/>
      <c r="B321" s="227"/>
      <c r="C321" s="227"/>
      <c r="D321" s="225"/>
      <c r="E321" s="225"/>
      <c r="F321" s="226"/>
      <c r="G321" s="166"/>
      <c r="H321" s="226"/>
      <c r="I321" s="166"/>
      <c r="J321" s="226"/>
      <c r="K321" s="166"/>
      <c r="L321" s="226"/>
      <c r="M321" s="166"/>
      <c r="N321" s="226"/>
      <c r="O321" s="166"/>
      <c r="P321" s="226"/>
      <c r="Q321" s="166"/>
      <c r="R321" s="226"/>
      <c r="S321" s="1"/>
      <c r="T321" s="1"/>
      <c r="U321" s="1"/>
      <c r="V321" s="4"/>
      <c r="W321" s="4"/>
      <c r="X321" s="4"/>
      <c r="Y321" s="4"/>
      <c r="Z321" s="4"/>
      <c r="AA321" s="4"/>
      <c r="AB321" s="1"/>
      <c r="AC321" s="1"/>
      <c r="AD321" s="1"/>
      <c r="AE321" s="1"/>
      <c r="AF321" s="1"/>
      <c r="AG321" s="1"/>
      <c r="AH321" s="1"/>
      <c r="AI321" s="1"/>
    </row>
    <row r="322" spans="1:35" s="2" customFormat="1" ht="11.5" x14ac:dyDescent="0.25">
      <c r="A322" s="1"/>
      <c r="B322" s="227"/>
      <c r="C322" s="227"/>
      <c r="D322" s="225"/>
      <c r="E322" s="225"/>
      <c r="F322" s="226"/>
      <c r="G322" s="166"/>
      <c r="H322" s="226"/>
      <c r="I322" s="166"/>
      <c r="J322" s="226"/>
      <c r="K322" s="166"/>
      <c r="L322" s="226"/>
      <c r="M322" s="166"/>
      <c r="N322" s="226"/>
      <c r="O322" s="166"/>
      <c r="P322" s="226"/>
      <c r="Q322" s="166"/>
      <c r="R322" s="226"/>
      <c r="S322" s="1"/>
      <c r="T322" s="1"/>
      <c r="U322" s="1"/>
      <c r="V322" s="4"/>
      <c r="W322" s="4"/>
      <c r="X322" s="4"/>
      <c r="Y322" s="4"/>
      <c r="Z322" s="4"/>
      <c r="AA322" s="4"/>
      <c r="AB322" s="1"/>
      <c r="AC322" s="1"/>
      <c r="AD322" s="1"/>
      <c r="AE322" s="1"/>
      <c r="AF322" s="1"/>
      <c r="AG322" s="1"/>
      <c r="AH322" s="1"/>
      <c r="AI322" s="1"/>
    </row>
    <row r="323" spans="1:35" s="2" customFormat="1" ht="11.5" x14ac:dyDescent="0.25">
      <c r="A323" s="1"/>
      <c r="B323" s="227"/>
      <c r="C323" s="227"/>
      <c r="D323" s="225"/>
      <c r="E323" s="225"/>
      <c r="F323" s="226"/>
      <c r="G323" s="166"/>
      <c r="H323" s="226"/>
      <c r="I323" s="166"/>
      <c r="J323" s="226"/>
      <c r="K323" s="166"/>
      <c r="L323" s="226"/>
      <c r="M323" s="166"/>
      <c r="N323" s="226"/>
      <c r="O323" s="166"/>
      <c r="P323" s="226"/>
      <c r="Q323" s="166"/>
      <c r="R323" s="226"/>
      <c r="S323" s="1"/>
      <c r="T323" s="1"/>
      <c r="U323" s="1"/>
      <c r="V323" s="4"/>
      <c r="W323" s="4"/>
      <c r="X323" s="4"/>
      <c r="Y323" s="4"/>
      <c r="Z323" s="4"/>
      <c r="AA323" s="4"/>
      <c r="AB323" s="1"/>
      <c r="AC323" s="1"/>
      <c r="AD323" s="1"/>
      <c r="AE323" s="1"/>
      <c r="AF323" s="1"/>
      <c r="AG323" s="1"/>
      <c r="AH323" s="1"/>
      <c r="AI323" s="1"/>
    </row>
    <row r="324" spans="1:35" s="2" customFormat="1" ht="11.5" x14ac:dyDescent="0.25">
      <c r="A324" s="1"/>
      <c r="B324" s="227"/>
      <c r="C324" s="227"/>
      <c r="D324" s="225"/>
      <c r="E324" s="225"/>
      <c r="F324" s="226"/>
      <c r="G324" s="166"/>
      <c r="H324" s="226"/>
      <c r="I324" s="166"/>
      <c r="J324" s="226"/>
      <c r="K324" s="166"/>
      <c r="L324" s="226"/>
      <c r="M324" s="166"/>
      <c r="N324" s="226"/>
      <c r="O324" s="166"/>
      <c r="P324" s="226"/>
      <c r="Q324" s="166"/>
      <c r="R324" s="226"/>
      <c r="S324" s="1"/>
      <c r="T324" s="1"/>
      <c r="U324" s="1"/>
      <c r="V324" s="4"/>
      <c r="W324" s="4"/>
      <c r="X324" s="4"/>
      <c r="Y324" s="4"/>
      <c r="Z324" s="4"/>
      <c r="AA324" s="4"/>
      <c r="AB324" s="1"/>
      <c r="AC324" s="1"/>
      <c r="AD324" s="1"/>
      <c r="AE324" s="1"/>
      <c r="AF324" s="1"/>
      <c r="AG324" s="1"/>
      <c r="AH324" s="1"/>
      <c r="AI324" s="1"/>
    </row>
    <row r="325" spans="1:35" s="2" customFormat="1" ht="11.5" x14ac:dyDescent="0.25">
      <c r="A325" s="1"/>
      <c r="B325" s="227"/>
      <c r="C325" s="227"/>
      <c r="D325" s="225"/>
      <c r="E325" s="225"/>
      <c r="F325" s="226"/>
      <c r="G325" s="166"/>
      <c r="H325" s="226"/>
      <c r="I325" s="166"/>
      <c r="J325" s="226"/>
      <c r="K325" s="166"/>
      <c r="L325" s="226"/>
      <c r="M325" s="166"/>
      <c r="N325" s="226"/>
      <c r="O325" s="166"/>
      <c r="P325" s="226"/>
      <c r="Q325" s="166"/>
      <c r="R325" s="226"/>
      <c r="S325" s="1"/>
      <c r="T325" s="1"/>
      <c r="U325" s="1"/>
      <c r="V325" s="4"/>
      <c r="W325" s="4"/>
      <c r="X325" s="4"/>
      <c r="Y325" s="4"/>
      <c r="Z325" s="4"/>
      <c r="AA325" s="4"/>
      <c r="AB325" s="1"/>
      <c r="AC325" s="1"/>
      <c r="AD325" s="1"/>
      <c r="AE325" s="1"/>
      <c r="AF325" s="1"/>
      <c r="AG325" s="1"/>
      <c r="AH325" s="1"/>
      <c r="AI325" s="1"/>
    </row>
    <row r="326" spans="1:35" s="2" customFormat="1" ht="11.5" x14ac:dyDescent="0.25">
      <c r="A326" s="1"/>
      <c r="B326" s="227"/>
      <c r="C326" s="227"/>
      <c r="D326" s="225"/>
      <c r="E326" s="225"/>
      <c r="F326" s="226"/>
      <c r="G326" s="166"/>
      <c r="H326" s="226"/>
      <c r="I326" s="166"/>
      <c r="J326" s="226"/>
      <c r="K326" s="166"/>
      <c r="L326" s="226"/>
      <c r="M326" s="166"/>
      <c r="N326" s="226"/>
      <c r="O326" s="166"/>
      <c r="P326" s="226"/>
      <c r="Q326" s="166"/>
      <c r="R326" s="226"/>
      <c r="S326" s="1"/>
      <c r="T326" s="1"/>
      <c r="U326" s="1"/>
      <c r="V326" s="4"/>
      <c r="W326" s="4"/>
      <c r="X326" s="4"/>
      <c r="Y326" s="4"/>
      <c r="Z326" s="4"/>
      <c r="AA326" s="4"/>
      <c r="AB326" s="1"/>
      <c r="AC326" s="1"/>
      <c r="AD326" s="1"/>
      <c r="AE326" s="1"/>
      <c r="AF326" s="1"/>
      <c r="AG326" s="1"/>
      <c r="AH326" s="1"/>
      <c r="AI326" s="1"/>
    </row>
    <row r="327" spans="1:35" s="2" customFormat="1" ht="11.5" x14ac:dyDescent="0.25">
      <c r="A327" s="1"/>
      <c r="B327" s="227"/>
      <c r="C327" s="227"/>
      <c r="D327" s="225"/>
      <c r="E327" s="225"/>
      <c r="F327" s="226"/>
      <c r="G327" s="166"/>
      <c r="H327" s="226"/>
      <c r="I327" s="166"/>
      <c r="J327" s="226"/>
      <c r="K327" s="166"/>
      <c r="L327" s="226"/>
      <c r="M327" s="166"/>
      <c r="N327" s="226"/>
      <c r="O327" s="166"/>
      <c r="P327" s="226"/>
      <c r="Q327" s="166"/>
      <c r="R327" s="226"/>
      <c r="S327" s="1"/>
      <c r="T327" s="1"/>
      <c r="U327" s="1"/>
      <c r="V327" s="4"/>
      <c r="W327" s="4"/>
      <c r="X327" s="4"/>
      <c r="Y327" s="4"/>
      <c r="Z327" s="4"/>
      <c r="AA327" s="4"/>
      <c r="AB327" s="1"/>
      <c r="AC327" s="1"/>
      <c r="AD327" s="1"/>
      <c r="AE327" s="1"/>
      <c r="AF327" s="1"/>
      <c r="AG327" s="1"/>
      <c r="AH327" s="1"/>
      <c r="AI327" s="1"/>
    </row>
    <row r="328" spans="1:35" s="2" customFormat="1" ht="11.5" x14ac:dyDescent="0.25">
      <c r="A328" s="1"/>
      <c r="B328" s="227"/>
      <c r="C328" s="227"/>
      <c r="D328" s="225"/>
      <c r="E328" s="225"/>
      <c r="F328" s="226"/>
      <c r="G328" s="166"/>
      <c r="H328" s="226"/>
      <c r="I328" s="166"/>
      <c r="J328" s="226"/>
      <c r="K328" s="166"/>
      <c r="L328" s="226"/>
      <c r="M328" s="166"/>
      <c r="N328" s="226"/>
      <c r="O328" s="166"/>
      <c r="P328" s="226"/>
      <c r="Q328" s="166"/>
      <c r="R328" s="226"/>
      <c r="S328" s="1"/>
      <c r="T328" s="1"/>
      <c r="U328" s="1"/>
      <c r="V328" s="4"/>
      <c r="W328" s="4"/>
      <c r="X328" s="4"/>
      <c r="Y328" s="4"/>
      <c r="Z328" s="4"/>
      <c r="AA328" s="4"/>
      <c r="AB328" s="1"/>
      <c r="AC328" s="1"/>
      <c r="AD328" s="1"/>
      <c r="AE328" s="1"/>
      <c r="AF328" s="1"/>
      <c r="AG328" s="1"/>
      <c r="AH328" s="1"/>
      <c r="AI328" s="1"/>
    </row>
    <row r="329" spans="1:35" s="2" customFormat="1" ht="11.5" x14ac:dyDescent="0.25">
      <c r="A329" s="1"/>
      <c r="B329" s="227"/>
      <c r="C329" s="227"/>
      <c r="D329" s="225"/>
      <c r="E329" s="225"/>
      <c r="F329" s="226"/>
      <c r="G329" s="166"/>
      <c r="H329" s="226"/>
      <c r="I329" s="166"/>
      <c r="J329" s="226"/>
      <c r="K329" s="166"/>
      <c r="L329" s="226"/>
      <c r="M329" s="166"/>
      <c r="N329" s="226"/>
      <c r="O329" s="166"/>
      <c r="P329" s="226"/>
      <c r="Q329" s="166"/>
      <c r="R329" s="226"/>
      <c r="S329" s="1"/>
      <c r="T329" s="1"/>
      <c r="U329" s="1"/>
      <c r="V329" s="4"/>
      <c r="W329" s="4"/>
      <c r="X329" s="4"/>
      <c r="Y329" s="4"/>
      <c r="Z329" s="4"/>
      <c r="AA329" s="4"/>
      <c r="AB329" s="1"/>
      <c r="AC329" s="1"/>
      <c r="AD329" s="1"/>
      <c r="AE329" s="1"/>
      <c r="AF329" s="1"/>
      <c r="AG329" s="1"/>
      <c r="AH329" s="1"/>
      <c r="AI329" s="1"/>
    </row>
    <row r="330" spans="1:35" s="2" customFormat="1" ht="11.5" x14ac:dyDescent="0.25">
      <c r="A330" s="1"/>
      <c r="B330" s="227"/>
      <c r="C330" s="227"/>
      <c r="D330" s="225"/>
      <c r="E330" s="225"/>
      <c r="F330" s="226"/>
      <c r="G330" s="166"/>
      <c r="H330" s="226"/>
      <c r="I330" s="166"/>
      <c r="J330" s="226"/>
      <c r="K330" s="166"/>
      <c r="L330" s="226"/>
      <c r="M330" s="166"/>
      <c r="N330" s="226"/>
      <c r="O330" s="166"/>
      <c r="P330" s="226"/>
      <c r="Q330" s="166"/>
      <c r="R330" s="226"/>
      <c r="S330" s="1"/>
      <c r="T330" s="1"/>
      <c r="U330" s="1"/>
      <c r="V330" s="4"/>
      <c r="W330" s="4"/>
      <c r="X330" s="4"/>
      <c r="Y330" s="4"/>
      <c r="Z330" s="4"/>
      <c r="AA330" s="4"/>
      <c r="AB330" s="1"/>
      <c r="AC330" s="1"/>
      <c r="AD330" s="1"/>
      <c r="AE330" s="1"/>
      <c r="AF330" s="1"/>
      <c r="AG330" s="1"/>
      <c r="AH330" s="1"/>
      <c r="AI330" s="1"/>
    </row>
    <row r="331" spans="1:35" s="2" customFormat="1" ht="11.5" x14ac:dyDescent="0.25">
      <c r="A331" s="1"/>
      <c r="B331" s="227"/>
      <c r="C331" s="227"/>
      <c r="D331" s="225"/>
      <c r="E331" s="225"/>
      <c r="F331" s="226"/>
      <c r="G331" s="166"/>
      <c r="H331" s="226"/>
      <c r="I331" s="166"/>
      <c r="J331" s="226"/>
      <c r="K331" s="166"/>
      <c r="L331" s="226"/>
      <c r="M331" s="166"/>
      <c r="N331" s="226"/>
      <c r="O331" s="166"/>
      <c r="P331" s="226"/>
      <c r="Q331" s="166"/>
      <c r="R331" s="226"/>
      <c r="S331" s="1"/>
      <c r="T331" s="1"/>
      <c r="U331" s="1"/>
      <c r="V331" s="4"/>
      <c r="W331" s="4"/>
      <c r="X331" s="4"/>
      <c r="Y331" s="4"/>
      <c r="Z331" s="4"/>
      <c r="AA331" s="4"/>
      <c r="AB331" s="1"/>
      <c r="AC331" s="1"/>
      <c r="AD331" s="1"/>
      <c r="AE331" s="1"/>
      <c r="AF331" s="1"/>
      <c r="AG331" s="1"/>
      <c r="AH331" s="1"/>
      <c r="AI331" s="1"/>
    </row>
    <row r="332" spans="1:35" s="2" customFormat="1" ht="11.5" x14ac:dyDescent="0.25">
      <c r="A332" s="1"/>
      <c r="B332" s="227"/>
      <c r="C332" s="227"/>
      <c r="D332" s="225"/>
      <c r="E332" s="225"/>
      <c r="F332" s="226"/>
      <c r="G332" s="166"/>
      <c r="H332" s="226"/>
      <c r="I332" s="166"/>
      <c r="J332" s="226"/>
      <c r="K332" s="166"/>
      <c r="L332" s="226"/>
      <c r="M332" s="166"/>
      <c r="N332" s="226"/>
      <c r="O332" s="166"/>
      <c r="P332" s="226"/>
      <c r="Q332" s="166"/>
      <c r="R332" s="226"/>
      <c r="S332" s="1"/>
      <c r="T332" s="1"/>
      <c r="U332" s="1"/>
      <c r="V332" s="4"/>
      <c r="W332" s="4"/>
      <c r="X332" s="4"/>
      <c r="Y332" s="4"/>
      <c r="Z332" s="4"/>
      <c r="AA332" s="4"/>
      <c r="AB332" s="1"/>
      <c r="AC332" s="1"/>
      <c r="AD332" s="1"/>
      <c r="AE332" s="1"/>
      <c r="AF332" s="1"/>
      <c r="AG332" s="1"/>
      <c r="AH332" s="1"/>
      <c r="AI332" s="1"/>
    </row>
    <row r="333" spans="1:35" s="2" customFormat="1" ht="11.5" x14ac:dyDescent="0.25">
      <c r="A333" s="1"/>
      <c r="B333" s="227"/>
      <c r="C333" s="227"/>
      <c r="D333" s="225"/>
      <c r="E333" s="225"/>
      <c r="F333" s="226"/>
      <c r="G333" s="166"/>
      <c r="H333" s="226"/>
      <c r="I333" s="166"/>
      <c r="J333" s="226"/>
      <c r="K333" s="166"/>
      <c r="L333" s="226"/>
      <c r="M333" s="166"/>
      <c r="N333" s="226"/>
      <c r="O333" s="166"/>
      <c r="P333" s="226"/>
      <c r="Q333" s="166"/>
      <c r="R333" s="226"/>
      <c r="S333" s="1"/>
      <c r="T333" s="1"/>
      <c r="U333" s="1"/>
      <c r="V333" s="4"/>
      <c r="W333" s="4"/>
      <c r="X333" s="4"/>
      <c r="Y333" s="4"/>
      <c r="Z333" s="4"/>
      <c r="AA333" s="4"/>
      <c r="AB333" s="1"/>
      <c r="AC333" s="1"/>
      <c r="AD333" s="1"/>
      <c r="AE333" s="1"/>
      <c r="AF333" s="1"/>
      <c r="AG333" s="1"/>
      <c r="AH333" s="1"/>
      <c r="AI333" s="1"/>
    </row>
    <row r="334" spans="1:35" s="2" customFormat="1" ht="11.5" x14ac:dyDescent="0.25">
      <c r="A334" s="1"/>
      <c r="B334" s="227"/>
      <c r="C334" s="227"/>
      <c r="D334" s="225"/>
      <c r="E334" s="225"/>
      <c r="F334" s="226"/>
      <c r="G334" s="166"/>
      <c r="H334" s="226"/>
      <c r="I334" s="166"/>
      <c r="J334" s="226"/>
      <c r="K334" s="166"/>
      <c r="L334" s="226"/>
      <c r="M334" s="166"/>
      <c r="N334" s="226"/>
      <c r="O334" s="166"/>
      <c r="P334" s="226"/>
      <c r="Q334" s="166"/>
      <c r="R334" s="226"/>
      <c r="S334" s="1"/>
      <c r="T334" s="1"/>
      <c r="U334" s="1"/>
      <c r="V334" s="4"/>
      <c r="W334" s="4"/>
      <c r="X334" s="4"/>
      <c r="Y334" s="4"/>
      <c r="Z334" s="4"/>
      <c r="AA334" s="4"/>
      <c r="AB334" s="1"/>
      <c r="AC334" s="1"/>
      <c r="AD334" s="1"/>
      <c r="AE334" s="1"/>
      <c r="AF334" s="1"/>
      <c r="AG334" s="1"/>
      <c r="AH334" s="1"/>
      <c r="AI334" s="1"/>
    </row>
    <row r="335" spans="1:35" s="2" customFormat="1" ht="11.5" x14ac:dyDescent="0.25">
      <c r="A335" s="1"/>
      <c r="B335" s="227"/>
      <c r="C335" s="227"/>
      <c r="D335" s="225"/>
      <c r="E335" s="225"/>
      <c r="F335" s="226"/>
      <c r="G335" s="166"/>
      <c r="H335" s="226"/>
      <c r="I335" s="166"/>
      <c r="J335" s="226"/>
      <c r="K335" s="166"/>
      <c r="L335" s="226"/>
      <c r="M335" s="166"/>
      <c r="N335" s="226"/>
      <c r="O335" s="166"/>
      <c r="P335" s="226"/>
      <c r="Q335" s="166"/>
      <c r="R335" s="226"/>
      <c r="S335" s="1"/>
      <c r="T335" s="1"/>
      <c r="U335" s="1"/>
      <c r="V335" s="4"/>
      <c r="W335" s="4"/>
      <c r="X335" s="4"/>
      <c r="Y335" s="4"/>
      <c r="Z335" s="4"/>
      <c r="AA335" s="4"/>
      <c r="AB335" s="1"/>
      <c r="AC335" s="1"/>
      <c r="AD335" s="1"/>
      <c r="AE335" s="1"/>
      <c r="AF335" s="1"/>
      <c r="AG335" s="1"/>
      <c r="AH335" s="1"/>
      <c r="AI335" s="1"/>
    </row>
    <row r="336" spans="1:35" s="2" customFormat="1" ht="11.5" x14ac:dyDescent="0.25">
      <c r="A336" s="1"/>
      <c r="B336" s="227"/>
      <c r="C336" s="227"/>
      <c r="D336" s="225"/>
      <c r="E336" s="225"/>
      <c r="F336" s="226"/>
      <c r="G336" s="166"/>
      <c r="H336" s="226"/>
      <c r="I336" s="166"/>
      <c r="J336" s="226"/>
      <c r="K336" s="166"/>
      <c r="L336" s="226"/>
      <c r="M336" s="166"/>
      <c r="N336" s="226"/>
      <c r="O336" s="166"/>
      <c r="P336" s="226"/>
      <c r="Q336" s="166"/>
      <c r="R336" s="226"/>
      <c r="S336" s="1"/>
      <c r="T336" s="1"/>
      <c r="U336" s="1"/>
      <c r="V336" s="4"/>
      <c r="W336" s="4"/>
      <c r="X336" s="4"/>
      <c r="Y336" s="4"/>
      <c r="Z336" s="4"/>
      <c r="AA336" s="4"/>
      <c r="AB336" s="1"/>
      <c r="AC336" s="1"/>
      <c r="AD336" s="1"/>
      <c r="AE336" s="1"/>
      <c r="AF336" s="1"/>
      <c r="AG336" s="1"/>
      <c r="AH336" s="1"/>
      <c r="AI336" s="1"/>
    </row>
    <row r="337" spans="1:35" s="2" customFormat="1" ht="11.5" x14ac:dyDescent="0.25">
      <c r="A337" s="1"/>
      <c r="B337" s="227"/>
      <c r="C337" s="227"/>
      <c r="D337" s="225"/>
      <c r="E337" s="225"/>
      <c r="F337" s="226"/>
      <c r="G337" s="166"/>
      <c r="H337" s="226"/>
      <c r="I337" s="166"/>
      <c r="J337" s="226"/>
      <c r="K337" s="166"/>
      <c r="L337" s="226"/>
      <c r="M337" s="166"/>
      <c r="N337" s="226"/>
      <c r="O337" s="166"/>
      <c r="P337" s="226"/>
      <c r="Q337" s="166"/>
      <c r="R337" s="226"/>
      <c r="S337" s="1"/>
      <c r="T337" s="1"/>
      <c r="U337" s="1"/>
      <c r="V337" s="4"/>
      <c r="W337" s="4"/>
      <c r="X337" s="4"/>
      <c r="Y337" s="4"/>
      <c r="Z337" s="4"/>
      <c r="AA337" s="4"/>
      <c r="AB337" s="1"/>
      <c r="AC337" s="1"/>
      <c r="AD337" s="1"/>
      <c r="AE337" s="1"/>
      <c r="AF337" s="1"/>
      <c r="AG337" s="1"/>
      <c r="AH337" s="1"/>
      <c r="AI337" s="1"/>
    </row>
    <row r="338" spans="1:35" s="2" customFormat="1" ht="11.5" x14ac:dyDescent="0.25">
      <c r="A338" s="1"/>
      <c r="B338" s="227"/>
      <c r="C338" s="227"/>
      <c r="D338" s="225"/>
      <c r="E338" s="225"/>
      <c r="F338" s="226"/>
      <c r="G338" s="166"/>
      <c r="H338" s="226"/>
      <c r="I338" s="166"/>
      <c r="J338" s="226"/>
      <c r="K338" s="166"/>
      <c r="L338" s="226"/>
      <c r="M338" s="166"/>
      <c r="N338" s="226"/>
      <c r="O338" s="166"/>
      <c r="P338" s="226"/>
      <c r="Q338" s="166"/>
      <c r="R338" s="226"/>
      <c r="S338" s="1"/>
      <c r="T338" s="1"/>
      <c r="U338" s="1"/>
      <c r="V338" s="4"/>
      <c r="W338" s="4"/>
      <c r="X338" s="4"/>
      <c r="Y338" s="4"/>
      <c r="Z338" s="4"/>
      <c r="AA338" s="4"/>
      <c r="AB338" s="1"/>
      <c r="AC338" s="1"/>
      <c r="AD338" s="1"/>
      <c r="AE338" s="1"/>
      <c r="AF338" s="1"/>
      <c r="AG338" s="1"/>
      <c r="AH338" s="1"/>
      <c r="AI338" s="1"/>
    </row>
    <row r="339" spans="1:35" s="2" customFormat="1" ht="11.5" x14ac:dyDescent="0.25">
      <c r="A339" s="1"/>
      <c r="B339" s="227"/>
      <c r="C339" s="227"/>
      <c r="D339" s="225"/>
      <c r="E339" s="225"/>
      <c r="F339" s="226"/>
      <c r="G339" s="166"/>
      <c r="H339" s="226"/>
      <c r="I339" s="166"/>
      <c r="J339" s="226"/>
      <c r="K339" s="166"/>
      <c r="L339" s="226"/>
      <c r="M339" s="166"/>
      <c r="N339" s="226"/>
      <c r="O339" s="166"/>
      <c r="P339" s="226"/>
      <c r="Q339" s="166"/>
      <c r="R339" s="226"/>
      <c r="S339" s="1"/>
      <c r="T339" s="1"/>
      <c r="U339" s="1"/>
      <c r="V339" s="4"/>
      <c r="W339" s="4"/>
      <c r="X339" s="4"/>
      <c r="Y339" s="4"/>
      <c r="Z339" s="4"/>
      <c r="AA339" s="4"/>
      <c r="AB339" s="1"/>
      <c r="AC339" s="1"/>
      <c r="AD339" s="1"/>
      <c r="AE339" s="1"/>
      <c r="AF339" s="1"/>
      <c r="AG339" s="1"/>
      <c r="AH339" s="1"/>
      <c r="AI339" s="1"/>
    </row>
    <row r="340" spans="1:35" s="2" customFormat="1" ht="11.5" x14ac:dyDescent="0.25">
      <c r="A340" s="1"/>
      <c r="B340" s="227"/>
      <c r="C340" s="227"/>
      <c r="D340" s="225"/>
      <c r="E340" s="225"/>
      <c r="F340" s="226"/>
      <c r="G340" s="166"/>
      <c r="H340" s="226"/>
      <c r="I340" s="166"/>
      <c r="J340" s="226"/>
      <c r="K340" s="166"/>
      <c r="L340" s="226"/>
      <c r="M340" s="166"/>
      <c r="N340" s="226"/>
      <c r="O340" s="166"/>
      <c r="P340" s="226"/>
      <c r="Q340" s="166"/>
      <c r="R340" s="226"/>
      <c r="S340" s="1"/>
      <c r="T340" s="1"/>
      <c r="U340" s="1"/>
      <c r="V340" s="4"/>
      <c r="W340" s="4"/>
      <c r="X340" s="4"/>
      <c r="Y340" s="4"/>
      <c r="Z340" s="4"/>
      <c r="AA340" s="4"/>
      <c r="AB340" s="1"/>
      <c r="AC340" s="1"/>
      <c r="AD340" s="1"/>
      <c r="AE340" s="1"/>
      <c r="AF340" s="1"/>
      <c r="AG340" s="1"/>
      <c r="AH340" s="1"/>
      <c r="AI340" s="1"/>
    </row>
    <row r="341" spans="1:35" s="2" customFormat="1" ht="11.5" x14ac:dyDescent="0.25">
      <c r="A341" s="1"/>
      <c r="B341" s="227"/>
      <c r="C341" s="227"/>
      <c r="D341" s="225"/>
      <c r="E341" s="225"/>
      <c r="F341" s="226"/>
      <c r="G341" s="166"/>
      <c r="H341" s="226"/>
      <c r="I341" s="166"/>
      <c r="J341" s="226"/>
      <c r="K341" s="166"/>
      <c r="L341" s="226"/>
      <c r="M341" s="166"/>
      <c r="N341" s="226"/>
      <c r="O341" s="166"/>
      <c r="P341" s="226"/>
      <c r="Q341" s="166"/>
      <c r="R341" s="226"/>
      <c r="S341" s="1"/>
      <c r="T341" s="1"/>
      <c r="U341" s="1"/>
      <c r="V341" s="4"/>
      <c r="W341" s="4"/>
      <c r="X341" s="4"/>
      <c r="Y341" s="4"/>
      <c r="Z341" s="4"/>
      <c r="AA341" s="4"/>
      <c r="AB341" s="1"/>
      <c r="AC341" s="1"/>
      <c r="AD341" s="1"/>
      <c r="AE341" s="1"/>
      <c r="AF341" s="1"/>
      <c r="AG341" s="1"/>
      <c r="AH341" s="1"/>
      <c r="AI341" s="1"/>
    </row>
    <row r="342" spans="1:35" s="2" customFormat="1" ht="11.5" x14ac:dyDescent="0.25">
      <c r="A342" s="1"/>
      <c r="B342" s="227"/>
      <c r="C342" s="227"/>
      <c r="D342" s="225"/>
      <c r="E342" s="225"/>
      <c r="F342" s="226"/>
      <c r="G342" s="166"/>
      <c r="H342" s="226"/>
      <c r="I342" s="166"/>
      <c r="J342" s="226"/>
      <c r="K342" s="166"/>
      <c r="L342" s="226"/>
      <c r="M342" s="166"/>
      <c r="N342" s="226"/>
      <c r="O342" s="166"/>
      <c r="P342" s="226"/>
      <c r="Q342" s="166"/>
      <c r="R342" s="226"/>
      <c r="S342" s="1"/>
      <c r="T342" s="1"/>
      <c r="U342" s="1"/>
      <c r="V342" s="4"/>
      <c r="W342" s="4"/>
      <c r="X342" s="4"/>
      <c r="Y342" s="4"/>
      <c r="Z342" s="4"/>
      <c r="AA342" s="4"/>
      <c r="AB342" s="1"/>
      <c r="AC342" s="1"/>
      <c r="AD342" s="1"/>
      <c r="AE342" s="1"/>
      <c r="AF342" s="1"/>
      <c r="AG342" s="1"/>
      <c r="AH342" s="1"/>
      <c r="AI342" s="1"/>
    </row>
    <row r="343" spans="1:35" s="2" customFormat="1" ht="11.5" x14ac:dyDescent="0.25">
      <c r="A343" s="1"/>
      <c r="B343" s="227"/>
      <c r="C343" s="227"/>
      <c r="D343" s="225"/>
      <c r="E343" s="225"/>
      <c r="F343" s="226"/>
      <c r="G343" s="166"/>
      <c r="H343" s="226"/>
      <c r="I343" s="166"/>
      <c r="J343" s="226"/>
      <c r="K343" s="166"/>
      <c r="L343" s="226"/>
      <c r="M343" s="166"/>
      <c r="N343" s="226"/>
      <c r="O343" s="166"/>
      <c r="P343" s="226"/>
      <c r="Q343" s="166"/>
      <c r="R343" s="226"/>
      <c r="S343" s="1"/>
      <c r="T343" s="1"/>
      <c r="U343" s="1"/>
      <c r="V343" s="4"/>
      <c r="W343" s="4"/>
      <c r="X343" s="4"/>
      <c r="Y343" s="4"/>
      <c r="Z343" s="4"/>
      <c r="AA343" s="4"/>
      <c r="AB343" s="1"/>
      <c r="AC343" s="1"/>
      <c r="AD343" s="1"/>
      <c r="AE343" s="1"/>
      <c r="AF343" s="1"/>
      <c r="AG343" s="1"/>
      <c r="AH343" s="1"/>
      <c r="AI343" s="1"/>
    </row>
    <row r="344" spans="1:35" s="2" customFormat="1" ht="11.5" x14ac:dyDescent="0.25">
      <c r="A344" s="1"/>
      <c r="B344" s="227"/>
      <c r="C344" s="227"/>
      <c r="D344" s="225"/>
      <c r="E344" s="225"/>
      <c r="F344" s="226"/>
      <c r="G344" s="166"/>
      <c r="H344" s="226"/>
      <c r="I344" s="166"/>
      <c r="J344" s="226"/>
      <c r="K344" s="166"/>
      <c r="L344" s="226"/>
      <c r="M344" s="166"/>
      <c r="N344" s="226"/>
      <c r="O344" s="166"/>
      <c r="P344" s="226"/>
      <c r="Q344" s="166"/>
      <c r="R344" s="226"/>
      <c r="S344" s="1"/>
      <c r="T344" s="1"/>
      <c r="U344" s="1"/>
      <c r="V344" s="4"/>
      <c r="W344" s="4"/>
      <c r="X344" s="4"/>
      <c r="Y344" s="4"/>
      <c r="Z344" s="4"/>
      <c r="AA344" s="4"/>
      <c r="AB344" s="1"/>
      <c r="AC344" s="1"/>
      <c r="AD344" s="1"/>
      <c r="AE344" s="1"/>
      <c r="AF344" s="1"/>
      <c r="AG344" s="1"/>
      <c r="AH344" s="1"/>
      <c r="AI344" s="1"/>
    </row>
    <row r="345" spans="1:35" s="2" customFormat="1" ht="11.5" x14ac:dyDescent="0.25">
      <c r="A345" s="1"/>
      <c r="B345" s="227"/>
      <c r="C345" s="227"/>
      <c r="D345" s="225"/>
      <c r="E345" s="225"/>
      <c r="F345" s="226"/>
      <c r="G345" s="166"/>
      <c r="H345" s="226"/>
      <c r="I345" s="166"/>
      <c r="J345" s="226"/>
      <c r="K345" s="166"/>
      <c r="L345" s="226"/>
      <c r="M345" s="166"/>
      <c r="N345" s="226"/>
      <c r="O345" s="166"/>
      <c r="P345" s="226"/>
      <c r="Q345" s="166"/>
      <c r="R345" s="226"/>
      <c r="S345" s="1"/>
      <c r="T345" s="1"/>
      <c r="U345" s="1"/>
      <c r="V345" s="4"/>
      <c r="W345" s="4"/>
      <c r="X345" s="4"/>
      <c r="Y345" s="4"/>
      <c r="Z345" s="4"/>
      <c r="AA345" s="4"/>
      <c r="AB345" s="1"/>
      <c r="AC345" s="1"/>
      <c r="AD345" s="1"/>
      <c r="AE345" s="1"/>
      <c r="AF345" s="1"/>
      <c r="AG345" s="1"/>
      <c r="AH345" s="1"/>
      <c r="AI345" s="1"/>
    </row>
    <row r="346" spans="1:35" s="2" customFormat="1" ht="11.5" x14ac:dyDescent="0.25">
      <c r="A346" s="1"/>
      <c r="B346" s="227"/>
      <c r="C346" s="227"/>
      <c r="D346" s="225"/>
      <c r="E346" s="225"/>
      <c r="F346" s="226"/>
      <c r="G346" s="166"/>
      <c r="H346" s="226"/>
      <c r="I346" s="166"/>
      <c r="J346" s="226"/>
      <c r="K346" s="166"/>
      <c r="L346" s="226"/>
      <c r="M346" s="166"/>
      <c r="N346" s="226"/>
      <c r="O346" s="166"/>
      <c r="P346" s="226"/>
      <c r="Q346" s="166"/>
      <c r="R346" s="226"/>
      <c r="S346" s="1"/>
      <c r="T346" s="1"/>
      <c r="U346" s="1"/>
      <c r="V346" s="4"/>
      <c r="W346" s="4"/>
      <c r="X346" s="4"/>
      <c r="Y346" s="4"/>
      <c r="Z346" s="4"/>
      <c r="AA346" s="4"/>
      <c r="AB346" s="1"/>
      <c r="AC346" s="1"/>
      <c r="AD346" s="1"/>
      <c r="AE346" s="1"/>
      <c r="AF346" s="1"/>
      <c r="AG346" s="1"/>
      <c r="AH346" s="1"/>
      <c r="AI346" s="1"/>
    </row>
    <row r="347" spans="1:35" s="2" customFormat="1" ht="11.5" x14ac:dyDescent="0.25">
      <c r="A347" s="1"/>
      <c r="B347" s="227"/>
      <c r="C347" s="227"/>
      <c r="D347" s="225"/>
      <c r="E347" s="225"/>
      <c r="F347" s="226"/>
      <c r="G347" s="166"/>
      <c r="H347" s="226"/>
      <c r="I347" s="166"/>
      <c r="J347" s="226"/>
      <c r="K347" s="166"/>
      <c r="L347" s="226"/>
      <c r="M347" s="166"/>
      <c r="N347" s="226"/>
      <c r="O347" s="166"/>
      <c r="P347" s="226"/>
      <c r="Q347" s="166"/>
      <c r="R347" s="226"/>
      <c r="S347" s="1"/>
      <c r="T347" s="1"/>
      <c r="U347" s="1"/>
      <c r="V347" s="4"/>
      <c r="W347" s="4"/>
      <c r="X347" s="4"/>
      <c r="Y347" s="4"/>
      <c r="Z347" s="4"/>
      <c r="AA347" s="4"/>
      <c r="AB347" s="1"/>
      <c r="AC347" s="1"/>
      <c r="AD347" s="1"/>
      <c r="AE347" s="1"/>
      <c r="AF347" s="1"/>
      <c r="AG347" s="1"/>
      <c r="AH347" s="1"/>
      <c r="AI347" s="1"/>
    </row>
    <row r="348" spans="1:35" s="2" customFormat="1" ht="11.5" x14ac:dyDescent="0.25">
      <c r="A348" s="1"/>
      <c r="B348" s="227"/>
      <c r="C348" s="227"/>
      <c r="D348" s="225"/>
      <c r="E348" s="225"/>
      <c r="F348" s="226"/>
      <c r="G348" s="166"/>
      <c r="H348" s="226"/>
      <c r="I348" s="166"/>
      <c r="J348" s="226"/>
      <c r="K348" s="166"/>
      <c r="L348" s="226"/>
      <c r="M348" s="166"/>
      <c r="N348" s="226"/>
      <c r="O348" s="166"/>
      <c r="P348" s="226"/>
      <c r="Q348" s="166"/>
      <c r="R348" s="226"/>
      <c r="S348" s="1"/>
      <c r="T348" s="1"/>
      <c r="U348" s="1"/>
      <c r="V348" s="4"/>
      <c r="W348" s="4"/>
      <c r="X348" s="4"/>
      <c r="Y348" s="4"/>
      <c r="Z348" s="4"/>
      <c r="AA348" s="4"/>
      <c r="AB348" s="1"/>
      <c r="AC348" s="1"/>
      <c r="AD348" s="1"/>
      <c r="AE348" s="1"/>
      <c r="AF348" s="1"/>
      <c r="AG348" s="1"/>
      <c r="AH348" s="1"/>
      <c r="AI348" s="1"/>
    </row>
    <row r="349" spans="1:35" s="2" customFormat="1" ht="11.5" x14ac:dyDescent="0.25">
      <c r="A349" s="1"/>
      <c r="B349" s="227"/>
      <c r="C349" s="227"/>
      <c r="D349" s="225"/>
      <c r="E349" s="225"/>
      <c r="F349" s="226"/>
      <c r="G349" s="166"/>
      <c r="H349" s="226"/>
      <c r="I349" s="166"/>
      <c r="J349" s="226"/>
      <c r="K349" s="166"/>
      <c r="L349" s="226"/>
      <c r="M349" s="166"/>
      <c r="N349" s="226"/>
      <c r="O349" s="166"/>
      <c r="P349" s="226"/>
      <c r="Q349" s="166"/>
      <c r="R349" s="226"/>
      <c r="S349" s="1"/>
      <c r="T349" s="1"/>
      <c r="U349" s="1"/>
      <c r="V349" s="4"/>
      <c r="W349" s="4"/>
      <c r="X349" s="4"/>
      <c r="Y349" s="4"/>
      <c r="Z349" s="4"/>
      <c r="AA349" s="4"/>
      <c r="AB349" s="1"/>
      <c r="AC349" s="1"/>
      <c r="AD349" s="1"/>
      <c r="AE349" s="1"/>
      <c r="AF349" s="1"/>
      <c r="AG349" s="1"/>
      <c r="AH349" s="1"/>
      <c r="AI349" s="1"/>
    </row>
    <row r="350" spans="1:35" s="2" customFormat="1" ht="11.5" x14ac:dyDescent="0.25">
      <c r="A350" s="1"/>
      <c r="B350" s="227"/>
      <c r="C350" s="227"/>
      <c r="D350" s="225"/>
      <c r="E350" s="225"/>
      <c r="F350" s="226"/>
      <c r="G350" s="166"/>
      <c r="H350" s="226"/>
      <c r="I350" s="166"/>
      <c r="J350" s="226"/>
      <c r="K350" s="166"/>
      <c r="L350" s="226"/>
      <c r="M350" s="166"/>
      <c r="N350" s="226"/>
      <c r="O350" s="166"/>
      <c r="P350" s="226"/>
      <c r="Q350" s="166"/>
      <c r="R350" s="226"/>
      <c r="S350" s="1"/>
      <c r="T350" s="1"/>
      <c r="U350" s="1"/>
      <c r="V350" s="4"/>
      <c r="W350" s="4"/>
      <c r="X350" s="4"/>
      <c r="Y350" s="4"/>
      <c r="Z350" s="4"/>
      <c r="AA350" s="4"/>
      <c r="AB350" s="1"/>
      <c r="AC350" s="1"/>
      <c r="AD350" s="1"/>
      <c r="AE350" s="1"/>
      <c r="AF350" s="1"/>
      <c r="AG350" s="1"/>
      <c r="AH350" s="1"/>
      <c r="AI350" s="1"/>
    </row>
    <row r="351" spans="1:35" s="2" customFormat="1" ht="11.5" x14ac:dyDescent="0.25">
      <c r="A351" s="1"/>
      <c r="B351" s="227"/>
      <c r="C351" s="227"/>
      <c r="D351" s="225"/>
      <c r="E351" s="225"/>
      <c r="F351" s="226"/>
      <c r="G351" s="166"/>
      <c r="H351" s="226"/>
      <c r="I351" s="166"/>
      <c r="J351" s="226"/>
      <c r="K351" s="166"/>
      <c r="L351" s="226"/>
      <c r="M351" s="166"/>
      <c r="N351" s="226"/>
      <c r="O351" s="166"/>
      <c r="P351" s="226"/>
      <c r="Q351" s="166"/>
      <c r="R351" s="226"/>
      <c r="S351" s="1"/>
      <c r="T351" s="1"/>
      <c r="U351" s="1"/>
      <c r="V351" s="4"/>
      <c r="W351" s="4"/>
      <c r="X351" s="4"/>
      <c r="Y351" s="4"/>
      <c r="Z351" s="4"/>
      <c r="AA351" s="4"/>
      <c r="AB351" s="1"/>
      <c r="AC351" s="1"/>
      <c r="AD351" s="1"/>
      <c r="AE351" s="1"/>
      <c r="AF351" s="1"/>
      <c r="AG351" s="1"/>
      <c r="AH351" s="1"/>
      <c r="AI351" s="1"/>
    </row>
    <row r="352" spans="1:35" s="2" customFormat="1" ht="11.5" x14ac:dyDescent="0.25">
      <c r="A352" s="1"/>
      <c r="B352" s="227"/>
      <c r="C352" s="227"/>
      <c r="D352" s="225"/>
      <c r="E352" s="225"/>
      <c r="F352" s="226"/>
      <c r="G352" s="166"/>
      <c r="H352" s="226"/>
      <c r="I352" s="166"/>
      <c r="J352" s="226"/>
      <c r="K352" s="166"/>
      <c r="L352" s="226"/>
      <c r="M352" s="166"/>
      <c r="N352" s="226"/>
      <c r="O352" s="166"/>
      <c r="P352" s="226"/>
      <c r="Q352" s="166"/>
      <c r="R352" s="226"/>
      <c r="S352" s="1"/>
      <c r="T352" s="1"/>
      <c r="U352" s="1"/>
      <c r="V352" s="4"/>
      <c r="W352" s="4"/>
      <c r="X352" s="4"/>
      <c r="Y352" s="4"/>
      <c r="Z352" s="4"/>
      <c r="AA352" s="4"/>
      <c r="AB352" s="1"/>
      <c r="AC352" s="1"/>
      <c r="AD352" s="1"/>
      <c r="AE352" s="1"/>
      <c r="AF352" s="1"/>
      <c r="AG352" s="1"/>
      <c r="AH352" s="1"/>
      <c r="AI352" s="1"/>
    </row>
    <row r="353" spans="1:35" s="2" customFormat="1" ht="11.5" x14ac:dyDescent="0.25">
      <c r="A353" s="1"/>
      <c r="B353" s="227"/>
      <c r="C353" s="227"/>
      <c r="D353" s="225"/>
      <c r="E353" s="225"/>
      <c r="F353" s="226"/>
      <c r="G353" s="166"/>
      <c r="H353" s="226"/>
      <c r="I353" s="166"/>
      <c r="J353" s="226"/>
      <c r="K353" s="166"/>
      <c r="L353" s="226"/>
      <c r="M353" s="166"/>
      <c r="N353" s="226"/>
      <c r="O353" s="166"/>
      <c r="P353" s="226"/>
      <c r="Q353" s="166"/>
      <c r="R353" s="226"/>
      <c r="S353" s="1"/>
      <c r="T353" s="1"/>
      <c r="U353" s="1"/>
      <c r="V353" s="4"/>
      <c r="W353" s="4"/>
      <c r="X353" s="4"/>
      <c r="Y353" s="4"/>
      <c r="Z353" s="4"/>
      <c r="AA353" s="4"/>
      <c r="AB353" s="1"/>
      <c r="AC353" s="1"/>
      <c r="AD353" s="1"/>
      <c r="AE353" s="1"/>
      <c r="AF353" s="1"/>
      <c r="AG353" s="1"/>
      <c r="AH353" s="1"/>
      <c r="AI353" s="1"/>
    </row>
    <row r="354" spans="1:35" s="2" customFormat="1" ht="11.5" x14ac:dyDescent="0.25">
      <c r="A354" s="1"/>
      <c r="B354" s="227"/>
      <c r="C354" s="227"/>
      <c r="D354" s="225"/>
      <c r="E354" s="225"/>
      <c r="F354" s="226"/>
      <c r="G354" s="166"/>
      <c r="H354" s="226"/>
      <c r="I354" s="166"/>
      <c r="J354" s="226"/>
      <c r="K354" s="166"/>
      <c r="L354" s="226"/>
      <c r="M354" s="166"/>
      <c r="N354" s="226"/>
      <c r="O354" s="166"/>
      <c r="P354" s="226"/>
      <c r="Q354" s="166"/>
      <c r="R354" s="226"/>
      <c r="S354" s="1"/>
      <c r="T354" s="1"/>
      <c r="U354" s="1"/>
      <c r="V354" s="4"/>
      <c r="W354" s="4"/>
      <c r="X354" s="4"/>
      <c r="Y354" s="4"/>
      <c r="Z354" s="4"/>
      <c r="AA354" s="4"/>
      <c r="AB354" s="1"/>
      <c r="AC354" s="1"/>
      <c r="AD354" s="1"/>
      <c r="AE354" s="1"/>
      <c r="AF354" s="1"/>
      <c r="AG354" s="1"/>
      <c r="AH354" s="1"/>
      <c r="AI354" s="1"/>
    </row>
    <row r="355" spans="1:35" s="2" customFormat="1" ht="11.5" x14ac:dyDescent="0.25">
      <c r="A355" s="1"/>
      <c r="B355" s="227"/>
      <c r="C355" s="227"/>
      <c r="D355" s="225"/>
      <c r="E355" s="225"/>
      <c r="F355" s="226"/>
      <c r="G355" s="166"/>
      <c r="H355" s="226"/>
      <c r="I355" s="166"/>
      <c r="J355" s="226"/>
      <c r="K355" s="166"/>
      <c r="L355" s="226"/>
      <c r="M355" s="166"/>
      <c r="N355" s="226"/>
      <c r="O355" s="166"/>
      <c r="P355" s="226"/>
      <c r="Q355" s="166"/>
      <c r="R355" s="226"/>
      <c r="S355" s="1"/>
      <c r="T355" s="1"/>
      <c r="U355" s="1"/>
      <c r="V355" s="4"/>
      <c r="W355" s="4"/>
      <c r="X355" s="4"/>
      <c r="Y355" s="4"/>
      <c r="Z355" s="4"/>
      <c r="AA355" s="4"/>
      <c r="AB355" s="1"/>
      <c r="AC355" s="1"/>
      <c r="AD355" s="1"/>
      <c r="AE355" s="1"/>
      <c r="AF355" s="1"/>
      <c r="AG355" s="1"/>
      <c r="AH355" s="1"/>
      <c r="AI355" s="1"/>
    </row>
    <row r="356" spans="1:35" s="2" customFormat="1" ht="11.5" x14ac:dyDescent="0.25">
      <c r="A356" s="1"/>
      <c r="B356" s="227"/>
      <c r="C356" s="227"/>
      <c r="D356" s="225"/>
      <c r="E356" s="225"/>
      <c r="F356" s="226"/>
      <c r="G356" s="166"/>
      <c r="H356" s="226"/>
      <c r="I356" s="166"/>
      <c r="J356" s="226"/>
      <c r="K356" s="166"/>
      <c r="L356" s="226"/>
      <c r="M356" s="166"/>
      <c r="N356" s="226"/>
      <c r="O356" s="166"/>
      <c r="P356" s="226"/>
      <c r="Q356" s="166"/>
      <c r="R356" s="226"/>
      <c r="S356" s="1"/>
      <c r="T356" s="1"/>
      <c r="U356" s="1"/>
      <c r="V356" s="4"/>
      <c r="W356" s="4"/>
      <c r="X356" s="4"/>
      <c r="Y356" s="4"/>
      <c r="Z356" s="4"/>
      <c r="AA356" s="4"/>
      <c r="AB356" s="1"/>
      <c r="AC356" s="1"/>
      <c r="AD356" s="1"/>
      <c r="AE356" s="1"/>
      <c r="AF356" s="1"/>
      <c r="AG356" s="1"/>
      <c r="AH356" s="1"/>
      <c r="AI356" s="1"/>
    </row>
    <row r="357" spans="1:35" s="2" customFormat="1" ht="11.5" x14ac:dyDescent="0.25">
      <c r="A357" s="1"/>
      <c r="B357" s="227"/>
      <c r="C357" s="227"/>
      <c r="D357" s="225"/>
      <c r="E357" s="225"/>
      <c r="F357" s="226"/>
      <c r="G357" s="166"/>
      <c r="H357" s="226"/>
      <c r="I357" s="166"/>
      <c r="J357" s="226"/>
      <c r="K357" s="166"/>
      <c r="L357" s="226"/>
      <c r="M357" s="166"/>
      <c r="N357" s="226"/>
      <c r="O357" s="166"/>
      <c r="P357" s="226"/>
      <c r="Q357" s="166"/>
      <c r="R357" s="226"/>
      <c r="S357" s="1"/>
      <c r="T357" s="1"/>
      <c r="U357" s="1"/>
      <c r="V357" s="4"/>
      <c r="W357" s="4"/>
      <c r="X357" s="4"/>
      <c r="Y357" s="4"/>
      <c r="Z357" s="4"/>
      <c r="AA357" s="4"/>
      <c r="AB357" s="1"/>
      <c r="AC357" s="1"/>
      <c r="AD357" s="1"/>
      <c r="AE357" s="1"/>
      <c r="AF357" s="1"/>
      <c r="AG357" s="1"/>
      <c r="AH357" s="1"/>
      <c r="AI357" s="1"/>
    </row>
    <row r="358" spans="1:35" s="2" customFormat="1" ht="11.5" x14ac:dyDescent="0.25">
      <c r="A358" s="1"/>
      <c r="B358" s="227"/>
      <c r="C358" s="227"/>
      <c r="D358" s="225"/>
      <c r="E358" s="225"/>
      <c r="F358" s="226"/>
      <c r="G358" s="166"/>
      <c r="H358" s="226"/>
      <c r="I358" s="166"/>
      <c r="J358" s="226"/>
      <c r="K358" s="166"/>
      <c r="L358" s="226"/>
      <c r="M358" s="166"/>
      <c r="N358" s="226"/>
      <c r="O358" s="166"/>
      <c r="P358" s="226"/>
      <c r="Q358" s="166"/>
      <c r="R358" s="226"/>
      <c r="S358" s="1"/>
      <c r="T358" s="1"/>
      <c r="U358" s="1"/>
      <c r="V358" s="4"/>
      <c r="W358" s="4"/>
      <c r="X358" s="4"/>
      <c r="Y358" s="4"/>
      <c r="Z358" s="4"/>
      <c r="AA358" s="4"/>
      <c r="AB358" s="1"/>
      <c r="AC358" s="1"/>
      <c r="AD358" s="1"/>
      <c r="AE358" s="1"/>
      <c r="AF358" s="1"/>
      <c r="AG358" s="1"/>
      <c r="AH358" s="1"/>
      <c r="AI358" s="1"/>
    </row>
    <row r="359" spans="1:35" s="2" customFormat="1" ht="11.5" x14ac:dyDescent="0.25">
      <c r="A359" s="1"/>
      <c r="B359" s="227"/>
      <c r="C359" s="227"/>
      <c r="D359" s="225"/>
      <c r="E359" s="225"/>
      <c r="F359" s="226"/>
      <c r="G359" s="166"/>
      <c r="H359" s="226"/>
      <c r="I359" s="166"/>
      <c r="J359" s="226"/>
      <c r="K359" s="166"/>
      <c r="L359" s="226"/>
      <c r="M359" s="166"/>
      <c r="N359" s="226"/>
      <c r="O359" s="166"/>
      <c r="P359" s="226"/>
      <c r="Q359" s="166"/>
      <c r="R359" s="226"/>
      <c r="S359" s="1"/>
      <c r="T359" s="1"/>
      <c r="U359" s="1"/>
      <c r="V359" s="4"/>
      <c r="W359" s="4"/>
      <c r="X359" s="4"/>
      <c r="Y359" s="4"/>
      <c r="Z359" s="4"/>
      <c r="AA359" s="4"/>
      <c r="AB359" s="1"/>
      <c r="AC359" s="1"/>
      <c r="AD359" s="1"/>
      <c r="AE359" s="1"/>
      <c r="AF359" s="1"/>
      <c r="AG359" s="1"/>
      <c r="AH359" s="1"/>
      <c r="AI359" s="1"/>
    </row>
    <row r="360" spans="1:35" s="2" customFormat="1" ht="11.5" x14ac:dyDescent="0.25">
      <c r="A360" s="1"/>
      <c r="B360" s="227"/>
      <c r="C360" s="227"/>
      <c r="D360" s="225"/>
      <c r="E360" s="225"/>
      <c r="F360" s="226"/>
      <c r="G360" s="166"/>
      <c r="H360" s="226"/>
      <c r="I360" s="166"/>
      <c r="J360" s="226"/>
      <c r="K360" s="166"/>
      <c r="L360" s="226"/>
      <c r="M360" s="166"/>
      <c r="N360" s="226"/>
      <c r="O360" s="166"/>
      <c r="P360" s="226"/>
      <c r="Q360" s="166"/>
      <c r="R360" s="226"/>
      <c r="S360" s="1"/>
      <c r="T360" s="1"/>
      <c r="U360" s="1"/>
      <c r="V360" s="4"/>
      <c r="W360" s="4"/>
      <c r="X360" s="4"/>
      <c r="Y360" s="4"/>
      <c r="Z360" s="4"/>
      <c r="AA360" s="4"/>
      <c r="AB360" s="1"/>
      <c r="AC360" s="1"/>
      <c r="AD360" s="1"/>
      <c r="AE360" s="1"/>
      <c r="AF360" s="1"/>
      <c r="AG360" s="1"/>
      <c r="AH360" s="1"/>
      <c r="AI360" s="1"/>
    </row>
    <row r="361" spans="1:35" s="2" customFormat="1" ht="11.5" x14ac:dyDescent="0.25">
      <c r="A361" s="1"/>
      <c r="B361" s="227"/>
      <c r="C361" s="227"/>
      <c r="D361" s="225"/>
      <c r="E361" s="225"/>
      <c r="F361" s="226"/>
      <c r="G361" s="166"/>
      <c r="H361" s="226"/>
      <c r="I361" s="166"/>
      <c r="J361" s="226"/>
      <c r="K361" s="166"/>
      <c r="L361" s="226"/>
      <c r="M361" s="166"/>
      <c r="N361" s="226"/>
      <c r="O361" s="166"/>
      <c r="P361" s="226"/>
      <c r="Q361" s="166"/>
      <c r="R361" s="226"/>
      <c r="S361" s="1"/>
      <c r="T361" s="1"/>
      <c r="U361" s="1"/>
      <c r="V361" s="4"/>
      <c r="W361" s="4"/>
      <c r="X361" s="4"/>
      <c r="Y361" s="4"/>
      <c r="Z361" s="4"/>
      <c r="AA361" s="4"/>
      <c r="AB361" s="1"/>
      <c r="AC361" s="1"/>
      <c r="AD361" s="1"/>
      <c r="AE361" s="1"/>
      <c r="AF361" s="1"/>
      <c r="AG361" s="1"/>
      <c r="AH361" s="1"/>
      <c r="AI361" s="1"/>
    </row>
    <row r="362" spans="1:35" s="2" customFormat="1" ht="11.5" x14ac:dyDescent="0.25">
      <c r="A362" s="1"/>
      <c r="B362" s="227"/>
      <c r="C362" s="227"/>
      <c r="D362" s="225"/>
      <c r="E362" s="225"/>
      <c r="F362" s="226"/>
      <c r="G362" s="166"/>
      <c r="H362" s="226"/>
      <c r="I362" s="166"/>
      <c r="J362" s="226"/>
      <c r="K362" s="166"/>
      <c r="L362" s="226"/>
      <c r="M362" s="166"/>
      <c r="N362" s="226"/>
      <c r="O362" s="166"/>
      <c r="P362" s="226"/>
      <c r="Q362" s="166"/>
      <c r="R362" s="226"/>
      <c r="S362" s="1"/>
      <c r="T362" s="1"/>
      <c r="U362" s="1"/>
      <c r="V362" s="4"/>
      <c r="W362" s="4"/>
      <c r="X362" s="4"/>
      <c r="Y362" s="4"/>
      <c r="Z362" s="4"/>
      <c r="AA362" s="4"/>
      <c r="AB362" s="1"/>
      <c r="AC362" s="1"/>
      <c r="AD362" s="1"/>
      <c r="AE362" s="1"/>
      <c r="AF362" s="1"/>
      <c r="AG362" s="1"/>
      <c r="AH362" s="1"/>
      <c r="AI362" s="1"/>
    </row>
    <row r="363" spans="1:35" s="2" customFormat="1" ht="11.5" x14ac:dyDescent="0.25">
      <c r="A363" s="1"/>
      <c r="B363" s="227"/>
      <c r="C363" s="227"/>
      <c r="D363" s="225"/>
      <c r="E363" s="225"/>
      <c r="F363" s="226"/>
      <c r="G363" s="166"/>
      <c r="H363" s="226"/>
      <c r="I363" s="166"/>
      <c r="J363" s="226"/>
      <c r="K363" s="166"/>
      <c r="L363" s="226"/>
      <c r="M363" s="166"/>
      <c r="N363" s="226"/>
      <c r="O363" s="166"/>
      <c r="P363" s="226"/>
      <c r="Q363" s="166"/>
      <c r="R363" s="226"/>
      <c r="S363" s="1"/>
      <c r="T363" s="1"/>
      <c r="U363" s="1"/>
      <c r="V363" s="4"/>
      <c r="W363" s="4"/>
      <c r="X363" s="4"/>
      <c r="Y363" s="4"/>
      <c r="Z363" s="4"/>
      <c r="AA363" s="4"/>
      <c r="AB363" s="1"/>
      <c r="AC363" s="1"/>
      <c r="AD363" s="1"/>
      <c r="AE363" s="1"/>
      <c r="AF363" s="1"/>
      <c r="AG363" s="1"/>
      <c r="AH363" s="1"/>
      <c r="AI363" s="1"/>
    </row>
    <row r="364" spans="1:35" s="2" customFormat="1" ht="11.5" x14ac:dyDescent="0.25">
      <c r="A364" s="1"/>
      <c r="B364" s="227"/>
      <c r="C364" s="227"/>
      <c r="D364" s="225"/>
      <c r="E364" s="225"/>
      <c r="F364" s="226"/>
      <c r="G364" s="166"/>
      <c r="H364" s="226"/>
      <c r="I364" s="166"/>
      <c r="J364" s="226"/>
      <c r="K364" s="166"/>
      <c r="L364" s="226"/>
      <c r="M364" s="166"/>
      <c r="N364" s="226"/>
      <c r="O364" s="166"/>
      <c r="P364" s="226"/>
      <c r="Q364" s="166"/>
      <c r="R364" s="226"/>
      <c r="S364" s="1"/>
      <c r="T364" s="1"/>
      <c r="U364" s="1"/>
      <c r="V364" s="4"/>
      <c r="W364" s="4"/>
      <c r="X364" s="4"/>
      <c r="Y364" s="4"/>
      <c r="Z364" s="4"/>
      <c r="AA364" s="4"/>
      <c r="AB364" s="1"/>
      <c r="AC364" s="1"/>
      <c r="AD364" s="1"/>
      <c r="AE364" s="1"/>
      <c r="AF364" s="1"/>
      <c r="AG364" s="1"/>
      <c r="AH364" s="1"/>
      <c r="AI364" s="1"/>
    </row>
    <row r="365" spans="1:35" s="2" customFormat="1" ht="11.5" x14ac:dyDescent="0.25">
      <c r="A365" s="1"/>
      <c r="B365" s="227"/>
      <c r="C365" s="227"/>
      <c r="D365" s="225"/>
      <c r="E365" s="225"/>
      <c r="F365" s="226"/>
      <c r="G365" s="166"/>
      <c r="H365" s="226"/>
      <c r="I365" s="166"/>
      <c r="J365" s="226"/>
      <c r="K365" s="166"/>
      <c r="L365" s="226"/>
      <c r="M365" s="166"/>
      <c r="N365" s="226"/>
      <c r="O365" s="166"/>
      <c r="P365" s="226"/>
      <c r="Q365" s="166"/>
      <c r="R365" s="226"/>
      <c r="S365" s="1"/>
      <c r="T365" s="1"/>
      <c r="U365" s="1"/>
      <c r="V365" s="4"/>
      <c r="W365" s="4"/>
      <c r="X365" s="4"/>
      <c r="Y365" s="4"/>
      <c r="Z365" s="4"/>
      <c r="AA365" s="4"/>
      <c r="AB365" s="1"/>
      <c r="AC365" s="1"/>
      <c r="AD365" s="1"/>
      <c r="AE365" s="1"/>
      <c r="AF365" s="1"/>
      <c r="AG365" s="1"/>
      <c r="AH365" s="1"/>
      <c r="AI365" s="1"/>
    </row>
    <row r="366" spans="1:35" s="2" customFormat="1" ht="11.5" x14ac:dyDescent="0.25">
      <c r="A366" s="1"/>
      <c r="B366" s="227"/>
      <c r="C366" s="227"/>
      <c r="D366" s="225"/>
      <c r="E366" s="225"/>
      <c r="F366" s="226"/>
      <c r="G366" s="166"/>
      <c r="H366" s="226"/>
      <c r="I366" s="166"/>
      <c r="J366" s="226"/>
      <c r="K366" s="166"/>
      <c r="L366" s="226"/>
      <c r="M366" s="166"/>
      <c r="N366" s="226"/>
      <c r="O366" s="166"/>
      <c r="P366" s="226"/>
      <c r="Q366" s="166"/>
      <c r="R366" s="226"/>
      <c r="S366" s="1"/>
      <c r="T366" s="1"/>
      <c r="U366" s="1"/>
      <c r="V366" s="4"/>
      <c r="W366" s="4"/>
      <c r="X366" s="4"/>
      <c r="Y366" s="4"/>
      <c r="Z366" s="4"/>
      <c r="AA366" s="4"/>
      <c r="AB366" s="1"/>
      <c r="AC366" s="1"/>
      <c r="AD366" s="1"/>
      <c r="AE366" s="1"/>
      <c r="AF366" s="1"/>
      <c r="AG366" s="1"/>
      <c r="AH366" s="1"/>
      <c r="AI366" s="1"/>
    </row>
    <row r="367" spans="1:35" s="2" customFormat="1" ht="11.5" x14ac:dyDescent="0.25">
      <c r="A367" s="1"/>
      <c r="B367" s="227"/>
      <c r="C367" s="227"/>
      <c r="D367" s="225"/>
      <c r="E367" s="225"/>
      <c r="F367" s="226"/>
      <c r="G367" s="166"/>
      <c r="H367" s="226"/>
      <c r="I367" s="166"/>
      <c r="J367" s="226"/>
      <c r="K367" s="166"/>
      <c r="L367" s="226"/>
      <c r="M367" s="166"/>
      <c r="N367" s="226"/>
      <c r="O367" s="166"/>
      <c r="P367" s="226"/>
      <c r="Q367" s="166"/>
      <c r="R367" s="226"/>
      <c r="S367" s="1"/>
      <c r="T367" s="1"/>
      <c r="U367" s="1"/>
      <c r="V367" s="4"/>
      <c r="W367" s="4"/>
      <c r="X367" s="4"/>
      <c r="Y367" s="4"/>
      <c r="Z367" s="4"/>
      <c r="AA367" s="4"/>
      <c r="AB367" s="1"/>
      <c r="AC367" s="1"/>
      <c r="AD367" s="1"/>
      <c r="AE367" s="1"/>
      <c r="AF367" s="1"/>
      <c r="AG367" s="1"/>
      <c r="AH367" s="1"/>
      <c r="AI367" s="1"/>
    </row>
    <row r="368" spans="1:35" s="2" customFormat="1" ht="11.5" x14ac:dyDescent="0.25">
      <c r="A368" s="1"/>
      <c r="B368" s="227"/>
      <c r="C368" s="227"/>
      <c r="D368" s="225"/>
      <c r="E368" s="225"/>
      <c r="F368" s="226"/>
      <c r="G368" s="166"/>
      <c r="H368" s="226"/>
      <c r="I368" s="166"/>
      <c r="J368" s="226"/>
      <c r="K368" s="166"/>
      <c r="L368" s="226"/>
      <c r="M368" s="166"/>
      <c r="N368" s="226"/>
      <c r="O368" s="166"/>
      <c r="P368" s="226"/>
      <c r="Q368" s="166"/>
      <c r="R368" s="226"/>
      <c r="S368" s="1"/>
      <c r="T368" s="1"/>
      <c r="U368" s="1"/>
      <c r="V368" s="4"/>
      <c r="W368" s="4"/>
      <c r="X368" s="4"/>
      <c r="Y368" s="4"/>
      <c r="Z368" s="4"/>
      <c r="AA368" s="4"/>
      <c r="AB368" s="1"/>
      <c r="AC368" s="1"/>
      <c r="AD368" s="1"/>
      <c r="AE368" s="1"/>
      <c r="AF368" s="1"/>
      <c r="AG368" s="1"/>
      <c r="AH368" s="1"/>
      <c r="AI368" s="1"/>
    </row>
    <row r="369" spans="1:35" s="2" customFormat="1" ht="11.5" x14ac:dyDescent="0.25">
      <c r="A369" s="1"/>
      <c r="B369" s="227"/>
      <c r="C369" s="227"/>
      <c r="D369" s="225"/>
      <c r="E369" s="225"/>
      <c r="F369" s="226"/>
      <c r="G369" s="166"/>
      <c r="H369" s="226"/>
      <c r="I369" s="166"/>
      <c r="J369" s="226"/>
      <c r="K369" s="166"/>
      <c r="L369" s="226"/>
      <c r="M369" s="166"/>
      <c r="N369" s="226"/>
      <c r="O369" s="166"/>
      <c r="P369" s="226"/>
      <c r="Q369" s="166"/>
      <c r="R369" s="226"/>
      <c r="S369" s="1"/>
      <c r="T369" s="1"/>
      <c r="U369" s="1"/>
      <c r="V369" s="4"/>
      <c r="W369" s="4"/>
      <c r="X369" s="4"/>
      <c r="Y369" s="4"/>
      <c r="Z369" s="4"/>
      <c r="AA369" s="4"/>
      <c r="AB369" s="1"/>
      <c r="AC369" s="1"/>
      <c r="AD369" s="1"/>
      <c r="AE369" s="1"/>
      <c r="AF369" s="1"/>
      <c r="AG369" s="1"/>
      <c r="AH369" s="1"/>
      <c r="AI369" s="1"/>
    </row>
    <row r="370" spans="1:35" s="2" customFormat="1" ht="11.5" x14ac:dyDescent="0.25">
      <c r="A370" s="1"/>
      <c r="B370" s="227"/>
      <c r="C370" s="227"/>
      <c r="D370" s="225"/>
      <c r="E370" s="225"/>
      <c r="F370" s="226"/>
      <c r="G370" s="166"/>
      <c r="H370" s="226"/>
      <c r="I370" s="166"/>
      <c r="J370" s="226"/>
      <c r="K370" s="166"/>
      <c r="L370" s="226"/>
      <c r="M370" s="166"/>
      <c r="N370" s="226"/>
      <c r="O370" s="166"/>
      <c r="P370" s="226"/>
      <c r="Q370" s="166"/>
      <c r="R370" s="226"/>
      <c r="S370" s="1"/>
      <c r="T370" s="1"/>
      <c r="U370" s="1"/>
      <c r="V370" s="4"/>
      <c r="W370" s="4"/>
      <c r="X370" s="4"/>
      <c r="Y370" s="4"/>
      <c r="Z370" s="4"/>
      <c r="AA370" s="4"/>
      <c r="AB370" s="1"/>
      <c r="AC370" s="1"/>
      <c r="AD370" s="1"/>
      <c r="AE370" s="1"/>
      <c r="AF370" s="1"/>
      <c r="AG370" s="1"/>
      <c r="AH370" s="1"/>
      <c r="AI370" s="1"/>
    </row>
    <row r="371" spans="1:35" s="2" customFormat="1" ht="11.5" x14ac:dyDescent="0.25">
      <c r="A371" s="1"/>
      <c r="B371" s="227"/>
      <c r="C371" s="227"/>
      <c r="D371" s="225"/>
      <c r="E371" s="225"/>
      <c r="F371" s="226"/>
      <c r="G371" s="166"/>
      <c r="H371" s="226"/>
      <c r="I371" s="166"/>
      <c r="J371" s="226"/>
      <c r="K371" s="166"/>
      <c r="L371" s="226"/>
      <c r="M371" s="166"/>
      <c r="N371" s="226"/>
      <c r="O371" s="166"/>
      <c r="P371" s="226"/>
      <c r="Q371" s="166"/>
      <c r="R371" s="226"/>
      <c r="S371" s="1"/>
      <c r="T371" s="1"/>
      <c r="U371" s="1"/>
      <c r="V371" s="4"/>
      <c r="W371" s="4"/>
      <c r="X371" s="4"/>
      <c r="Y371" s="4"/>
      <c r="Z371" s="4"/>
      <c r="AA371" s="4"/>
      <c r="AB371" s="1"/>
      <c r="AC371" s="1"/>
      <c r="AD371" s="1"/>
      <c r="AE371" s="1"/>
      <c r="AF371" s="1"/>
      <c r="AG371" s="1"/>
      <c r="AH371" s="1"/>
      <c r="AI371" s="1"/>
    </row>
    <row r="372" spans="1:35" s="2" customFormat="1" ht="11.5" x14ac:dyDescent="0.25">
      <c r="A372" s="1"/>
      <c r="B372" s="227"/>
      <c r="C372" s="227"/>
      <c r="D372" s="225"/>
      <c r="E372" s="225"/>
      <c r="F372" s="226"/>
      <c r="G372" s="166"/>
      <c r="H372" s="226"/>
      <c r="I372" s="166"/>
      <c r="J372" s="226"/>
      <c r="K372" s="166"/>
      <c r="L372" s="226"/>
      <c r="M372" s="166"/>
      <c r="N372" s="226"/>
      <c r="O372" s="166"/>
      <c r="P372" s="226"/>
      <c r="Q372" s="166"/>
      <c r="R372" s="226"/>
      <c r="S372" s="1"/>
      <c r="T372" s="1"/>
      <c r="U372" s="1"/>
      <c r="V372" s="4"/>
      <c r="W372" s="4"/>
      <c r="X372" s="4"/>
      <c r="Y372" s="4"/>
      <c r="Z372" s="4"/>
      <c r="AA372" s="4"/>
      <c r="AB372" s="1"/>
      <c r="AC372" s="1"/>
      <c r="AD372" s="1"/>
      <c r="AE372" s="1"/>
      <c r="AF372" s="1"/>
      <c r="AG372" s="1"/>
      <c r="AH372" s="1"/>
      <c r="AI372" s="1"/>
    </row>
    <row r="373" spans="1:35" s="2" customFormat="1" ht="11.5" x14ac:dyDescent="0.25">
      <c r="A373" s="1"/>
      <c r="B373" s="227"/>
      <c r="C373" s="227"/>
      <c r="D373" s="225"/>
      <c r="E373" s="225"/>
      <c r="F373" s="226"/>
      <c r="G373" s="166"/>
      <c r="H373" s="226"/>
      <c r="I373" s="166"/>
      <c r="J373" s="226"/>
      <c r="K373" s="166"/>
      <c r="L373" s="226"/>
      <c r="M373" s="166"/>
      <c r="N373" s="226"/>
      <c r="O373" s="166"/>
      <c r="P373" s="226"/>
      <c r="Q373" s="166"/>
      <c r="R373" s="226"/>
      <c r="S373" s="1"/>
      <c r="T373" s="1"/>
      <c r="U373" s="1"/>
      <c r="V373" s="4"/>
      <c r="W373" s="4"/>
      <c r="X373" s="4"/>
      <c r="Y373" s="4"/>
      <c r="Z373" s="4"/>
      <c r="AA373" s="4"/>
      <c r="AB373" s="1"/>
      <c r="AC373" s="1"/>
      <c r="AD373" s="1"/>
      <c r="AE373" s="1"/>
      <c r="AF373" s="1"/>
      <c r="AG373" s="1"/>
      <c r="AH373" s="1"/>
      <c r="AI373" s="1"/>
    </row>
    <row r="374" spans="1:35" s="2" customFormat="1" ht="11.5" x14ac:dyDescent="0.25">
      <c r="A374" s="1"/>
      <c r="B374" s="227"/>
      <c r="C374" s="227"/>
      <c r="D374" s="225"/>
      <c r="E374" s="225"/>
      <c r="F374" s="226"/>
      <c r="G374" s="166"/>
      <c r="H374" s="226"/>
      <c r="I374" s="166"/>
      <c r="J374" s="226"/>
      <c r="K374" s="166"/>
      <c r="L374" s="226"/>
      <c r="M374" s="166"/>
      <c r="N374" s="226"/>
      <c r="O374" s="166"/>
      <c r="P374" s="226"/>
      <c r="Q374" s="166"/>
      <c r="R374" s="226"/>
      <c r="S374" s="1"/>
      <c r="T374" s="1"/>
      <c r="U374" s="1"/>
      <c r="V374" s="4"/>
      <c r="W374" s="4"/>
      <c r="X374" s="4"/>
      <c r="Y374" s="4"/>
      <c r="Z374" s="4"/>
      <c r="AA374" s="4"/>
      <c r="AB374" s="1"/>
      <c r="AC374" s="1"/>
      <c r="AD374" s="1"/>
      <c r="AE374" s="1"/>
      <c r="AF374" s="1"/>
      <c r="AG374" s="1"/>
      <c r="AH374" s="1"/>
      <c r="AI374" s="1"/>
    </row>
    <row r="375" spans="1:35" s="2" customFormat="1" ht="11.5" x14ac:dyDescent="0.25">
      <c r="A375" s="1"/>
      <c r="B375" s="227"/>
      <c r="C375" s="227"/>
      <c r="D375" s="225"/>
      <c r="E375" s="225"/>
      <c r="F375" s="226"/>
      <c r="G375" s="166"/>
      <c r="H375" s="226"/>
      <c r="I375" s="166"/>
      <c r="J375" s="226"/>
      <c r="K375" s="166"/>
      <c r="L375" s="226"/>
      <c r="M375" s="166"/>
      <c r="N375" s="226"/>
      <c r="O375" s="166"/>
      <c r="P375" s="226"/>
      <c r="Q375" s="166"/>
      <c r="R375" s="226"/>
      <c r="S375" s="1"/>
      <c r="T375" s="1"/>
      <c r="U375" s="1"/>
      <c r="V375" s="4"/>
      <c r="W375" s="4"/>
      <c r="X375" s="4"/>
      <c r="Y375" s="4"/>
      <c r="Z375" s="4"/>
      <c r="AA375" s="4"/>
      <c r="AB375" s="1"/>
      <c r="AC375" s="1"/>
      <c r="AD375" s="1"/>
      <c r="AE375" s="1"/>
      <c r="AF375" s="1"/>
      <c r="AG375" s="1"/>
      <c r="AH375" s="1"/>
      <c r="AI375" s="1"/>
    </row>
    <row r="376" spans="1:35" s="2" customFormat="1" ht="11.5" x14ac:dyDescent="0.25">
      <c r="A376" s="1"/>
      <c r="B376" s="227"/>
      <c r="C376" s="227"/>
      <c r="D376" s="225"/>
      <c r="E376" s="225"/>
      <c r="F376" s="226"/>
      <c r="G376" s="166"/>
      <c r="H376" s="226"/>
      <c r="I376" s="166"/>
      <c r="J376" s="226"/>
      <c r="K376" s="166"/>
      <c r="L376" s="226"/>
      <c r="M376" s="166"/>
      <c r="N376" s="226"/>
      <c r="O376" s="166"/>
      <c r="P376" s="226"/>
      <c r="Q376" s="166"/>
      <c r="R376" s="226"/>
      <c r="S376" s="1"/>
      <c r="T376" s="1"/>
      <c r="U376" s="1"/>
      <c r="V376" s="4"/>
      <c r="W376" s="4"/>
      <c r="X376" s="4"/>
      <c r="Y376" s="4"/>
      <c r="Z376" s="4"/>
      <c r="AA376" s="4"/>
      <c r="AB376" s="1"/>
      <c r="AC376" s="1"/>
      <c r="AD376" s="1"/>
      <c r="AE376" s="1"/>
      <c r="AF376" s="1"/>
      <c r="AG376" s="1"/>
      <c r="AH376" s="1"/>
      <c r="AI376" s="1"/>
    </row>
    <row r="377" spans="1:35" s="2" customFormat="1" ht="11.5" x14ac:dyDescent="0.25">
      <c r="A377" s="1"/>
      <c r="B377" s="227"/>
      <c r="C377" s="227"/>
      <c r="D377" s="225"/>
      <c r="E377" s="225"/>
      <c r="F377" s="226"/>
      <c r="G377" s="166"/>
      <c r="H377" s="226"/>
      <c r="I377" s="166"/>
      <c r="J377" s="226"/>
      <c r="K377" s="166"/>
      <c r="L377" s="226"/>
      <c r="M377" s="166"/>
      <c r="N377" s="226"/>
      <c r="O377" s="166"/>
      <c r="P377" s="226"/>
      <c r="Q377" s="166"/>
      <c r="R377" s="226"/>
      <c r="S377" s="1"/>
      <c r="T377" s="1"/>
      <c r="U377" s="1"/>
      <c r="V377" s="4"/>
      <c r="W377" s="4"/>
      <c r="X377" s="4"/>
      <c r="Y377" s="4"/>
      <c r="Z377" s="4"/>
      <c r="AA377" s="4"/>
      <c r="AB377" s="1"/>
      <c r="AC377" s="1"/>
      <c r="AD377" s="1"/>
      <c r="AE377" s="1"/>
      <c r="AF377" s="1"/>
      <c r="AG377" s="1"/>
      <c r="AH377" s="1"/>
      <c r="AI377" s="1"/>
    </row>
    <row r="378" spans="1:35" s="2" customFormat="1" ht="11.5" x14ac:dyDescent="0.25">
      <c r="A378" s="1"/>
      <c r="B378" s="227"/>
      <c r="C378" s="227"/>
      <c r="D378" s="225"/>
      <c r="E378" s="225"/>
      <c r="F378" s="226"/>
      <c r="G378" s="166"/>
      <c r="H378" s="226"/>
      <c r="I378" s="166"/>
      <c r="J378" s="226"/>
      <c r="K378" s="166"/>
      <c r="L378" s="226"/>
      <c r="M378" s="166"/>
      <c r="N378" s="226"/>
      <c r="O378" s="166"/>
      <c r="P378" s="226"/>
      <c r="Q378" s="166"/>
      <c r="R378" s="226"/>
      <c r="S378" s="1"/>
      <c r="T378" s="1"/>
      <c r="U378" s="1"/>
      <c r="V378" s="4"/>
      <c r="W378" s="4"/>
      <c r="X378" s="4"/>
      <c r="Y378" s="4"/>
      <c r="Z378" s="4"/>
      <c r="AA378" s="4"/>
      <c r="AB378" s="1"/>
      <c r="AC378" s="1"/>
      <c r="AD378" s="1"/>
      <c r="AE378" s="1"/>
      <c r="AF378" s="1"/>
      <c r="AG378" s="1"/>
      <c r="AH378" s="1"/>
      <c r="AI378" s="1"/>
    </row>
    <row r="379" spans="1:35" s="2" customFormat="1" ht="11.5" x14ac:dyDescent="0.25">
      <c r="A379" s="1"/>
      <c r="B379" s="227"/>
      <c r="C379" s="227"/>
      <c r="D379" s="225"/>
      <c r="E379" s="225"/>
      <c r="F379" s="226"/>
      <c r="G379" s="166"/>
      <c r="H379" s="226"/>
      <c r="I379" s="166"/>
      <c r="J379" s="226"/>
      <c r="K379" s="166"/>
      <c r="L379" s="226"/>
      <c r="M379" s="166"/>
      <c r="N379" s="226"/>
      <c r="O379" s="166"/>
      <c r="P379" s="226"/>
      <c r="Q379" s="166"/>
      <c r="R379" s="226"/>
      <c r="S379" s="1"/>
      <c r="T379" s="1"/>
      <c r="U379" s="1"/>
      <c r="V379" s="4"/>
      <c r="W379" s="4"/>
      <c r="X379" s="4"/>
      <c r="Y379" s="4"/>
      <c r="Z379" s="4"/>
      <c r="AA379" s="4"/>
      <c r="AB379" s="1"/>
      <c r="AC379" s="1"/>
      <c r="AD379" s="1"/>
      <c r="AE379" s="1"/>
      <c r="AF379" s="1"/>
      <c r="AG379" s="1"/>
      <c r="AH379" s="1"/>
      <c r="AI379" s="1"/>
    </row>
    <row r="380" spans="1:35" s="2" customFormat="1" ht="11.5" x14ac:dyDescent="0.25">
      <c r="A380" s="1"/>
      <c r="B380" s="227"/>
      <c r="C380" s="227"/>
      <c r="D380" s="225"/>
      <c r="E380" s="225"/>
      <c r="F380" s="226"/>
      <c r="G380" s="166"/>
      <c r="H380" s="226"/>
      <c r="I380" s="166"/>
      <c r="J380" s="226"/>
      <c r="K380" s="166"/>
      <c r="L380" s="226"/>
      <c r="M380" s="166"/>
      <c r="N380" s="226"/>
      <c r="O380" s="166"/>
      <c r="P380" s="226"/>
      <c r="Q380" s="166"/>
      <c r="R380" s="226"/>
      <c r="S380" s="1"/>
      <c r="T380" s="1"/>
      <c r="U380" s="1"/>
      <c r="V380" s="4"/>
      <c r="W380" s="4"/>
      <c r="X380" s="4"/>
      <c r="Y380" s="4"/>
      <c r="Z380" s="4"/>
      <c r="AA380" s="4"/>
      <c r="AB380" s="1"/>
      <c r="AC380" s="1"/>
      <c r="AD380" s="1"/>
      <c r="AE380" s="1"/>
      <c r="AF380" s="1"/>
      <c r="AG380" s="1"/>
      <c r="AH380" s="1"/>
      <c r="AI380" s="1"/>
    </row>
    <row r="381" spans="1:35" s="2" customFormat="1" ht="11.5" x14ac:dyDescent="0.25">
      <c r="A381" s="1"/>
      <c r="B381" s="227"/>
      <c r="C381" s="227"/>
      <c r="D381" s="225"/>
      <c r="E381" s="225"/>
      <c r="F381" s="226"/>
      <c r="G381" s="166"/>
      <c r="H381" s="226"/>
      <c r="I381" s="166"/>
      <c r="J381" s="226"/>
      <c r="K381" s="166"/>
      <c r="L381" s="226"/>
      <c r="M381" s="166"/>
      <c r="N381" s="226"/>
      <c r="O381" s="166"/>
      <c r="P381" s="226"/>
      <c r="Q381" s="166"/>
      <c r="R381" s="226"/>
      <c r="S381" s="1"/>
      <c r="T381" s="1"/>
      <c r="U381" s="1"/>
      <c r="V381" s="4"/>
      <c r="W381" s="4"/>
      <c r="X381" s="4"/>
      <c r="Y381" s="4"/>
      <c r="Z381" s="4"/>
      <c r="AA381" s="4"/>
      <c r="AB381" s="1"/>
      <c r="AC381" s="1"/>
      <c r="AD381" s="1"/>
      <c r="AE381" s="1"/>
      <c r="AF381" s="1"/>
      <c r="AG381" s="1"/>
      <c r="AH381" s="1"/>
      <c r="AI381" s="1"/>
    </row>
    <row r="382" spans="1:35" s="2" customFormat="1" ht="11.5" x14ac:dyDescent="0.25">
      <c r="A382" s="1"/>
      <c r="B382" s="227"/>
      <c r="C382" s="227"/>
      <c r="D382" s="225"/>
      <c r="E382" s="225"/>
      <c r="F382" s="226"/>
      <c r="G382" s="166"/>
      <c r="H382" s="226"/>
      <c r="I382" s="166"/>
      <c r="J382" s="226"/>
      <c r="K382" s="166"/>
      <c r="L382" s="226"/>
      <c r="M382" s="166"/>
      <c r="N382" s="226"/>
      <c r="O382" s="166"/>
      <c r="P382" s="226"/>
      <c r="Q382" s="166"/>
      <c r="R382" s="226"/>
      <c r="S382" s="1"/>
      <c r="T382" s="1"/>
      <c r="U382" s="1"/>
      <c r="V382" s="4"/>
      <c r="W382" s="4"/>
      <c r="X382" s="4"/>
      <c r="Y382" s="4"/>
      <c r="Z382" s="4"/>
      <c r="AA382" s="4"/>
      <c r="AB382" s="1"/>
      <c r="AC382" s="1"/>
      <c r="AD382" s="1"/>
      <c r="AE382" s="1"/>
      <c r="AF382" s="1"/>
      <c r="AG382" s="1"/>
      <c r="AH382" s="1"/>
      <c r="AI382" s="1"/>
    </row>
    <row r="383" spans="1:35" s="2" customFormat="1" ht="11.5" x14ac:dyDescent="0.25">
      <c r="A383" s="1"/>
      <c r="B383" s="227"/>
      <c r="C383" s="227"/>
      <c r="D383" s="225"/>
      <c r="E383" s="225"/>
      <c r="F383" s="226"/>
      <c r="G383" s="166"/>
      <c r="H383" s="226"/>
      <c r="I383" s="166"/>
      <c r="J383" s="226"/>
      <c r="K383" s="166"/>
      <c r="L383" s="226"/>
      <c r="M383" s="166"/>
      <c r="N383" s="226"/>
      <c r="O383" s="166"/>
      <c r="P383" s="226"/>
      <c r="Q383" s="166"/>
      <c r="R383" s="226"/>
      <c r="S383" s="1"/>
      <c r="T383" s="1"/>
      <c r="U383" s="1"/>
      <c r="V383" s="4"/>
      <c r="W383" s="4"/>
      <c r="X383" s="4"/>
      <c r="Y383" s="4"/>
      <c r="Z383" s="4"/>
      <c r="AA383" s="4"/>
      <c r="AB383" s="1"/>
      <c r="AC383" s="1"/>
      <c r="AD383" s="1"/>
      <c r="AE383" s="1"/>
      <c r="AF383" s="1"/>
      <c r="AG383" s="1"/>
      <c r="AH383" s="1"/>
      <c r="AI383" s="1"/>
    </row>
    <row r="384" spans="1:35" s="2" customFormat="1" ht="11.5" x14ac:dyDescent="0.25">
      <c r="A384" s="1"/>
      <c r="B384" s="227"/>
      <c r="C384" s="227"/>
      <c r="D384" s="225"/>
      <c r="E384" s="225"/>
      <c r="F384" s="226"/>
      <c r="G384" s="166"/>
      <c r="H384" s="226"/>
      <c r="I384" s="166"/>
      <c r="J384" s="226"/>
      <c r="K384" s="166"/>
      <c r="L384" s="226"/>
      <c r="M384" s="166"/>
      <c r="N384" s="226"/>
      <c r="O384" s="166"/>
      <c r="P384" s="226"/>
      <c r="Q384" s="166"/>
      <c r="R384" s="226"/>
      <c r="S384" s="1"/>
      <c r="T384" s="1"/>
      <c r="U384" s="1"/>
      <c r="V384" s="4"/>
      <c r="W384" s="4"/>
      <c r="X384" s="4"/>
      <c r="Y384" s="4"/>
      <c r="Z384" s="4"/>
      <c r="AA384" s="4"/>
      <c r="AB384" s="1"/>
      <c r="AC384" s="1"/>
      <c r="AD384" s="1"/>
      <c r="AE384" s="1"/>
      <c r="AF384" s="1"/>
      <c r="AG384" s="1"/>
      <c r="AH384" s="1"/>
      <c r="AI384" s="1"/>
    </row>
    <row r="385" spans="1:35" s="2" customFormat="1" ht="11.5" x14ac:dyDescent="0.25">
      <c r="A385" s="1"/>
      <c r="B385" s="227"/>
      <c r="C385" s="227"/>
      <c r="D385" s="225"/>
      <c r="E385" s="225"/>
      <c r="F385" s="226"/>
      <c r="G385" s="166"/>
      <c r="H385" s="226"/>
      <c r="I385" s="166"/>
      <c r="J385" s="226"/>
      <c r="K385" s="166"/>
      <c r="L385" s="226"/>
      <c r="M385" s="166"/>
      <c r="N385" s="226"/>
      <c r="O385" s="166"/>
      <c r="P385" s="226"/>
      <c r="Q385" s="166"/>
      <c r="R385" s="226"/>
      <c r="S385" s="1"/>
      <c r="T385" s="1"/>
      <c r="U385" s="1"/>
      <c r="V385" s="4"/>
      <c r="W385" s="4"/>
      <c r="X385" s="4"/>
      <c r="Y385" s="4"/>
      <c r="Z385" s="4"/>
      <c r="AA385" s="4"/>
      <c r="AB385" s="1"/>
      <c r="AC385" s="1"/>
      <c r="AD385" s="1"/>
      <c r="AE385" s="1"/>
      <c r="AF385" s="1"/>
      <c r="AG385" s="1"/>
      <c r="AH385" s="1"/>
      <c r="AI385" s="1"/>
    </row>
    <row r="386" spans="1:35" s="2" customFormat="1" ht="11.5" x14ac:dyDescent="0.25">
      <c r="A386" s="1"/>
      <c r="B386" s="227"/>
      <c r="C386" s="227"/>
      <c r="D386" s="225"/>
      <c r="E386" s="225"/>
      <c r="F386" s="226"/>
      <c r="G386" s="166"/>
      <c r="H386" s="226"/>
      <c r="I386" s="166"/>
      <c r="J386" s="226"/>
      <c r="K386" s="166"/>
      <c r="L386" s="226"/>
      <c r="M386" s="166"/>
      <c r="N386" s="226"/>
      <c r="O386" s="166"/>
      <c r="P386" s="226"/>
      <c r="Q386" s="166"/>
      <c r="R386" s="226"/>
      <c r="S386" s="1"/>
      <c r="T386" s="1"/>
      <c r="U386" s="1"/>
      <c r="V386" s="4"/>
      <c r="W386" s="4"/>
      <c r="X386" s="4"/>
      <c r="Y386" s="4"/>
      <c r="Z386" s="4"/>
      <c r="AA386" s="4"/>
      <c r="AB386" s="1"/>
      <c r="AC386" s="1"/>
      <c r="AD386" s="1"/>
      <c r="AE386" s="1"/>
      <c r="AF386" s="1"/>
      <c r="AG386" s="1"/>
      <c r="AH386" s="1"/>
      <c r="AI386" s="1"/>
    </row>
    <row r="387" spans="1:35" s="2" customFormat="1" ht="11.5" x14ac:dyDescent="0.25">
      <c r="A387" s="1"/>
      <c r="B387" s="227"/>
      <c r="C387" s="227"/>
      <c r="D387" s="225"/>
      <c r="E387" s="225"/>
      <c r="F387" s="226"/>
      <c r="G387" s="166"/>
      <c r="H387" s="226"/>
      <c r="I387" s="166"/>
      <c r="J387" s="226"/>
      <c r="K387" s="166"/>
      <c r="L387" s="226"/>
      <c r="M387" s="166"/>
      <c r="N387" s="226"/>
      <c r="O387" s="166"/>
      <c r="P387" s="226"/>
      <c r="Q387" s="166"/>
      <c r="R387" s="226"/>
      <c r="S387" s="1"/>
      <c r="T387" s="1"/>
      <c r="U387" s="1"/>
      <c r="V387" s="4"/>
      <c r="W387" s="4"/>
      <c r="X387" s="4"/>
      <c r="Y387" s="4"/>
      <c r="Z387" s="4"/>
      <c r="AA387" s="4"/>
      <c r="AB387" s="1"/>
      <c r="AC387" s="1"/>
      <c r="AD387" s="1"/>
      <c r="AE387" s="1"/>
      <c r="AF387" s="1"/>
      <c r="AG387" s="1"/>
      <c r="AH387" s="1"/>
      <c r="AI387" s="1"/>
    </row>
    <row r="388" spans="1:35" s="2" customFormat="1" ht="11.5" x14ac:dyDescent="0.25">
      <c r="A388" s="1"/>
      <c r="B388" s="227"/>
      <c r="C388" s="227"/>
      <c r="D388" s="225"/>
      <c r="E388" s="225"/>
      <c r="F388" s="226"/>
      <c r="G388" s="166"/>
      <c r="H388" s="226"/>
      <c r="I388" s="166"/>
      <c r="J388" s="226"/>
      <c r="K388" s="166"/>
      <c r="L388" s="226"/>
      <c r="M388" s="166"/>
      <c r="N388" s="226"/>
      <c r="O388" s="166"/>
      <c r="P388" s="226"/>
      <c r="Q388" s="166"/>
      <c r="R388" s="226"/>
      <c r="S388" s="1"/>
      <c r="T388" s="1"/>
      <c r="U388" s="1"/>
      <c r="V388" s="4"/>
      <c r="W388" s="4"/>
      <c r="X388" s="4"/>
      <c r="Y388" s="4"/>
      <c r="Z388" s="4"/>
      <c r="AA388" s="4"/>
      <c r="AB388" s="1"/>
      <c r="AC388" s="1"/>
      <c r="AD388" s="1"/>
      <c r="AE388" s="1"/>
      <c r="AF388" s="1"/>
      <c r="AG388" s="1"/>
      <c r="AH388" s="1"/>
      <c r="AI388" s="1"/>
    </row>
    <row r="389" spans="1:35" s="2" customFormat="1" ht="11.5" x14ac:dyDescent="0.25">
      <c r="A389" s="1"/>
      <c r="B389" s="227"/>
      <c r="C389" s="227"/>
      <c r="D389" s="225"/>
      <c r="E389" s="225"/>
      <c r="F389" s="226"/>
      <c r="G389" s="166"/>
      <c r="H389" s="226"/>
      <c r="I389" s="166"/>
      <c r="J389" s="226"/>
      <c r="K389" s="166"/>
      <c r="L389" s="226"/>
      <c r="M389" s="166"/>
      <c r="N389" s="226"/>
      <c r="O389" s="166"/>
      <c r="P389" s="226"/>
      <c r="Q389" s="166"/>
      <c r="R389" s="226"/>
      <c r="S389" s="1"/>
      <c r="T389" s="1"/>
      <c r="U389" s="1"/>
      <c r="V389" s="4"/>
      <c r="W389" s="4"/>
      <c r="X389" s="4"/>
      <c r="Y389" s="4"/>
      <c r="Z389" s="4"/>
      <c r="AA389" s="4"/>
      <c r="AB389" s="1"/>
      <c r="AC389" s="1"/>
      <c r="AD389" s="1"/>
      <c r="AE389" s="1"/>
      <c r="AF389" s="1"/>
      <c r="AG389" s="1"/>
      <c r="AH389" s="1"/>
      <c r="AI389" s="1"/>
    </row>
    <row r="390" spans="1:35" s="2" customFormat="1" ht="11.5" x14ac:dyDescent="0.25">
      <c r="A390" s="1"/>
      <c r="B390" s="227"/>
      <c r="C390" s="227"/>
      <c r="D390" s="225"/>
      <c r="E390" s="225"/>
      <c r="F390" s="226"/>
      <c r="G390" s="166"/>
      <c r="H390" s="226"/>
      <c r="I390" s="166"/>
      <c r="J390" s="226"/>
      <c r="K390" s="166"/>
      <c r="L390" s="226"/>
      <c r="M390" s="166"/>
      <c r="N390" s="226"/>
      <c r="O390" s="166"/>
      <c r="P390" s="226"/>
      <c r="Q390" s="166"/>
      <c r="R390" s="226"/>
      <c r="S390" s="1"/>
      <c r="T390" s="1"/>
      <c r="U390" s="1"/>
      <c r="V390" s="4"/>
      <c r="W390" s="4"/>
      <c r="X390" s="4"/>
      <c r="Y390" s="4"/>
      <c r="Z390" s="4"/>
      <c r="AA390" s="4"/>
      <c r="AB390" s="1"/>
      <c r="AC390" s="1"/>
      <c r="AD390" s="1"/>
      <c r="AE390" s="1"/>
      <c r="AF390" s="1"/>
      <c r="AG390" s="1"/>
      <c r="AH390" s="1"/>
      <c r="AI390" s="1"/>
    </row>
    <row r="391" spans="1:35" s="2" customFormat="1" ht="11.5" x14ac:dyDescent="0.25">
      <c r="A391" s="1"/>
      <c r="B391" s="227"/>
      <c r="C391" s="227"/>
      <c r="D391" s="225"/>
      <c r="E391" s="225"/>
      <c r="F391" s="226"/>
      <c r="G391" s="166"/>
      <c r="H391" s="226"/>
      <c r="I391" s="166"/>
      <c r="J391" s="226"/>
      <c r="K391" s="166"/>
      <c r="L391" s="226"/>
      <c r="M391" s="166"/>
      <c r="N391" s="226"/>
      <c r="O391" s="166"/>
      <c r="P391" s="226"/>
      <c r="Q391" s="166"/>
      <c r="R391" s="226"/>
      <c r="S391" s="1"/>
      <c r="T391" s="1"/>
      <c r="U391" s="1"/>
      <c r="V391" s="4"/>
      <c r="W391" s="4"/>
      <c r="X391" s="4"/>
      <c r="Y391" s="4"/>
      <c r="Z391" s="4"/>
      <c r="AA391" s="4"/>
      <c r="AB391" s="1"/>
      <c r="AC391" s="1"/>
      <c r="AD391" s="1"/>
      <c r="AE391" s="1"/>
      <c r="AF391" s="1"/>
      <c r="AG391" s="1"/>
      <c r="AH391" s="1"/>
      <c r="AI391" s="1"/>
    </row>
    <row r="392" spans="1:35" s="2" customFormat="1" ht="11.5" x14ac:dyDescent="0.25">
      <c r="A392" s="1"/>
      <c r="B392" s="227"/>
      <c r="C392" s="227"/>
      <c r="D392" s="225"/>
      <c r="E392" s="225"/>
      <c r="F392" s="226"/>
      <c r="G392" s="166"/>
      <c r="H392" s="226"/>
      <c r="I392" s="166"/>
      <c r="J392" s="226"/>
      <c r="K392" s="166"/>
      <c r="L392" s="226"/>
      <c r="M392" s="166"/>
      <c r="N392" s="226"/>
      <c r="O392" s="166"/>
      <c r="P392" s="226"/>
      <c r="Q392" s="166"/>
      <c r="R392" s="226"/>
      <c r="S392" s="1"/>
      <c r="T392" s="1"/>
      <c r="U392" s="1"/>
      <c r="V392" s="4"/>
      <c r="W392" s="4"/>
      <c r="X392" s="4"/>
      <c r="Y392" s="4"/>
      <c r="Z392" s="4"/>
      <c r="AA392" s="4"/>
      <c r="AB392" s="1"/>
      <c r="AC392" s="1"/>
      <c r="AD392" s="1"/>
      <c r="AE392" s="1"/>
      <c r="AF392" s="1"/>
      <c r="AG392" s="1"/>
      <c r="AH392" s="1"/>
      <c r="AI392" s="1"/>
    </row>
    <row r="393" spans="1:35" s="2" customFormat="1" ht="11.5" x14ac:dyDescent="0.25">
      <c r="A393" s="1"/>
      <c r="B393" s="227"/>
      <c r="C393" s="227"/>
      <c r="D393" s="225"/>
      <c r="E393" s="225"/>
      <c r="F393" s="226"/>
      <c r="G393" s="166"/>
      <c r="H393" s="226"/>
      <c r="I393" s="166"/>
      <c r="J393" s="226"/>
      <c r="K393" s="166"/>
      <c r="L393" s="226"/>
      <c r="M393" s="166"/>
      <c r="N393" s="226"/>
      <c r="O393" s="166"/>
      <c r="P393" s="226"/>
      <c r="Q393" s="166"/>
      <c r="R393" s="226"/>
      <c r="S393" s="1"/>
      <c r="T393" s="1"/>
      <c r="U393" s="1"/>
      <c r="V393" s="4"/>
      <c r="W393" s="4"/>
      <c r="X393" s="4"/>
      <c r="Y393" s="4"/>
      <c r="Z393" s="4"/>
      <c r="AA393" s="4"/>
      <c r="AB393" s="1"/>
      <c r="AC393" s="1"/>
      <c r="AD393" s="1"/>
      <c r="AE393" s="1"/>
      <c r="AF393" s="1"/>
      <c r="AG393" s="1"/>
      <c r="AH393" s="1"/>
      <c r="AI393" s="1"/>
    </row>
    <row r="394" spans="1:35" s="2" customFormat="1" ht="11.5" x14ac:dyDescent="0.25">
      <c r="A394" s="1"/>
      <c r="B394" s="227"/>
      <c r="C394" s="227"/>
      <c r="D394" s="225"/>
      <c r="E394" s="225"/>
      <c r="F394" s="226"/>
      <c r="G394" s="166"/>
      <c r="H394" s="226"/>
      <c r="I394" s="166"/>
      <c r="J394" s="226"/>
      <c r="K394" s="166"/>
      <c r="L394" s="226"/>
      <c r="M394" s="166"/>
      <c r="N394" s="226"/>
      <c r="O394" s="166"/>
      <c r="P394" s="226"/>
      <c r="Q394" s="166"/>
      <c r="R394" s="226"/>
      <c r="S394" s="1"/>
      <c r="T394" s="1"/>
      <c r="U394" s="1"/>
      <c r="V394" s="4"/>
      <c r="W394" s="4"/>
      <c r="X394" s="4"/>
      <c r="Y394" s="4"/>
      <c r="Z394" s="4"/>
      <c r="AA394" s="4"/>
      <c r="AB394" s="1"/>
      <c r="AC394" s="1"/>
      <c r="AD394" s="1"/>
      <c r="AE394" s="1"/>
      <c r="AF394" s="1"/>
      <c r="AG394" s="1"/>
      <c r="AH394" s="1"/>
      <c r="AI394" s="1"/>
    </row>
    <row r="395" spans="1:35" s="2" customFormat="1" ht="11.5" x14ac:dyDescent="0.25">
      <c r="A395" s="1"/>
      <c r="B395" s="227"/>
      <c r="C395" s="227"/>
      <c r="D395" s="225"/>
      <c r="E395" s="225"/>
      <c r="F395" s="226"/>
      <c r="G395" s="166"/>
      <c r="H395" s="226"/>
      <c r="I395" s="166"/>
      <c r="J395" s="226"/>
      <c r="K395" s="166"/>
      <c r="L395" s="226"/>
      <c r="M395" s="166"/>
      <c r="N395" s="226"/>
      <c r="O395" s="166"/>
      <c r="P395" s="226"/>
      <c r="Q395" s="166"/>
      <c r="R395" s="226"/>
      <c r="S395" s="1"/>
      <c r="T395" s="1"/>
      <c r="U395" s="1"/>
      <c r="V395" s="4"/>
      <c r="W395" s="4"/>
      <c r="X395" s="4"/>
      <c r="Y395" s="4"/>
      <c r="Z395" s="4"/>
      <c r="AA395" s="4"/>
      <c r="AB395" s="1"/>
      <c r="AC395" s="1"/>
      <c r="AD395" s="1"/>
      <c r="AE395" s="1"/>
      <c r="AF395" s="1"/>
      <c r="AG395" s="1"/>
      <c r="AH395" s="1"/>
      <c r="AI395" s="1"/>
    </row>
    <row r="396" spans="1:35" s="2" customFormat="1" ht="11.5" x14ac:dyDescent="0.25">
      <c r="A396" s="1"/>
      <c r="B396" s="227"/>
      <c r="C396" s="227"/>
      <c r="D396" s="225"/>
      <c r="E396" s="225"/>
      <c r="F396" s="226"/>
      <c r="G396" s="166"/>
      <c r="H396" s="226"/>
      <c r="I396" s="166"/>
      <c r="J396" s="226"/>
      <c r="K396" s="166"/>
      <c r="L396" s="226"/>
      <c r="M396" s="166"/>
      <c r="N396" s="226"/>
      <c r="O396" s="166"/>
      <c r="P396" s="226"/>
      <c r="Q396" s="166"/>
      <c r="R396" s="226"/>
      <c r="S396" s="1"/>
      <c r="T396" s="1"/>
      <c r="U396" s="1"/>
      <c r="V396" s="4"/>
      <c r="W396" s="4"/>
      <c r="X396" s="4"/>
      <c r="Y396" s="4"/>
      <c r="Z396" s="4"/>
      <c r="AA396" s="4"/>
      <c r="AB396" s="1"/>
      <c r="AC396" s="1"/>
      <c r="AD396" s="1"/>
      <c r="AE396" s="1"/>
      <c r="AF396" s="1"/>
      <c r="AG396" s="1"/>
      <c r="AH396" s="1"/>
      <c r="AI396" s="1"/>
    </row>
    <row r="397" spans="1:35" s="2" customFormat="1" ht="11.5" x14ac:dyDescent="0.25">
      <c r="A397" s="1"/>
      <c r="B397" s="227"/>
      <c r="C397" s="227"/>
      <c r="D397" s="225"/>
      <c r="E397" s="225"/>
      <c r="F397" s="226"/>
      <c r="G397" s="166"/>
      <c r="H397" s="226"/>
      <c r="I397" s="166"/>
      <c r="J397" s="226"/>
      <c r="K397" s="166"/>
      <c r="L397" s="226"/>
      <c r="M397" s="166"/>
      <c r="N397" s="226"/>
      <c r="O397" s="166"/>
      <c r="P397" s="226"/>
      <c r="Q397" s="166"/>
      <c r="R397" s="226"/>
      <c r="S397" s="1"/>
      <c r="T397" s="1"/>
      <c r="U397" s="1"/>
      <c r="V397" s="4"/>
      <c r="W397" s="4"/>
      <c r="X397" s="4"/>
      <c r="Y397" s="4"/>
      <c r="Z397" s="4"/>
      <c r="AA397" s="4"/>
      <c r="AB397" s="1"/>
      <c r="AC397" s="1"/>
      <c r="AD397" s="1"/>
      <c r="AE397" s="1"/>
      <c r="AF397" s="1"/>
      <c r="AG397" s="1"/>
      <c r="AH397" s="1"/>
      <c r="AI397" s="1"/>
    </row>
    <row r="398" spans="1:35" s="2" customFormat="1" ht="11.5" x14ac:dyDescent="0.25">
      <c r="A398" s="1"/>
      <c r="B398" s="227"/>
      <c r="C398" s="227"/>
      <c r="D398" s="225"/>
      <c r="E398" s="225"/>
      <c r="F398" s="226"/>
      <c r="G398" s="166"/>
      <c r="H398" s="226"/>
      <c r="I398" s="166"/>
      <c r="J398" s="226"/>
      <c r="K398" s="166"/>
      <c r="L398" s="226"/>
      <c r="M398" s="166"/>
      <c r="N398" s="226"/>
      <c r="O398" s="166"/>
      <c r="P398" s="226"/>
      <c r="Q398" s="166"/>
      <c r="R398" s="226"/>
      <c r="S398" s="1"/>
      <c r="T398" s="1"/>
      <c r="U398" s="1"/>
      <c r="V398" s="4"/>
      <c r="W398" s="4"/>
      <c r="X398" s="4"/>
      <c r="Y398" s="4"/>
      <c r="Z398" s="4"/>
      <c r="AA398" s="4"/>
      <c r="AB398" s="1"/>
      <c r="AC398" s="1"/>
      <c r="AD398" s="1"/>
      <c r="AE398" s="1"/>
      <c r="AF398" s="1"/>
      <c r="AG398" s="1"/>
      <c r="AH398" s="1"/>
      <c r="AI398" s="1"/>
    </row>
    <row r="399" spans="1:35" s="2" customFormat="1" ht="11.5" x14ac:dyDescent="0.25">
      <c r="A399" s="1"/>
      <c r="B399" s="227"/>
      <c r="C399" s="227"/>
      <c r="D399" s="225"/>
      <c r="E399" s="225"/>
      <c r="F399" s="226"/>
      <c r="G399" s="166"/>
      <c r="H399" s="226"/>
      <c r="I399" s="166"/>
      <c r="J399" s="226"/>
      <c r="K399" s="166"/>
      <c r="L399" s="226"/>
      <c r="M399" s="166"/>
      <c r="N399" s="226"/>
      <c r="O399" s="166"/>
      <c r="P399" s="226"/>
      <c r="Q399" s="166"/>
      <c r="R399" s="226"/>
      <c r="S399" s="1"/>
      <c r="T399" s="1"/>
      <c r="U399" s="1"/>
      <c r="V399" s="4"/>
      <c r="W399" s="4"/>
      <c r="X399" s="4"/>
      <c r="Y399" s="4"/>
      <c r="Z399" s="4"/>
      <c r="AA399" s="4"/>
      <c r="AB399" s="1"/>
      <c r="AC399" s="1"/>
      <c r="AD399" s="1"/>
      <c r="AE399" s="1"/>
      <c r="AF399" s="1"/>
      <c r="AG399" s="1"/>
      <c r="AH399" s="1"/>
      <c r="AI399" s="1"/>
    </row>
    <row r="400" spans="1:35" s="2" customFormat="1" ht="11.5" x14ac:dyDescent="0.25">
      <c r="A400" s="1"/>
      <c r="B400" s="227"/>
      <c r="C400" s="227"/>
      <c r="D400" s="225"/>
      <c r="E400" s="225"/>
      <c r="F400" s="226"/>
      <c r="G400" s="166"/>
      <c r="H400" s="226"/>
      <c r="I400" s="166"/>
      <c r="J400" s="226"/>
      <c r="K400" s="166"/>
      <c r="L400" s="226"/>
      <c r="M400" s="166"/>
      <c r="N400" s="226"/>
      <c r="O400" s="166"/>
      <c r="P400" s="226"/>
      <c r="Q400" s="166"/>
      <c r="R400" s="226"/>
      <c r="S400" s="1"/>
      <c r="T400" s="1"/>
      <c r="U400" s="1"/>
      <c r="V400" s="4"/>
      <c r="W400" s="4"/>
      <c r="X400" s="4"/>
      <c r="Y400" s="4"/>
      <c r="Z400" s="4"/>
      <c r="AA400" s="4"/>
      <c r="AB400" s="1"/>
      <c r="AC400" s="1"/>
      <c r="AD400" s="1"/>
      <c r="AE400" s="1"/>
      <c r="AF400" s="1"/>
      <c r="AG400" s="1"/>
      <c r="AH400" s="1"/>
      <c r="AI400" s="1"/>
    </row>
    <row r="401" spans="1:35" s="2" customFormat="1" ht="11.5" x14ac:dyDescent="0.25">
      <c r="A401" s="1"/>
      <c r="B401" s="227"/>
      <c r="C401" s="227"/>
      <c r="D401" s="225"/>
      <c r="E401" s="225"/>
      <c r="F401" s="226"/>
      <c r="G401" s="166"/>
      <c r="H401" s="226"/>
      <c r="I401" s="166"/>
      <c r="J401" s="226"/>
      <c r="K401" s="166"/>
      <c r="L401" s="226"/>
      <c r="M401" s="166"/>
      <c r="N401" s="226"/>
      <c r="O401" s="166"/>
      <c r="P401" s="226"/>
      <c r="Q401" s="166"/>
      <c r="R401" s="226"/>
      <c r="S401" s="1"/>
      <c r="T401" s="1"/>
      <c r="U401" s="1"/>
      <c r="V401" s="4"/>
      <c r="W401" s="4"/>
      <c r="X401" s="4"/>
      <c r="Y401" s="4"/>
      <c r="Z401" s="4"/>
      <c r="AA401" s="4"/>
      <c r="AB401" s="1"/>
      <c r="AC401" s="1"/>
      <c r="AD401" s="1"/>
      <c r="AE401" s="1"/>
      <c r="AF401" s="1"/>
      <c r="AG401" s="1"/>
      <c r="AH401" s="1"/>
      <c r="AI401" s="1"/>
    </row>
    <row r="402" spans="1:35" s="2" customFormat="1" ht="11.5" x14ac:dyDescent="0.25">
      <c r="A402" s="1"/>
      <c r="B402" s="227"/>
      <c r="C402" s="227"/>
      <c r="D402" s="225"/>
      <c r="E402" s="225"/>
      <c r="F402" s="226"/>
      <c r="G402" s="166"/>
      <c r="H402" s="226"/>
      <c r="I402" s="166"/>
      <c r="J402" s="226"/>
      <c r="K402" s="166"/>
      <c r="L402" s="226"/>
      <c r="M402" s="166"/>
      <c r="N402" s="226"/>
      <c r="O402" s="166"/>
      <c r="P402" s="226"/>
      <c r="Q402" s="166"/>
      <c r="R402" s="226"/>
      <c r="S402" s="1"/>
      <c r="T402" s="1"/>
      <c r="U402" s="1"/>
      <c r="V402" s="4"/>
      <c r="W402" s="4"/>
      <c r="X402" s="4"/>
      <c r="Y402" s="4"/>
      <c r="Z402" s="4"/>
      <c r="AA402" s="4"/>
      <c r="AB402" s="1"/>
      <c r="AC402" s="1"/>
      <c r="AD402" s="1"/>
      <c r="AE402" s="1"/>
      <c r="AF402" s="1"/>
      <c r="AG402" s="1"/>
      <c r="AH402" s="1"/>
      <c r="AI402" s="1"/>
    </row>
    <row r="403" spans="1:35" s="2" customFormat="1" ht="11.5" x14ac:dyDescent="0.25">
      <c r="A403" s="1"/>
      <c r="B403" s="227"/>
      <c r="C403" s="227"/>
      <c r="D403" s="225"/>
      <c r="E403" s="225"/>
      <c r="F403" s="226"/>
      <c r="G403" s="166"/>
      <c r="H403" s="226"/>
      <c r="I403" s="166"/>
      <c r="J403" s="226"/>
      <c r="K403" s="166"/>
      <c r="L403" s="226"/>
      <c r="M403" s="166"/>
      <c r="N403" s="226"/>
      <c r="O403" s="166"/>
      <c r="P403" s="226"/>
      <c r="Q403" s="166"/>
      <c r="R403" s="226"/>
      <c r="S403" s="1"/>
      <c r="T403" s="1"/>
      <c r="U403" s="1"/>
      <c r="V403" s="4"/>
      <c r="W403" s="4"/>
      <c r="X403" s="4"/>
      <c r="Y403" s="4"/>
      <c r="Z403" s="4"/>
      <c r="AA403" s="4"/>
      <c r="AB403" s="1"/>
      <c r="AC403" s="1"/>
      <c r="AD403" s="1"/>
      <c r="AE403" s="1"/>
      <c r="AF403" s="1"/>
      <c r="AG403" s="1"/>
      <c r="AH403" s="1"/>
      <c r="AI403" s="1"/>
    </row>
    <row r="404" spans="1:35" s="2" customFormat="1" ht="11.5" x14ac:dyDescent="0.25">
      <c r="A404" s="1"/>
      <c r="B404" s="227"/>
      <c r="C404" s="227"/>
      <c r="D404" s="225"/>
      <c r="E404" s="225"/>
      <c r="F404" s="226"/>
      <c r="G404" s="166"/>
      <c r="H404" s="226"/>
      <c r="I404" s="166"/>
      <c r="J404" s="226"/>
      <c r="K404" s="166"/>
      <c r="L404" s="226"/>
      <c r="M404" s="166"/>
      <c r="N404" s="226"/>
      <c r="O404" s="166"/>
      <c r="P404" s="226"/>
      <c r="Q404" s="166"/>
      <c r="R404" s="226"/>
      <c r="S404" s="1"/>
      <c r="T404" s="1"/>
      <c r="U404" s="1"/>
      <c r="V404" s="4"/>
      <c r="W404" s="4"/>
      <c r="X404" s="4"/>
      <c r="Y404" s="4"/>
      <c r="Z404" s="4"/>
      <c r="AA404" s="4"/>
      <c r="AB404" s="1"/>
      <c r="AC404" s="1"/>
      <c r="AD404" s="1"/>
      <c r="AE404" s="1"/>
      <c r="AF404" s="1"/>
      <c r="AG404" s="1"/>
      <c r="AH404" s="1"/>
      <c r="AI404" s="1"/>
    </row>
    <row r="405" spans="1:35" s="2" customFormat="1" ht="11.5" x14ac:dyDescent="0.25">
      <c r="A405" s="1"/>
      <c r="B405" s="227"/>
      <c r="C405" s="227"/>
      <c r="D405" s="225"/>
      <c r="E405" s="225"/>
      <c r="F405" s="226"/>
      <c r="G405" s="166"/>
      <c r="H405" s="226"/>
      <c r="I405" s="166"/>
      <c r="J405" s="226"/>
      <c r="K405" s="166"/>
      <c r="L405" s="226"/>
      <c r="M405" s="166"/>
      <c r="N405" s="226"/>
      <c r="O405" s="166"/>
      <c r="P405" s="226"/>
      <c r="Q405" s="166"/>
      <c r="R405" s="226"/>
      <c r="S405" s="1"/>
      <c r="T405" s="1"/>
      <c r="U405" s="1"/>
      <c r="V405" s="4"/>
      <c r="W405" s="4"/>
      <c r="X405" s="4"/>
      <c r="Y405" s="4"/>
      <c r="Z405" s="4"/>
      <c r="AA405" s="4"/>
      <c r="AB405" s="1"/>
      <c r="AC405" s="1"/>
      <c r="AD405" s="1"/>
      <c r="AE405" s="1"/>
      <c r="AF405" s="1"/>
      <c r="AG405" s="1"/>
      <c r="AH405" s="1"/>
      <c r="AI405" s="1"/>
    </row>
    <row r="406" spans="1:35" s="2" customFormat="1" ht="11.5" x14ac:dyDescent="0.25">
      <c r="A406" s="1"/>
      <c r="B406" s="227"/>
      <c r="C406" s="227"/>
      <c r="D406" s="225"/>
      <c r="E406" s="225"/>
      <c r="F406" s="226"/>
      <c r="G406" s="166"/>
      <c r="H406" s="226"/>
      <c r="I406" s="166"/>
      <c r="J406" s="226"/>
      <c r="K406" s="166"/>
      <c r="L406" s="226"/>
      <c r="M406" s="166"/>
      <c r="N406" s="226"/>
      <c r="O406" s="166"/>
      <c r="P406" s="226"/>
      <c r="Q406" s="166"/>
      <c r="R406" s="226"/>
      <c r="S406" s="1"/>
      <c r="T406" s="1"/>
      <c r="U406" s="1"/>
      <c r="V406" s="4"/>
      <c r="W406" s="4"/>
      <c r="X406" s="4"/>
      <c r="Y406" s="4"/>
      <c r="Z406" s="4"/>
      <c r="AA406" s="4"/>
      <c r="AB406" s="1"/>
      <c r="AC406" s="1"/>
      <c r="AD406" s="1"/>
      <c r="AE406" s="1"/>
      <c r="AF406" s="1"/>
      <c r="AG406" s="1"/>
      <c r="AH406" s="1"/>
      <c r="AI406" s="1"/>
    </row>
    <row r="407" spans="1:35" s="2" customFormat="1" ht="11.5" x14ac:dyDescent="0.25">
      <c r="A407" s="1"/>
      <c r="B407" s="227"/>
      <c r="C407" s="227"/>
      <c r="D407" s="225"/>
      <c r="E407" s="225"/>
      <c r="F407" s="226"/>
      <c r="G407" s="166"/>
      <c r="H407" s="226"/>
      <c r="I407" s="166"/>
      <c r="J407" s="226"/>
      <c r="K407" s="166"/>
      <c r="L407" s="226"/>
      <c r="M407" s="166"/>
      <c r="N407" s="226"/>
      <c r="O407" s="166"/>
      <c r="P407" s="226"/>
      <c r="Q407" s="166"/>
      <c r="R407" s="226"/>
      <c r="S407" s="1"/>
      <c r="T407" s="1"/>
      <c r="U407" s="1"/>
      <c r="V407" s="4"/>
      <c r="W407" s="4"/>
      <c r="X407" s="4"/>
      <c r="Y407" s="4"/>
      <c r="Z407" s="4"/>
      <c r="AA407" s="4"/>
      <c r="AB407" s="1"/>
      <c r="AC407" s="1"/>
      <c r="AD407" s="1"/>
      <c r="AE407" s="1"/>
      <c r="AF407" s="1"/>
      <c r="AG407" s="1"/>
      <c r="AH407" s="1"/>
      <c r="AI407" s="1"/>
    </row>
    <row r="408" spans="1:35" s="2" customFormat="1" ht="11.5" x14ac:dyDescent="0.25">
      <c r="A408" s="1"/>
      <c r="B408" s="227"/>
      <c r="C408" s="227"/>
      <c r="D408" s="225"/>
      <c r="E408" s="225"/>
      <c r="F408" s="226"/>
      <c r="G408" s="166"/>
      <c r="H408" s="226"/>
      <c r="I408" s="166"/>
      <c r="J408" s="226"/>
      <c r="K408" s="166"/>
      <c r="L408" s="226"/>
      <c r="M408" s="166"/>
      <c r="N408" s="226"/>
      <c r="O408" s="166"/>
      <c r="P408" s="226"/>
      <c r="Q408" s="166"/>
      <c r="R408" s="226"/>
      <c r="S408" s="1"/>
      <c r="T408" s="1"/>
      <c r="U408" s="1"/>
      <c r="V408" s="4"/>
      <c r="W408" s="4"/>
      <c r="X408" s="4"/>
      <c r="Y408" s="4"/>
      <c r="Z408" s="4"/>
      <c r="AA408" s="4"/>
      <c r="AB408" s="1"/>
      <c r="AC408" s="1"/>
      <c r="AD408" s="1"/>
      <c r="AE408" s="1"/>
      <c r="AF408" s="1"/>
      <c r="AG408" s="1"/>
      <c r="AH408" s="1"/>
      <c r="AI408" s="1"/>
    </row>
    <row r="409" spans="1:35" s="2" customFormat="1" ht="11.5" x14ac:dyDescent="0.25">
      <c r="A409" s="1"/>
      <c r="B409" s="227"/>
      <c r="C409" s="227"/>
      <c r="D409" s="225"/>
      <c r="E409" s="225"/>
      <c r="F409" s="226"/>
      <c r="G409" s="166"/>
      <c r="H409" s="226"/>
      <c r="I409" s="166"/>
      <c r="J409" s="226"/>
      <c r="K409" s="166"/>
      <c r="L409" s="226"/>
      <c r="M409" s="166"/>
      <c r="N409" s="226"/>
      <c r="O409" s="166"/>
      <c r="P409" s="226"/>
      <c r="Q409" s="166"/>
      <c r="R409" s="226"/>
      <c r="S409" s="1"/>
      <c r="T409" s="1"/>
      <c r="U409" s="1"/>
      <c r="V409" s="4"/>
      <c r="W409" s="4"/>
      <c r="X409" s="4"/>
      <c r="Y409" s="4"/>
      <c r="Z409" s="4"/>
      <c r="AA409" s="4"/>
      <c r="AB409" s="1"/>
      <c r="AC409" s="1"/>
      <c r="AD409" s="1"/>
      <c r="AE409" s="1"/>
      <c r="AF409" s="1"/>
      <c r="AG409" s="1"/>
      <c r="AH409" s="1"/>
      <c r="AI409" s="1"/>
    </row>
    <row r="410" spans="1:35" s="2" customFormat="1" ht="11.5" x14ac:dyDescent="0.25">
      <c r="A410" s="1"/>
      <c r="B410" s="227"/>
      <c r="C410" s="227"/>
      <c r="D410" s="225"/>
      <c r="E410" s="225"/>
      <c r="F410" s="226"/>
      <c r="G410" s="166"/>
      <c r="H410" s="226"/>
      <c r="I410" s="166"/>
      <c r="J410" s="226"/>
      <c r="K410" s="166"/>
      <c r="L410" s="226"/>
      <c r="M410" s="166"/>
      <c r="N410" s="226"/>
      <c r="O410" s="166"/>
      <c r="P410" s="226"/>
      <c r="Q410" s="166"/>
      <c r="R410" s="226"/>
      <c r="S410" s="1"/>
      <c r="T410" s="1"/>
      <c r="U410" s="1"/>
      <c r="V410" s="4"/>
      <c r="W410" s="4"/>
      <c r="X410" s="4"/>
      <c r="Y410" s="4"/>
      <c r="Z410" s="4"/>
      <c r="AA410" s="4"/>
      <c r="AB410" s="1"/>
      <c r="AC410" s="1"/>
      <c r="AD410" s="1"/>
      <c r="AE410" s="1"/>
      <c r="AF410" s="1"/>
      <c r="AG410" s="1"/>
      <c r="AH410" s="1"/>
      <c r="AI410" s="1"/>
    </row>
    <row r="411" spans="1:35" s="2" customFormat="1" ht="11.5" x14ac:dyDescent="0.25">
      <c r="A411" s="1"/>
      <c r="B411" s="227"/>
      <c r="C411" s="227"/>
      <c r="D411" s="225"/>
      <c r="E411" s="225"/>
      <c r="F411" s="226"/>
      <c r="G411" s="166"/>
      <c r="H411" s="226"/>
      <c r="I411" s="166"/>
      <c r="J411" s="226"/>
      <c r="K411" s="166"/>
      <c r="L411" s="226"/>
      <c r="M411" s="166"/>
      <c r="N411" s="226"/>
      <c r="O411" s="166"/>
      <c r="P411" s="226"/>
      <c r="Q411" s="166"/>
      <c r="R411" s="226"/>
      <c r="S411" s="1"/>
      <c r="T411" s="1"/>
      <c r="U411" s="1"/>
      <c r="V411" s="4"/>
      <c r="W411" s="4"/>
      <c r="X411" s="4"/>
      <c r="Y411" s="4"/>
      <c r="Z411" s="4"/>
      <c r="AA411" s="4"/>
      <c r="AB411" s="1"/>
      <c r="AC411" s="1"/>
      <c r="AD411" s="1"/>
      <c r="AE411" s="1"/>
      <c r="AF411" s="1"/>
      <c r="AG411" s="1"/>
      <c r="AH411" s="1"/>
      <c r="AI411" s="1"/>
    </row>
    <row r="412" spans="1:35" s="2" customFormat="1" ht="11.5" x14ac:dyDescent="0.25">
      <c r="A412" s="1"/>
      <c r="B412" s="227"/>
      <c r="C412" s="227"/>
      <c r="D412" s="225"/>
      <c r="E412" s="225"/>
      <c r="F412" s="226"/>
      <c r="G412" s="166"/>
      <c r="H412" s="226"/>
      <c r="I412" s="166"/>
      <c r="J412" s="226"/>
      <c r="K412" s="166"/>
      <c r="L412" s="226"/>
      <c r="M412" s="166"/>
      <c r="N412" s="226"/>
      <c r="O412" s="166"/>
      <c r="P412" s="226"/>
      <c r="Q412" s="166"/>
      <c r="R412" s="226"/>
      <c r="S412" s="1"/>
      <c r="T412" s="1"/>
      <c r="U412" s="1"/>
      <c r="V412" s="4"/>
      <c r="W412" s="4"/>
      <c r="X412" s="4"/>
      <c r="Y412" s="4"/>
      <c r="Z412" s="4"/>
      <c r="AA412" s="4"/>
      <c r="AB412" s="1"/>
      <c r="AC412" s="1"/>
      <c r="AD412" s="1"/>
      <c r="AE412" s="1"/>
      <c r="AF412" s="1"/>
      <c r="AG412" s="1"/>
      <c r="AH412" s="1"/>
      <c r="AI412" s="1"/>
    </row>
    <row r="413" spans="1:35" s="2" customFormat="1" ht="11.5" x14ac:dyDescent="0.25">
      <c r="A413" s="1"/>
      <c r="B413" s="227"/>
      <c r="C413" s="227"/>
      <c r="D413" s="225"/>
      <c r="E413" s="225"/>
      <c r="F413" s="226"/>
      <c r="G413" s="166"/>
      <c r="H413" s="226"/>
      <c r="I413" s="166"/>
      <c r="J413" s="226"/>
      <c r="K413" s="166"/>
      <c r="L413" s="226"/>
      <c r="M413" s="166"/>
      <c r="N413" s="226"/>
      <c r="O413" s="166"/>
      <c r="P413" s="226"/>
      <c r="Q413" s="166"/>
      <c r="R413" s="226"/>
      <c r="S413" s="1"/>
      <c r="T413" s="1"/>
      <c r="U413" s="1"/>
      <c r="V413" s="4"/>
      <c r="W413" s="4"/>
      <c r="X413" s="4"/>
      <c r="Y413" s="4"/>
      <c r="Z413" s="4"/>
      <c r="AA413" s="4"/>
      <c r="AB413" s="1"/>
      <c r="AC413" s="1"/>
      <c r="AD413" s="1"/>
      <c r="AE413" s="1"/>
      <c r="AF413" s="1"/>
      <c r="AG413" s="1"/>
      <c r="AH413" s="1"/>
      <c r="AI413" s="1"/>
    </row>
    <row r="414" spans="1:35" s="2" customFormat="1" ht="11.5" x14ac:dyDescent="0.25">
      <c r="A414" s="1"/>
      <c r="B414" s="227"/>
      <c r="C414" s="227"/>
      <c r="D414" s="225"/>
      <c r="E414" s="225"/>
      <c r="F414" s="226"/>
      <c r="G414" s="166"/>
      <c r="H414" s="226"/>
      <c r="I414" s="166"/>
      <c r="J414" s="226"/>
      <c r="K414" s="166"/>
      <c r="L414" s="226"/>
      <c r="M414" s="166"/>
      <c r="N414" s="226"/>
      <c r="O414" s="166"/>
      <c r="P414" s="226"/>
      <c r="Q414" s="166"/>
      <c r="R414" s="226"/>
      <c r="S414" s="1"/>
      <c r="T414" s="1"/>
      <c r="U414" s="1"/>
      <c r="V414" s="4"/>
      <c r="W414" s="4"/>
      <c r="X414" s="4"/>
      <c r="Y414" s="4"/>
      <c r="Z414" s="4"/>
      <c r="AA414" s="4"/>
      <c r="AB414" s="1"/>
      <c r="AC414" s="1"/>
      <c r="AD414" s="1"/>
      <c r="AE414" s="1"/>
      <c r="AF414" s="1"/>
      <c r="AG414" s="1"/>
      <c r="AH414" s="1"/>
      <c r="AI414" s="1"/>
    </row>
    <row r="415" spans="1:35" ht="11.5" x14ac:dyDescent="0.25">
      <c r="B415" s="227"/>
      <c r="C415" s="227"/>
      <c r="D415" s="225"/>
      <c r="E415" s="225"/>
      <c r="F415" s="226"/>
      <c r="G415" s="166"/>
      <c r="H415" s="226"/>
      <c r="I415" s="166"/>
      <c r="J415" s="226"/>
      <c r="K415" s="166"/>
      <c r="L415" s="226"/>
      <c r="M415" s="166"/>
      <c r="N415" s="226"/>
      <c r="O415" s="166"/>
      <c r="P415" s="226"/>
      <c r="Q415" s="166"/>
      <c r="R415" s="226"/>
    </row>
    <row r="416" spans="1:35" ht="11.5" x14ac:dyDescent="0.25">
      <c r="B416" s="227"/>
      <c r="C416" s="166"/>
      <c r="D416" s="225"/>
      <c r="E416" s="225"/>
      <c r="F416" s="226"/>
      <c r="G416" s="166"/>
      <c r="H416" s="226"/>
      <c r="I416" s="166"/>
      <c r="J416" s="226"/>
      <c r="K416" s="166"/>
      <c r="L416" s="226"/>
      <c r="M416" s="166"/>
      <c r="N416" s="226"/>
      <c r="O416" s="166"/>
      <c r="P416" s="226"/>
      <c r="Q416" s="166"/>
      <c r="R416" s="226"/>
    </row>
    <row r="417" spans="1:35" ht="11.5" x14ac:dyDescent="0.25">
      <c r="B417" s="227"/>
      <c r="C417" s="166"/>
      <c r="D417" s="225"/>
      <c r="E417" s="225"/>
      <c r="F417" s="226"/>
      <c r="G417" s="166"/>
      <c r="H417" s="226"/>
      <c r="I417" s="166"/>
      <c r="J417" s="226"/>
      <c r="K417" s="166"/>
      <c r="L417" s="226"/>
      <c r="M417" s="166"/>
      <c r="N417" s="226"/>
      <c r="O417" s="166"/>
      <c r="P417" s="226"/>
      <c r="Q417" s="166"/>
      <c r="R417" s="226"/>
    </row>
    <row r="418" spans="1:35" ht="11.5" x14ac:dyDescent="0.25">
      <c r="B418" s="228"/>
      <c r="C418" s="227"/>
      <c r="D418" s="227"/>
      <c r="E418" s="225"/>
      <c r="F418" s="226"/>
      <c r="G418" s="166"/>
      <c r="H418" s="226"/>
      <c r="I418" s="166"/>
      <c r="J418" s="166"/>
      <c r="K418" s="166"/>
      <c r="L418" s="166"/>
      <c r="M418" s="166"/>
      <c r="N418" s="226"/>
      <c r="O418" s="166"/>
      <c r="P418" s="226"/>
      <c r="Q418" s="166"/>
      <c r="R418" s="226"/>
    </row>
    <row r="419" spans="1:35" ht="11.5" x14ac:dyDescent="0.25">
      <c r="B419" s="228"/>
      <c r="C419" s="227"/>
      <c r="D419" s="227"/>
      <c r="E419" s="225"/>
      <c r="F419" s="226"/>
      <c r="G419" s="166"/>
      <c r="H419" s="226"/>
      <c r="I419" s="166"/>
      <c r="J419" s="166"/>
      <c r="K419" s="166"/>
      <c r="L419" s="166"/>
      <c r="M419" s="166"/>
      <c r="N419" s="226"/>
      <c r="O419" s="166"/>
      <c r="P419" s="226"/>
      <c r="Q419" s="166"/>
      <c r="R419" s="226"/>
    </row>
    <row r="420" spans="1:35" ht="11.5" x14ac:dyDescent="0.25">
      <c r="B420" s="228"/>
      <c r="C420" s="227"/>
      <c r="D420" s="227"/>
      <c r="E420" s="225"/>
      <c r="F420" s="226"/>
      <c r="G420" s="166"/>
      <c r="H420" s="226"/>
      <c r="I420" s="166"/>
      <c r="J420" s="226"/>
      <c r="K420" s="166"/>
      <c r="L420" s="226"/>
      <c r="M420" s="166"/>
      <c r="N420" s="226"/>
      <c r="O420" s="166"/>
      <c r="P420" s="226"/>
      <c r="Q420" s="166"/>
      <c r="R420" s="226"/>
    </row>
    <row r="421" spans="1:35" ht="11.5" x14ac:dyDescent="0.25">
      <c r="B421" s="228"/>
      <c r="C421" s="227"/>
      <c r="D421" s="227"/>
      <c r="E421" s="225"/>
      <c r="F421" s="226"/>
      <c r="G421" s="166"/>
      <c r="H421" s="226"/>
      <c r="I421" s="166"/>
      <c r="J421" s="226"/>
      <c r="K421" s="166"/>
      <c r="L421" s="226"/>
      <c r="M421" s="166"/>
      <c r="N421" s="226"/>
      <c r="O421" s="166"/>
      <c r="P421" s="226"/>
      <c r="Q421" s="166"/>
      <c r="R421" s="226"/>
    </row>
    <row r="422" spans="1:35" ht="11.5" x14ac:dyDescent="0.25">
      <c r="B422" s="228"/>
      <c r="C422" s="227"/>
      <c r="D422" s="227"/>
      <c r="E422" s="225"/>
      <c r="F422" s="226"/>
      <c r="G422" s="166"/>
      <c r="H422" s="226"/>
      <c r="I422" s="166"/>
      <c r="J422" s="226"/>
      <c r="K422" s="166"/>
      <c r="L422" s="226"/>
      <c r="M422" s="166"/>
      <c r="N422" s="226"/>
      <c r="O422" s="166"/>
      <c r="P422" s="226"/>
      <c r="Q422" s="166"/>
      <c r="R422" s="226"/>
    </row>
    <row r="423" spans="1:35" ht="11.5" x14ac:dyDescent="0.25">
      <c r="B423" s="229"/>
      <c r="C423" s="227"/>
      <c r="D423" s="227"/>
      <c r="E423" s="225"/>
      <c r="F423" s="226"/>
      <c r="G423" s="166"/>
      <c r="H423" s="226"/>
      <c r="I423" s="166"/>
      <c r="J423" s="226"/>
      <c r="K423" s="166"/>
      <c r="L423" s="226"/>
      <c r="M423" s="166"/>
      <c r="N423" s="226"/>
      <c r="O423" s="166"/>
      <c r="P423" s="226"/>
      <c r="Q423" s="166"/>
      <c r="R423" s="226"/>
    </row>
    <row r="424" spans="1:35" ht="11.5" x14ac:dyDescent="0.25">
      <c r="B424" s="230"/>
      <c r="C424" s="227"/>
      <c r="D424" s="227"/>
      <c r="E424" s="225"/>
      <c r="F424" s="226"/>
      <c r="G424" s="166"/>
      <c r="H424" s="226"/>
      <c r="I424" s="166"/>
      <c r="J424" s="226"/>
      <c r="K424" s="166"/>
      <c r="L424" s="226"/>
      <c r="M424" s="166"/>
      <c r="N424" s="226"/>
      <c r="O424" s="166"/>
      <c r="P424" s="226"/>
      <c r="Q424" s="166"/>
      <c r="R424" s="226"/>
    </row>
    <row r="425" spans="1:35" ht="11.5" x14ac:dyDescent="0.25">
      <c r="B425" s="230"/>
      <c r="C425" s="227"/>
      <c r="D425" s="227"/>
      <c r="E425" s="225"/>
      <c r="F425" s="226"/>
      <c r="G425" s="166"/>
      <c r="H425" s="226"/>
      <c r="I425" s="166"/>
      <c r="J425" s="226"/>
      <c r="K425" s="166"/>
      <c r="L425" s="226"/>
      <c r="M425" s="166"/>
      <c r="N425" s="226"/>
      <c r="O425" s="166"/>
      <c r="P425" s="226"/>
      <c r="Q425" s="166"/>
      <c r="R425" s="226"/>
    </row>
    <row r="426" spans="1:35" ht="11.5" x14ac:dyDescent="0.25">
      <c r="B426" s="231"/>
      <c r="C426" s="166"/>
      <c r="D426" s="225"/>
      <c r="E426" s="225"/>
      <c r="F426" s="226"/>
      <c r="G426" s="166"/>
      <c r="H426" s="226"/>
      <c r="I426" s="166"/>
      <c r="J426" s="226"/>
      <c r="K426" s="166"/>
      <c r="L426" s="226"/>
      <c r="M426" s="166"/>
      <c r="N426" s="226"/>
      <c r="O426" s="166"/>
      <c r="P426" s="226"/>
      <c r="Q426" s="166"/>
      <c r="R426" s="226"/>
    </row>
    <row r="427" spans="1:35" ht="11.5" x14ac:dyDescent="0.25">
      <c r="B427" s="231"/>
      <c r="C427" s="166"/>
      <c r="D427" s="225"/>
      <c r="E427" s="225"/>
      <c r="F427" s="226"/>
      <c r="G427" s="166"/>
      <c r="H427" s="226"/>
      <c r="I427" s="166"/>
      <c r="J427" s="226"/>
      <c r="K427" s="166"/>
      <c r="L427" s="226"/>
      <c r="M427" s="166"/>
      <c r="N427" s="226"/>
      <c r="O427" s="166"/>
      <c r="P427" s="226"/>
      <c r="Q427" s="166"/>
      <c r="R427" s="226"/>
    </row>
    <row r="428" spans="1:35" ht="11.5" x14ac:dyDescent="0.25">
      <c r="B428" s="227"/>
      <c r="C428" s="166"/>
      <c r="D428" s="227"/>
      <c r="E428" s="225"/>
      <c r="F428" s="226"/>
      <c r="G428" s="166"/>
      <c r="H428" s="226"/>
      <c r="I428" s="166"/>
      <c r="J428" s="226"/>
      <c r="K428" s="166"/>
      <c r="L428" s="226"/>
      <c r="M428" s="166"/>
      <c r="N428" s="226"/>
      <c r="O428" s="166"/>
      <c r="P428" s="226"/>
      <c r="Q428" s="166"/>
      <c r="R428" s="226"/>
    </row>
    <row r="429" spans="1:35" ht="11.5" x14ac:dyDescent="0.25">
      <c r="B429" s="230"/>
      <c r="C429" s="227"/>
      <c r="D429" s="227"/>
      <c r="E429" s="225"/>
      <c r="F429" s="226"/>
      <c r="G429" s="166"/>
      <c r="H429" s="226"/>
      <c r="I429" s="166"/>
      <c r="J429" s="226"/>
      <c r="K429" s="166"/>
      <c r="L429" s="226"/>
      <c r="M429" s="166"/>
      <c r="N429" s="226"/>
      <c r="O429" s="166"/>
      <c r="P429" s="226"/>
      <c r="Q429" s="166"/>
      <c r="R429" s="226"/>
    </row>
    <row r="430" spans="1:35" ht="11.5" x14ac:dyDescent="0.25">
      <c r="B430" s="230"/>
      <c r="C430" s="227"/>
      <c r="D430" s="227"/>
      <c r="E430" s="225"/>
      <c r="F430" s="226"/>
      <c r="G430" s="166"/>
      <c r="H430" s="226"/>
      <c r="I430" s="166"/>
      <c r="J430" s="226"/>
      <c r="K430" s="166"/>
      <c r="L430" s="226"/>
      <c r="M430" s="166"/>
      <c r="N430" s="226"/>
      <c r="O430" s="166"/>
      <c r="P430" s="226"/>
      <c r="Q430" s="166"/>
      <c r="R430" s="226"/>
    </row>
    <row r="431" spans="1:35" s="2" customFormat="1" ht="11.5" x14ac:dyDescent="0.25">
      <c r="A431" s="1"/>
      <c r="B431" s="230"/>
      <c r="C431" s="227"/>
      <c r="D431" s="227"/>
      <c r="E431" s="225"/>
      <c r="F431" s="226"/>
      <c r="G431" s="166"/>
      <c r="H431" s="226"/>
      <c r="I431" s="166"/>
      <c r="J431" s="226"/>
      <c r="K431" s="166"/>
      <c r="L431" s="226"/>
      <c r="M431" s="166"/>
      <c r="N431" s="226"/>
      <c r="O431" s="166"/>
      <c r="P431" s="226"/>
      <c r="Q431" s="166"/>
      <c r="R431" s="226"/>
      <c r="S431" s="1"/>
      <c r="T431" s="1"/>
      <c r="U431" s="1"/>
      <c r="V431" s="4"/>
      <c r="W431" s="4"/>
      <c r="X431" s="4"/>
      <c r="Y431" s="4"/>
      <c r="Z431" s="4"/>
      <c r="AA431" s="4"/>
      <c r="AB431" s="1"/>
      <c r="AC431" s="1"/>
      <c r="AD431" s="1"/>
      <c r="AE431" s="1"/>
      <c r="AF431" s="1"/>
      <c r="AG431" s="1"/>
      <c r="AH431" s="1"/>
      <c r="AI431" s="1"/>
    </row>
    <row r="432" spans="1:35" s="2" customFormat="1" ht="11.5" x14ac:dyDescent="0.25">
      <c r="A432" s="1"/>
      <c r="B432" s="230"/>
      <c r="C432" s="227"/>
      <c r="D432" s="227"/>
      <c r="E432" s="225"/>
      <c r="F432" s="226"/>
      <c r="G432" s="166"/>
      <c r="H432" s="226"/>
      <c r="I432" s="166"/>
      <c r="J432" s="226"/>
      <c r="K432" s="166"/>
      <c r="L432" s="226"/>
      <c r="M432" s="166"/>
      <c r="N432" s="226"/>
      <c r="O432" s="166"/>
      <c r="P432" s="226"/>
      <c r="Q432" s="166"/>
      <c r="R432" s="226"/>
      <c r="S432" s="1"/>
      <c r="T432" s="1"/>
      <c r="U432" s="1"/>
      <c r="V432" s="4"/>
      <c r="W432" s="4"/>
      <c r="X432" s="4"/>
      <c r="Y432" s="4"/>
      <c r="Z432" s="4"/>
      <c r="AA432" s="4"/>
      <c r="AB432" s="1"/>
      <c r="AC432" s="1"/>
      <c r="AD432" s="1"/>
      <c r="AE432" s="1"/>
      <c r="AF432" s="1"/>
      <c r="AG432" s="1"/>
      <c r="AH432" s="1"/>
      <c r="AI432" s="1"/>
    </row>
    <row r="433" spans="1:35" s="2" customFormat="1" ht="11.5" x14ac:dyDescent="0.25">
      <c r="A433" s="1"/>
      <c r="B433" s="230"/>
      <c r="C433" s="227"/>
      <c r="D433" s="227"/>
      <c r="E433" s="225"/>
      <c r="F433" s="226"/>
      <c r="G433" s="166"/>
      <c r="H433" s="226"/>
      <c r="I433" s="166"/>
      <c r="J433" s="226"/>
      <c r="K433" s="166"/>
      <c r="L433" s="226"/>
      <c r="M433" s="166"/>
      <c r="N433" s="226"/>
      <c r="O433" s="166"/>
      <c r="P433" s="226"/>
      <c r="Q433" s="166"/>
      <c r="R433" s="226"/>
      <c r="S433" s="1"/>
      <c r="T433" s="1"/>
      <c r="U433" s="1"/>
      <c r="V433" s="4"/>
      <c r="W433" s="4"/>
      <c r="X433" s="4"/>
      <c r="Y433" s="4"/>
      <c r="Z433" s="4"/>
      <c r="AA433" s="4"/>
      <c r="AB433" s="1"/>
      <c r="AC433" s="1"/>
      <c r="AD433" s="1"/>
      <c r="AE433" s="1"/>
      <c r="AF433" s="1"/>
      <c r="AG433" s="1"/>
      <c r="AH433" s="1"/>
      <c r="AI433" s="1"/>
    </row>
    <row r="434" spans="1:35" s="2" customFormat="1" ht="11.5" x14ac:dyDescent="0.25">
      <c r="A434" s="1"/>
      <c r="B434" s="230"/>
      <c r="C434" s="227"/>
      <c r="D434" s="227"/>
      <c r="E434" s="225"/>
      <c r="F434" s="226"/>
      <c r="G434" s="166"/>
      <c r="H434" s="226"/>
      <c r="I434" s="166"/>
      <c r="J434" s="226"/>
      <c r="K434" s="166"/>
      <c r="L434" s="226"/>
      <c r="M434" s="166"/>
      <c r="N434" s="226"/>
      <c r="O434" s="166"/>
      <c r="P434" s="226"/>
      <c r="Q434" s="166"/>
      <c r="R434" s="226"/>
      <c r="S434" s="1"/>
      <c r="T434" s="1"/>
      <c r="U434" s="1"/>
      <c r="V434" s="4"/>
      <c r="W434" s="4"/>
      <c r="X434" s="4"/>
      <c r="Y434" s="4"/>
      <c r="Z434" s="4"/>
      <c r="AA434" s="4"/>
      <c r="AB434" s="1"/>
      <c r="AC434" s="1"/>
      <c r="AD434" s="1"/>
      <c r="AE434" s="1"/>
      <c r="AF434" s="1"/>
      <c r="AG434" s="1"/>
      <c r="AH434" s="1"/>
      <c r="AI434" s="1"/>
    </row>
    <row r="435" spans="1:35" s="2" customFormat="1" ht="11.5" x14ac:dyDescent="0.25">
      <c r="A435" s="1"/>
      <c r="B435" s="230"/>
      <c r="C435" s="227"/>
      <c r="D435" s="227"/>
      <c r="E435" s="225"/>
      <c r="F435" s="226"/>
      <c r="G435" s="166"/>
      <c r="H435" s="226"/>
      <c r="I435" s="166"/>
      <c r="J435" s="226"/>
      <c r="K435" s="166"/>
      <c r="L435" s="226"/>
      <c r="M435" s="166"/>
      <c r="N435" s="226"/>
      <c r="O435" s="166"/>
      <c r="P435" s="226"/>
      <c r="Q435" s="166"/>
      <c r="R435" s="226"/>
      <c r="S435" s="1"/>
      <c r="T435" s="1"/>
      <c r="U435" s="1"/>
      <c r="V435" s="4"/>
      <c r="W435" s="4"/>
      <c r="X435" s="4"/>
      <c r="Y435" s="4"/>
      <c r="Z435" s="4"/>
      <c r="AA435" s="4"/>
      <c r="AB435" s="1"/>
      <c r="AC435" s="1"/>
      <c r="AD435" s="1"/>
      <c r="AE435" s="1"/>
      <c r="AF435" s="1"/>
      <c r="AG435" s="1"/>
      <c r="AH435" s="1"/>
      <c r="AI435" s="1"/>
    </row>
    <row r="436" spans="1:35" s="2" customFormat="1" ht="11.5" x14ac:dyDescent="0.25">
      <c r="A436" s="1"/>
      <c r="B436" s="230"/>
      <c r="C436" s="227"/>
      <c r="D436" s="227"/>
      <c r="E436" s="225"/>
      <c r="F436" s="226"/>
      <c r="G436" s="166"/>
      <c r="H436" s="226"/>
      <c r="I436" s="166"/>
      <c r="J436" s="226"/>
      <c r="K436" s="166"/>
      <c r="L436" s="226"/>
      <c r="M436" s="166"/>
      <c r="N436" s="226"/>
      <c r="O436" s="166"/>
      <c r="P436" s="226"/>
      <c r="Q436" s="166"/>
      <c r="R436" s="226"/>
      <c r="S436" s="1"/>
      <c r="T436" s="1"/>
      <c r="U436" s="1"/>
      <c r="V436" s="4"/>
      <c r="W436" s="4"/>
      <c r="X436" s="4"/>
      <c r="Y436" s="4"/>
      <c r="Z436" s="4"/>
      <c r="AA436" s="4"/>
      <c r="AB436" s="1"/>
      <c r="AC436" s="1"/>
      <c r="AD436" s="1"/>
      <c r="AE436" s="1"/>
      <c r="AF436" s="1"/>
      <c r="AG436" s="1"/>
      <c r="AH436" s="1"/>
      <c r="AI436" s="1"/>
    </row>
    <row r="437" spans="1:35" s="2" customFormat="1" ht="11.5" x14ac:dyDescent="0.25">
      <c r="A437" s="1"/>
      <c r="B437" s="230"/>
      <c r="C437" s="227"/>
      <c r="D437" s="227"/>
      <c r="E437" s="225"/>
      <c r="F437" s="226"/>
      <c r="G437" s="166"/>
      <c r="H437" s="226"/>
      <c r="I437" s="166"/>
      <c r="J437" s="226"/>
      <c r="K437" s="166"/>
      <c r="L437" s="226"/>
      <c r="M437" s="166"/>
      <c r="N437" s="226"/>
      <c r="O437" s="166"/>
      <c r="P437" s="226"/>
      <c r="Q437" s="166"/>
      <c r="R437" s="226"/>
      <c r="S437" s="1"/>
      <c r="T437" s="1"/>
      <c r="U437" s="1"/>
      <c r="V437" s="4"/>
      <c r="W437" s="4"/>
      <c r="X437" s="4"/>
      <c r="Y437" s="4"/>
      <c r="Z437" s="4"/>
      <c r="AA437" s="4"/>
      <c r="AB437" s="1"/>
      <c r="AC437" s="1"/>
      <c r="AD437" s="1"/>
      <c r="AE437" s="1"/>
      <c r="AF437" s="1"/>
      <c r="AG437" s="1"/>
      <c r="AH437" s="1"/>
      <c r="AI437" s="1"/>
    </row>
    <row r="438" spans="1:35" s="2" customFormat="1" ht="11.5" x14ac:dyDescent="0.25">
      <c r="A438" s="1"/>
      <c r="B438" s="230"/>
      <c r="C438" s="227"/>
      <c r="D438" s="227"/>
      <c r="E438" s="225"/>
      <c r="F438" s="226"/>
      <c r="G438" s="166"/>
      <c r="H438" s="226"/>
      <c r="I438" s="166"/>
      <c r="J438" s="226"/>
      <c r="K438" s="166"/>
      <c r="L438" s="226"/>
      <c r="M438" s="166"/>
      <c r="N438" s="226"/>
      <c r="O438" s="166"/>
      <c r="P438" s="226"/>
      <c r="Q438" s="166"/>
      <c r="R438" s="226"/>
      <c r="S438" s="1"/>
      <c r="T438" s="1"/>
      <c r="U438" s="1"/>
      <c r="V438" s="4"/>
      <c r="W438" s="4"/>
      <c r="X438" s="4"/>
      <c r="Y438" s="4"/>
      <c r="Z438" s="4"/>
      <c r="AA438" s="4"/>
      <c r="AB438" s="1"/>
      <c r="AC438" s="1"/>
      <c r="AD438" s="1"/>
      <c r="AE438" s="1"/>
      <c r="AF438" s="1"/>
      <c r="AG438" s="1"/>
      <c r="AH438" s="1"/>
      <c r="AI438" s="1"/>
    </row>
    <row r="439" spans="1:35" s="2" customFormat="1" ht="11.5" x14ac:dyDescent="0.25">
      <c r="A439" s="1"/>
      <c r="B439" s="230"/>
      <c r="C439" s="227"/>
      <c r="D439" s="227"/>
      <c r="E439" s="225"/>
      <c r="F439" s="226"/>
      <c r="G439" s="166"/>
      <c r="H439" s="226"/>
      <c r="I439" s="166"/>
      <c r="J439" s="226"/>
      <c r="K439" s="166"/>
      <c r="L439" s="226"/>
      <c r="M439" s="166"/>
      <c r="N439" s="226"/>
      <c r="O439" s="166"/>
      <c r="P439" s="226"/>
      <c r="Q439" s="166"/>
      <c r="R439" s="226"/>
      <c r="S439" s="1"/>
      <c r="T439" s="1"/>
      <c r="U439" s="1"/>
      <c r="V439" s="4"/>
      <c r="W439" s="4"/>
      <c r="X439" s="4"/>
      <c r="Y439" s="4"/>
      <c r="Z439" s="4"/>
      <c r="AA439" s="4"/>
      <c r="AB439" s="1"/>
      <c r="AC439" s="1"/>
      <c r="AD439" s="1"/>
      <c r="AE439" s="1"/>
      <c r="AF439" s="1"/>
      <c r="AG439" s="1"/>
      <c r="AH439" s="1"/>
      <c r="AI439" s="1"/>
    </row>
    <row r="440" spans="1:35" s="2" customFormat="1" ht="11.5" x14ac:dyDescent="0.25">
      <c r="A440" s="1"/>
      <c r="B440" s="230"/>
      <c r="C440" s="227"/>
      <c r="D440" s="227"/>
      <c r="E440" s="225"/>
      <c r="F440" s="226"/>
      <c r="G440" s="166"/>
      <c r="H440" s="226"/>
      <c r="I440" s="166"/>
      <c r="J440" s="226"/>
      <c r="K440" s="166"/>
      <c r="L440" s="226"/>
      <c r="M440" s="166"/>
      <c r="N440" s="226"/>
      <c r="O440" s="166"/>
      <c r="P440" s="226"/>
      <c r="Q440" s="166"/>
      <c r="R440" s="226"/>
      <c r="S440" s="1"/>
      <c r="T440" s="1"/>
      <c r="U440" s="1"/>
      <c r="V440" s="4"/>
      <c r="W440" s="4"/>
      <c r="X440" s="4"/>
      <c r="Y440" s="4"/>
      <c r="Z440" s="4"/>
      <c r="AA440" s="4"/>
      <c r="AB440" s="1"/>
      <c r="AC440" s="1"/>
      <c r="AD440" s="1"/>
      <c r="AE440" s="1"/>
      <c r="AF440" s="1"/>
      <c r="AG440" s="1"/>
      <c r="AH440" s="1"/>
      <c r="AI440" s="1"/>
    </row>
    <row r="441" spans="1:35" s="2" customFormat="1" ht="11.5" x14ac:dyDescent="0.25">
      <c r="A441" s="1"/>
      <c r="B441" s="230"/>
      <c r="C441" s="227"/>
      <c r="D441" s="227"/>
      <c r="E441" s="225"/>
      <c r="F441" s="226"/>
      <c r="G441" s="166"/>
      <c r="H441" s="226"/>
      <c r="I441" s="166"/>
      <c r="J441" s="226"/>
      <c r="K441" s="166"/>
      <c r="L441" s="226"/>
      <c r="M441" s="166"/>
      <c r="N441" s="226"/>
      <c r="O441" s="166"/>
      <c r="P441" s="226"/>
      <c r="Q441" s="166"/>
      <c r="R441" s="226"/>
      <c r="S441" s="1"/>
      <c r="T441" s="1"/>
      <c r="U441" s="1"/>
      <c r="V441" s="4"/>
      <c r="W441" s="4"/>
      <c r="X441" s="4"/>
      <c r="Y441" s="4"/>
      <c r="Z441" s="4"/>
      <c r="AA441" s="4"/>
      <c r="AB441" s="1"/>
      <c r="AC441" s="1"/>
      <c r="AD441" s="1"/>
      <c r="AE441" s="1"/>
      <c r="AF441" s="1"/>
      <c r="AG441" s="1"/>
      <c r="AH441" s="1"/>
      <c r="AI441" s="1"/>
    </row>
    <row r="442" spans="1:35" s="2" customFormat="1" ht="11.5" x14ac:dyDescent="0.25">
      <c r="A442" s="1"/>
      <c r="B442" s="230"/>
      <c r="C442" s="227"/>
      <c r="D442" s="227"/>
      <c r="E442" s="225"/>
      <c r="F442" s="226"/>
      <c r="G442" s="166"/>
      <c r="H442" s="226"/>
      <c r="I442" s="166"/>
      <c r="J442" s="226"/>
      <c r="K442" s="166"/>
      <c r="L442" s="226"/>
      <c r="M442" s="166"/>
      <c r="N442" s="226"/>
      <c r="O442" s="166"/>
      <c r="P442" s="226"/>
      <c r="Q442" s="166"/>
      <c r="R442" s="226"/>
      <c r="S442" s="1"/>
      <c r="T442" s="1"/>
      <c r="U442" s="1"/>
      <c r="V442" s="4"/>
      <c r="W442" s="4"/>
      <c r="X442" s="4"/>
      <c r="Y442" s="4"/>
      <c r="Z442" s="4"/>
      <c r="AA442" s="4"/>
      <c r="AB442" s="1"/>
      <c r="AC442" s="1"/>
      <c r="AD442" s="1"/>
      <c r="AE442" s="1"/>
      <c r="AF442" s="1"/>
      <c r="AG442" s="1"/>
      <c r="AH442" s="1"/>
      <c r="AI442" s="1"/>
    </row>
    <row r="443" spans="1:35" s="2" customFormat="1" ht="11.5" x14ac:dyDescent="0.25">
      <c r="A443" s="1"/>
      <c r="B443" s="230"/>
      <c r="C443" s="227"/>
      <c r="D443" s="227"/>
      <c r="E443" s="225"/>
      <c r="F443" s="226"/>
      <c r="G443" s="166"/>
      <c r="H443" s="226"/>
      <c r="I443" s="166"/>
      <c r="J443" s="226"/>
      <c r="K443" s="166"/>
      <c r="L443" s="226"/>
      <c r="M443" s="166"/>
      <c r="N443" s="226"/>
      <c r="O443" s="166"/>
      <c r="P443" s="226"/>
      <c r="Q443" s="166"/>
      <c r="R443" s="226"/>
      <c r="S443" s="1"/>
      <c r="T443" s="1"/>
      <c r="U443" s="1"/>
      <c r="V443" s="4"/>
      <c r="W443" s="4"/>
      <c r="X443" s="4"/>
      <c r="Y443" s="4"/>
      <c r="Z443" s="4"/>
      <c r="AA443" s="4"/>
      <c r="AB443" s="1"/>
      <c r="AC443" s="1"/>
      <c r="AD443" s="1"/>
      <c r="AE443" s="1"/>
      <c r="AF443" s="1"/>
      <c r="AG443" s="1"/>
      <c r="AH443" s="1"/>
      <c r="AI443" s="1"/>
    </row>
    <row r="444" spans="1:35" s="2" customFormat="1" ht="11.5" x14ac:dyDescent="0.25">
      <c r="A444" s="1"/>
      <c r="B444" s="230"/>
      <c r="C444" s="227"/>
      <c r="D444" s="227"/>
      <c r="E444" s="225"/>
      <c r="F444" s="226"/>
      <c r="G444" s="166"/>
      <c r="H444" s="226"/>
      <c r="I444" s="166"/>
      <c r="J444" s="226"/>
      <c r="K444" s="166"/>
      <c r="L444" s="226"/>
      <c r="M444" s="166"/>
      <c r="N444" s="226"/>
      <c r="O444" s="166"/>
      <c r="P444" s="226"/>
      <c r="Q444" s="166"/>
      <c r="R444" s="226"/>
      <c r="S444" s="1"/>
      <c r="T444" s="1"/>
      <c r="U444" s="1"/>
      <c r="V444" s="4"/>
      <c r="W444" s="4"/>
      <c r="X444" s="4"/>
      <c r="Y444" s="4"/>
      <c r="Z444" s="4"/>
      <c r="AA444" s="4"/>
      <c r="AB444" s="1"/>
      <c r="AC444" s="1"/>
      <c r="AD444" s="1"/>
      <c r="AE444" s="1"/>
      <c r="AF444" s="1"/>
      <c r="AG444" s="1"/>
      <c r="AH444" s="1"/>
      <c r="AI444" s="1"/>
    </row>
    <row r="445" spans="1:35" s="2" customFormat="1" ht="11.5" x14ac:dyDescent="0.25">
      <c r="A445" s="1"/>
      <c r="B445" s="230"/>
      <c r="C445" s="227"/>
      <c r="D445" s="227"/>
      <c r="E445" s="225"/>
      <c r="F445" s="226"/>
      <c r="G445" s="166"/>
      <c r="H445" s="226"/>
      <c r="I445" s="166"/>
      <c r="J445" s="226"/>
      <c r="K445" s="166"/>
      <c r="L445" s="226"/>
      <c r="M445" s="166"/>
      <c r="N445" s="226"/>
      <c r="O445" s="166"/>
      <c r="P445" s="226"/>
      <c r="Q445" s="166"/>
      <c r="R445" s="226"/>
      <c r="S445" s="1"/>
      <c r="T445" s="1"/>
      <c r="U445" s="1"/>
      <c r="V445" s="4"/>
      <c r="W445" s="4"/>
      <c r="X445" s="4"/>
      <c r="Y445" s="4"/>
      <c r="Z445" s="4"/>
      <c r="AA445" s="4"/>
      <c r="AB445" s="1"/>
      <c r="AC445" s="1"/>
      <c r="AD445" s="1"/>
      <c r="AE445" s="1"/>
      <c r="AF445" s="1"/>
      <c r="AG445" s="1"/>
      <c r="AH445" s="1"/>
      <c r="AI445" s="1"/>
    </row>
    <row r="446" spans="1:35" s="2" customFormat="1" ht="11.5" x14ac:dyDescent="0.25">
      <c r="A446" s="1"/>
      <c r="B446" s="230"/>
      <c r="C446" s="227"/>
      <c r="D446" s="227"/>
      <c r="E446" s="225"/>
      <c r="F446" s="226"/>
      <c r="G446" s="166"/>
      <c r="H446" s="226"/>
      <c r="I446" s="166"/>
      <c r="J446" s="226"/>
      <c r="K446" s="166"/>
      <c r="L446" s="226"/>
      <c r="M446" s="166"/>
      <c r="N446" s="226"/>
      <c r="O446" s="166"/>
      <c r="P446" s="226"/>
      <c r="Q446" s="166"/>
      <c r="R446" s="226"/>
      <c r="S446" s="1"/>
      <c r="T446" s="1"/>
      <c r="U446" s="1"/>
      <c r="V446" s="4"/>
      <c r="W446" s="4"/>
      <c r="X446" s="4"/>
      <c r="Y446" s="4"/>
      <c r="Z446" s="4"/>
      <c r="AA446" s="4"/>
      <c r="AB446" s="1"/>
      <c r="AC446" s="1"/>
      <c r="AD446" s="1"/>
      <c r="AE446" s="1"/>
      <c r="AF446" s="1"/>
      <c r="AG446" s="1"/>
      <c r="AH446" s="1"/>
      <c r="AI446" s="1"/>
    </row>
    <row r="447" spans="1:35" s="2" customFormat="1" ht="11.5" x14ac:dyDescent="0.25">
      <c r="A447" s="1"/>
      <c r="B447" s="230"/>
      <c r="C447" s="227"/>
      <c r="D447" s="227"/>
      <c r="E447" s="225"/>
      <c r="F447" s="226"/>
      <c r="G447" s="166"/>
      <c r="H447" s="226"/>
      <c r="I447" s="166"/>
      <c r="J447" s="226"/>
      <c r="K447" s="166"/>
      <c r="L447" s="226"/>
      <c r="M447" s="166"/>
      <c r="N447" s="226"/>
      <c r="O447" s="166"/>
      <c r="P447" s="226"/>
      <c r="Q447" s="166"/>
      <c r="R447" s="226"/>
      <c r="S447" s="1"/>
      <c r="T447" s="1"/>
      <c r="U447" s="1"/>
      <c r="V447" s="4"/>
      <c r="W447" s="4"/>
      <c r="X447" s="4"/>
      <c r="Y447" s="4"/>
      <c r="Z447" s="4"/>
      <c r="AA447" s="4"/>
      <c r="AB447" s="1"/>
      <c r="AC447" s="1"/>
      <c r="AD447" s="1"/>
      <c r="AE447" s="1"/>
      <c r="AF447" s="1"/>
      <c r="AG447" s="1"/>
      <c r="AH447" s="1"/>
      <c r="AI447" s="1"/>
    </row>
    <row r="448" spans="1:35" s="2" customFormat="1" ht="11.5" x14ac:dyDescent="0.25">
      <c r="A448" s="1"/>
      <c r="B448" s="230"/>
      <c r="C448" s="227"/>
      <c r="D448" s="227"/>
      <c r="E448" s="225"/>
      <c r="F448" s="226"/>
      <c r="G448" s="166"/>
      <c r="H448" s="226"/>
      <c r="I448" s="166"/>
      <c r="J448" s="226"/>
      <c r="K448" s="166"/>
      <c r="L448" s="226"/>
      <c r="M448" s="166"/>
      <c r="N448" s="226"/>
      <c r="O448" s="166"/>
      <c r="P448" s="226"/>
      <c r="Q448" s="166"/>
      <c r="R448" s="226"/>
      <c r="S448" s="1"/>
      <c r="T448" s="1"/>
      <c r="U448" s="1"/>
      <c r="V448" s="4"/>
      <c r="W448" s="4"/>
      <c r="X448" s="4"/>
      <c r="Y448" s="4"/>
      <c r="Z448" s="4"/>
      <c r="AA448" s="4"/>
      <c r="AB448" s="1"/>
      <c r="AC448" s="1"/>
      <c r="AD448" s="1"/>
      <c r="AE448" s="1"/>
      <c r="AF448" s="1"/>
      <c r="AG448" s="1"/>
      <c r="AH448" s="1"/>
      <c r="AI448" s="1"/>
    </row>
    <row r="449" spans="1:35" s="2" customFormat="1" ht="11.5" x14ac:dyDescent="0.25">
      <c r="A449" s="1"/>
      <c r="B449" s="230"/>
      <c r="C449" s="227"/>
      <c r="D449" s="227"/>
      <c r="E449" s="225"/>
      <c r="F449" s="226"/>
      <c r="G449" s="166"/>
      <c r="H449" s="226"/>
      <c r="I449" s="166"/>
      <c r="J449" s="226"/>
      <c r="K449" s="166"/>
      <c r="L449" s="226"/>
      <c r="M449" s="166"/>
      <c r="N449" s="226"/>
      <c r="O449" s="166"/>
      <c r="P449" s="226"/>
      <c r="Q449" s="166"/>
      <c r="R449" s="226"/>
      <c r="S449" s="1"/>
      <c r="T449" s="1"/>
      <c r="U449" s="1"/>
      <c r="V449" s="4"/>
      <c r="W449" s="4"/>
      <c r="X449" s="4"/>
      <c r="Y449" s="4"/>
      <c r="Z449" s="4"/>
      <c r="AA449" s="4"/>
      <c r="AB449" s="1"/>
      <c r="AC449" s="1"/>
      <c r="AD449" s="1"/>
      <c r="AE449" s="1"/>
      <c r="AF449" s="1"/>
      <c r="AG449" s="1"/>
      <c r="AH449" s="1"/>
      <c r="AI449" s="1"/>
    </row>
    <row r="450" spans="1:35" s="2" customFormat="1" ht="11.5" x14ac:dyDescent="0.25">
      <c r="A450" s="1"/>
      <c r="B450" s="230"/>
      <c r="C450" s="227"/>
      <c r="D450" s="227"/>
      <c r="E450" s="225"/>
      <c r="F450" s="226"/>
      <c r="G450" s="166"/>
      <c r="H450" s="226"/>
      <c r="I450" s="166"/>
      <c r="J450" s="226"/>
      <c r="K450" s="166"/>
      <c r="L450" s="226"/>
      <c r="M450" s="166"/>
      <c r="N450" s="226"/>
      <c r="O450" s="166"/>
      <c r="P450" s="226"/>
      <c r="Q450" s="166"/>
      <c r="R450" s="226"/>
      <c r="S450" s="1"/>
      <c r="T450" s="1"/>
      <c r="U450" s="1"/>
      <c r="V450" s="4"/>
      <c r="W450" s="4"/>
      <c r="X450" s="4"/>
      <c r="Y450" s="4"/>
      <c r="Z450" s="4"/>
      <c r="AA450" s="4"/>
      <c r="AB450" s="1"/>
      <c r="AC450" s="1"/>
      <c r="AD450" s="1"/>
      <c r="AE450" s="1"/>
      <c r="AF450" s="1"/>
      <c r="AG450" s="1"/>
      <c r="AH450" s="1"/>
      <c r="AI450" s="1"/>
    </row>
    <row r="451" spans="1:35" s="2" customFormat="1" ht="11.5" x14ac:dyDescent="0.25">
      <c r="A451" s="1"/>
      <c r="B451" s="230"/>
      <c r="C451" s="227"/>
      <c r="D451" s="227"/>
      <c r="E451" s="225"/>
      <c r="F451" s="226"/>
      <c r="G451" s="166"/>
      <c r="H451" s="226"/>
      <c r="I451" s="166"/>
      <c r="J451" s="226"/>
      <c r="K451" s="166"/>
      <c r="L451" s="226"/>
      <c r="M451" s="166"/>
      <c r="N451" s="226"/>
      <c r="O451" s="166"/>
      <c r="P451" s="226"/>
      <c r="Q451" s="166"/>
      <c r="R451" s="226"/>
      <c r="S451" s="1"/>
      <c r="T451" s="1"/>
      <c r="U451" s="1"/>
      <c r="V451" s="4"/>
      <c r="W451" s="4"/>
      <c r="X451" s="4"/>
      <c r="Y451" s="4"/>
      <c r="Z451" s="4"/>
      <c r="AA451" s="4"/>
      <c r="AB451" s="1"/>
      <c r="AC451" s="1"/>
      <c r="AD451" s="1"/>
      <c r="AE451" s="1"/>
      <c r="AF451" s="1"/>
      <c r="AG451" s="1"/>
      <c r="AH451" s="1"/>
      <c r="AI451" s="1"/>
    </row>
    <row r="452" spans="1:35" s="2" customFormat="1" ht="11.5" x14ac:dyDescent="0.25">
      <c r="A452" s="1"/>
      <c r="B452" s="230"/>
      <c r="C452" s="227"/>
      <c r="D452" s="227"/>
      <c r="E452" s="225"/>
      <c r="F452" s="226"/>
      <c r="G452" s="166"/>
      <c r="H452" s="226"/>
      <c r="I452" s="166"/>
      <c r="J452" s="226"/>
      <c r="K452" s="166"/>
      <c r="L452" s="226"/>
      <c r="M452" s="166"/>
      <c r="N452" s="226"/>
      <c r="O452" s="166"/>
      <c r="P452" s="226"/>
      <c r="Q452" s="166"/>
      <c r="R452" s="226"/>
      <c r="S452" s="1"/>
      <c r="T452" s="1"/>
      <c r="U452" s="1"/>
      <c r="V452" s="4"/>
      <c r="W452" s="4"/>
      <c r="X452" s="4"/>
      <c r="Y452" s="4"/>
      <c r="Z452" s="4"/>
      <c r="AA452" s="4"/>
      <c r="AB452" s="1"/>
      <c r="AC452" s="1"/>
      <c r="AD452" s="1"/>
      <c r="AE452" s="1"/>
      <c r="AF452" s="1"/>
      <c r="AG452" s="1"/>
      <c r="AH452" s="1"/>
      <c r="AI452" s="1"/>
    </row>
    <row r="453" spans="1:35" s="2" customFormat="1" ht="11.5" x14ac:dyDescent="0.25">
      <c r="A453" s="1"/>
      <c r="B453" s="230"/>
      <c r="C453" s="227"/>
      <c r="D453" s="227"/>
      <c r="E453" s="225"/>
      <c r="F453" s="226"/>
      <c r="G453" s="166"/>
      <c r="H453" s="226"/>
      <c r="I453" s="166"/>
      <c r="J453" s="226"/>
      <c r="K453" s="166"/>
      <c r="L453" s="226"/>
      <c r="M453" s="166"/>
      <c r="N453" s="226"/>
      <c r="O453" s="166"/>
      <c r="P453" s="226"/>
      <c r="Q453" s="166"/>
      <c r="R453" s="226"/>
      <c r="S453" s="1"/>
      <c r="T453" s="1"/>
      <c r="U453" s="1"/>
      <c r="V453" s="4"/>
      <c r="W453" s="4"/>
      <c r="X453" s="4"/>
      <c r="Y453" s="4"/>
      <c r="Z453" s="4"/>
      <c r="AA453" s="4"/>
      <c r="AB453" s="1"/>
      <c r="AC453" s="1"/>
      <c r="AD453" s="1"/>
      <c r="AE453" s="1"/>
      <c r="AF453" s="1"/>
      <c r="AG453" s="1"/>
      <c r="AH453" s="1"/>
      <c r="AI453" s="1"/>
    </row>
    <row r="454" spans="1:35" s="2" customFormat="1" ht="11.5" x14ac:dyDescent="0.25">
      <c r="A454" s="1"/>
      <c r="B454" s="230"/>
      <c r="C454" s="227"/>
      <c r="D454" s="227"/>
      <c r="E454" s="225"/>
      <c r="F454" s="226"/>
      <c r="G454" s="166"/>
      <c r="H454" s="226"/>
      <c r="I454" s="166"/>
      <c r="J454" s="226"/>
      <c r="K454" s="166"/>
      <c r="L454" s="226"/>
      <c r="M454" s="166"/>
      <c r="N454" s="226"/>
      <c r="O454" s="166"/>
      <c r="P454" s="226"/>
      <c r="Q454" s="166"/>
      <c r="R454" s="226"/>
      <c r="S454" s="1"/>
      <c r="T454" s="1"/>
      <c r="U454" s="1"/>
      <c r="V454" s="4"/>
      <c r="W454" s="4"/>
      <c r="X454" s="4"/>
      <c r="Y454" s="4"/>
      <c r="Z454" s="4"/>
      <c r="AA454" s="4"/>
      <c r="AB454" s="1"/>
      <c r="AC454" s="1"/>
      <c r="AD454" s="1"/>
      <c r="AE454" s="1"/>
      <c r="AF454" s="1"/>
      <c r="AG454" s="1"/>
      <c r="AH454" s="1"/>
      <c r="AI454" s="1"/>
    </row>
    <row r="455" spans="1:35" s="2" customFormat="1" ht="11.5" x14ac:dyDescent="0.25">
      <c r="A455" s="1"/>
      <c r="B455" s="230"/>
      <c r="C455" s="227"/>
      <c r="D455" s="227"/>
      <c r="E455" s="225"/>
      <c r="F455" s="226"/>
      <c r="G455" s="166"/>
      <c r="H455" s="226"/>
      <c r="I455" s="166"/>
      <c r="J455" s="226"/>
      <c r="K455" s="166"/>
      <c r="L455" s="226"/>
      <c r="M455" s="166"/>
      <c r="N455" s="226"/>
      <c r="O455" s="166"/>
      <c r="P455" s="226"/>
      <c r="Q455" s="166"/>
      <c r="R455" s="226"/>
      <c r="S455" s="1"/>
      <c r="T455" s="1"/>
      <c r="U455" s="1"/>
      <c r="V455" s="4"/>
      <c r="W455" s="4"/>
      <c r="X455" s="4"/>
      <c r="Y455" s="4"/>
      <c r="Z455" s="4"/>
      <c r="AA455" s="4"/>
      <c r="AB455" s="1"/>
      <c r="AC455" s="1"/>
      <c r="AD455" s="1"/>
      <c r="AE455" s="1"/>
      <c r="AF455" s="1"/>
      <c r="AG455" s="1"/>
      <c r="AH455" s="1"/>
      <c r="AI455" s="1"/>
    </row>
    <row r="456" spans="1:35" s="2" customFormat="1" ht="11.5" x14ac:dyDescent="0.25">
      <c r="A456" s="1"/>
      <c r="B456" s="230"/>
      <c r="C456" s="227"/>
      <c r="D456" s="227"/>
      <c r="E456" s="225"/>
      <c r="F456" s="226"/>
      <c r="G456" s="166"/>
      <c r="H456" s="226"/>
      <c r="I456" s="166"/>
      <c r="J456" s="226"/>
      <c r="K456" s="166"/>
      <c r="L456" s="226"/>
      <c r="M456" s="166"/>
      <c r="N456" s="226"/>
      <c r="O456" s="166"/>
      <c r="P456" s="226"/>
      <c r="Q456" s="166"/>
      <c r="R456" s="226"/>
      <c r="S456" s="1"/>
      <c r="T456" s="1"/>
      <c r="U456" s="1"/>
      <c r="V456" s="4"/>
      <c r="W456" s="4"/>
      <c r="X456" s="4"/>
      <c r="Y456" s="4"/>
      <c r="Z456" s="4"/>
      <c r="AA456" s="4"/>
      <c r="AB456" s="1"/>
      <c r="AC456" s="1"/>
      <c r="AD456" s="1"/>
      <c r="AE456" s="1"/>
      <c r="AF456" s="1"/>
      <c r="AG456" s="1"/>
      <c r="AH456" s="1"/>
      <c r="AI456" s="1"/>
    </row>
    <row r="457" spans="1:35" s="2" customFormat="1" ht="11.5" x14ac:dyDescent="0.25">
      <c r="A457" s="1"/>
      <c r="B457" s="230"/>
      <c r="C457" s="227"/>
      <c r="D457" s="227"/>
      <c r="E457" s="225"/>
      <c r="F457" s="226"/>
      <c r="G457" s="166"/>
      <c r="H457" s="226"/>
      <c r="I457" s="166"/>
      <c r="J457" s="226"/>
      <c r="K457" s="166"/>
      <c r="L457" s="226"/>
      <c r="M457" s="166"/>
      <c r="N457" s="226"/>
      <c r="O457" s="166"/>
      <c r="P457" s="226"/>
      <c r="Q457" s="166"/>
      <c r="R457" s="226"/>
      <c r="S457" s="1"/>
      <c r="T457" s="1"/>
      <c r="U457" s="1"/>
      <c r="V457" s="4"/>
      <c r="W457" s="4"/>
      <c r="X457" s="4"/>
      <c r="Y457" s="4"/>
      <c r="Z457" s="4"/>
      <c r="AA457" s="4"/>
      <c r="AB457" s="1"/>
      <c r="AC457" s="1"/>
      <c r="AD457" s="1"/>
      <c r="AE457" s="1"/>
      <c r="AF457" s="1"/>
      <c r="AG457" s="1"/>
      <c r="AH457" s="1"/>
      <c r="AI457" s="1"/>
    </row>
    <row r="458" spans="1:35" s="2" customFormat="1" ht="11.5" x14ac:dyDescent="0.25">
      <c r="A458" s="1"/>
      <c r="B458" s="230"/>
      <c r="C458" s="227"/>
      <c r="D458" s="227"/>
      <c r="E458" s="225"/>
      <c r="F458" s="226"/>
      <c r="G458" s="166"/>
      <c r="H458" s="226"/>
      <c r="I458" s="166"/>
      <c r="J458" s="226"/>
      <c r="K458" s="166"/>
      <c r="L458" s="226"/>
      <c r="M458" s="166"/>
      <c r="N458" s="226"/>
      <c r="O458" s="166"/>
      <c r="P458" s="226"/>
      <c r="Q458" s="166"/>
      <c r="R458" s="226"/>
      <c r="S458" s="1"/>
      <c r="T458" s="1"/>
      <c r="U458" s="1"/>
      <c r="V458" s="4"/>
      <c r="W458" s="4"/>
      <c r="X458" s="4"/>
      <c r="Y458" s="4"/>
      <c r="Z458" s="4"/>
      <c r="AA458" s="4"/>
      <c r="AB458" s="1"/>
      <c r="AC458" s="1"/>
      <c r="AD458" s="1"/>
      <c r="AE458" s="1"/>
      <c r="AF458" s="1"/>
      <c r="AG458" s="1"/>
      <c r="AH458" s="1"/>
      <c r="AI458" s="1"/>
    </row>
    <row r="459" spans="1:35" s="2" customFormat="1" ht="11.5" x14ac:dyDescent="0.25">
      <c r="A459" s="1"/>
      <c r="B459" s="230"/>
      <c r="C459" s="227"/>
      <c r="D459" s="227"/>
      <c r="E459" s="225"/>
      <c r="F459" s="226"/>
      <c r="G459" s="166"/>
      <c r="H459" s="226"/>
      <c r="I459" s="166"/>
      <c r="J459" s="226"/>
      <c r="K459" s="166"/>
      <c r="L459" s="226"/>
      <c r="M459" s="166"/>
      <c r="N459" s="226"/>
      <c r="O459" s="166"/>
      <c r="P459" s="226"/>
      <c r="Q459" s="166"/>
      <c r="R459" s="226"/>
      <c r="S459" s="1"/>
      <c r="T459" s="1"/>
      <c r="U459" s="1"/>
      <c r="V459" s="4"/>
      <c r="W459" s="4"/>
      <c r="X459" s="4"/>
      <c r="Y459" s="4"/>
      <c r="Z459" s="4"/>
      <c r="AA459" s="4"/>
      <c r="AB459" s="1"/>
      <c r="AC459" s="1"/>
      <c r="AD459" s="1"/>
      <c r="AE459" s="1"/>
      <c r="AF459" s="1"/>
      <c r="AG459" s="1"/>
      <c r="AH459" s="1"/>
      <c r="AI459" s="1"/>
    </row>
    <row r="460" spans="1:35" s="2" customFormat="1" ht="11.5" x14ac:dyDescent="0.25">
      <c r="A460" s="1"/>
      <c r="B460" s="230"/>
      <c r="C460" s="227"/>
      <c r="D460" s="227"/>
      <c r="E460" s="225"/>
      <c r="F460" s="226"/>
      <c r="G460" s="166"/>
      <c r="H460" s="226"/>
      <c r="I460" s="166"/>
      <c r="J460" s="226"/>
      <c r="K460" s="166"/>
      <c r="L460" s="226"/>
      <c r="M460" s="166"/>
      <c r="N460" s="226"/>
      <c r="O460" s="166"/>
      <c r="P460" s="226"/>
      <c r="Q460" s="166"/>
      <c r="R460" s="226"/>
      <c r="S460" s="1"/>
      <c r="T460" s="1"/>
      <c r="U460" s="1"/>
      <c r="V460" s="4"/>
      <c r="W460" s="4"/>
      <c r="X460" s="4"/>
      <c r="Y460" s="4"/>
      <c r="Z460" s="4"/>
      <c r="AA460" s="4"/>
      <c r="AB460" s="1"/>
      <c r="AC460" s="1"/>
      <c r="AD460" s="1"/>
      <c r="AE460" s="1"/>
      <c r="AF460" s="1"/>
      <c r="AG460" s="1"/>
      <c r="AH460" s="1"/>
      <c r="AI460" s="1"/>
    </row>
    <row r="461" spans="1:35" s="2" customFormat="1" ht="11.5" x14ac:dyDescent="0.25">
      <c r="A461" s="1"/>
      <c r="B461" s="230"/>
      <c r="C461" s="227"/>
      <c r="D461" s="227"/>
      <c r="E461" s="225"/>
      <c r="F461" s="226"/>
      <c r="G461" s="166"/>
      <c r="H461" s="226"/>
      <c r="I461" s="166"/>
      <c r="J461" s="226"/>
      <c r="K461" s="166"/>
      <c r="L461" s="226"/>
      <c r="M461" s="166"/>
      <c r="N461" s="226"/>
      <c r="O461" s="166"/>
      <c r="P461" s="226"/>
      <c r="Q461" s="166"/>
      <c r="R461" s="226"/>
      <c r="S461" s="1"/>
      <c r="T461" s="1"/>
      <c r="U461" s="1"/>
      <c r="V461" s="4"/>
      <c r="W461" s="4"/>
      <c r="X461" s="4"/>
      <c r="Y461" s="4"/>
      <c r="Z461" s="4"/>
      <c r="AA461" s="4"/>
      <c r="AB461" s="1"/>
      <c r="AC461" s="1"/>
      <c r="AD461" s="1"/>
      <c r="AE461" s="1"/>
      <c r="AF461" s="1"/>
      <c r="AG461" s="1"/>
      <c r="AH461" s="1"/>
      <c r="AI461" s="1"/>
    </row>
    <row r="462" spans="1:35" s="2" customFormat="1" ht="11.5" x14ac:dyDescent="0.25">
      <c r="A462" s="1"/>
      <c r="B462" s="230"/>
      <c r="C462" s="227"/>
      <c r="D462" s="227"/>
      <c r="E462" s="225"/>
      <c r="F462" s="226"/>
      <c r="G462" s="166"/>
      <c r="H462" s="226"/>
      <c r="I462" s="166"/>
      <c r="J462" s="226"/>
      <c r="K462" s="166"/>
      <c r="L462" s="226"/>
      <c r="M462" s="166"/>
      <c r="N462" s="226"/>
      <c r="O462" s="166"/>
      <c r="P462" s="226"/>
      <c r="Q462" s="166"/>
      <c r="R462" s="226"/>
      <c r="S462" s="1"/>
      <c r="T462" s="1"/>
      <c r="U462" s="1"/>
      <c r="V462" s="4"/>
      <c r="W462" s="4"/>
      <c r="X462" s="4"/>
      <c r="Y462" s="4"/>
      <c r="Z462" s="4"/>
      <c r="AA462" s="4"/>
      <c r="AB462" s="1"/>
      <c r="AC462" s="1"/>
      <c r="AD462" s="1"/>
      <c r="AE462" s="1"/>
      <c r="AF462" s="1"/>
      <c r="AG462" s="1"/>
      <c r="AH462" s="1"/>
      <c r="AI462" s="1"/>
    </row>
    <row r="463" spans="1:35" s="2" customFormat="1" ht="11.5" x14ac:dyDescent="0.25">
      <c r="A463" s="1"/>
      <c r="B463" s="230"/>
      <c r="C463" s="227"/>
      <c r="D463" s="227"/>
      <c r="E463" s="225"/>
      <c r="F463" s="226"/>
      <c r="G463" s="166"/>
      <c r="H463" s="226"/>
      <c r="I463" s="166"/>
      <c r="J463" s="226"/>
      <c r="K463" s="166"/>
      <c r="L463" s="226"/>
      <c r="M463" s="166"/>
      <c r="N463" s="226"/>
      <c r="O463" s="166"/>
      <c r="P463" s="226"/>
      <c r="Q463" s="166"/>
      <c r="R463" s="226"/>
      <c r="S463" s="1"/>
      <c r="T463" s="1"/>
      <c r="U463" s="1"/>
      <c r="V463" s="4"/>
      <c r="W463" s="4"/>
      <c r="X463" s="4"/>
      <c r="Y463" s="4"/>
      <c r="Z463" s="4"/>
      <c r="AA463" s="4"/>
      <c r="AB463" s="1"/>
      <c r="AC463" s="1"/>
      <c r="AD463" s="1"/>
      <c r="AE463" s="1"/>
      <c r="AF463" s="1"/>
      <c r="AG463" s="1"/>
      <c r="AH463" s="1"/>
      <c r="AI463" s="1"/>
    </row>
    <row r="464" spans="1:35" s="2" customFormat="1" ht="11.5" x14ac:dyDescent="0.25">
      <c r="A464" s="1"/>
      <c r="B464" s="230"/>
      <c r="C464" s="227"/>
      <c r="D464" s="227"/>
      <c r="E464" s="225"/>
      <c r="F464" s="226"/>
      <c r="G464" s="166"/>
      <c r="H464" s="226"/>
      <c r="I464" s="166"/>
      <c r="J464" s="226"/>
      <c r="K464" s="166"/>
      <c r="L464" s="226"/>
      <c r="M464" s="166"/>
      <c r="N464" s="226"/>
      <c r="O464" s="166"/>
      <c r="P464" s="226"/>
      <c r="Q464" s="166"/>
      <c r="R464" s="226"/>
      <c r="S464" s="1"/>
      <c r="T464" s="1"/>
      <c r="U464" s="1"/>
      <c r="V464" s="4"/>
      <c r="W464" s="4"/>
      <c r="X464" s="4"/>
      <c r="Y464" s="4"/>
      <c r="Z464" s="4"/>
      <c r="AA464" s="4"/>
      <c r="AB464" s="1"/>
      <c r="AC464" s="1"/>
      <c r="AD464" s="1"/>
      <c r="AE464" s="1"/>
      <c r="AF464" s="1"/>
      <c r="AG464" s="1"/>
      <c r="AH464" s="1"/>
      <c r="AI464" s="1"/>
    </row>
    <row r="465" spans="1:35" s="2" customFormat="1" ht="11.5" x14ac:dyDescent="0.25">
      <c r="A465" s="1"/>
      <c r="B465" s="227"/>
      <c r="C465" s="166"/>
      <c r="D465" s="225"/>
      <c r="E465" s="225"/>
      <c r="F465" s="226"/>
      <c r="G465" s="166"/>
      <c r="H465" s="226"/>
      <c r="I465" s="166"/>
      <c r="J465" s="226"/>
      <c r="K465" s="166"/>
      <c r="L465" s="226"/>
      <c r="M465" s="166"/>
      <c r="N465" s="226"/>
      <c r="O465" s="166"/>
      <c r="P465" s="226"/>
      <c r="Q465" s="166"/>
      <c r="R465" s="226"/>
      <c r="S465" s="1"/>
      <c r="T465" s="1"/>
      <c r="U465" s="1"/>
      <c r="V465" s="4"/>
      <c r="W465" s="4"/>
      <c r="X465" s="4"/>
      <c r="Y465" s="4"/>
      <c r="Z465" s="4"/>
      <c r="AA465" s="4"/>
      <c r="AB465" s="1"/>
      <c r="AC465" s="1"/>
      <c r="AD465" s="1"/>
      <c r="AE465" s="1"/>
      <c r="AF465" s="1"/>
      <c r="AG465" s="1"/>
      <c r="AH465" s="1"/>
      <c r="AI465" s="1"/>
    </row>
    <row r="466" spans="1:35" s="2" customFormat="1" ht="11.5" x14ac:dyDescent="0.25">
      <c r="A466" s="1"/>
      <c r="B466" s="227"/>
      <c r="C466" s="166"/>
      <c r="D466" s="225"/>
      <c r="E466" s="225"/>
      <c r="F466" s="226"/>
      <c r="G466" s="166"/>
      <c r="H466" s="226"/>
      <c r="I466" s="166"/>
      <c r="J466" s="226"/>
      <c r="K466" s="166"/>
      <c r="L466" s="226"/>
      <c r="M466" s="166"/>
      <c r="N466" s="226"/>
      <c r="O466" s="166"/>
      <c r="P466" s="226"/>
      <c r="Q466" s="166"/>
      <c r="R466" s="226"/>
      <c r="S466" s="1"/>
      <c r="T466" s="1"/>
      <c r="U466" s="1"/>
      <c r="V466" s="4"/>
      <c r="W466" s="4"/>
      <c r="X466" s="4"/>
      <c r="Y466" s="4"/>
      <c r="Z466" s="4"/>
      <c r="AA466" s="4"/>
      <c r="AB466" s="1"/>
      <c r="AC466" s="1"/>
      <c r="AD466" s="1"/>
      <c r="AE466" s="1"/>
      <c r="AF466" s="1"/>
      <c r="AG466" s="1"/>
      <c r="AH466" s="1"/>
      <c r="AI466" s="1"/>
    </row>
    <row r="467" spans="1:35" ht="11.5" x14ac:dyDescent="0.25">
      <c r="B467" s="166"/>
      <c r="C467" s="166"/>
      <c r="D467" s="225"/>
      <c r="E467" s="225"/>
      <c r="F467" s="226"/>
      <c r="G467" s="166"/>
      <c r="H467" s="226"/>
      <c r="I467" s="166"/>
      <c r="J467" s="226"/>
      <c r="K467" s="166"/>
      <c r="L467" s="226"/>
      <c r="M467" s="166"/>
      <c r="N467" s="226"/>
      <c r="O467" s="166"/>
      <c r="P467" s="226"/>
      <c r="Q467" s="166"/>
      <c r="R467" s="226"/>
    </row>
    <row r="468" spans="1:35" ht="11.5" x14ac:dyDescent="0.25">
      <c r="B468" s="166"/>
      <c r="C468" s="166"/>
      <c r="D468" s="225"/>
      <c r="E468" s="225"/>
      <c r="F468" s="226"/>
      <c r="G468" s="166"/>
      <c r="H468" s="226"/>
      <c r="I468" s="166"/>
      <c r="J468" s="226"/>
      <c r="K468" s="166"/>
      <c r="L468" s="226"/>
      <c r="M468" s="166"/>
      <c r="N468" s="226"/>
      <c r="O468" s="166"/>
      <c r="P468" s="226"/>
      <c r="Q468" s="166"/>
      <c r="R468" s="226"/>
    </row>
    <row r="469" spans="1:35" ht="11.5" x14ac:dyDescent="0.25">
      <c r="B469" s="166"/>
      <c r="C469" s="166"/>
      <c r="D469" s="225"/>
      <c r="E469" s="225"/>
      <c r="F469" s="226"/>
      <c r="G469" s="166"/>
      <c r="H469" s="226"/>
      <c r="I469" s="166"/>
      <c r="J469" s="226"/>
      <c r="K469" s="166"/>
      <c r="L469" s="226"/>
      <c r="M469" s="166"/>
      <c r="N469" s="226"/>
      <c r="O469" s="166"/>
      <c r="P469" s="226"/>
      <c r="Q469" s="166"/>
      <c r="R469" s="226"/>
    </row>
    <row r="470" spans="1:35" ht="11.5" x14ac:dyDescent="0.25">
      <c r="B470" s="166"/>
      <c r="C470" s="166"/>
      <c r="D470" s="225"/>
      <c r="E470" s="225"/>
      <c r="F470" s="226"/>
      <c r="G470" s="166"/>
      <c r="H470" s="226"/>
      <c r="I470" s="166"/>
      <c r="J470" s="226"/>
      <c r="K470" s="166"/>
      <c r="L470" s="226"/>
      <c r="M470" s="166"/>
      <c r="N470" s="226"/>
      <c r="O470" s="166"/>
      <c r="P470" s="226"/>
      <c r="Q470" s="166"/>
      <c r="R470" s="226"/>
    </row>
    <row r="471" spans="1:35" ht="11.5" x14ac:dyDescent="0.25">
      <c r="B471" s="166"/>
      <c r="C471" s="166"/>
      <c r="D471" s="225"/>
      <c r="E471" s="225"/>
      <c r="F471" s="226"/>
      <c r="G471" s="166"/>
      <c r="H471" s="226"/>
      <c r="I471" s="166"/>
      <c r="J471" s="226"/>
      <c r="K471" s="166"/>
      <c r="L471" s="226"/>
      <c r="M471" s="166"/>
      <c r="N471" s="226"/>
      <c r="O471" s="166"/>
      <c r="P471" s="226"/>
      <c r="Q471" s="166"/>
      <c r="R471" s="226"/>
    </row>
    <row r="472" spans="1:35" ht="11.5" x14ac:dyDescent="0.25">
      <c r="B472" s="166"/>
      <c r="C472" s="166"/>
      <c r="D472" s="225"/>
      <c r="E472" s="225"/>
      <c r="F472" s="226"/>
      <c r="G472" s="166"/>
      <c r="H472" s="226"/>
      <c r="I472" s="166"/>
      <c r="J472" s="226"/>
      <c r="K472" s="166"/>
      <c r="L472" s="226"/>
      <c r="M472" s="166"/>
      <c r="N472" s="226"/>
      <c r="O472" s="166"/>
      <c r="P472" s="226"/>
      <c r="Q472" s="166"/>
      <c r="R472" s="226"/>
    </row>
    <row r="473" spans="1:35" ht="11.5" x14ac:dyDescent="0.25">
      <c r="B473" s="166"/>
      <c r="C473" s="166"/>
      <c r="D473" s="225"/>
      <c r="E473" s="225"/>
      <c r="F473" s="226"/>
      <c r="G473" s="166"/>
      <c r="H473" s="226"/>
      <c r="I473" s="166"/>
      <c r="J473" s="226"/>
      <c r="K473" s="166"/>
      <c r="L473" s="226"/>
      <c r="M473" s="166"/>
      <c r="N473" s="226"/>
      <c r="O473" s="166"/>
      <c r="P473" s="226"/>
      <c r="Q473" s="166"/>
      <c r="R473" s="226"/>
    </row>
    <row r="474" spans="1:35" ht="11.5" x14ac:dyDescent="0.25">
      <c r="B474" s="166"/>
      <c r="C474" s="166"/>
      <c r="D474" s="225"/>
      <c r="E474" s="225"/>
      <c r="F474" s="226"/>
      <c r="G474" s="166"/>
      <c r="H474" s="226"/>
      <c r="I474" s="166"/>
      <c r="J474" s="226"/>
      <c r="K474" s="166"/>
      <c r="L474" s="226"/>
      <c r="M474" s="166"/>
      <c r="N474" s="226"/>
      <c r="O474" s="166"/>
      <c r="P474" s="226"/>
      <c r="Q474" s="166"/>
      <c r="R474" s="226"/>
    </row>
    <row r="475" spans="1:35" ht="11.5" x14ac:dyDescent="0.25">
      <c r="B475" s="166"/>
      <c r="C475" s="166"/>
      <c r="D475" s="225"/>
      <c r="E475" s="225"/>
      <c r="F475" s="226"/>
      <c r="G475" s="166"/>
      <c r="H475" s="226"/>
      <c r="I475" s="166"/>
      <c r="J475" s="226"/>
      <c r="K475" s="166"/>
      <c r="L475" s="226"/>
      <c r="M475" s="166"/>
      <c r="N475" s="226"/>
      <c r="O475" s="166"/>
      <c r="P475" s="226"/>
      <c r="Q475" s="166"/>
      <c r="R475" s="226"/>
    </row>
    <row r="476" spans="1:35" ht="11.5" x14ac:dyDescent="0.25">
      <c r="B476" s="166"/>
      <c r="C476" s="166"/>
      <c r="D476" s="225"/>
      <c r="E476" s="225"/>
      <c r="F476" s="226"/>
      <c r="G476" s="166"/>
      <c r="H476" s="226"/>
      <c r="I476" s="166"/>
      <c r="J476" s="226"/>
      <c r="K476" s="166"/>
      <c r="L476" s="226"/>
      <c r="M476" s="166"/>
      <c r="N476" s="226"/>
      <c r="O476" s="166"/>
      <c r="P476" s="226"/>
      <c r="Q476" s="166"/>
      <c r="R476" s="226"/>
    </row>
    <row r="477" spans="1:35" ht="11.5" x14ac:dyDescent="0.25">
      <c r="B477" s="166"/>
      <c r="C477" s="166"/>
      <c r="D477" s="225"/>
      <c r="E477" s="225"/>
      <c r="F477" s="226"/>
      <c r="G477" s="166"/>
      <c r="H477" s="226"/>
      <c r="I477" s="166"/>
      <c r="J477" s="226"/>
      <c r="K477" s="166"/>
      <c r="L477" s="226"/>
      <c r="M477" s="166"/>
      <c r="N477" s="226"/>
      <c r="O477" s="166"/>
      <c r="P477" s="226"/>
      <c r="Q477" s="166"/>
      <c r="R477" s="226"/>
    </row>
    <row r="478" spans="1:35" ht="11.5" x14ac:dyDescent="0.25">
      <c r="B478" s="166"/>
      <c r="C478" s="166"/>
      <c r="D478" s="225"/>
      <c r="E478" s="225"/>
      <c r="F478" s="226"/>
      <c r="G478" s="166"/>
      <c r="H478" s="226"/>
      <c r="I478" s="166"/>
      <c r="J478" s="226"/>
      <c r="K478" s="166"/>
      <c r="L478" s="226"/>
      <c r="M478" s="166"/>
      <c r="N478" s="226"/>
      <c r="O478" s="166"/>
      <c r="P478" s="226"/>
      <c r="Q478" s="166"/>
      <c r="R478" s="226"/>
    </row>
    <row r="479" spans="1:35" ht="11.5" x14ac:dyDescent="0.25">
      <c r="B479" s="166"/>
      <c r="C479" s="166"/>
      <c r="D479" s="225"/>
      <c r="E479" s="225"/>
      <c r="F479" s="226"/>
      <c r="G479" s="166"/>
      <c r="H479" s="226"/>
      <c r="I479" s="166"/>
      <c r="J479" s="226"/>
      <c r="K479" s="166"/>
      <c r="L479" s="226"/>
      <c r="M479" s="166"/>
      <c r="N479" s="226"/>
      <c r="O479" s="166"/>
      <c r="P479" s="226"/>
      <c r="Q479" s="166"/>
      <c r="R479" s="226"/>
    </row>
    <row r="480" spans="1:35" ht="11.5" x14ac:dyDescent="0.25">
      <c r="B480" s="166"/>
      <c r="C480" s="166"/>
      <c r="D480" s="225"/>
      <c r="E480" s="225"/>
      <c r="F480" s="226"/>
      <c r="G480" s="166"/>
      <c r="H480" s="226"/>
      <c r="I480" s="166"/>
      <c r="J480" s="226"/>
      <c r="K480" s="166"/>
      <c r="L480" s="226"/>
      <c r="M480" s="166"/>
      <c r="N480" s="226"/>
      <c r="O480" s="166"/>
      <c r="P480" s="226"/>
      <c r="Q480" s="166"/>
      <c r="R480" s="226"/>
    </row>
    <row r="481" spans="2:18" ht="11.5" x14ac:dyDescent="0.25">
      <c r="B481" s="166"/>
      <c r="C481" s="166"/>
      <c r="D481" s="225"/>
      <c r="E481" s="225"/>
      <c r="F481" s="226"/>
      <c r="G481" s="166"/>
      <c r="H481" s="226"/>
      <c r="I481" s="166"/>
      <c r="J481" s="226"/>
      <c r="K481" s="166"/>
      <c r="L481" s="226"/>
      <c r="M481" s="166"/>
      <c r="N481" s="226"/>
      <c r="O481" s="166"/>
      <c r="P481" s="226"/>
      <c r="Q481" s="166"/>
      <c r="R481" s="226"/>
    </row>
    <row r="482" spans="2:18" ht="11.5" x14ac:dyDescent="0.25">
      <c r="B482" s="166"/>
      <c r="C482" s="166"/>
      <c r="D482" s="225"/>
      <c r="E482" s="225"/>
      <c r="F482" s="226"/>
      <c r="G482" s="166"/>
      <c r="H482" s="226"/>
      <c r="I482" s="166"/>
      <c r="J482" s="226"/>
      <c r="K482" s="166"/>
      <c r="L482" s="226"/>
      <c r="M482" s="166"/>
      <c r="N482" s="226"/>
      <c r="O482" s="166"/>
      <c r="P482" s="226"/>
      <c r="Q482" s="166"/>
      <c r="R482" s="226"/>
    </row>
    <row r="483" spans="2:18" ht="11.5" x14ac:dyDescent="0.25">
      <c r="B483" s="166"/>
      <c r="C483" s="166"/>
      <c r="D483" s="225"/>
      <c r="E483" s="225"/>
      <c r="F483" s="226"/>
      <c r="G483" s="166"/>
      <c r="H483" s="226"/>
      <c r="I483" s="166"/>
      <c r="J483" s="226"/>
      <c r="K483" s="166"/>
      <c r="L483" s="226"/>
      <c r="M483" s="166"/>
      <c r="N483" s="226"/>
      <c r="O483" s="166"/>
      <c r="P483" s="226"/>
      <c r="Q483" s="166"/>
      <c r="R483" s="226"/>
    </row>
    <row r="484" spans="2:18" ht="11.5" x14ac:dyDescent="0.25">
      <c r="B484" s="166"/>
      <c r="C484" s="166"/>
      <c r="D484" s="225"/>
      <c r="E484" s="225"/>
      <c r="F484" s="226"/>
      <c r="G484" s="166"/>
      <c r="H484" s="226"/>
      <c r="I484" s="166"/>
      <c r="J484" s="226"/>
      <c r="K484" s="166"/>
      <c r="L484" s="226"/>
      <c r="M484" s="166"/>
      <c r="N484" s="226"/>
      <c r="O484" s="166"/>
      <c r="P484" s="226"/>
      <c r="Q484" s="166"/>
      <c r="R484" s="226"/>
    </row>
    <row r="485" spans="2:18" ht="11.5" x14ac:dyDescent="0.25">
      <c r="B485" s="166"/>
      <c r="C485" s="166"/>
      <c r="D485" s="225"/>
      <c r="E485" s="225"/>
      <c r="F485" s="226"/>
      <c r="G485" s="166"/>
      <c r="H485" s="226"/>
      <c r="I485" s="166"/>
      <c r="J485" s="226"/>
      <c r="K485" s="166"/>
      <c r="L485" s="226"/>
      <c r="M485" s="166"/>
      <c r="N485" s="226"/>
      <c r="O485" s="166"/>
      <c r="P485" s="226"/>
      <c r="Q485" s="166"/>
      <c r="R485" s="226"/>
    </row>
    <row r="486" spans="2:18" ht="11.5" x14ac:dyDescent="0.25">
      <c r="B486" s="166"/>
      <c r="C486" s="166"/>
      <c r="D486" s="225"/>
      <c r="E486" s="225"/>
      <c r="F486" s="226"/>
      <c r="G486" s="166"/>
      <c r="H486" s="226"/>
      <c r="I486" s="166"/>
      <c r="J486" s="226"/>
      <c r="K486" s="166"/>
      <c r="L486" s="226"/>
      <c r="M486" s="166"/>
      <c r="N486" s="226"/>
      <c r="O486" s="166"/>
      <c r="P486" s="226"/>
      <c r="Q486" s="166"/>
      <c r="R486" s="226"/>
    </row>
    <row r="487" spans="2:18" ht="11.5" x14ac:dyDescent="0.25">
      <c r="B487" s="166"/>
      <c r="C487" s="166"/>
      <c r="D487" s="225"/>
      <c r="E487" s="225"/>
      <c r="F487" s="226"/>
      <c r="G487" s="166"/>
      <c r="H487" s="226"/>
      <c r="I487" s="166"/>
      <c r="J487" s="226"/>
      <c r="K487" s="166"/>
      <c r="L487" s="226"/>
      <c r="M487" s="166"/>
      <c r="N487" s="226"/>
      <c r="O487" s="166"/>
      <c r="P487" s="226"/>
      <c r="Q487" s="166"/>
      <c r="R487" s="226"/>
    </row>
    <row r="488" spans="2:18" ht="11.5" x14ac:dyDescent="0.25">
      <c r="B488" s="166"/>
      <c r="C488" s="166"/>
      <c r="D488" s="225"/>
      <c r="E488" s="225"/>
      <c r="F488" s="226"/>
      <c r="G488" s="166"/>
      <c r="H488" s="226"/>
      <c r="I488" s="166"/>
      <c r="J488" s="226"/>
      <c r="K488" s="166"/>
      <c r="L488" s="226"/>
      <c r="M488" s="166"/>
      <c r="N488" s="226"/>
      <c r="O488" s="166"/>
      <c r="P488" s="226"/>
      <c r="Q488" s="166"/>
      <c r="R488" s="226"/>
    </row>
    <row r="489" spans="2:18" ht="11.5" x14ac:dyDescent="0.25">
      <c r="B489" s="166"/>
      <c r="C489" s="166"/>
      <c r="D489" s="225"/>
      <c r="E489" s="225"/>
      <c r="F489" s="226"/>
      <c r="G489" s="166"/>
      <c r="H489" s="226"/>
      <c r="I489" s="166"/>
      <c r="J489" s="226"/>
      <c r="K489" s="166"/>
      <c r="L489" s="226"/>
      <c r="M489" s="166"/>
      <c r="N489" s="226"/>
      <c r="O489" s="166"/>
      <c r="P489" s="226"/>
      <c r="Q489" s="166"/>
      <c r="R489" s="226"/>
    </row>
    <row r="490" spans="2:18" ht="11.5" x14ac:dyDescent="0.25">
      <c r="B490" s="166"/>
      <c r="C490" s="166"/>
      <c r="D490" s="225"/>
      <c r="E490" s="225"/>
      <c r="F490" s="226"/>
      <c r="G490" s="166"/>
      <c r="H490" s="226"/>
      <c r="I490" s="166"/>
      <c r="J490" s="226"/>
      <c r="K490" s="166"/>
      <c r="L490" s="226"/>
      <c r="M490" s="166"/>
      <c r="N490" s="226"/>
      <c r="O490" s="166"/>
      <c r="P490" s="226"/>
      <c r="Q490" s="166"/>
      <c r="R490" s="226"/>
    </row>
    <row r="491" spans="2:18" ht="11.5" x14ac:dyDescent="0.25">
      <c r="B491" s="166"/>
      <c r="C491" s="166"/>
      <c r="D491" s="225"/>
      <c r="E491" s="225"/>
      <c r="F491" s="226"/>
      <c r="G491" s="166"/>
      <c r="H491" s="226"/>
      <c r="I491" s="166"/>
      <c r="J491" s="226"/>
      <c r="K491" s="166"/>
      <c r="L491" s="226"/>
      <c r="M491" s="166"/>
      <c r="N491" s="226"/>
      <c r="O491" s="166"/>
      <c r="P491" s="226"/>
      <c r="Q491" s="166"/>
      <c r="R491" s="226"/>
    </row>
    <row r="492" spans="2:18" ht="11.5" x14ac:dyDescent="0.25">
      <c r="B492" s="166"/>
      <c r="C492" s="166"/>
      <c r="D492" s="225"/>
      <c r="E492" s="225"/>
      <c r="F492" s="226"/>
      <c r="G492" s="166"/>
      <c r="H492" s="226"/>
      <c r="I492" s="166"/>
      <c r="J492" s="226"/>
      <c r="K492" s="166"/>
      <c r="L492" s="226"/>
      <c r="M492" s="166"/>
      <c r="N492" s="226"/>
      <c r="O492" s="166"/>
      <c r="P492" s="226"/>
      <c r="Q492" s="166"/>
      <c r="R492" s="226"/>
    </row>
    <row r="493" spans="2:18" ht="11.5" x14ac:dyDescent="0.25">
      <c r="B493" s="166"/>
      <c r="C493" s="166"/>
      <c r="D493" s="225"/>
      <c r="E493" s="225"/>
      <c r="F493" s="226"/>
      <c r="G493" s="166"/>
      <c r="H493" s="226"/>
      <c r="I493" s="166"/>
      <c r="J493" s="226"/>
      <c r="K493" s="166"/>
      <c r="L493" s="226"/>
      <c r="M493" s="166"/>
      <c r="N493" s="226"/>
      <c r="O493" s="166"/>
      <c r="P493" s="226"/>
      <c r="Q493" s="166"/>
      <c r="R493" s="226"/>
    </row>
    <row r="494" spans="2:18" ht="11.5" x14ac:dyDescent="0.25">
      <c r="B494" s="166"/>
      <c r="C494" s="166"/>
      <c r="D494" s="225"/>
      <c r="E494" s="225"/>
      <c r="F494" s="226"/>
      <c r="G494" s="166"/>
      <c r="H494" s="226"/>
      <c r="I494" s="166"/>
      <c r="J494" s="226"/>
      <c r="K494" s="166"/>
      <c r="L494" s="226"/>
      <c r="M494" s="166"/>
      <c r="N494" s="226"/>
      <c r="O494" s="166"/>
      <c r="P494" s="226"/>
      <c r="Q494" s="166"/>
      <c r="R494" s="226"/>
    </row>
    <row r="495" spans="2:18" ht="11.5" x14ac:dyDescent="0.25">
      <c r="B495" s="166"/>
      <c r="C495" s="166"/>
      <c r="D495" s="225"/>
      <c r="E495" s="225"/>
      <c r="F495" s="226"/>
      <c r="G495" s="166"/>
      <c r="H495" s="226"/>
      <c r="I495" s="166"/>
      <c r="J495" s="226"/>
      <c r="K495" s="166"/>
      <c r="L495" s="226"/>
      <c r="M495" s="166"/>
      <c r="N495" s="226"/>
      <c r="O495" s="166"/>
      <c r="P495" s="226"/>
      <c r="Q495" s="166"/>
      <c r="R495" s="226"/>
    </row>
    <row r="496" spans="2:18" ht="11.5" x14ac:dyDescent="0.25">
      <c r="B496" s="166"/>
      <c r="C496" s="166"/>
      <c r="D496" s="225"/>
      <c r="E496" s="225"/>
      <c r="F496" s="226"/>
      <c r="G496" s="166"/>
      <c r="H496" s="226"/>
      <c r="I496" s="166"/>
      <c r="J496" s="226"/>
      <c r="K496" s="166"/>
      <c r="L496" s="226"/>
      <c r="M496" s="166"/>
      <c r="N496" s="226"/>
      <c r="O496" s="166"/>
      <c r="P496" s="226"/>
      <c r="Q496" s="166"/>
      <c r="R496" s="226"/>
    </row>
    <row r="497" spans="2:18" ht="11.5" x14ac:dyDescent="0.25">
      <c r="B497" s="166"/>
      <c r="C497" s="166"/>
      <c r="D497" s="225"/>
      <c r="E497" s="225"/>
      <c r="F497" s="226"/>
      <c r="G497" s="166"/>
      <c r="H497" s="226"/>
      <c r="I497" s="166"/>
      <c r="J497" s="226"/>
      <c r="K497" s="166"/>
      <c r="L497" s="226"/>
      <c r="M497" s="166"/>
      <c r="N497" s="226"/>
      <c r="O497" s="166"/>
      <c r="P497" s="226"/>
      <c r="Q497" s="166"/>
      <c r="R497" s="226"/>
    </row>
    <row r="498" spans="2:18" ht="11.5" x14ac:dyDescent="0.25">
      <c r="B498" s="166"/>
      <c r="C498" s="166"/>
      <c r="D498" s="225"/>
      <c r="E498" s="225"/>
      <c r="F498" s="226"/>
      <c r="G498" s="166"/>
      <c r="H498" s="226"/>
      <c r="I498" s="166"/>
      <c r="J498" s="226"/>
      <c r="K498" s="166"/>
      <c r="L498" s="226"/>
      <c r="M498" s="166"/>
      <c r="N498" s="226"/>
      <c r="O498" s="166"/>
      <c r="P498" s="226"/>
      <c r="Q498" s="166"/>
      <c r="R498" s="226"/>
    </row>
    <row r="499" spans="2:18" ht="11.5" x14ac:dyDescent="0.25">
      <c r="B499" s="166"/>
      <c r="C499" s="166"/>
      <c r="D499" s="225"/>
      <c r="E499" s="225"/>
      <c r="F499" s="226"/>
      <c r="G499" s="166"/>
      <c r="H499" s="226"/>
      <c r="I499" s="166"/>
      <c r="J499" s="226"/>
      <c r="K499" s="166"/>
      <c r="L499" s="226"/>
      <c r="M499" s="166"/>
      <c r="N499" s="226"/>
      <c r="O499" s="166"/>
      <c r="P499" s="226"/>
      <c r="Q499" s="166"/>
      <c r="R499" s="226"/>
    </row>
    <row r="500" spans="2:18" ht="11.5" x14ac:dyDescent="0.25">
      <c r="B500" s="166"/>
      <c r="C500" s="166"/>
      <c r="D500" s="225"/>
      <c r="E500" s="225"/>
      <c r="F500" s="226"/>
      <c r="G500" s="166"/>
      <c r="H500" s="226"/>
      <c r="I500" s="166"/>
      <c r="J500" s="226"/>
      <c r="K500" s="166"/>
      <c r="L500" s="226"/>
      <c r="M500" s="166"/>
      <c r="N500" s="226"/>
      <c r="O500" s="166"/>
      <c r="P500" s="226"/>
      <c r="Q500" s="166"/>
      <c r="R500" s="226"/>
    </row>
    <row r="501" spans="2:18" ht="11.5" x14ac:dyDescent="0.25">
      <c r="B501" s="166"/>
      <c r="C501" s="166"/>
      <c r="D501" s="225"/>
      <c r="E501" s="225"/>
      <c r="F501" s="226"/>
      <c r="G501" s="166"/>
      <c r="H501" s="226"/>
      <c r="I501" s="166"/>
      <c r="J501" s="226"/>
      <c r="K501" s="166"/>
      <c r="L501" s="226"/>
      <c r="M501" s="166"/>
      <c r="N501" s="226"/>
      <c r="O501" s="166"/>
      <c r="P501" s="226"/>
      <c r="Q501" s="166"/>
      <c r="R501" s="226"/>
    </row>
    <row r="502" spans="2:18" ht="11.5" x14ac:dyDescent="0.25">
      <c r="B502" s="166"/>
      <c r="C502" s="166"/>
      <c r="D502" s="225"/>
      <c r="E502" s="225"/>
      <c r="F502" s="226"/>
      <c r="G502" s="166"/>
      <c r="H502" s="226"/>
      <c r="I502" s="166"/>
      <c r="J502" s="226"/>
      <c r="K502" s="166"/>
      <c r="L502" s="226"/>
      <c r="M502" s="166"/>
      <c r="N502" s="226"/>
      <c r="O502" s="166"/>
      <c r="P502" s="226"/>
      <c r="Q502" s="166"/>
      <c r="R502" s="226"/>
    </row>
    <row r="503" spans="2:18" ht="11.5" x14ac:dyDescent="0.25">
      <c r="B503" s="166"/>
      <c r="C503" s="166"/>
      <c r="D503" s="225"/>
      <c r="E503" s="225"/>
      <c r="F503" s="226"/>
      <c r="G503" s="166"/>
      <c r="H503" s="226"/>
      <c r="I503" s="166"/>
      <c r="J503" s="226"/>
      <c r="K503" s="166"/>
      <c r="L503" s="226"/>
      <c r="M503" s="166"/>
      <c r="N503" s="226"/>
      <c r="O503" s="166"/>
      <c r="P503" s="226"/>
      <c r="Q503" s="166"/>
      <c r="R503" s="226"/>
    </row>
    <row r="504" spans="2:18" ht="11.5" x14ac:dyDescent="0.25">
      <c r="B504" s="166"/>
      <c r="C504" s="166"/>
      <c r="D504" s="225"/>
      <c r="E504" s="225"/>
      <c r="F504" s="226"/>
      <c r="G504" s="166"/>
      <c r="H504" s="226"/>
      <c r="I504" s="166"/>
      <c r="J504" s="226"/>
      <c r="K504" s="166"/>
      <c r="L504" s="226"/>
      <c r="M504" s="166"/>
      <c r="N504" s="226"/>
      <c r="O504" s="166"/>
      <c r="P504" s="226"/>
      <c r="Q504" s="166"/>
      <c r="R504" s="226"/>
    </row>
    <row r="505" spans="2:18" ht="11.5" x14ac:dyDescent="0.25">
      <c r="B505" s="166"/>
      <c r="C505" s="166"/>
      <c r="D505" s="225"/>
      <c r="E505" s="225"/>
      <c r="F505" s="226"/>
      <c r="G505" s="166"/>
      <c r="H505" s="226"/>
      <c r="I505" s="166"/>
      <c r="J505" s="226"/>
      <c r="K505" s="166"/>
      <c r="L505" s="226"/>
      <c r="M505" s="166"/>
      <c r="N505" s="226"/>
      <c r="O505" s="166"/>
      <c r="P505" s="226"/>
      <c r="Q505" s="166"/>
      <c r="R505" s="226"/>
    </row>
    <row r="506" spans="2:18" ht="11.5" x14ac:dyDescent="0.25">
      <c r="B506" s="166"/>
      <c r="C506" s="166"/>
      <c r="D506" s="225"/>
      <c r="E506" s="225"/>
      <c r="F506" s="226"/>
      <c r="G506" s="166"/>
      <c r="H506" s="226"/>
      <c r="I506" s="166"/>
      <c r="J506" s="226"/>
      <c r="K506" s="166"/>
      <c r="L506" s="226"/>
      <c r="M506" s="166"/>
      <c r="N506" s="226"/>
      <c r="O506" s="166"/>
      <c r="P506" s="226"/>
      <c r="Q506" s="166"/>
      <c r="R506" s="226"/>
    </row>
    <row r="507" spans="2:18" ht="11.5" x14ac:dyDescent="0.25">
      <c r="B507" s="166"/>
      <c r="C507" s="166"/>
      <c r="D507" s="225"/>
      <c r="E507" s="225"/>
      <c r="F507" s="226"/>
      <c r="G507" s="166"/>
      <c r="H507" s="226"/>
      <c r="I507" s="166"/>
      <c r="J507" s="226"/>
      <c r="K507" s="166"/>
      <c r="L507" s="226"/>
      <c r="M507" s="166"/>
      <c r="N507" s="226"/>
      <c r="O507" s="166"/>
      <c r="P507" s="226"/>
      <c r="Q507" s="166"/>
      <c r="R507" s="226"/>
    </row>
    <row r="508" spans="2:18" ht="11.5" x14ac:dyDescent="0.25">
      <c r="B508" s="166"/>
      <c r="C508" s="166"/>
      <c r="D508" s="225"/>
      <c r="E508" s="225"/>
      <c r="F508" s="226"/>
      <c r="G508" s="166"/>
      <c r="H508" s="226"/>
      <c r="I508" s="166"/>
      <c r="J508" s="226"/>
      <c r="K508" s="166"/>
      <c r="L508" s="226"/>
      <c r="M508" s="166"/>
      <c r="N508" s="226"/>
      <c r="O508" s="166"/>
      <c r="P508" s="226"/>
      <c r="Q508" s="166"/>
      <c r="R508" s="226"/>
    </row>
    <row r="509" spans="2:18" ht="11.5" x14ac:dyDescent="0.25">
      <c r="B509" s="166"/>
      <c r="C509" s="166"/>
      <c r="D509" s="225"/>
      <c r="E509" s="225"/>
      <c r="F509" s="226"/>
      <c r="G509" s="166"/>
      <c r="H509" s="226"/>
      <c r="I509" s="166"/>
      <c r="J509" s="226"/>
      <c r="K509" s="166"/>
      <c r="L509" s="226"/>
      <c r="M509" s="166"/>
      <c r="N509" s="226"/>
      <c r="O509" s="166"/>
      <c r="P509" s="226"/>
      <c r="Q509" s="166"/>
      <c r="R509" s="226"/>
    </row>
    <row r="510" spans="2:18" ht="11.5" x14ac:dyDescent="0.25">
      <c r="B510" s="166"/>
      <c r="C510" s="166"/>
      <c r="D510" s="225"/>
      <c r="E510" s="225"/>
      <c r="F510" s="226"/>
      <c r="G510" s="166"/>
      <c r="H510" s="226"/>
      <c r="I510" s="166"/>
      <c r="J510" s="226"/>
      <c r="K510" s="166"/>
      <c r="L510" s="226"/>
      <c r="M510" s="166"/>
      <c r="N510" s="226"/>
      <c r="O510" s="166"/>
      <c r="P510" s="226"/>
      <c r="Q510" s="166"/>
      <c r="R510" s="226"/>
    </row>
    <row r="511" spans="2:18" ht="11.5" x14ac:dyDescent="0.25">
      <c r="B511" s="166"/>
      <c r="C511" s="166"/>
      <c r="D511" s="225"/>
      <c r="E511" s="225"/>
      <c r="F511" s="226"/>
      <c r="G511" s="166"/>
      <c r="H511" s="226"/>
      <c r="I511" s="166"/>
      <c r="J511" s="226"/>
      <c r="K511" s="166"/>
      <c r="L511" s="226"/>
      <c r="M511" s="166"/>
      <c r="N511" s="226"/>
      <c r="O511" s="166"/>
      <c r="P511" s="226"/>
      <c r="Q511" s="166"/>
      <c r="R511" s="226"/>
    </row>
    <row r="512" spans="2:18" ht="11.5" x14ac:dyDescent="0.25">
      <c r="B512" s="166"/>
      <c r="C512" s="166"/>
      <c r="D512" s="225"/>
      <c r="E512" s="225"/>
      <c r="F512" s="226"/>
      <c r="G512" s="166"/>
      <c r="H512" s="226"/>
      <c r="I512" s="166"/>
      <c r="J512" s="226"/>
      <c r="K512" s="166"/>
      <c r="L512" s="226"/>
      <c r="M512" s="166"/>
      <c r="N512" s="226"/>
      <c r="O512" s="166"/>
      <c r="P512" s="226"/>
      <c r="Q512" s="166"/>
      <c r="R512" s="226"/>
    </row>
    <row r="513" spans="2:18" ht="11.5" x14ac:dyDescent="0.25">
      <c r="B513" s="166"/>
      <c r="C513" s="166"/>
      <c r="D513" s="225"/>
      <c r="E513" s="225"/>
      <c r="F513" s="226"/>
      <c r="G513" s="166"/>
      <c r="H513" s="226"/>
      <c r="I513" s="166"/>
      <c r="J513" s="226"/>
      <c r="K513" s="166"/>
      <c r="L513" s="226"/>
      <c r="M513" s="166"/>
      <c r="N513" s="226"/>
      <c r="O513" s="166"/>
      <c r="P513" s="226"/>
      <c r="Q513" s="166"/>
      <c r="R513" s="226"/>
    </row>
    <row r="514" spans="2:18" ht="11.5" x14ac:dyDescent="0.25">
      <c r="B514" s="166"/>
      <c r="C514" s="166"/>
      <c r="D514" s="225"/>
      <c r="E514" s="225"/>
      <c r="F514" s="226"/>
      <c r="G514" s="166"/>
      <c r="H514" s="226"/>
      <c r="I514" s="166"/>
      <c r="J514" s="226"/>
      <c r="K514" s="166"/>
      <c r="L514" s="226"/>
      <c r="M514" s="166"/>
      <c r="N514" s="226"/>
      <c r="O514" s="166"/>
      <c r="P514" s="226"/>
      <c r="Q514" s="166"/>
      <c r="R514" s="226"/>
    </row>
    <row r="515" spans="2:18" ht="11.5" x14ac:dyDescent="0.25">
      <c r="B515" s="166"/>
      <c r="C515" s="166"/>
      <c r="D515" s="225"/>
      <c r="E515" s="225"/>
      <c r="F515" s="226"/>
      <c r="G515" s="166"/>
      <c r="H515" s="226"/>
      <c r="I515" s="166"/>
      <c r="J515" s="226"/>
      <c r="K515" s="166"/>
      <c r="L515" s="226"/>
      <c r="M515" s="166"/>
      <c r="N515" s="226"/>
      <c r="O515" s="166"/>
      <c r="P515" s="226"/>
      <c r="Q515" s="166"/>
      <c r="R515" s="226"/>
    </row>
    <row r="516" spans="2:18" ht="11.5" x14ac:dyDescent="0.25">
      <c r="B516" s="166"/>
      <c r="C516" s="166"/>
      <c r="D516" s="225"/>
      <c r="E516" s="225"/>
      <c r="F516" s="226"/>
      <c r="G516" s="166"/>
      <c r="H516" s="226"/>
      <c r="I516" s="166"/>
      <c r="J516" s="226"/>
      <c r="K516" s="166"/>
      <c r="L516" s="226"/>
      <c r="M516" s="166"/>
      <c r="N516" s="226"/>
      <c r="O516" s="166"/>
      <c r="P516" s="226"/>
      <c r="Q516" s="166"/>
      <c r="R516" s="226"/>
    </row>
    <row r="517" spans="2:18" ht="11.5" x14ac:dyDescent="0.25">
      <c r="B517" s="166"/>
      <c r="C517" s="166"/>
      <c r="D517" s="225"/>
      <c r="E517" s="225"/>
      <c r="F517" s="226"/>
      <c r="G517" s="166"/>
      <c r="H517" s="226"/>
      <c r="I517" s="166"/>
      <c r="J517" s="226"/>
      <c r="K517" s="166"/>
      <c r="L517" s="226"/>
      <c r="M517" s="166"/>
      <c r="N517" s="226"/>
      <c r="O517" s="166"/>
      <c r="P517" s="226"/>
      <c r="Q517" s="166"/>
      <c r="R517" s="226"/>
    </row>
    <row r="518" spans="2:18" ht="11.5" x14ac:dyDescent="0.25">
      <c r="B518" s="166"/>
      <c r="C518" s="166"/>
      <c r="D518" s="225"/>
      <c r="E518" s="225"/>
      <c r="F518" s="226"/>
      <c r="G518" s="166"/>
      <c r="H518" s="226"/>
      <c r="I518" s="166"/>
      <c r="J518" s="226"/>
      <c r="K518" s="166"/>
      <c r="L518" s="226"/>
      <c r="M518" s="166"/>
      <c r="N518" s="226"/>
      <c r="O518" s="166"/>
      <c r="P518" s="226"/>
      <c r="Q518" s="166"/>
      <c r="R518" s="226"/>
    </row>
    <row r="519" spans="2:18" ht="11.5" x14ac:dyDescent="0.25">
      <c r="B519" s="166"/>
      <c r="C519" s="166"/>
      <c r="D519" s="225"/>
      <c r="E519" s="225"/>
      <c r="F519" s="226"/>
      <c r="G519" s="166"/>
      <c r="H519" s="226"/>
      <c r="I519" s="166"/>
      <c r="J519" s="226"/>
      <c r="K519" s="166"/>
      <c r="L519" s="226"/>
      <c r="M519" s="166"/>
      <c r="N519" s="226"/>
      <c r="O519" s="166"/>
      <c r="P519" s="226"/>
      <c r="Q519" s="166"/>
      <c r="R519" s="226"/>
    </row>
    <row r="520" spans="2:18" ht="11.5" x14ac:dyDescent="0.25">
      <c r="B520" s="166"/>
      <c r="C520" s="166"/>
      <c r="D520" s="225"/>
      <c r="E520" s="225"/>
      <c r="F520" s="226"/>
      <c r="G520" s="166"/>
      <c r="H520" s="226"/>
      <c r="I520" s="166"/>
      <c r="J520" s="226"/>
      <c r="K520" s="166"/>
      <c r="L520" s="226"/>
      <c r="M520" s="166"/>
      <c r="N520" s="226"/>
      <c r="O520" s="166"/>
      <c r="P520" s="226"/>
      <c r="Q520" s="166"/>
      <c r="R520" s="226"/>
    </row>
    <row r="521" spans="2:18" ht="11.5" x14ac:dyDescent="0.25">
      <c r="B521" s="166"/>
      <c r="C521" s="166"/>
      <c r="D521" s="225"/>
      <c r="E521" s="225"/>
      <c r="F521" s="226"/>
      <c r="G521" s="166"/>
      <c r="H521" s="226"/>
      <c r="I521" s="166"/>
      <c r="J521" s="226"/>
      <c r="K521" s="166"/>
      <c r="L521" s="226"/>
      <c r="M521" s="166"/>
      <c r="N521" s="226"/>
      <c r="O521" s="166"/>
      <c r="P521" s="226"/>
      <c r="Q521" s="166"/>
      <c r="R521" s="226"/>
    </row>
    <row r="522" spans="2:18" ht="11.5" x14ac:dyDescent="0.25">
      <c r="B522" s="166"/>
      <c r="C522" s="166"/>
      <c r="D522" s="225"/>
      <c r="E522" s="225"/>
      <c r="F522" s="226"/>
      <c r="G522" s="166"/>
      <c r="H522" s="226"/>
      <c r="I522" s="166"/>
      <c r="J522" s="226"/>
      <c r="K522" s="166"/>
      <c r="L522" s="226"/>
      <c r="M522" s="166"/>
      <c r="N522" s="226"/>
      <c r="O522" s="166"/>
      <c r="P522" s="226"/>
      <c r="Q522" s="166"/>
      <c r="R522" s="226"/>
    </row>
    <row r="523" spans="2:18" ht="11.5" x14ac:dyDescent="0.25">
      <c r="B523" s="166"/>
      <c r="C523" s="166"/>
      <c r="D523" s="225"/>
      <c r="E523" s="225"/>
      <c r="F523" s="226"/>
      <c r="G523" s="166"/>
      <c r="H523" s="226"/>
      <c r="I523" s="166"/>
      <c r="J523" s="226"/>
      <c r="K523" s="166"/>
      <c r="L523" s="226"/>
      <c r="M523" s="166"/>
      <c r="N523" s="226"/>
      <c r="O523" s="166"/>
      <c r="P523" s="226"/>
      <c r="Q523" s="166"/>
      <c r="R523" s="226"/>
    </row>
    <row r="524" spans="2:18" ht="11.5" x14ac:dyDescent="0.25">
      <c r="B524" s="166"/>
      <c r="C524" s="166"/>
      <c r="D524" s="225"/>
      <c r="E524" s="225"/>
      <c r="F524" s="226"/>
      <c r="G524" s="166"/>
      <c r="H524" s="226"/>
      <c r="I524" s="166"/>
      <c r="J524" s="226"/>
      <c r="K524" s="166"/>
      <c r="L524" s="226"/>
      <c r="M524" s="166"/>
      <c r="N524" s="226"/>
      <c r="O524" s="166"/>
      <c r="P524" s="226"/>
      <c r="Q524" s="166"/>
      <c r="R524" s="226"/>
    </row>
    <row r="525" spans="2:18" ht="11.5" x14ac:dyDescent="0.25">
      <c r="B525" s="166"/>
      <c r="C525" s="166"/>
      <c r="D525" s="225"/>
      <c r="E525" s="225"/>
      <c r="F525" s="226"/>
      <c r="G525" s="166"/>
      <c r="H525" s="226"/>
      <c r="I525" s="166"/>
      <c r="J525" s="226"/>
      <c r="K525" s="166"/>
      <c r="L525" s="226"/>
      <c r="M525" s="166"/>
      <c r="N525" s="226"/>
      <c r="O525" s="166"/>
      <c r="P525" s="226"/>
      <c r="Q525" s="166"/>
      <c r="R525" s="226"/>
    </row>
    <row r="526" spans="2:18" ht="11.5" x14ac:dyDescent="0.25">
      <c r="B526" s="166"/>
      <c r="C526" s="166"/>
      <c r="D526" s="225"/>
      <c r="E526" s="225"/>
      <c r="F526" s="226"/>
      <c r="G526" s="166"/>
      <c r="H526" s="226"/>
      <c r="I526" s="166"/>
      <c r="J526" s="226"/>
      <c r="K526" s="166"/>
      <c r="L526" s="226"/>
      <c r="M526" s="166"/>
      <c r="N526" s="226"/>
      <c r="O526" s="166"/>
      <c r="P526" s="226"/>
      <c r="Q526" s="166"/>
      <c r="R526" s="226"/>
    </row>
    <row r="527" spans="2:18" ht="11.5" x14ac:dyDescent="0.25">
      <c r="B527" s="166"/>
      <c r="C527" s="166"/>
      <c r="D527" s="225"/>
      <c r="E527" s="225"/>
      <c r="F527" s="226"/>
      <c r="G527" s="166"/>
      <c r="H527" s="226"/>
      <c r="I527" s="166"/>
      <c r="J527" s="226"/>
      <c r="K527" s="166"/>
      <c r="L527" s="226"/>
      <c r="M527" s="166"/>
      <c r="N527" s="226"/>
      <c r="O527" s="166"/>
      <c r="P527" s="226"/>
      <c r="Q527" s="166"/>
      <c r="R527" s="226"/>
    </row>
    <row r="528" spans="2:18" ht="11.5" x14ac:dyDescent="0.25">
      <c r="B528" s="166"/>
      <c r="C528" s="166"/>
      <c r="D528" s="225"/>
      <c r="E528" s="225"/>
      <c r="F528" s="226"/>
      <c r="G528" s="166"/>
      <c r="H528" s="226"/>
      <c r="I528" s="166"/>
      <c r="J528" s="226"/>
      <c r="K528" s="166"/>
      <c r="L528" s="226"/>
      <c r="M528" s="166"/>
      <c r="N528" s="226"/>
      <c r="O528" s="166"/>
      <c r="P528" s="226"/>
      <c r="Q528" s="166"/>
      <c r="R528" s="226"/>
    </row>
    <row r="529" spans="2:18" ht="11.5" x14ac:dyDescent="0.25">
      <c r="B529" s="166"/>
      <c r="C529" s="166"/>
      <c r="D529" s="225"/>
      <c r="E529" s="225"/>
      <c r="F529" s="226"/>
      <c r="G529" s="166"/>
      <c r="H529" s="226"/>
      <c r="I529" s="166"/>
      <c r="J529" s="226"/>
      <c r="K529" s="166"/>
      <c r="L529" s="226"/>
      <c r="M529" s="166"/>
      <c r="N529" s="226"/>
      <c r="O529" s="166"/>
      <c r="P529" s="226"/>
      <c r="Q529" s="166"/>
      <c r="R529" s="226"/>
    </row>
    <row r="530" spans="2:18" ht="11.5" x14ac:dyDescent="0.25">
      <c r="B530" s="166"/>
      <c r="C530" s="166"/>
      <c r="D530" s="225"/>
      <c r="E530" s="225"/>
      <c r="F530" s="226"/>
      <c r="G530" s="166"/>
      <c r="H530" s="226"/>
      <c r="I530" s="166"/>
      <c r="J530" s="226"/>
      <c r="K530" s="166"/>
      <c r="L530" s="226"/>
      <c r="M530" s="166"/>
      <c r="N530" s="226"/>
      <c r="O530" s="166"/>
      <c r="P530" s="226"/>
      <c r="Q530" s="166"/>
      <c r="R530" s="226"/>
    </row>
    <row r="531" spans="2:18" ht="11.5" x14ac:dyDescent="0.25">
      <c r="B531" s="166"/>
      <c r="C531" s="166"/>
      <c r="D531" s="225"/>
      <c r="E531" s="225"/>
      <c r="F531" s="226"/>
      <c r="G531" s="166"/>
      <c r="H531" s="226"/>
      <c r="I531" s="166"/>
      <c r="J531" s="226"/>
      <c r="K531" s="166"/>
      <c r="L531" s="226"/>
      <c r="M531" s="166"/>
      <c r="N531" s="226"/>
      <c r="O531" s="166"/>
      <c r="P531" s="226"/>
      <c r="Q531" s="166"/>
      <c r="R531" s="226"/>
    </row>
    <row r="532" spans="2:18" ht="11.5" x14ac:dyDescent="0.25">
      <c r="B532" s="166"/>
      <c r="C532" s="166"/>
      <c r="D532" s="225"/>
      <c r="E532" s="225"/>
      <c r="F532" s="226"/>
      <c r="G532" s="166"/>
      <c r="H532" s="226"/>
      <c r="I532" s="166"/>
      <c r="J532" s="226"/>
      <c r="K532" s="166"/>
      <c r="L532" s="226"/>
      <c r="M532" s="166"/>
      <c r="N532" s="226"/>
      <c r="O532" s="166"/>
      <c r="P532" s="226"/>
      <c r="Q532" s="166"/>
      <c r="R532" s="226"/>
    </row>
    <row r="533" spans="2:18" ht="11.5" x14ac:dyDescent="0.25">
      <c r="B533" s="166"/>
      <c r="C533" s="166"/>
      <c r="D533" s="225"/>
      <c r="E533" s="225"/>
      <c r="F533" s="226"/>
      <c r="G533" s="166"/>
      <c r="H533" s="226"/>
      <c r="I533" s="166"/>
      <c r="J533" s="226"/>
      <c r="K533" s="166"/>
      <c r="L533" s="226"/>
      <c r="M533" s="166"/>
      <c r="N533" s="226"/>
      <c r="O533" s="166"/>
      <c r="P533" s="226"/>
      <c r="Q533" s="166"/>
      <c r="R533" s="226"/>
    </row>
    <row r="534" spans="2:18" ht="11.5" x14ac:dyDescent="0.25">
      <c r="B534" s="166"/>
      <c r="C534" s="166"/>
      <c r="D534" s="225"/>
      <c r="E534" s="225"/>
      <c r="F534" s="226"/>
      <c r="G534" s="166"/>
      <c r="H534" s="226"/>
      <c r="I534" s="166"/>
      <c r="J534" s="226"/>
      <c r="K534" s="166"/>
      <c r="L534" s="226"/>
      <c r="M534" s="166"/>
      <c r="N534" s="226"/>
      <c r="O534" s="166"/>
      <c r="P534" s="226"/>
      <c r="Q534" s="166"/>
      <c r="R534" s="226"/>
    </row>
    <row r="535" spans="2:18" ht="11.5" x14ac:dyDescent="0.25">
      <c r="B535" s="166"/>
      <c r="C535" s="166"/>
      <c r="D535" s="225"/>
      <c r="E535" s="225"/>
      <c r="F535" s="226"/>
      <c r="G535" s="166"/>
      <c r="H535" s="226"/>
      <c r="I535" s="166"/>
      <c r="J535" s="226"/>
      <c r="K535" s="166"/>
      <c r="L535" s="226"/>
      <c r="M535" s="166"/>
      <c r="N535" s="226"/>
      <c r="O535" s="166"/>
      <c r="P535" s="226"/>
      <c r="Q535" s="166"/>
      <c r="R535" s="226"/>
    </row>
    <row r="536" spans="2:18" ht="11.5" x14ac:dyDescent="0.25">
      <c r="B536" s="166"/>
      <c r="C536" s="166"/>
      <c r="D536" s="225"/>
      <c r="E536" s="225"/>
      <c r="F536" s="226"/>
      <c r="G536" s="166"/>
      <c r="H536" s="226"/>
      <c r="I536" s="166"/>
      <c r="J536" s="226"/>
      <c r="K536" s="166"/>
      <c r="L536" s="226"/>
      <c r="M536" s="166"/>
      <c r="N536" s="226"/>
      <c r="O536" s="166"/>
      <c r="P536" s="226"/>
      <c r="Q536" s="166"/>
      <c r="R536" s="226"/>
    </row>
    <row r="537" spans="2:18" ht="11.5" x14ac:dyDescent="0.25">
      <c r="B537" s="166"/>
      <c r="C537" s="166"/>
      <c r="D537" s="225"/>
      <c r="E537" s="225"/>
      <c r="F537" s="226"/>
      <c r="G537" s="166"/>
      <c r="H537" s="226"/>
      <c r="I537" s="166"/>
      <c r="J537" s="226"/>
      <c r="K537" s="166"/>
      <c r="L537" s="226"/>
      <c r="M537" s="166"/>
      <c r="N537" s="226"/>
      <c r="O537" s="166"/>
      <c r="P537" s="226"/>
      <c r="Q537" s="166"/>
      <c r="R537" s="226"/>
    </row>
    <row r="538" spans="2:18" ht="11.5" x14ac:dyDescent="0.25">
      <c r="B538" s="166"/>
      <c r="C538" s="166"/>
      <c r="D538" s="225"/>
      <c r="E538" s="225"/>
      <c r="F538" s="226"/>
      <c r="G538" s="166"/>
      <c r="H538" s="226"/>
      <c r="I538" s="166"/>
      <c r="J538" s="226"/>
      <c r="K538" s="166"/>
      <c r="L538" s="226"/>
      <c r="M538" s="166"/>
      <c r="N538" s="226"/>
      <c r="O538" s="166"/>
      <c r="P538" s="226"/>
      <c r="Q538" s="166"/>
      <c r="R538" s="226"/>
    </row>
    <row r="539" spans="2:18" ht="11.5" x14ac:dyDescent="0.25">
      <c r="B539" s="166"/>
      <c r="C539" s="166"/>
      <c r="D539" s="225"/>
      <c r="E539" s="225"/>
      <c r="F539" s="226"/>
      <c r="G539" s="166"/>
      <c r="H539" s="226"/>
      <c r="I539" s="166"/>
      <c r="J539" s="226"/>
      <c r="K539" s="166"/>
      <c r="L539" s="226"/>
      <c r="M539" s="166"/>
      <c r="N539" s="226"/>
      <c r="O539" s="166"/>
      <c r="P539" s="226"/>
      <c r="Q539" s="166"/>
      <c r="R539" s="226"/>
    </row>
    <row r="540" spans="2:18" ht="11.5" x14ac:dyDescent="0.25">
      <c r="B540" s="166"/>
      <c r="C540" s="166"/>
      <c r="D540" s="225"/>
      <c r="E540" s="225"/>
      <c r="F540" s="226"/>
      <c r="G540" s="166"/>
      <c r="H540" s="226"/>
      <c r="I540" s="166"/>
      <c r="J540" s="226"/>
      <c r="K540" s="166"/>
      <c r="L540" s="226"/>
      <c r="M540" s="166"/>
      <c r="N540" s="226"/>
      <c r="O540" s="166"/>
      <c r="P540" s="226"/>
      <c r="Q540" s="166"/>
      <c r="R540" s="226"/>
    </row>
    <row r="541" spans="2:18" ht="11.5" x14ac:dyDescent="0.25">
      <c r="B541" s="166"/>
      <c r="C541" s="166"/>
      <c r="D541" s="225"/>
      <c r="E541" s="225"/>
      <c r="F541" s="226"/>
      <c r="G541" s="166"/>
      <c r="H541" s="226"/>
      <c r="I541" s="166"/>
      <c r="J541" s="226"/>
      <c r="K541" s="166"/>
      <c r="L541" s="226"/>
      <c r="M541" s="166"/>
      <c r="N541" s="226"/>
      <c r="O541" s="166"/>
      <c r="P541" s="226"/>
      <c r="Q541" s="166"/>
      <c r="R541" s="226"/>
    </row>
    <row r="542" spans="2:18" ht="11.5" x14ac:dyDescent="0.25">
      <c r="B542" s="166"/>
      <c r="C542" s="166"/>
      <c r="D542" s="225"/>
      <c r="E542" s="225"/>
      <c r="F542" s="226"/>
      <c r="G542" s="166"/>
      <c r="H542" s="226"/>
      <c r="I542" s="166"/>
      <c r="J542" s="226"/>
      <c r="K542" s="166"/>
      <c r="L542" s="226"/>
      <c r="M542" s="166"/>
      <c r="N542" s="226"/>
      <c r="O542" s="166"/>
      <c r="P542" s="226"/>
      <c r="Q542" s="166"/>
      <c r="R542" s="226"/>
    </row>
    <row r="543" spans="2:18" ht="11.5" x14ac:dyDescent="0.25">
      <c r="B543" s="166"/>
      <c r="C543" s="166"/>
      <c r="D543" s="225"/>
      <c r="E543" s="225"/>
      <c r="F543" s="226"/>
      <c r="G543" s="166"/>
      <c r="H543" s="226"/>
      <c r="I543" s="166"/>
      <c r="J543" s="226"/>
      <c r="K543" s="166"/>
      <c r="L543" s="226"/>
      <c r="M543" s="166"/>
      <c r="N543" s="226"/>
      <c r="O543" s="166"/>
      <c r="P543" s="226"/>
      <c r="Q543" s="166"/>
      <c r="R543" s="226"/>
    </row>
    <row r="544" spans="2:18" ht="11.5" x14ac:dyDescent="0.25">
      <c r="B544" s="166"/>
      <c r="C544" s="166"/>
      <c r="D544" s="225"/>
      <c r="E544" s="225"/>
      <c r="F544" s="226"/>
      <c r="G544" s="166"/>
      <c r="H544" s="226"/>
      <c r="I544" s="166"/>
      <c r="J544" s="226"/>
      <c r="K544" s="166"/>
      <c r="L544" s="226"/>
      <c r="M544" s="166"/>
      <c r="N544" s="226"/>
      <c r="O544" s="166"/>
      <c r="P544" s="226"/>
      <c r="Q544" s="166"/>
      <c r="R544" s="226"/>
    </row>
    <row r="545" spans="2:18" ht="11.5" x14ac:dyDescent="0.25">
      <c r="B545" s="166"/>
      <c r="C545" s="166"/>
      <c r="D545" s="225"/>
      <c r="E545" s="225"/>
      <c r="F545" s="226"/>
      <c r="G545" s="166"/>
      <c r="H545" s="226"/>
      <c r="I545" s="166"/>
      <c r="J545" s="226"/>
      <c r="K545" s="166"/>
      <c r="L545" s="226"/>
      <c r="M545" s="166"/>
      <c r="N545" s="226"/>
      <c r="O545" s="166"/>
      <c r="P545" s="226"/>
      <c r="Q545" s="166"/>
      <c r="R545" s="226"/>
    </row>
    <row r="546" spans="2:18" ht="11.5" x14ac:dyDescent="0.25">
      <c r="B546" s="166"/>
      <c r="C546" s="166"/>
      <c r="D546" s="225"/>
      <c r="E546" s="225"/>
      <c r="F546" s="226"/>
      <c r="G546" s="166"/>
      <c r="H546" s="226"/>
      <c r="I546" s="166"/>
      <c r="J546" s="226"/>
      <c r="K546" s="166"/>
      <c r="L546" s="226"/>
      <c r="M546" s="166"/>
      <c r="N546" s="226"/>
      <c r="O546" s="166"/>
      <c r="P546" s="226"/>
      <c r="Q546" s="166"/>
      <c r="R546" s="226"/>
    </row>
    <row r="547" spans="2:18" ht="11.5" x14ac:dyDescent="0.25">
      <c r="B547" s="166"/>
      <c r="C547" s="166"/>
      <c r="D547" s="225"/>
      <c r="E547" s="225"/>
      <c r="F547" s="226"/>
      <c r="G547" s="166"/>
      <c r="H547" s="226"/>
      <c r="I547" s="166"/>
      <c r="J547" s="226"/>
      <c r="K547" s="166"/>
      <c r="L547" s="226"/>
      <c r="M547" s="166"/>
      <c r="N547" s="226"/>
      <c r="O547" s="166"/>
      <c r="P547" s="226"/>
      <c r="Q547" s="166"/>
      <c r="R547" s="226"/>
    </row>
    <row r="548" spans="2:18" ht="11.5" x14ac:dyDescent="0.25">
      <c r="B548" s="166"/>
      <c r="C548" s="166"/>
      <c r="D548" s="225"/>
      <c r="E548" s="225"/>
      <c r="F548" s="226"/>
      <c r="G548" s="166"/>
      <c r="H548" s="226"/>
      <c r="I548" s="166"/>
      <c r="J548" s="226"/>
      <c r="K548" s="166"/>
      <c r="L548" s="226"/>
      <c r="M548" s="166"/>
      <c r="N548" s="226"/>
      <c r="O548" s="166"/>
      <c r="P548" s="226"/>
      <c r="Q548" s="166"/>
      <c r="R548" s="226"/>
    </row>
    <row r="549" spans="2:18" ht="11.5" x14ac:dyDescent="0.25">
      <c r="B549" s="166"/>
      <c r="C549" s="166"/>
      <c r="D549" s="225"/>
      <c r="E549" s="225"/>
      <c r="F549" s="226"/>
      <c r="G549" s="166"/>
      <c r="H549" s="226"/>
      <c r="I549" s="166"/>
      <c r="J549" s="226"/>
      <c r="K549" s="166"/>
      <c r="L549" s="226"/>
      <c r="M549" s="166"/>
      <c r="N549" s="226"/>
      <c r="O549" s="166"/>
      <c r="P549" s="226"/>
      <c r="Q549" s="166"/>
      <c r="R549" s="226"/>
    </row>
    <row r="550" spans="2:18" ht="11.5" x14ac:dyDescent="0.25">
      <c r="B550" s="166"/>
      <c r="C550" s="166"/>
      <c r="D550" s="225"/>
      <c r="E550" s="225"/>
      <c r="F550" s="226"/>
      <c r="G550" s="166"/>
      <c r="H550" s="226"/>
      <c r="I550" s="166"/>
      <c r="J550" s="226"/>
      <c r="K550" s="166"/>
      <c r="L550" s="226"/>
      <c r="M550" s="166"/>
      <c r="N550" s="226"/>
      <c r="O550" s="166"/>
      <c r="P550" s="226"/>
      <c r="Q550" s="166"/>
      <c r="R550" s="226"/>
    </row>
    <row r="551" spans="2:18" ht="11.5" x14ac:dyDescent="0.25">
      <c r="B551" s="166"/>
      <c r="C551" s="166"/>
      <c r="D551" s="225"/>
      <c r="E551" s="225"/>
      <c r="F551" s="226"/>
      <c r="G551" s="166"/>
      <c r="H551" s="226"/>
      <c r="I551" s="166"/>
      <c r="J551" s="226"/>
      <c r="K551" s="166"/>
      <c r="L551" s="226"/>
      <c r="M551" s="166"/>
      <c r="N551" s="226"/>
      <c r="O551" s="166"/>
      <c r="P551" s="226"/>
      <c r="Q551" s="166"/>
      <c r="R551" s="226"/>
    </row>
    <row r="552" spans="2:18" ht="11.5" x14ac:dyDescent="0.25">
      <c r="B552" s="166"/>
      <c r="C552" s="166"/>
      <c r="D552" s="225"/>
      <c r="E552" s="225"/>
      <c r="F552" s="226"/>
      <c r="G552" s="166"/>
      <c r="H552" s="226"/>
      <c r="I552" s="166"/>
      <c r="J552" s="226"/>
      <c r="K552" s="166"/>
      <c r="L552" s="226"/>
      <c r="M552" s="166"/>
      <c r="N552" s="226"/>
      <c r="O552" s="166"/>
      <c r="P552" s="226"/>
      <c r="Q552" s="166"/>
      <c r="R552" s="226"/>
    </row>
    <row r="553" spans="2:18" ht="11.5" x14ac:dyDescent="0.25">
      <c r="B553" s="166"/>
      <c r="C553" s="166"/>
      <c r="D553" s="225"/>
      <c r="E553" s="225"/>
      <c r="F553" s="226"/>
      <c r="G553" s="166"/>
      <c r="H553" s="226"/>
      <c r="I553" s="166"/>
      <c r="J553" s="226"/>
      <c r="K553" s="166"/>
      <c r="L553" s="226"/>
      <c r="M553" s="166"/>
      <c r="N553" s="226"/>
      <c r="O553" s="166"/>
      <c r="P553" s="226"/>
      <c r="Q553" s="166"/>
      <c r="R553" s="226"/>
    </row>
    <row r="554" spans="2:18" ht="11.5" x14ac:dyDescent="0.25">
      <c r="B554" s="166"/>
      <c r="C554" s="166"/>
      <c r="D554" s="225"/>
      <c r="E554" s="225"/>
      <c r="F554" s="226"/>
      <c r="G554" s="166"/>
      <c r="H554" s="226"/>
      <c r="I554" s="166"/>
      <c r="J554" s="226"/>
      <c r="K554" s="166"/>
      <c r="L554" s="226"/>
      <c r="M554" s="166"/>
      <c r="N554" s="226"/>
      <c r="O554" s="166"/>
      <c r="P554" s="226"/>
      <c r="Q554" s="166"/>
      <c r="R554" s="226"/>
    </row>
    <row r="555" spans="2:18" ht="11.5" x14ac:dyDescent="0.25">
      <c r="B555" s="166"/>
      <c r="C555" s="166"/>
      <c r="D555" s="225"/>
      <c r="E555" s="225"/>
      <c r="F555" s="226"/>
      <c r="G555" s="166"/>
      <c r="H555" s="226"/>
      <c r="I555" s="166"/>
      <c r="J555" s="226"/>
      <c r="K555" s="166"/>
      <c r="L555" s="226"/>
      <c r="M555" s="166"/>
      <c r="N555" s="226"/>
      <c r="O555" s="166"/>
      <c r="P555" s="226"/>
      <c r="Q555" s="166"/>
      <c r="R555" s="226"/>
    </row>
    <row r="556" spans="2:18" ht="11.5" x14ac:dyDescent="0.25">
      <c r="B556" s="166"/>
      <c r="C556" s="166"/>
      <c r="D556" s="225"/>
      <c r="E556" s="225"/>
      <c r="F556" s="226"/>
      <c r="G556" s="166"/>
      <c r="H556" s="226"/>
      <c r="I556" s="166"/>
      <c r="J556" s="226"/>
      <c r="K556" s="166"/>
      <c r="L556" s="226"/>
      <c r="M556" s="166"/>
      <c r="N556" s="226"/>
      <c r="O556" s="166"/>
      <c r="P556" s="226"/>
      <c r="Q556" s="166"/>
      <c r="R556" s="226"/>
    </row>
    <row r="557" spans="2:18" ht="11.5" x14ac:dyDescent="0.25">
      <c r="B557" s="166"/>
      <c r="C557" s="166"/>
      <c r="D557" s="225"/>
      <c r="E557" s="225"/>
      <c r="F557" s="226"/>
      <c r="G557" s="166"/>
      <c r="H557" s="226"/>
      <c r="I557" s="166"/>
      <c r="J557" s="226"/>
      <c r="K557" s="166"/>
      <c r="L557" s="226"/>
      <c r="M557" s="166"/>
      <c r="N557" s="226"/>
      <c r="O557" s="166"/>
      <c r="P557" s="226"/>
      <c r="Q557" s="166"/>
      <c r="R557" s="226"/>
    </row>
    <row r="558" spans="2:18" ht="11.5" x14ac:dyDescent="0.25">
      <c r="B558" s="166"/>
      <c r="C558" s="166"/>
      <c r="D558" s="225"/>
      <c r="E558" s="225"/>
      <c r="F558" s="226"/>
      <c r="G558" s="166"/>
      <c r="H558" s="226"/>
      <c r="I558" s="166"/>
      <c r="J558" s="226"/>
      <c r="K558" s="166"/>
      <c r="L558" s="226"/>
      <c r="M558" s="166"/>
      <c r="N558" s="226"/>
      <c r="O558" s="166"/>
      <c r="P558" s="226"/>
      <c r="Q558" s="166"/>
      <c r="R558" s="226"/>
    </row>
    <row r="559" spans="2:18" ht="11.5" x14ac:dyDescent="0.25">
      <c r="B559" s="166"/>
      <c r="C559" s="166"/>
      <c r="D559" s="225"/>
      <c r="E559" s="225"/>
      <c r="F559" s="226"/>
      <c r="G559" s="166"/>
      <c r="H559" s="226"/>
      <c r="I559" s="166"/>
      <c r="J559" s="226"/>
      <c r="K559" s="166"/>
      <c r="L559" s="226"/>
      <c r="M559" s="166"/>
      <c r="N559" s="226"/>
      <c r="O559" s="166"/>
      <c r="P559" s="226"/>
      <c r="Q559" s="166"/>
      <c r="R559" s="226"/>
    </row>
    <row r="560" spans="2:18" ht="11.5" x14ac:dyDescent="0.25">
      <c r="B560" s="166"/>
      <c r="C560" s="166"/>
      <c r="D560" s="225"/>
      <c r="E560" s="225"/>
      <c r="F560" s="226"/>
      <c r="G560" s="166"/>
      <c r="H560" s="226"/>
      <c r="I560" s="166"/>
      <c r="J560" s="226"/>
      <c r="K560" s="166"/>
      <c r="L560" s="226"/>
      <c r="M560" s="166"/>
      <c r="N560" s="226"/>
      <c r="O560" s="166"/>
      <c r="P560" s="226"/>
      <c r="Q560" s="166"/>
      <c r="R560" s="226"/>
    </row>
    <row r="561" spans="2:18" ht="11.5" x14ac:dyDescent="0.25">
      <c r="B561" s="166"/>
      <c r="C561" s="166"/>
      <c r="D561" s="225"/>
      <c r="E561" s="225"/>
      <c r="F561" s="226"/>
      <c r="G561" s="166"/>
      <c r="H561" s="226"/>
      <c r="I561" s="166"/>
      <c r="J561" s="226"/>
      <c r="K561" s="166"/>
      <c r="L561" s="226"/>
      <c r="M561" s="166"/>
      <c r="N561" s="226"/>
      <c r="O561" s="166"/>
      <c r="P561" s="226"/>
      <c r="Q561" s="166"/>
      <c r="R561" s="226"/>
    </row>
    <row r="562" spans="2:18" ht="11.5" x14ac:dyDescent="0.25">
      <c r="B562" s="166"/>
      <c r="C562" s="166"/>
      <c r="D562" s="225"/>
      <c r="E562" s="225"/>
      <c r="F562" s="226"/>
      <c r="G562" s="166"/>
      <c r="H562" s="226"/>
      <c r="I562" s="166"/>
      <c r="J562" s="226"/>
      <c r="K562" s="166"/>
      <c r="L562" s="226"/>
      <c r="M562" s="166"/>
      <c r="N562" s="226"/>
      <c r="O562" s="166"/>
      <c r="P562" s="226"/>
      <c r="Q562" s="166"/>
      <c r="R562" s="226"/>
    </row>
    <row r="563" spans="2:18" ht="11.5" x14ac:dyDescent="0.25">
      <c r="B563" s="166"/>
      <c r="C563" s="166"/>
      <c r="D563" s="225"/>
      <c r="E563" s="225"/>
      <c r="F563" s="226"/>
      <c r="G563" s="166"/>
      <c r="H563" s="226"/>
      <c r="I563" s="166"/>
      <c r="J563" s="226"/>
      <c r="K563" s="166"/>
      <c r="L563" s="226"/>
      <c r="M563" s="166"/>
      <c r="N563" s="226"/>
      <c r="O563" s="166"/>
      <c r="P563" s="226"/>
      <c r="Q563" s="166"/>
      <c r="R563" s="226"/>
    </row>
    <row r="564" spans="2:18" ht="11.5" x14ac:dyDescent="0.25">
      <c r="B564" s="166"/>
      <c r="C564" s="166"/>
      <c r="D564" s="225"/>
      <c r="E564" s="225"/>
      <c r="F564" s="226"/>
      <c r="G564" s="166"/>
      <c r="H564" s="226"/>
      <c r="I564" s="166"/>
      <c r="J564" s="226"/>
      <c r="K564" s="166"/>
      <c r="L564" s="226"/>
      <c r="M564" s="166"/>
      <c r="N564" s="226"/>
      <c r="O564" s="166"/>
      <c r="P564" s="226"/>
      <c r="Q564" s="166"/>
      <c r="R564" s="226"/>
    </row>
    <row r="565" spans="2:18" ht="11.5" x14ac:dyDescent="0.25">
      <c r="B565" s="166"/>
      <c r="C565" s="166"/>
      <c r="D565" s="225"/>
      <c r="E565" s="225"/>
      <c r="F565" s="226"/>
      <c r="G565" s="166"/>
      <c r="H565" s="226"/>
      <c r="I565" s="166"/>
      <c r="J565" s="226"/>
      <c r="K565" s="166"/>
      <c r="L565" s="226"/>
      <c r="M565" s="166"/>
      <c r="N565" s="226"/>
      <c r="O565" s="166"/>
      <c r="P565" s="226"/>
      <c r="Q565" s="166"/>
      <c r="R565" s="226"/>
    </row>
    <row r="566" spans="2:18" ht="11.5" x14ac:dyDescent="0.25">
      <c r="B566" s="166"/>
      <c r="C566" s="166"/>
      <c r="D566" s="225"/>
      <c r="E566" s="225"/>
      <c r="F566" s="226"/>
      <c r="G566" s="166"/>
      <c r="H566" s="226"/>
      <c r="I566" s="166"/>
      <c r="J566" s="226"/>
      <c r="K566" s="166"/>
      <c r="L566" s="226"/>
      <c r="M566" s="166"/>
      <c r="N566" s="226"/>
      <c r="O566" s="166"/>
      <c r="P566" s="226"/>
      <c r="Q566" s="166"/>
      <c r="R566" s="226"/>
    </row>
    <row r="567" spans="2:18" ht="11.5" x14ac:dyDescent="0.25">
      <c r="B567" s="166"/>
      <c r="C567" s="166"/>
      <c r="D567" s="225"/>
      <c r="E567" s="225"/>
      <c r="F567" s="226"/>
      <c r="G567" s="166"/>
      <c r="H567" s="226"/>
      <c r="I567" s="166"/>
      <c r="J567" s="226"/>
      <c r="K567" s="166"/>
      <c r="L567" s="226"/>
      <c r="M567" s="166"/>
      <c r="N567" s="226"/>
      <c r="O567" s="166"/>
      <c r="P567" s="226"/>
      <c r="Q567" s="166"/>
      <c r="R567" s="226"/>
    </row>
    <row r="568" spans="2:18" ht="11.5" x14ac:dyDescent="0.25">
      <c r="B568" s="166"/>
      <c r="C568" s="166"/>
      <c r="D568" s="225"/>
      <c r="E568" s="225"/>
      <c r="F568" s="226"/>
      <c r="G568" s="166"/>
      <c r="H568" s="226"/>
      <c r="I568" s="166"/>
      <c r="J568" s="226"/>
      <c r="K568" s="166"/>
      <c r="L568" s="226"/>
      <c r="M568" s="166"/>
      <c r="N568" s="226"/>
      <c r="O568" s="166"/>
      <c r="P568" s="226"/>
      <c r="Q568" s="166"/>
      <c r="R568" s="226"/>
    </row>
    <row r="569" spans="2:18" ht="11.5" x14ac:dyDescent="0.25">
      <c r="B569" s="166"/>
      <c r="C569" s="166"/>
      <c r="D569" s="225"/>
      <c r="E569" s="225"/>
      <c r="F569" s="226"/>
      <c r="G569" s="166"/>
      <c r="H569" s="226"/>
      <c r="I569" s="166"/>
      <c r="J569" s="226"/>
      <c r="K569" s="166"/>
      <c r="L569" s="226"/>
      <c r="M569" s="166"/>
      <c r="N569" s="226"/>
      <c r="O569" s="166"/>
      <c r="P569" s="226"/>
      <c r="Q569" s="166"/>
      <c r="R569" s="226"/>
    </row>
    <row r="570" spans="2:18" ht="11.5" x14ac:dyDescent="0.25">
      <c r="B570" s="166"/>
      <c r="C570" s="166"/>
      <c r="D570" s="225"/>
      <c r="E570" s="225"/>
      <c r="F570" s="226"/>
      <c r="G570" s="166"/>
      <c r="H570" s="226"/>
      <c r="I570" s="166"/>
      <c r="J570" s="226"/>
      <c r="K570" s="166"/>
      <c r="L570" s="226"/>
      <c r="M570" s="166"/>
      <c r="N570" s="226"/>
      <c r="O570" s="166"/>
      <c r="P570" s="226"/>
      <c r="Q570" s="166"/>
      <c r="R570" s="226"/>
    </row>
    <row r="571" spans="2:18" ht="11.5" x14ac:dyDescent="0.25">
      <c r="B571" s="166"/>
      <c r="C571" s="166"/>
      <c r="D571" s="225"/>
      <c r="E571" s="225"/>
      <c r="F571" s="226"/>
      <c r="G571" s="166"/>
      <c r="H571" s="226"/>
      <c r="I571" s="166"/>
      <c r="J571" s="226"/>
      <c r="K571" s="166"/>
      <c r="L571" s="226"/>
      <c r="M571" s="166"/>
      <c r="N571" s="226"/>
      <c r="O571" s="166"/>
      <c r="P571" s="226"/>
      <c r="Q571" s="166"/>
      <c r="R571" s="226"/>
    </row>
    <row r="572" spans="2:18" ht="11.5" x14ac:dyDescent="0.25">
      <c r="B572" s="166"/>
      <c r="C572" s="166"/>
      <c r="D572" s="225"/>
      <c r="E572" s="225"/>
      <c r="F572" s="226"/>
      <c r="G572" s="166"/>
      <c r="H572" s="226"/>
      <c r="I572" s="166"/>
      <c r="J572" s="226"/>
      <c r="K572" s="166"/>
      <c r="L572" s="226"/>
      <c r="M572" s="166"/>
      <c r="N572" s="226"/>
      <c r="O572" s="166"/>
      <c r="P572" s="226"/>
      <c r="Q572" s="166"/>
      <c r="R572" s="226"/>
    </row>
    <row r="573" spans="2:18" ht="11.5" x14ac:dyDescent="0.25">
      <c r="B573" s="166"/>
      <c r="C573" s="166"/>
      <c r="D573" s="225"/>
      <c r="E573" s="225"/>
      <c r="F573" s="226"/>
      <c r="G573" s="166"/>
      <c r="H573" s="226"/>
      <c r="I573" s="166"/>
      <c r="J573" s="226"/>
      <c r="K573" s="166"/>
      <c r="L573" s="226"/>
      <c r="M573" s="166"/>
      <c r="N573" s="226"/>
      <c r="O573" s="166"/>
      <c r="P573" s="226"/>
      <c r="Q573" s="166"/>
      <c r="R573" s="226"/>
    </row>
    <row r="574" spans="2:18" ht="11.5" x14ac:dyDescent="0.25">
      <c r="B574" s="166"/>
      <c r="C574" s="166"/>
      <c r="D574" s="225"/>
      <c r="E574" s="225"/>
      <c r="F574" s="226"/>
      <c r="G574" s="166"/>
      <c r="H574" s="226"/>
      <c r="I574" s="166"/>
      <c r="J574" s="226"/>
      <c r="K574" s="166"/>
      <c r="L574" s="226"/>
      <c r="M574" s="166"/>
      <c r="N574" s="226"/>
      <c r="O574" s="166"/>
      <c r="P574" s="226"/>
      <c r="Q574" s="166"/>
      <c r="R574" s="226"/>
    </row>
    <row r="575" spans="2:18" ht="11.5" x14ac:dyDescent="0.25">
      <c r="B575" s="166"/>
      <c r="C575" s="166"/>
      <c r="D575" s="225"/>
      <c r="E575" s="225"/>
      <c r="F575" s="226"/>
      <c r="G575" s="166"/>
      <c r="H575" s="226"/>
      <c r="I575" s="166"/>
      <c r="J575" s="226"/>
      <c r="K575" s="166"/>
      <c r="L575" s="226"/>
      <c r="M575" s="166"/>
      <c r="N575" s="226"/>
      <c r="O575" s="166"/>
      <c r="P575" s="226"/>
      <c r="Q575" s="166"/>
      <c r="R575" s="226"/>
    </row>
    <row r="576" spans="2:18" ht="11.5" x14ac:dyDescent="0.25">
      <c r="B576" s="166"/>
      <c r="C576" s="166"/>
      <c r="D576" s="225"/>
      <c r="E576" s="225"/>
      <c r="F576" s="226"/>
      <c r="G576" s="166"/>
      <c r="H576" s="226"/>
      <c r="I576" s="166"/>
      <c r="J576" s="226"/>
      <c r="K576" s="166"/>
      <c r="L576" s="226"/>
      <c r="M576" s="166"/>
      <c r="N576" s="226"/>
      <c r="O576" s="166"/>
      <c r="P576" s="226"/>
      <c r="Q576" s="166"/>
      <c r="R576" s="226"/>
    </row>
    <row r="577" spans="2:18" ht="11.5" x14ac:dyDescent="0.25">
      <c r="B577" s="166"/>
      <c r="C577" s="166"/>
      <c r="D577" s="225"/>
      <c r="E577" s="225"/>
      <c r="F577" s="226"/>
      <c r="G577" s="166"/>
      <c r="H577" s="226"/>
      <c r="I577" s="166"/>
      <c r="J577" s="226"/>
      <c r="K577" s="166"/>
      <c r="L577" s="226"/>
      <c r="M577" s="166"/>
      <c r="N577" s="226"/>
      <c r="O577" s="166"/>
      <c r="P577" s="226"/>
      <c r="Q577" s="166"/>
      <c r="R577" s="226"/>
    </row>
    <row r="578" spans="2:18" ht="11.5" x14ac:dyDescent="0.25">
      <c r="B578" s="166"/>
      <c r="C578" s="166"/>
      <c r="D578" s="225"/>
      <c r="E578" s="225"/>
      <c r="F578" s="226"/>
      <c r="G578" s="166"/>
      <c r="H578" s="226"/>
      <c r="I578" s="166"/>
      <c r="J578" s="226"/>
      <c r="K578" s="166"/>
      <c r="L578" s="226"/>
      <c r="M578" s="166"/>
      <c r="N578" s="226"/>
      <c r="O578" s="166"/>
      <c r="P578" s="226"/>
      <c r="Q578" s="166"/>
      <c r="R578" s="226"/>
    </row>
    <row r="579" spans="2:18" ht="11.5" x14ac:dyDescent="0.25">
      <c r="B579" s="166"/>
      <c r="C579" s="166"/>
      <c r="D579" s="225"/>
      <c r="E579" s="225"/>
      <c r="F579" s="226"/>
      <c r="G579" s="166"/>
      <c r="H579" s="226"/>
      <c r="I579" s="166"/>
      <c r="J579" s="226"/>
      <c r="K579" s="166"/>
      <c r="L579" s="226"/>
      <c r="M579" s="166"/>
      <c r="N579" s="226"/>
      <c r="O579" s="166"/>
      <c r="P579" s="226"/>
      <c r="Q579" s="166"/>
      <c r="R579" s="226"/>
    </row>
    <row r="580" spans="2:18" ht="11.5" x14ac:dyDescent="0.25">
      <c r="B580" s="166"/>
      <c r="C580" s="166"/>
      <c r="D580" s="225"/>
      <c r="E580" s="225"/>
      <c r="F580" s="226"/>
      <c r="G580" s="166"/>
      <c r="H580" s="226"/>
      <c r="I580" s="166"/>
      <c r="J580" s="226"/>
      <c r="K580" s="166"/>
      <c r="L580" s="226"/>
      <c r="M580" s="166"/>
      <c r="N580" s="226"/>
      <c r="O580" s="166"/>
      <c r="P580" s="226"/>
      <c r="Q580" s="166"/>
      <c r="R580" s="226"/>
    </row>
    <row r="581" spans="2:18" ht="11.5" x14ac:dyDescent="0.25">
      <c r="B581" s="166"/>
      <c r="C581" s="166"/>
      <c r="D581" s="225"/>
      <c r="E581" s="225"/>
      <c r="F581" s="226"/>
      <c r="G581" s="166"/>
      <c r="H581" s="226"/>
      <c r="I581" s="166"/>
      <c r="J581" s="226"/>
      <c r="K581" s="166"/>
      <c r="L581" s="226"/>
      <c r="M581" s="166"/>
      <c r="N581" s="226"/>
      <c r="O581" s="166"/>
      <c r="P581" s="226"/>
      <c r="Q581" s="166"/>
      <c r="R581" s="226"/>
    </row>
    <row r="582" spans="2:18" ht="11.5" x14ac:dyDescent="0.25">
      <c r="B582" s="166"/>
      <c r="C582" s="166"/>
      <c r="D582" s="225"/>
      <c r="E582" s="225"/>
      <c r="F582" s="226"/>
      <c r="G582" s="166"/>
      <c r="H582" s="226"/>
      <c r="I582" s="166"/>
      <c r="J582" s="226"/>
      <c r="K582" s="166"/>
      <c r="L582" s="226"/>
      <c r="M582" s="166"/>
      <c r="N582" s="226"/>
      <c r="O582" s="166"/>
      <c r="P582" s="226"/>
      <c r="Q582" s="166"/>
      <c r="R582" s="226"/>
    </row>
    <row r="583" spans="2:18" ht="11.5" x14ac:dyDescent="0.25">
      <c r="B583" s="166"/>
      <c r="C583" s="166"/>
      <c r="D583" s="225"/>
      <c r="E583" s="225"/>
      <c r="F583" s="226"/>
      <c r="G583" s="166"/>
      <c r="H583" s="226"/>
      <c r="I583" s="166"/>
      <c r="J583" s="226"/>
      <c r="K583" s="166"/>
      <c r="L583" s="226"/>
      <c r="M583" s="166"/>
      <c r="N583" s="226"/>
      <c r="O583" s="166"/>
      <c r="P583" s="226"/>
      <c r="Q583" s="166"/>
      <c r="R583" s="226"/>
    </row>
    <row r="584" spans="2:18" ht="11.5" x14ac:dyDescent="0.25">
      <c r="B584" s="166"/>
      <c r="C584" s="166"/>
      <c r="D584" s="225"/>
      <c r="E584" s="225"/>
      <c r="F584" s="226"/>
      <c r="G584" s="166"/>
      <c r="H584" s="226"/>
      <c r="I584" s="166"/>
      <c r="J584" s="226"/>
      <c r="K584" s="166"/>
      <c r="L584" s="226"/>
      <c r="M584" s="166"/>
      <c r="N584" s="226"/>
      <c r="O584" s="166"/>
      <c r="P584" s="226"/>
      <c r="Q584" s="166"/>
      <c r="R584" s="226"/>
    </row>
    <row r="585" spans="2:18" ht="11.5" x14ac:dyDescent="0.25">
      <c r="B585" s="166"/>
      <c r="C585" s="166"/>
      <c r="D585" s="225"/>
      <c r="E585" s="225"/>
      <c r="F585" s="226"/>
      <c r="G585" s="166"/>
      <c r="H585" s="226"/>
      <c r="I585" s="166"/>
      <c r="J585" s="226"/>
      <c r="K585" s="166"/>
      <c r="L585" s="226"/>
      <c r="M585" s="166"/>
      <c r="N585" s="226"/>
      <c r="O585" s="166"/>
      <c r="P585" s="226"/>
      <c r="Q585" s="166"/>
      <c r="R585" s="226"/>
    </row>
    <row r="586" spans="2:18" ht="11.5" x14ac:dyDescent="0.25">
      <c r="B586" s="166"/>
      <c r="C586" s="166"/>
      <c r="D586" s="225"/>
      <c r="E586" s="225"/>
      <c r="F586" s="226"/>
      <c r="G586" s="166"/>
      <c r="H586" s="226"/>
      <c r="I586" s="166"/>
      <c r="J586" s="226"/>
      <c r="K586" s="166"/>
      <c r="L586" s="226"/>
      <c r="M586" s="166"/>
      <c r="N586" s="226"/>
      <c r="O586" s="166"/>
      <c r="P586" s="226"/>
      <c r="Q586" s="166"/>
      <c r="R586" s="226"/>
    </row>
    <row r="587" spans="2:18" ht="11.5" x14ac:dyDescent="0.25">
      <c r="B587" s="166"/>
      <c r="C587" s="166"/>
      <c r="D587" s="225"/>
      <c r="E587" s="225"/>
      <c r="F587" s="226"/>
      <c r="G587" s="166"/>
      <c r="H587" s="226"/>
      <c r="I587" s="166"/>
      <c r="J587" s="226"/>
      <c r="K587" s="166"/>
      <c r="L587" s="226"/>
      <c r="M587" s="166"/>
      <c r="N587" s="226"/>
      <c r="O587" s="166"/>
      <c r="P587" s="226"/>
      <c r="Q587" s="166"/>
      <c r="R587" s="226"/>
    </row>
    <row r="588" spans="2:18" ht="11.5" x14ac:dyDescent="0.25">
      <c r="B588" s="166"/>
      <c r="C588" s="166"/>
      <c r="D588" s="225"/>
      <c r="E588" s="225"/>
      <c r="F588" s="226"/>
      <c r="G588" s="166"/>
      <c r="H588" s="226"/>
      <c r="I588" s="166"/>
      <c r="J588" s="226"/>
      <c r="K588" s="166"/>
      <c r="L588" s="226"/>
      <c r="M588" s="166"/>
      <c r="N588" s="226"/>
      <c r="O588" s="166"/>
      <c r="P588" s="226"/>
      <c r="Q588" s="166"/>
      <c r="R588" s="226"/>
    </row>
    <row r="589" spans="2:18" ht="11.5" x14ac:dyDescent="0.25">
      <c r="B589" s="166"/>
      <c r="C589" s="166"/>
      <c r="D589" s="225"/>
      <c r="E589" s="225"/>
      <c r="F589" s="226"/>
      <c r="G589" s="166"/>
      <c r="H589" s="226"/>
      <c r="I589" s="166"/>
      <c r="J589" s="226"/>
      <c r="K589" s="166"/>
      <c r="L589" s="226"/>
      <c r="M589" s="166"/>
      <c r="N589" s="226"/>
      <c r="O589" s="166"/>
      <c r="P589" s="226"/>
      <c r="Q589" s="166"/>
      <c r="R589" s="226"/>
    </row>
    <row r="590" spans="2:18" ht="11.5" x14ac:dyDescent="0.25">
      <c r="B590" s="166"/>
      <c r="C590" s="166"/>
      <c r="D590" s="225"/>
      <c r="E590" s="225"/>
      <c r="F590" s="226"/>
      <c r="G590" s="166"/>
      <c r="H590" s="226"/>
      <c r="I590" s="166"/>
      <c r="J590" s="226"/>
      <c r="K590" s="166"/>
      <c r="L590" s="226"/>
      <c r="M590" s="166"/>
      <c r="N590" s="226"/>
      <c r="O590" s="166"/>
      <c r="P590" s="226"/>
      <c r="Q590" s="166"/>
      <c r="R590" s="226"/>
    </row>
    <row r="591" spans="2:18" ht="11.5" x14ac:dyDescent="0.25">
      <c r="B591" s="166"/>
      <c r="C591" s="166"/>
      <c r="D591" s="225"/>
      <c r="E591" s="225"/>
      <c r="F591" s="226"/>
      <c r="G591" s="166"/>
      <c r="H591" s="226"/>
      <c r="I591" s="166"/>
      <c r="J591" s="226"/>
      <c r="K591" s="166"/>
      <c r="L591" s="226"/>
      <c r="M591" s="166"/>
      <c r="N591" s="226"/>
      <c r="O591" s="166"/>
      <c r="P591" s="226"/>
      <c r="Q591" s="166"/>
      <c r="R591" s="226"/>
    </row>
    <row r="592" spans="2:18" ht="11.5" x14ac:dyDescent="0.25">
      <c r="B592" s="166"/>
      <c r="C592" s="166"/>
      <c r="D592" s="225"/>
      <c r="E592" s="225"/>
      <c r="F592" s="226"/>
      <c r="G592" s="166"/>
      <c r="H592" s="226"/>
      <c r="I592" s="166"/>
      <c r="J592" s="226"/>
      <c r="K592" s="166"/>
      <c r="L592" s="226"/>
      <c r="M592" s="166"/>
      <c r="N592" s="226"/>
      <c r="O592" s="166"/>
      <c r="P592" s="226"/>
      <c r="Q592" s="166"/>
      <c r="R592" s="226"/>
    </row>
    <row r="593" spans="2:18" ht="11.5" x14ac:dyDescent="0.25">
      <c r="B593" s="166"/>
      <c r="C593" s="166"/>
      <c r="D593" s="225"/>
      <c r="E593" s="225"/>
      <c r="F593" s="226"/>
      <c r="G593" s="166"/>
      <c r="H593" s="226"/>
      <c r="I593" s="166"/>
      <c r="J593" s="226"/>
      <c r="K593" s="166"/>
      <c r="L593" s="226"/>
      <c r="M593" s="166"/>
      <c r="N593" s="226"/>
      <c r="O593" s="166"/>
      <c r="P593" s="226"/>
      <c r="Q593" s="166"/>
      <c r="R593" s="226"/>
    </row>
    <row r="594" spans="2:18" ht="11.5" x14ac:dyDescent="0.25">
      <c r="B594" s="166"/>
      <c r="C594" s="166"/>
      <c r="D594" s="225"/>
      <c r="E594" s="225"/>
      <c r="F594" s="226"/>
      <c r="G594" s="166"/>
      <c r="H594" s="226"/>
      <c r="I594" s="166"/>
      <c r="J594" s="226"/>
      <c r="K594" s="166"/>
      <c r="L594" s="226"/>
      <c r="M594" s="166"/>
      <c r="N594" s="226"/>
      <c r="O594" s="166"/>
      <c r="P594" s="226"/>
      <c r="Q594" s="166"/>
      <c r="R594" s="226"/>
    </row>
    <row r="595" spans="2:18" ht="11.5" x14ac:dyDescent="0.25">
      <c r="B595" s="166"/>
      <c r="C595" s="166"/>
      <c r="D595" s="225"/>
      <c r="E595" s="225"/>
      <c r="F595" s="226"/>
      <c r="G595" s="166"/>
      <c r="H595" s="226"/>
      <c r="I595" s="166"/>
      <c r="J595" s="226"/>
      <c r="K595" s="166"/>
      <c r="L595" s="226"/>
      <c r="M595" s="166"/>
      <c r="N595" s="226"/>
      <c r="O595" s="166"/>
      <c r="P595" s="226"/>
      <c r="Q595" s="166"/>
      <c r="R595" s="226"/>
    </row>
    <row r="596" spans="2:18" ht="11.5" x14ac:dyDescent="0.25">
      <c r="B596" s="166"/>
      <c r="C596" s="166"/>
      <c r="D596" s="225"/>
      <c r="E596" s="225"/>
      <c r="F596" s="226"/>
      <c r="G596" s="166"/>
      <c r="H596" s="226"/>
      <c r="I596" s="166"/>
      <c r="J596" s="226"/>
      <c r="K596" s="166"/>
      <c r="L596" s="226"/>
      <c r="M596" s="166"/>
      <c r="N596" s="226"/>
      <c r="O596" s="166"/>
      <c r="P596" s="226"/>
      <c r="Q596" s="166"/>
      <c r="R596" s="226"/>
    </row>
    <row r="597" spans="2:18" ht="11.5" x14ac:dyDescent="0.25">
      <c r="B597" s="166"/>
      <c r="C597" s="166"/>
      <c r="D597" s="225"/>
      <c r="E597" s="225"/>
      <c r="F597" s="226"/>
      <c r="G597" s="166"/>
      <c r="H597" s="226"/>
      <c r="I597" s="166"/>
      <c r="J597" s="226"/>
      <c r="K597" s="166"/>
      <c r="L597" s="226"/>
      <c r="M597" s="166"/>
      <c r="N597" s="226"/>
      <c r="O597" s="166"/>
      <c r="P597" s="226"/>
      <c r="Q597" s="166"/>
      <c r="R597" s="226"/>
    </row>
    <row r="598" spans="2:18" ht="11.5" x14ac:dyDescent="0.25">
      <c r="B598" s="166"/>
      <c r="C598" s="166"/>
      <c r="D598" s="225"/>
      <c r="E598" s="225"/>
      <c r="F598" s="226"/>
      <c r="G598" s="166"/>
      <c r="H598" s="226"/>
      <c r="I598" s="166"/>
      <c r="J598" s="226"/>
      <c r="K598" s="166"/>
      <c r="L598" s="226"/>
      <c r="M598" s="166"/>
      <c r="N598" s="226"/>
      <c r="O598" s="166"/>
      <c r="P598" s="226"/>
      <c r="Q598" s="166"/>
      <c r="R598" s="226"/>
    </row>
    <row r="599" spans="2:18" ht="11.5" x14ac:dyDescent="0.25">
      <c r="B599" s="166"/>
      <c r="C599" s="166"/>
      <c r="D599" s="225"/>
      <c r="E599" s="225"/>
      <c r="F599" s="226"/>
      <c r="G599" s="166"/>
      <c r="H599" s="226"/>
      <c r="I599" s="166"/>
      <c r="J599" s="226"/>
      <c r="K599" s="166"/>
      <c r="L599" s="226"/>
      <c r="M599" s="166"/>
      <c r="N599" s="226"/>
      <c r="O599" s="166"/>
      <c r="P599" s="226"/>
      <c r="Q599" s="166"/>
      <c r="R599" s="226"/>
    </row>
    <row r="600" spans="2:18" ht="11.5" x14ac:dyDescent="0.25">
      <c r="B600" s="166"/>
      <c r="C600" s="166"/>
      <c r="D600" s="225"/>
      <c r="E600" s="225"/>
      <c r="F600" s="226"/>
      <c r="G600" s="166"/>
      <c r="H600" s="226"/>
      <c r="I600" s="166"/>
      <c r="J600" s="226"/>
      <c r="K600" s="166"/>
      <c r="L600" s="226"/>
      <c r="M600" s="166"/>
      <c r="N600" s="226"/>
      <c r="O600" s="166"/>
      <c r="P600" s="226"/>
      <c r="Q600" s="166"/>
      <c r="R600" s="226"/>
    </row>
    <row r="601" spans="2:18" ht="11.5" x14ac:dyDescent="0.25">
      <c r="B601" s="166"/>
      <c r="C601" s="166"/>
      <c r="D601" s="225"/>
      <c r="E601" s="225"/>
      <c r="F601" s="226"/>
      <c r="G601" s="166"/>
      <c r="H601" s="226"/>
      <c r="I601" s="166"/>
      <c r="J601" s="226"/>
      <c r="K601" s="166"/>
      <c r="L601" s="226"/>
      <c r="M601" s="166"/>
      <c r="N601" s="226"/>
      <c r="O601" s="166"/>
      <c r="P601" s="226"/>
      <c r="Q601" s="166"/>
      <c r="R601" s="226"/>
    </row>
    <row r="602" spans="2:18" ht="11.5" x14ac:dyDescent="0.25">
      <c r="B602" s="166"/>
      <c r="C602" s="166"/>
      <c r="D602" s="225"/>
      <c r="E602" s="225"/>
      <c r="F602" s="226"/>
      <c r="G602" s="166"/>
      <c r="H602" s="226"/>
      <c r="I602" s="166"/>
      <c r="J602" s="226"/>
      <c r="K602" s="166"/>
      <c r="L602" s="226"/>
      <c r="M602" s="166"/>
      <c r="N602" s="226"/>
      <c r="O602" s="166"/>
      <c r="P602" s="226"/>
      <c r="Q602" s="166"/>
      <c r="R602" s="226"/>
    </row>
    <row r="603" spans="2:18" ht="11.5" x14ac:dyDescent="0.25">
      <c r="B603" s="166"/>
      <c r="C603" s="166"/>
      <c r="D603" s="225"/>
      <c r="E603" s="225"/>
      <c r="F603" s="226"/>
      <c r="G603" s="166"/>
      <c r="H603" s="226"/>
      <c r="I603" s="166"/>
      <c r="J603" s="226"/>
      <c r="K603" s="166"/>
      <c r="L603" s="226"/>
      <c r="M603" s="166"/>
      <c r="N603" s="226"/>
      <c r="O603" s="166"/>
      <c r="P603" s="226"/>
      <c r="Q603" s="166"/>
      <c r="R603" s="226"/>
    </row>
    <row r="604" spans="2:18" ht="11.5" x14ac:dyDescent="0.25">
      <c r="B604" s="166"/>
      <c r="C604" s="166"/>
      <c r="D604" s="225"/>
      <c r="E604" s="225"/>
      <c r="F604" s="226"/>
      <c r="G604" s="166"/>
      <c r="H604" s="226"/>
      <c r="I604" s="166"/>
      <c r="J604" s="226"/>
      <c r="K604" s="166"/>
      <c r="L604" s="226"/>
      <c r="M604" s="166"/>
      <c r="N604" s="226"/>
      <c r="O604" s="166"/>
      <c r="P604" s="226"/>
      <c r="Q604" s="166"/>
      <c r="R604" s="226"/>
    </row>
    <row r="605" spans="2:18" ht="11.5" x14ac:dyDescent="0.25">
      <c r="B605" s="166"/>
      <c r="C605" s="166"/>
      <c r="D605" s="225"/>
      <c r="E605" s="225"/>
      <c r="F605" s="226"/>
      <c r="G605" s="166"/>
      <c r="H605" s="226"/>
      <c r="I605" s="166"/>
      <c r="J605" s="226"/>
      <c r="K605" s="166"/>
      <c r="L605" s="226"/>
      <c r="M605" s="166"/>
      <c r="N605" s="226"/>
      <c r="O605" s="166"/>
      <c r="P605" s="226"/>
      <c r="Q605" s="166"/>
      <c r="R605" s="226"/>
    </row>
    <row r="606" spans="2:18" ht="11.5" x14ac:dyDescent="0.25">
      <c r="B606" s="166"/>
      <c r="C606" s="166"/>
      <c r="D606" s="225"/>
      <c r="E606" s="225"/>
      <c r="F606" s="226"/>
      <c r="G606" s="166"/>
      <c r="H606" s="226"/>
      <c r="I606" s="166"/>
      <c r="J606" s="226"/>
      <c r="K606" s="166"/>
      <c r="L606" s="226"/>
      <c r="M606" s="166"/>
      <c r="N606" s="226"/>
      <c r="O606" s="166"/>
      <c r="P606" s="226"/>
      <c r="Q606" s="166"/>
      <c r="R606" s="226"/>
    </row>
    <row r="607" spans="2:18" ht="11.5" x14ac:dyDescent="0.25">
      <c r="B607" s="166"/>
      <c r="C607" s="166"/>
      <c r="D607" s="225"/>
      <c r="E607" s="225"/>
      <c r="F607" s="226"/>
      <c r="G607" s="166"/>
      <c r="H607" s="226"/>
      <c r="I607" s="166"/>
      <c r="J607" s="226"/>
      <c r="K607" s="166"/>
      <c r="L607" s="226"/>
      <c r="M607" s="166"/>
      <c r="N607" s="226"/>
      <c r="O607" s="166"/>
      <c r="P607" s="226"/>
      <c r="Q607" s="166"/>
      <c r="R607" s="226"/>
    </row>
    <row r="608" spans="2:18" ht="11.5" x14ac:dyDescent="0.25">
      <c r="B608" s="166"/>
      <c r="C608" s="166"/>
      <c r="D608" s="225"/>
      <c r="E608" s="225"/>
      <c r="F608" s="226"/>
      <c r="G608" s="166"/>
      <c r="H608" s="226"/>
      <c r="I608" s="166"/>
      <c r="J608" s="226"/>
      <c r="K608" s="166"/>
      <c r="L608" s="226"/>
      <c r="M608" s="166"/>
      <c r="N608" s="226"/>
      <c r="O608" s="166"/>
      <c r="P608" s="226"/>
      <c r="Q608" s="166"/>
      <c r="R608" s="226"/>
    </row>
    <row r="609" spans="2:18" ht="11.5" x14ac:dyDescent="0.25">
      <c r="B609" s="166"/>
      <c r="C609" s="166"/>
      <c r="D609" s="225"/>
      <c r="E609" s="225"/>
      <c r="F609" s="226"/>
      <c r="G609" s="166"/>
      <c r="H609" s="226"/>
      <c r="I609" s="166"/>
      <c r="J609" s="226"/>
      <c r="K609" s="166"/>
      <c r="L609" s="226"/>
      <c r="M609" s="166"/>
      <c r="N609" s="226"/>
      <c r="O609" s="166"/>
      <c r="P609" s="226"/>
      <c r="Q609" s="166"/>
      <c r="R609" s="226"/>
    </row>
    <row r="610" spans="2:18" ht="11.5" x14ac:dyDescent="0.25">
      <c r="B610" s="166"/>
      <c r="C610" s="166"/>
      <c r="D610" s="225"/>
      <c r="E610" s="225"/>
      <c r="F610" s="226"/>
      <c r="G610" s="166"/>
      <c r="H610" s="226"/>
      <c r="I610" s="166"/>
      <c r="J610" s="226"/>
      <c r="K610" s="166"/>
      <c r="L610" s="226"/>
      <c r="M610" s="166"/>
      <c r="N610" s="226"/>
      <c r="O610" s="166"/>
      <c r="P610" s="226"/>
      <c r="Q610" s="166"/>
      <c r="R610" s="226"/>
    </row>
    <row r="611" spans="2:18" ht="11.5" x14ac:dyDescent="0.25">
      <c r="B611" s="166"/>
      <c r="C611" s="166"/>
      <c r="D611" s="225"/>
      <c r="E611" s="225"/>
      <c r="F611" s="226"/>
      <c r="G611" s="166"/>
      <c r="H611" s="226"/>
      <c r="I611" s="166"/>
      <c r="J611" s="226"/>
      <c r="K611" s="166"/>
      <c r="L611" s="226"/>
      <c r="M611" s="166"/>
      <c r="N611" s="226"/>
      <c r="O611" s="166"/>
      <c r="P611" s="226"/>
      <c r="Q611" s="166"/>
      <c r="R611" s="226"/>
    </row>
    <row r="612" spans="2:18" ht="11.5" x14ac:dyDescent="0.25">
      <c r="B612" s="166"/>
      <c r="C612" s="166"/>
      <c r="D612" s="225"/>
      <c r="E612" s="225"/>
      <c r="F612" s="226"/>
      <c r="G612" s="166"/>
      <c r="H612" s="226"/>
      <c r="I612" s="166"/>
      <c r="J612" s="226"/>
      <c r="K612" s="166"/>
      <c r="L612" s="226"/>
      <c r="M612" s="166"/>
      <c r="N612" s="226"/>
      <c r="O612" s="166"/>
      <c r="P612" s="226"/>
      <c r="Q612" s="166"/>
      <c r="R612" s="226"/>
    </row>
    <row r="613" spans="2:18" ht="11.5" x14ac:dyDescent="0.25">
      <c r="B613" s="166"/>
      <c r="C613" s="166"/>
      <c r="D613" s="225"/>
      <c r="E613" s="225"/>
      <c r="F613" s="226"/>
      <c r="G613" s="166"/>
      <c r="H613" s="226"/>
      <c r="I613" s="166"/>
      <c r="J613" s="226"/>
      <c r="K613" s="166"/>
      <c r="L613" s="226"/>
      <c r="M613" s="166"/>
      <c r="N613" s="226"/>
      <c r="O613" s="166"/>
      <c r="P613" s="226"/>
      <c r="Q613" s="166"/>
      <c r="R613" s="226"/>
    </row>
    <row r="614" spans="2:18" ht="11.5" x14ac:dyDescent="0.25">
      <c r="B614" s="166"/>
      <c r="C614" s="166"/>
      <c r="D614" s="225"/>
      <c r="E614" s="225"/>
      <c r="F614" s="226"/>
      <c r="G614" s="166"/>
      <c r="H614" s="226"/>
      <c r="I614" s="166"/>
      <c r="J614" s="226"/>
      <c r="K614" s="166"/>
      <c r="L614" s="226"/>
      <c r="M614" s="166"/>
      <c r="N614" s="226"/>
      <c r="O614" s="166"/>
      <c r="P614" s="226"/>
      <c r="Q614" s="166"/>
      <c r="R614" s="226"/>
    </row>
    <row r="615" spans="2:18" ht="11.5" x14ac:dyDescent="0.25">
      <c r="B615" s="166"/>
      <c r="C615" s="166"/>
      <c r="D615" s="225"/>
      <c r="E615" s="225"/>
      <c r="F615" s="226"/>
      <c r="G615" s="166"/>
      <c r="H615" s="226"/>
      <c r="I615" s="166"/>
      <c r="J615" s="226"/>
      <c r="K615" s="166"/>
      <c r="L615" s="226"/>
      <c r="M615" s="166"/>
      <c r="N615" s="226"/>
      <c r="O615" s="166"/>
      <c r="P615" s="226"/>
      <c r="Q615" s="166"/>
      <c r="R615" s="226"/>
    </row>
    <row r="616" spans="2:18" ht="11.5" x14ac:dyDescent="0.25">
      <c r="B616" s="166"/>
      <c r="C616" s="166"/>
      <c r="D616" s="225"/>
      <c r="E616" s="225"/>
      <c r="F616" s="226"/>
      <c r="G616" s="166"/>
      <c r="H616" s="226"/>
      <c r="I616" s="166"/>
      <c r="J616" s="226"/>
      <c r="K616" s="166"/>
      <c r="L616" s="226"/>
      <c r="M616" s="166"/>
      <c r="N616" s="226"/>
      <c r="O616" s="166"/>
      <c r="P616" s="226"/>
      <c r="Q616" s="166"/>
      <c r="R616" s="226"/>
    </row>
    <row r="617" spans="2:18" ht="11.5" x14ac:dyDescent="0.25">
      <c r="B617" s="166"/>
      <c r="C617" s="166"/>
      <c r="D617" s="225"/>
      <c r="E617" s="225"/>
      <c r="F617" s="226"/>
      <c r="G617" s="166"/>
      <c r="H617" s="226"/>
      <c r="I617" s="166"/>
      <c r="J617" s="226"/>
      <c r="K617" s="166"/>
      <c r="L617" s="226"/>
      <c r="M617" s="166"/>
      <c r="N617" s="226"/>
      <c r="O617" s="166"/>
      <c r="P617" s="226"/>
      <c r="Q617" s="166"/>
      <c r="R617" s="226"/>
    </row>
    <row r="618" spans="2:18" ht="11.5" x14ac:dyDescent="0.25">
      <c r="B618" s="166"/>
      <c r="C618" s="166"/>
      <c r="D618" s="225"/>
      <c r="E618" s="225"/>
      <c r="F618" s="226"/>
      <c r="G618" s="166"/>
      <c r="H618" s="226"/>
      <c r="I618" s="166"/>
      <c r="J618" s="226"/>
      <c r="K618" s="166"/>
      <c r="L618" s="226"/>
      <c r="M618" s="166"/>
      <c r="N618" s="226"/>
      <c r="O618" s="166"/>
      <c r="P618" s="226"/>
      <c r="Q618" s="166"/>
      <c r="R618" s="226"/>
    </row>
    <row r="619" spans="2:18" ht="11.5" x14ac:dyDescent="0.25">
      <c r="B619" s="166"/>
      <c r="C619" s="166"/>
      <c r="D619" s="225"/>
      <c r="E619" s="225"/>
      <c r="F619" s="226"/>
      <c r="G619" s="166"/>
      <c r="H619" s="226"/>
      <c r="I619" s="166"/>
      <c r="J619" s="226"/>
      <c r="K619" s="166"/>
      <c r="L619" s="226"/>
      <c r="M619" s="166"/>
      <c r="N619" s="226"/>
      <c r="O619" s="166"/>
      <c r="P619" s="226"/>
      <c r="Q619" s="166"/>
      <c r="R619" s="226"/>
    </row>
    <row r="620" spans="2:18" ht="11.5" x14ac:dyDescent="0.25">
      <c r="B620" s="166"/>
      <c r="C620" s="166"/>
      <c r="D620" s="225"/>
      <c r="E620" s="225"/>
      <c r="F620" s="226"/>
      <c r="G620" s="166"/>
      <c r="H620" s="226"/>
      <c r="I620" s="166"/>
      <c r="J620" s="226"/>
      <c r="K620" s="166"/>
      <c r="L620" s="226"/>
      <c r="M620" s="166"/>
      <c r="N620" s="226"/>
      <c r="O620" s="166"/>
      <c r="P620" s="226"/>
      <c r="Q620" s="166"/>
      <c r="R620" s="226"/>
    </row>
    <row r="621" spans="2:18" ht="11.5" x14ac:dyDescent="0.25">
      <c r="B621" s="166"/>
      <c r="C621" s="166"/>
      <c r="D621" s="225"/>
      <c r="E621" s="225"/>
      <c r="F621" s="226"/>
      <c r="G621" s="166"/>
      <c r="H621" s="226"/>
      <c r="I621" s="166"/>
      <c r="J621" s="226"/>
      <c r="K621" s="166"/>
      <c r="L621" s="226"/>
      <c r="M621" s="166"/>
      <c r="N621" s="226"/>
      <c r="O621" s="166"/>
      <c r="P621" s="226"/>
      <c r="Q621" s="166"/>
      <c r="R621" s="226"/>
    </row>
    <row r="622" spans="2:18" ht="11.5" x14ac:dyDescent="0.25">
      <c r="B622" s="166"/>
      <c r="C622" s="166"/>
      <c r="D622" s="225"/>
      <c r="E622" s="225"/>
      <c r="F622" s="226"/>
      <c r="G622" s="166"/>
      <c r="H622" s="226"/>
      <c r="I622" s="166"/>
      <c r="J622" s="226"/>
      <c r="K622" s="166"/>
      <c r="L622" s="226"/>
      <c r="M622" s="166"/>
      <c r="N622" s="226"/>
      <c r="O622" s="166"/>
      <c r="P622" s="226"/>
      <c r="Q622" s="166"/>
      <c r="R622" s="226"/>
    </row>
    <row r="623" spans="2:18" ht="11.5" x14ac:dyDescent="0.25">
      <c r="B623" s="166"/>
      <c r="C623" s="166"/>
      <c r="D623" s="225"/>
      <c r="E623" s="225"/>
      <c r="F623" s="226"/>
      <c r="G623" s="166"/>
      <c r="H623" s="226"/>
      <c r="I623" s="166"/>
      <c r="J623" s="226"/>
      <c r="K623" s="166"/>
      <c r="L623" s="226"/>
      <c r="M623" s="166"/>
      <c r="N623" s="226"/>
      <c r="O623" s="166"/>
      <c r="P623" s="226"/>
      <c r="Q623" s="166"/>
      <c r="R623" s="226"/>
    </row>
    <row r="624" spans="2:18" ht="11.5" x14ac:dyDescent="0.25">
      <c r="B624" s="166"/>
      <c r="C624" s="166"/>
      <c r="D624" s="225"/>
      <c r="E624" s="225"/>
      <c r="F624" s="226"/>
      <c r="G624" s="166"/>
      <c r="H624" s="226"/>
      <c r="I624" s="166"/>
      <c r="J624" s="226"/>
      <c r="K624" s="166"/>
      <c r="L624" s="226"/>
      <c r="M624" s="166"/>
      <c r="N624" s="226"/>
      <c r="O624" s="166"/>
      <c r="P624" s="226"/>
      <c r="Q624" s="166"/>
      <c r="R624" s="226"/>
    </row>
    <row r="625" spans="2:18" ht="11.5" x14ac:dyDescent="0.25">
      <c r="B625" s="166"/>
      <c r="C625" s="166"/>
      <c r="D625" s="225"/>
      <c r="E625" s="225"/>
      <c r="F625" s="226"/>
      <c r="G625" s="166"/>
      <c r="H625" s="226"/>
      <c r="I625" s="166"/>
      <c r="J625" s="226"/>
      <c r="K625" s="166"/>
      <c r="L625" s="226"/>
      <c r="M625" s="166"/>
      <c r="N625" s="226"/>
      <c r="O625" s="166"/>
      <c r="P625" s="226"/>
      <c r="Q625" s="166"/>
      <c r="R625" s="226"/>
    </row>
    <row r="626" spans="2:18" ht="11.5" x14ac:dyDescent="0.25">
      <c r="B626" s="166"/>
      <c r="C626" s="166"/>
      <c r="D626" s="225"/>
      <c r="E626" s="225"/>
      <c r="F626" s="226"/>
      <c r="G626" s="166"/>
      <c r="H626" s="226"/>
      <c r="I626" s="166"/>
      <c r="J626" s="226"/>
      <c r="K626" s="166"/>
      <c r="L626" s="226"/>
      <c r="M626" s="166"/>
      <c r="N626" s="226"/>
      <c r="O626" s="166"/>
      <c r="P626" s="226"/>
      <c r="Q626" s="166"/>
      <c r="R626" s="226"/>
    </row>
    <row r="627" spans="2:18" ht="11.5" x14ac:dyDescent="0.25">
      <c r="B627" s="166"/>
      <c r="C627" s="166"/>
      <c r="D627" s="225"/>
      <c r="E627" s="225"/>
      <c r="F627" s="226"/>
      <c r="G627" s="166"/>
      <c r="H627" s="226"/>
      <c r="I627" s="166"/>
      <c r="J627" s="226"/>
      <c r="K627" s="166"/>
      <c r="L627" s="226"/>
      <c r="M627" s="166"/>
      <c r="N627" s="226"/>
      <c r="O627" s="166"/>
      <c r="P627" s="226"/>
      <c r="Q627" s="166"/>
      <c r="R627" s="226"/>
    </row>
    <row r="628" spans="2:18" ht="11.5" x14ac:dyDescent="0.25">
      <c r="B628" s="166"/>
      <c r="C628" s="166"/>
      <c r="D628" s="225"/>
      <c r="E628" s="225"/>
      <c r="F628" s="226"/>
      <c r="G628" s="166"/>
      <c r="H628" s="226"/>
      <c r="I628" s="166"/>
      <c r="J628" s="226"/>
      <c r="K628" s="166"/>
      <c r="L628" s="226"/>
      <c r="M628" s="166"/>
      <c r="N628" s="226"/>
      <c r="O628" s="166"/>
      <c r="P628" s="226"/>
      <c r="Q628" s="166"/>
      <c r="R628" s="226"/>
    </row>
    <row r="629" spans="2:18" ht="11.5" x14ac:dyDescent="0.25">
      <c r="B629" s="166"/>
      <c r="C629" s="166"/>
      <c r="D629" s="225"/>
      <c r="E629" s="225"/>
      <c r="F629" s="226"/>
      <c r="G629" s="166"/>
      <c r="H629" s="226"/>
      <c r="I629" s="166"/>
      <c r="J629" s="226"/>
      <c r="K629" s="166"/>
      <c r="L629" s="226"/>
      <c r="M629" s="166"/>
      <c r="N629" s="226"/>
      <c r="O629" s="166"/>
      <c r="P629" s="226"/>
      <c r="Q629" s="166"/>
      <c r="R629" s="226"/>
    </row>
    <row r="630" spans="2:18" ht="11.5" x14ac:dyDescent="0.25">
      <c r="B630" s="166"/>
      <c r="C630" s="166"/>
      <c r="D630" s="225"/>
      <c r="E630" s="225"/>
      <c r="F630" s="226"/>
      <c r="G630" s="166"/>
      <c r="H630" s="226"/>
      <c r="I630" s="166"/>
      <c r="J630" s="226"/>
      <c r="K630" s="166"/>
      <c r="L630" s="226"/>
      <c r="M630" s="166"/>
      <c r="N630" s="226"/>
      <c r="O630" s="166"/>
      <c r="P630" s="226"/>
      <c r="Q630" s="166"/>
      <c r="R630" s="226"/>
    </row>
    <row r="631" spans="2:18" ht="11.5" x14ac:dyDescent="0.25">
      <c r="B631" s="166"/>
      <c r="C631" s="166"/>
      <c r="D631" s="225"/>
      <c r="E631" s="225"/>
      <c r="F631" s="226"/>
      <c r="G631" s="166"/>
      <c r="H631" s="226"/>
      <c r="I631" s="166"/>
      <c r="J631" s="226"/>
      <c r="K631" s="166"/>
      <c r="L631" s="226"/>
      <c r="M631" s="166"/>
      <c r="N631" s="226"/>
      <c r="O631" s="166"/>
      <c r="P631" s="226"/>
      <c r="Q631" s="166"/>
      <c r="R631" s="226"/>
    </row>
    <row r="632" spans="2:18" ht="11.5" x14ac:dyDescent="0.25">
      <c r="B632" s="166"/>
      <c r="C632" s="166"/>
      <c r="D632" s="225"/>
      <c r="E632" s="225"/>
      <c r="F632" s="226"/>
      <c r="G632" s="166"/>
      <c r="H632" s="226"/>
      <c r="I632" s="166"/>
      <c r="J632" s="226"/>
      <c r="K632" s="166"/>
      <c r="L632" s="226"/>
      <c r="M632" s="166"/>
      <c r="N632" s="226"/>
      <c r="O632" s="166"/>
      <c r="P632" s="226"/>
      <c r="Q632" s="166"/>
      <c r="R632" s="226"/>
    </row>
    <row r="633" spans="2:18" ht="11.5" x14ac:dyDescent="0.25">
      <c r="B633" s="166"/>
      <c r="C633" s="166"/>
      <c r="D633" s="225"/>
      <c r="E633" s="225"/>
      <c r="F633" s="226"/>
      <c r="G633" s="166"/>
      <c r="H633" s="226"/>
      <c r="I633" s="166"/>
      <c r="J633" s="226"/>
      <c r="K633" s="166"/>
      <c r="L633" s="226"/>
      <c r="M633" s="166"/>
      <c r="N633" s="226"/>
      <c r="O633" s="166"/>
      <c r="P633" s="226"/>
      <c r="Q633" s="166"/>
      <c r="R633" s="226"/>
    </row>
    <row r="634" spans="2:18" ht="11.5" x14ac:dyDescent="0.25">
      <c r="B634" s="166"/>
      <c r="C634" s="166"/>
      <c r="D634" s="225"/>
      <c r="E634" s="225"/>
      <c r="F634" s="226"/>
      <c r="G634" s="166"/>
      <c r="H634" s="226"/>
      <c r="I634" s="166"/>
      <c r="J634" s="226"/>
      <c r="K634" s="166"/>
      <c r="L634" s="226"/>
      <c r="M634" s="166"/>
      <c r="N634" s="226"/>
      <c r="O634" s="166"/>
      <c r="P634" s="226"/>
      <c r="Q634" s="166"/>
      <c r="R634" s="226"/>
    </row>
    <row r="635" spans="2:18" ht="11.5" x14ac:dyDescent="0.25">
      <c r="B635" s="166"/>
      <c r="C635" s="166"/>
      <c r="D635" s="225"/>
      <c r="E635" s="225"/>
      <c r="F635" s="226"/>
      <c r="G635" s="166"/>
      <c r="H635" s="226"/>
      <c r="I635" s="166"/>
      <c r="J635" s="226"/>
      <c r="K635" s="166"/>
      <c r="L635" s="226"/>
      <c r="M635" s="166"/>
      <c r="N635" s="226"/>
      <c r="O635" s="166"/>
      <c r="P635" s="226"/>
      <c r="Q635" s="166"/>
      <c r="R635" s="226"/>
    </row>
    <row r="636" spans="2:18" ht="11.5" x14ac:dyDescent="0.25">
      <c r="B636" s="166"/>
      <c r="C636" s="166"/>
      <c r="D636" s="225"/>
      <c r="E636" s="225"/>
      <c r="F636" s="226"/>
      <c r="G636" s="166"/>
      <c r="H636" s="226"/>
      <c r="I636" s="166"/>
      <c r="J636" s="226"/>
      <c r="K636" s="166"/>
      <c r="L636" s="226"/>
      <c r="M636" s="166"/>
      <c r="N636" s="226"/>
      <c r="O636" s="166"/>
      <c r="P636" s="226"/>
      <c r="Q636" s="166"/>
      <c r="R636" s="226"/>
    </row>
    <row r="637" spans="2:18" ht="11.5" x14ac:dyDescent="0.25">
      <c r="B637" s="166"/>
      <c r="C637" s="166"/>
      <c r="D637" s="225"/>
      <c r="E637" s="225"/>
      <c r="F637" s="226"/>
      <c r="G637" s="166"/>
      <c r="H637" s="226"/>
      <c r="I637" s="166"/>
      <c r="J637" s="226"/>
      <c r="K637" s="166"/>
      <c r="L637" s="226"/>
      <c r="M637" s="166"/>
      <c r="N637" s="226"/>
      <c r="O637" s="166"/>
      <c r="P637" s="226"/>
      <c r="Q637" s="166"/>
      <c r="R637" s="226"/>
    </row>
    <row r="638" spans="2:18" ht="11.5" x14ac:dyDescent="0.25">
      <c r="B638" s="166"/>
      <c r="C638" s="166"/>
      <c r="D638" s="225"/>
      <c r="E638" s="225"/>
      <c r="F638" s="226"/>
      <c r="G638" s="166"/>
      <c r="H638" s="226"/>
      <c r="I638" s="166"/>
      <c r="J638" s="226"/>
      <c r="K638" s="166"/>
      <c r="L638" s="226"/>
      <c r="M638" s="166"/>
      <c r="N638" s="226"/>
      <c r="O638" s="166"/>
      <c r="P638" s="226"/>
      <c r="Q638" s="166"/>
      <c r="R638" s="226"/>
    </row>
    <row r="639" spans="2:18" ht="11.5" x14ac:dyDescent="0.25">
      <c r="B639" s="166"/>
      <c r="C639" s="166"/>
      <c r="D639" s="225"/>
      <c r="E639" s="225"/>
      <c r="F639" s="226"/>
      <c r="G639" s="166"/>
      <c r="H639" s="226"/>
      <c r="I639" s="166"/>
      <c r="J639" s="226"/>
      <c r="K639" s="166"/>
      <c r="L639" s="226"/>
      <c r="M639" s="166"/>
      <c r="N639" s="226"/>
      <c r="O639" s="166"/>
      <c r="P639" s="226"/>
      <c r="Q639" s="166"/>
      <c r="R639" s="226"/>
    </row>
    <row r="640" spans="2:18" ht="11.5" x14ac:dyDescent="0.25">
      <c r="B640" s="166"/>
      <c r="C640" s="166"/>
      <c r="D640" s="225"/>
      <c r="E640" s="225"/>
      <c r="F640" s="226"/>
      <c r="G640" s="166"/>
      <c r="H640" s="226"/>
      <c r="I640" s="166"/>
      <c r="J640" s="226"/>
      <c r="K640" s="166"/>
      <c r="L640" s="226"/>
      <c r="M640" s="166"/>
      <c r="N640" s="226"/>
      <c r="O640" s="166"/>
      <c r="P640" s="226"/>
      <c r="Q640" s="166"/>
      <c r="R640" s="226"/>
    </row>
    <row r="641" spans="2:18" ht="11.5" x14ac:dyDescent="0.25">
      <c r="B641" s="166"/>
      <c r="C641" s="166"/>
      <c r="D641" s="225"/>
      <c r="E641" s="225"/>
      <c r="F641" s="226"/>
      <c r="G641" s="166"/>
      <c r="H641" s="226"/>
      <c r="I641" s="166"/>
      <c r="J641" s="226"/>
      <c r="K641" s="166"/>
      <c r="L641" s="226"/>
      <c r="M641" s="166"/>
      <c r="N641" s="226"/>
      <c r="O641" s="166"/>
      <c r="P641" s="226"/>
      <c r="Q641" s="166"/>
      <c r="R641" s="226"/>
    </row>
    <row r="642" spans="2:18" ht="11.5" x14ac:dyDescent="0.25">
      <c r="B642" s="166"/>
      <c r="C642" s="166"/>
      <c r="D642" s="225"/>
      <c r="E642" s="225"/>
      <c r="F642" s="226"/>
      <c r="G642" s="166"/>
      <c r="H642" s="226"/>
      <c r="I642" s="166"/>
      <c r="J642" s="226"/>
      <c r="K642" s="166"/>
      <c r="L642" s="226"/>
      <c r="M642" s="166"/>
      <c r="N642" s="226"/>
      <c r="O642" s="166"/>
      <c r="P642" s="226"/>
      <c r="Q642" s="166"/>
      <c r="R642" s="226"/>
    </row>
    <row r="643" spans="2:18" ht="11.5" x14ac:dyDescent="0.25">
      <c r="B643" s="166"/>
      <c r="C643" s="166"/>
      <c r="D643" s="225"/>
      <c r="E643" s="225"/>
      <c r="F643" s="226"/>
      <c r="G643" s="166"/>
      <c r="H643" s="226"/>
      <c r="I643" s="166"/>
      <c r="J643" s="226"/>
      <c r="K643" s="166"/>
      <c r="L643" s="226"/>
      <c r="M643" s="166"/>
      <c r="N643" s="226"/>
      <c r="O643" s="166"/>
      <c r="P643" s="226"/>
      <c r="Q643" s="166"/>
      <c r="R643" s="226"/>
    </row>
    <row r="644" spans="2:18" ht="11.5" x14ac:dyDescent="0.25">
      <c r="B644" s="166"/>
      <c r="C644" s="166"/>
      <c r="D644" s="225"/>
      <c r="E644" s="225"/>
      <c r="F644" s="226"/>
      <c r="G644" s="166"/>
      <c r="H644" s="226"/>
      <c r="I644" s="166"/>
      <c r="J644" s="226"/>
      <c r="K644" s="166"/>
      <c r="L644" s="226"/>
      <c r="M644" s="166"/>
      <c r="N644" s="226"/>
      <c r="O644" s="166"/>
      <c r="P644" s="226"/>
      <c r="Q644" s="166"/>
      <c r="R644" s="226"/>
    </row>
    <row r="645" spans="2:18" ht="11.5" x14ac:dyDescent="0.25">
      <c r="B645" s="166"/>
      <c r="C645" s="166"/>
      <c r="D645" s="225"/>
      <c r="E645" s="225"/>
      <c r="F645" s="226"/>
      <c r="G645" s="166"/>
      <c r="H645" s="226"/>
      <c r="I645" s="166"/>
      <c r="J645" s="226"/>
      <c r="K645" s="166"/>
      <c r="L645" s="226"/>
      <c r="M645" s="166"/>
      <c r="N645" s="226"/>
      <c r="O645" s="166"/>
      <c r="P645" s="226"/>
      <c r="Q645" s="166"/>
      <c r="R645" s="226"/>
    </row>
    <row r="646" spans="2:18" ht="11.5" x14ac:dyDescent="0.25">
      <c r="B646" s="166"/>
      <c r="C646" s="166"/>
      <c r="D646" s="225"/>
      <c r="E646" s="225"/>
      <c r="F646" s="226"/>
      <c r="G646" s="166"/>
      <c r="H646" s="226"/>
      <c r="I646" s="166"/>
      <c r="J646" s="226"/>
      <c r="K646" s="166"/>
      <c r="L646" s="226"/>
      <c r="M646" s="166"/>
      <c r="N646" s="226"/>
      <c r="O646" s="166"/>
      <c r="P646" s="226"/>
      <c r="Q646" s="166"/>
      <c r="R646" s="226"/>
    </row>
    <row r="647" spans="2:18" ht="11.5" x14ac:dyDescent="0.25">
      <c r="B647" s="166"/>
      <c r="C647" s="166"/>
      <c r="D647" s="225"/>
      <c r="E647" s="225"/>
      <c r="F647" s="226"/>
      <c r="G647" s="166"/>
      <c r="H647" s="226"/>
      <c r="I647" s="166"/>
      <c r="J647" s="226"/>
      <c r="K647" s="166"/>
      <c r="L647" s="226"/>
      <c r="M647" s="166"/>
      <c r="N647" s="226"/>
      <c r="O647" s="166"/>
      <c r="P647" s="226"/>
      <c r="Q647" s="166"/>
      <c r="R647" s="226"/>
    </row>
    <row r="648" spans="2:18" ht="11.5" x14ac:dyDescent="0.25">
      <c r="B648" s="166"/>
      <c r="C648" s="166"/>
      <c r="D648" s="225"/>
      <c r="E648" s="225"/>
      <c r="F648" s="226"/>
      <c r="G648" s="166"/>
      <c r="H648" s="226"/>
      <c r="I648" s="166"/>
      <c r="J648" s="226"/>
      <c r="K648" s="166"/>
      <c r="L648" s="226"/>
      <c r="M648" s="166"/>
      <c r="N648" s="226"/>
      <c r="O648" s="166"/>
      <c r="P648" s="226"/>
      <c r="Q648" s="166"/>
      <c r="R648" s="226"/>
    </row>
    <row r="649" spans="2:18" ht="11.5" x14ac:dyDescent="0.25">
      <c r="B649" s="166"/>
      <c r="C649" s="166"/>
      <c r="D649" s="225"/>
      <c r="E649" s="225"/>
      <c r="F649" s="226"/>
      <c r="G649" s="166"/>
      <c r="H649" s="226"/>
      <c r="I649" s="166"/>
      <c r="J649" s="226"/>
      <c r="K649" s="166"/>
      <c r="L649" s="226"/>
      <c r="M649" s="166"/>
      <c r="N649" s="226"/>
      <c r="O649" s="166"/>
      <c r="P649" s="226"/>
      <c r="Q649" s="166"/>
      <c r="R649" s="226"/>
    </row>
    <row r="650" spans="2:18" ht="11.5" x14ac:dyDescent="0.25">
      <c r="B650" s="166"/>
      <c r="C650" s="166"/>
      <c r="D650" s="225"/>
      <c r="E650" s="225"/>
      <c r="F650" s="226"/>
      <c r="G650" s="166"/>
      <c r="H650" s="226"/>
      <c r="I650" s="166"/>
      <c r="J650" s="226"/>
      <c r="K650" s="166"/>
      <c r="L650" s="226"/>
      <c r="M650" s="166"/>
      <c r="N650" s="226"/>
      <c r="O650" s="166"/>
      <c r="P650" s="226"/>
      <c r="Q650" s="166"/>
      <c r="R650" s="226"/>
    </row>
    <row r="651" spans="2:18" ht="11.5" x14ac:dyDescent="0.25">
      <c r="B651" s="166"/>
      <c r="C651" s="166"/>
      <c r="D651" s="225"/>
      <c r="E651" s="225"/>
      <c r="F651" s="226"/>
      <c r="G651" s="166"/>
      <c r="H651" s="226"/>
      <c r="I651" s="166"/>
      <c r="J651" s="226"/>
      <c r="K651" s="166"/>
      <c r="L651" s="226"/>
      <c r="M651" s="166"/>
      <c r="N651" s="226"/>
      <c r="O651" s="166"/>
      <c r="P651" s="226"/>
      <c r="Q651" s="166"/>
      <c r="R651" s="226"/>
    </row>
    <row r="652" spans="2:18" ht="11.5" x14ac:dyDescent="0.25">
      <c r="B652" s="166"/>
      <c r="C652" s="166"/>
      <c r="D652" s="225"/>
      <c r="E652" s="225"/>
      <c r="F652" s="226"/>
      <c r="G652" s="166"/>
      <c r="H652" s="226"/>
      <c r="I652" s="166"/>
      <c r="J652" s="226"/>
      <c r="K652" s="166"/>
      <c r="L652" s="226"/>
      <c r="M652" s="166"/>
      <c r="N652" s="226"/>
      <c r="O652" s="166"/>
      <c r="P652" s="226"/>
      <c r="Q652" s="166"/>
      <c r="R652" s="226"/>
    </row>
    <row r="653" spans="2:18" ht="11.5" x14ac:dyDescent="0.25">
      <c r="B653" s="166"/>
      <c r="C653" s="166"/>
      <c r="D653" s="225"/>
      <c r="E653" s="225"/>
      <c r="F653" s="226"/>
      <c r="G653" s="166"/>
      <c r="H653" s="226"/>
      <c r="I653" s="166"/>
      <c r="J653" s="226"/>
      <c r="K653" s="166"/>
      <c r="L653" s="226"/>
      <c r="M653" s="166"/>
      <c r="N653" s="226"/>
      <c r="O653" s="166"/>
      <c r="P653" s="226"/>
      <c r="Q653" s="166"/>
      <c r="R653" s="226"/>
    </row>
    <row r="654" spans="2:18" ht="11.5" x14ac:dyDescent="0.25">
      <c r="B654" s="166"/>
      <c r="C654" s="166"/>
      <c r="D654" s="225"/>
      <c r="E654" s="225"/>
      <c r="F654" s="226"/>
      <c r="G654" s="166"/>
      <c r="H654" s="226"/>
      <c r="I654" s="166"/>
      <c r="J654" s="226"/>
      <c r="K654" s="166"/>
      <c r="L654" s="226"/>
      <c r="M654" s="166"/>
      <c r="N654" s="226"/>
      <c r="O654" s="166"/>
      <c r="P654" s="226"/>
      <c r="Q654" s="166"/>
      <c r="R654" s="226"/>
    </row>
    <row r="655" spans="2:18" ht="11.5" x14ac:dyDescent="0.25">
      <c r="B655" s="166"/>
      <c r="C655" s="166"/>
      <c r="D655" s="225"/>
      <c r="E655" s="225"/>
      <c r="F655" s="226"/>
      <c r="G655" s="166"/>
      <c r="H655" s="226"/>
      <c r="I655" s="166"/>
      <c r="J655" s="226"/>
      <c r="K655" s="166"/>
      <c r="L655" s="226"/>
      <c r="M655" s="166"/>
      <c r="N655" s="226"/>
      <c r="O655" s="166"/>
      <c r="P655" s="226"/>
      <c r="Q655" s="166"/>
      <c r="R655" s="226"/>
    </row>
    <row r="656" spans="2:18" ht="11.5" x14ac:dyDescent="0.25">
      <c r="B656" s="166"/>
      <c r="C656" s="166"/>
      <c r="D656" s="225"/>
      <c r="E656" s="225"/>
      <c r="F656" s="226"/>
      <c r="G656" s="166"/>
      <c r="H656" s="226"/>
      <c r="I656" s="166"/>
      <c r="J656" s="226"/>
      <c r="K656" s="166"/>
      <c r="L656" s="226"/>
      <c r="M656" s="166"/>
      <c r="N656" s="226"/>
      <c r="O656" s="166"/>
      <c r="P656" s="226"/>
      <c r="Q656" s="166"/>
      <c r="R656" s="226"/>
    </row>
    <row r="657" spans="2:18" ht="11.5" x14ac:dyDescent="0.25">
      <c r="B657" s="166"/>
      <c r="C657" s="166"/>
      <c r="D657" s="225"/>
      <c r="E657" s="225"/>
      <c r="F657" s="226"/>
      <c r="G657" s="166"/>
      <c r="H657" s="226"/>
      <c r="I657" s="166"/>
      <c r="J657" s="226"/>
      <c r="K657" s="166"/>
      <c r="L657" s="226"/>
      <c r="M657" s="166"/>
      <c r="N657" s="226"/>
      <c r="O657" s="166"/>
      <c r="P657" s="226"/>
      <c r="Q657" s="166"/>
      <c r="R657" s="226"/>
    </row>
    <row r="658" spans="2:18" ht="11.5" x14ac:dyDescent="0.25">
      <c r="B658" s="166"/>
      <c r="C658" s="166"/>
      <c r="D658" s="225"/>
      <c r="E658" s="225"/>
      <c r="F658" s="226"/>
      <c r="G658" s="166"/>
      <c r="H658" s="226"/>
      <c r="I658" s="166"/>
      <c r="J658" s="226"/>
      <c r="K658" s="166"/>
      <c r="L658" s="226"/>
      <c r="M658" s="166"/>
      <c r="N658" s="226"/>
      <c r="O658" s="166"/>
      <c r="P658" s="226"/>
      <c r="Q658" s="166"/>
      <c r="R658" s="226"/>
    </row>
    <row r="659" spans="2:18" ht="11.5" x14ac:dyDescent="0.25">
      <c r="B659" s="166"/>
      <c r="C659" s="166"/>
      <c r="D659" s="225"/>
      <c r="E659" s="225"/>
      <c r="F659" s="226"/>
      <c r="G659" s="166"/>
      <c r="H659" s="226"/>
      <c r="I659" s="166"/>
      <c r="J659" s="226"/>
      <c r="K659" s="166"/>
      <c r="L659" s="226"/>
      <c r="M659" s="166"/>
      <c r="N659" s="226"/>
      <c r="O659" s="166"/>
      <c r="P659" s="226"/>
      <c r="Q659" s="166"/>
      <c r="R659" s="226"/>
    </row>
    <row r="660" spans="2:18" ht="11.5" x14ac:dyDescent="0.25">
      <c r="B660" s="166"/>
      <c r="C660" s="166"/>
      <c r="D660" s="225"/>
      <c r="E660" s="225"/>
      <c r="F660" s="226"/>
      <c r="G660" s="166"/>
      <c r="H660" s="226"/>
      <c r="I660" s="166"/>
      <c r="J660" s="226"/>
      <c r="K660" s="166"/>
      <c r="L660" s="226"/>
      <c r="M660" s="166"/>
      <c r="N660" s="226"/>
      <c r="O660" s="166"/>
      <c r="P660" s="226"/>
      <c r="Q660" s="166"/>
      <c r="R660" s="226"/>
    </row>
    <row r="661" spans="2:18" ht="11.5" x14ac:dyDescent="0.25">
      <c r="B661" s="166"/>
      <c r="C661" s="166"/>
      <c r="D661" s="225"/>
      <c r="E661" s="225"/>
      <c r="F661" s="226"/>
      <c r="G661" s="166"/>
      <c r="H661" s="226"/>
      <c r="I661" s="166"/>
      <c r="J661" s="226"/>
      <c r="K661" s="166"/>
      <c r="L661" s="226"/>
      <c r="M661" s="166"/>
      <c r="N661" s="226"/>
      <c r="O661" s="166"/>
      <c r="P661" s="226"/>
      <c r="Q661" s="166"/>
      <c r="R661" s="226"/>
    </row>
    <row r="662" spans="2:18" ht="11.5" x14ac:dyDescent="0.25">
      <c r="B662" s="166"/>
      <c r="C662" s="166"/>
      <c r="D662" s="225"/>
      <c r="E662" s="225"/>
      <c r="F662" s="226"/>
      <c r="G662" s="166"/>
      <c r="H662" s="226"/>
      <c r="I662" s="166"/>
      <c r="J662" s="226"/>
      <c r="K662" s="166"/>
      <c r="L662" s="226"/>
      <c r="M662" s="166"/>
      <c r="N662" s="226"/>
      <c r="O662" s="166"/>
      <c r="P662" s="226"/>
      <c r="Q662" s="166"/>
      <c r="R662" s="226"/>
    </row>
    <row r="663" spans="2:18" ht="11.5" x14ac:dyDescent="0.25">
      <c r="B663" s="166"/>
      <c r="C663" s="166"/>
      <c r="D663" s="225"/>
      <c r="E663" s="225"/>
      <c r="F663" s="226"/>
      <c r="G663" s="166"/>
      <c r="H663" s="226"/>
      <c r="I663" s="166"/>
      <c r="J663" s="226"/>
      <c r="K663" s="166"/>
      <c r="L663" s="226"/>
      <c r="M663" s="166"/>
      <c r="N663" s="226"/>
      <c r="O663" s="166"/>
      <c r="P663" s="226"/>
      <c r="Q663" s="166"/>
      <c r="R663" s="226"/>
    </row>
    <row r="664" spans="2:18" ht="11.5" x14ac:dyDescent="0.25">
      <c r="B664" s="166"/>
      <c r="C664" s="166"/>
      <c r="D664" s="225"/>
      <c r="E664" s="225"/>
      <c r="F664" s="226"/>
      <c r="G664" s="166"/>
      <c r="H664" s="226"/>
      <c r="I664" s="166"/>
      <c r="J664" s="226"/>
      <c r="K664" s="166"/>
      <c r="L664" s="226"/>
      <c r="M664" s="166"/>
      <c r="N664" s="226"/>
      <c r="O664" s="166"/>
      <c r="P664" s="226"/>
      <c r="Q664" s="166"/>
      <c r="R664" s="226"/>
    </row>
    <row r="665" spans="2:18" ht="11.5" x14ac:dyDescent="0.25">
      <c r="B665" s="166"/>
      <c r="C665" s="166"/>
      <c r="D665" s="225"/>
      <c r="E665" s="225"/>
      <c r="F665" s="226"/>
      <c r="G665" s="166"/>
      <c r="H665" s="226"/>
      <c r="I665" s="166"/>
      <c r="J665" s="226"/>
      <c r="K665" s="166"/>
      <c r="L665" s="226"/>
      <c r="M665" s="166"/>
      <c r="N665" s="226"/>
      <c r="O665" s="166"/>
      <c r="P665" s="226"/>
      <c r="Q665" s="166"/>
      <c r="R665" s="226"/>
    </row>
    <row r="666" spans="2:18" ht="11.5" x14ac:dyDescent="0.25">
      <c r="B666" s="166"/>
      <c r="C666" s="166"/>
      <c r="D666" s="225"/>
      <c r="E666" s="225"/>
      <c r="F666" s="226"/>
      <c r="G666" s="166"/>
      <c r="H666" s="226"/>
      <c r="I666" s="166"/>
      <c r="J666" s="226"/>
      <c r="K666" s="166"/>
      <c r="L666" s="226"/>
      <c r="M666" s="166"/>
      <c r="N666" s="226"/>
      <c r="O666" s="166"/>
      <c r="P666" s="226"/>
      <c r="Q666" s="166"/>
      <c r="R666" s="226"/>
    </row>
    <row r="667" spans="2:18" ht="11.5" x14ac:dyDescent="0.25">
      <c r="B667" s="166"/>
      <c r="C667" s="166"/>
      <c r="D667" s="225"/>
      <c r="E667" s="225"/>
      <c r="F667" s="226"/>
      <c r="G667" s="166"/>
      <c r="H667" s="226"/>
      <c r="I667" s="166"/>
      <c r="J667" s="226"/>
      <c r="K667" s="166"/>
      <c r="L667" s="226"/>
      <c r="M667" s="166"/>
      <c r="N667" s="226"/>
      <c r="O667" s="166"/>
      <c r="P667" s="226"/>
      <c r="Q667" s="166"/>
      <c r="R667" s="226"/>
    </row>
    <row r="668" spans="2:18" ht="11.5" x14ac:dyDescent="0.25">
      <c r="B668" s="166"/>
      <c r="C668" s="166"/>
      <c r="D668" s="225"/>
      <c r="E668" s="225"/>
      <c r="F668" s="226"/>
      <c r="G668" s="166"/>
      <c r="H668" s="226"/>
      <c r="I668" s="166"/>
      <c r="J668" s="226"/>
      <c r="K668" s="166"/>
      <c r="L668" s="226"/>
      <c r="M668" s="166"/>
      <c r="N668" s="226"/>
      <c r="O668" s="166"/>
      <c r="P668" s="226"/>
      <c r="Q668" s="166"/>
      <c r="R668" s="226"/>
    </row>
    <row r="669" spans="2:18" ht="11.5" x14ac:dyDescent="0.25">
      <c r="B669" s="166"/>
      <c r="C669" s="166"/>
      <c r="D669" s="225"/>
      <c r="E669" s="225"/>
      <c r="F669" s="226"/>
      <c r="G669" s="166"/>
      <c r="H669" s="226"/>
      <c r="I669" s="166"/>
      <c r="J669" s="226"/>
      <c r="K669" s="166"/>
      <c r="L669" s="226"/>
      <c r="M669" s="166"/>
      <c r="N669" s="226"/>
      <c r="O669" s="166"/>
      <c r="P669" s="226"/>
      <c r="Q669" s="166"/>
      <c r="R669" s="226"/>
    </row>
    <row r="670" spans="2:18" ht="11.5" x14ac:dyDescent="0.25">
      <c r="B670" s="166"/>
      <c r="C670" s="166"/>
      <c r="D670" s="225"/>
      <c r="E670" s="225"/>
      <c r="F670" s="226"/>
      <c r="G670" s="166"/>
      <c r="H670" s="226"/>
      <c r="I670" s="166"/>
      <c r="J670" s="226"/>
      <c r="K670" s="166"/>
      <c r="L670" s="226"/>
      <c r="M670" s="166"/>
      <c r="N670" s="226"/>
      <c r="O670" s="166"/>
      <c r="P670" s="226"/>
      <c r="Q670" s="166"/>
      <c r="R670" s="226"/>
    </row>
    <row r="671" spans="2:18" ht="11.5" x14ac:dyDescent="0.25">
      <c r="B671" s="166"/>
      <c r="C671" s="166"/>
      <c r="D671" s="225"/>
      <c r="E671" s="225"/>
      <c r="F671" s="226"/>
      <c r="G671" s="166"/>
      <c r="H671" s="226"/>
      <c r="I671" s="166"/>
      <c r="J671" s="226"/>
      <c r="K671" s="166"/>
      <c r="L671" s="226"/>
      <c r="M671" s="166"/>
      <c r="N671" s="226"/>
      <c r="O671" s="166"/>
      <c r="P671" s="226"/>
      <c r="Q671" s="166"/>
      <c r="R671" s="226"/>
    </row>
    <row r="672" spans="2:18" ht="11.5" x14ac:dyDescent="0.25">
      <c r="B672" s="166"/>
      <c r="C672" s="166"/>
      <c r="D672" s="225"/>
      <c r="E672" s="225"/>
      <c r="F672" s="226"/>
      <c r="G672" s="166"/>
      <c r="H672" s="226"/>
      <c r="I672" s="166"/>
      <c r="J672" s="226"/>
      <c r="K672" s="166"/>
      <c r="L672" s="226"/>
      <c r="M672" s="166"/>
      <c r="N672" s="226"/>
      <c r="O672" s="166"/>
      <c r="P672" s="226"/>
      <c r="Q672" s="166"/>
      <c r="R672" s="226"/>
    </row>
    <row r="673" spans="2:18" ht="11.5" x14ac:dyDescent="0.25">
      <c r="B673" s="166"/>
      <c r="C673" s="166"/>
      <c r="D673" s="225"/>
      <c r="E673" s="225"/>
      <c r="F673" s="226"/>
      <c r="G673" s="166"/>
      <c r="H673" s="226"/>
      <c r="I673" s="166"/>
      <c r="J673" s="226"/>
      <c r="K673" s="166"/>
      <c r="L673" s="226"/>
      <c r="M673" s="166"/>
      <c r="N673" s="226"/>
      <c r="O673" s="166"/>
      <c r="P673" s="226"/>
      <c r="Q673" s="166"/>
      <c r="R673" s="226"/>
    </row>
    <row r="674" spans="2:18" ht="11.5" x14ac:dyDescent="0.25">
      <c r="B674" s="166"/>
      <c r="C674" s="166"/>
      <c r="D674" s="225"/>
      <c r="E674" s="225"/>
      <c r="F674" s="226"/>
      <c r="G674" s="166"/>
      <c r="H674" s="226"/>
      <c r="I674" s="166"/>
      <c r="J674" s="226"/>
      <c r="K674" s="166"/>
      <c r="L674" s="226"/>
      <c r="M674" s="166"/>
      <c r="N674" s="226"/>
      <c r="O674" s="166"/>
      <c r="P674" s="226"/>
      <c r="Q674" s="166"/>
      <c r="R674" s="226"/>
    </row>
    <row r="675" spans="2:18" ht="11.5" x14ac:dyDescent="0.25">
      <c r="B675" s="166"/>
      <c r="C675" s="166"/>
      <c r="D675" s="225"/>
      <c r="E675" s="225"/>
      <c r="F675" s="226"/>
      <c r="G675" s="166"/>
      <c r="H675" s="226"/>
      <c r="I675" s="166"/>
      <c r="J675" s="226"/>
      <c r="K675" s="166"/>
      <c r="L675" s="226"/>
      <c r="M675" s="166"/>
      <c r="N675" s="226"/>
      <c r="O675" s="166"/>
      <c r="P675" s="226"/>
      <c r="Q675" s="166"/>
      <c r="R675" s="226"/>
    </row>
    <row r="676" spans="2:18" ht="11.5" x14ac:dyDescent="0.25">
      <c r="B676" s="166"/>
      <c r="C676" s="166"/>
      <c r="D676" s="225"/>
      <c r="E676" s="225"/>
      <c r="F676" s="226"/>
      <c r="G676" s="166"/>
      <c r="H676" s="226"/>
      <c r="I676" s="166"/>
      <c r="J676" s="226"/>
      <c r="K676" s="166"/>
      <c r="L676" s="226"/>
      <c r="M676" s="166"/>
      <c r="N676" s="226"/>
      <c r="O676" s="166"/>
      <c r="P676" s="226"/>
      <c r="Q676" s="166"/>
      <c r="R676" s="226"/>
    </row>
    <row r="677" spans="2:18" ht="11.5" x14ac:dyDescent="0.25">
      <c r="B677" s="166"/>
      <c r="C677" s="166"/>
      <c r="D677" s="225"/>
      <c r="E677" s="225"/>
      <c r="F677" s="226"/>
      <c r="G677" s="166"/>
      <c r="H677" s="226"/>
      <c r="I677" s="166"/>
      <c r="J677" s="226"/>
      <c r="K677" s="166"/>
      <c r="L677" s="226"/>
      <c r="M677" s="166"/>
      <c r="N677" s="226"/>
      <c r="O677" s="166"/>
      <c r="P677" s="226"/>
      <c r="Q677" s="166"/>
      <c r="R677" s="226"/>
    </row>
    <row r="678" spans="2:18" ht="11.5" x14ac:dyDescent="0.25">
      <c r="B678" s="166"/>
      <c r="C678" s="166"/>
      <c r="D678" s="225"/>
      <c r="E678" s="225"/>
      <c r="F678" s="226"/>
      <c r="G678" s="166"/>
      <c r="H678" s="226"/>
      <c r="I678" s="166"/>
      <c r="J678" s="226"/>
      <c r="K678" s="166"/>
      <c r="L678" s="226"/>
      <c r="M678" s="166"/>
      <c r="N678" s="226"/>
      <c r="O678" s="166"/>
      <c r="P678" s="226"/>
      <c r="Q678" s="166"/>
      <c r="R678" s="226"/>
    </row>
    <row r="679" spans="2:18" ht="11.5" x14ac:dyDescent="0.25">
      <c r="B679" s="166"/>
      <c r="C679" s="166"/>
      <c r="D679" s="225"/>
      <c r="E679" s="225"/>
      <c r="F679" s="226"/>
      <c r="G679" s="166"/>
      <c r="H679" s="226"/>
      <c r="I679" s="166"/>
      <c r="J679" s="226"/>
      <c r="K679" s="166"/>
      <c r="L679" s="226"/>
      <c r="M679" s="166"/>
      <c r="N679" s="226"/>
      <c r="O679" s="166"/>
      <c r="P679" s="226"/>
      <c r="Q679" s="166"/>
      <c r="R679" s="226"/>
    </row>
    <row r="680" spans="2:18" ht="11.5" x14ac:dyDescent="0.25">
      <c r="B680" s="166"/>
      <c r="C680" s="166"/>
      <c r="D680" s="225"/>
      <c r="E680" s="225"/>
      <c r="F680" s="226"/>
      <c r="G680" s="166"/>
      <c r="H680" s="226"/>
      <c r="I680" s="166"/>
      <c r="J680" s="226"/>
      <c r="K680" s="166"/>
      <c r="L680" s="226"/>
      <c r="M680" s="166"/>
      <c r="N680" s="226"/>
      <c r="O680" s="166"/>
      <c r="P680" s="226"/>
      <c r="Q680" s="166"/>
      <c r="R680" s="226"/>
    </row>
    <row r="681" spans="2:18" ht="11.5" x14ac:dyDescent="0.25">
      <c r="B681" s="166"/>
      <c r="C681" s="166"/>
      <c r="D681" s="225"/>
      <c r="E681" s="225"/>
      <c r="F681" s="226"/>
      <c r="G681" s="166"/>
      <c r="H681" s="226"/>
      <c r="I681" s="166"/>
      <c r="J681" s="226"/>
      <c r="K681" s="166"/>
      <c r="L681" s="226"/>
      <c r="M681" s="166"/>
      <c r="N681" s="226"/>
      <c r="O681" s="166"/>
      <c r="P681" s="226"/>
      <c r="Q681" s="166"/>
      <c r="R681" s="226"/>
    </row>
    <row r="682" spans="2:18" ht="11.5" x14ac:dyDescent="0.25">
      <c r="B682" s="166"/>
      <c r="C682" s="166"/>
      <c r="D682" s="225"/>
      <c r="E682" s="225"/>
      <c r="F682" s="226"/>
      <c r="G682" s="166"/>
      <c r="H682" s="226"/>
      <c r="I682" s="166"/>
      <c r="J682" s="226"/>
      <c r="K682" s="166"/>
      <c r="L682" s="226"/>
      <c r="M682" s="166"/>
      <c r="N682" s="226"/>
      <c r="O682" s="166"/>
      <c r="P682" s="226"/>
      <c r="Q682" s="166"/>
      <c r="R682" s="226"/>
    </row>
    <row r="683" spans="2:18" ht="11.5" x14ac:dyDescent="0.25">
      <c r="B683" s="166"/>
      <c r="C683" s="166"/>
      <c r="D683" s="225"/>
      <c r="E683" s="225"/>
      <c r="F683" s="226"/>
      <c r="G683" s="166"/>
      <c r="H683" s="226"/>
      <c r="I683" s="166"/>
      <c r="J683" s="226"/>
      <c r="K683" s="166"/>
      <c r="L683" s="226"/>
      <c r="M683" s="166"/>
      <c r="N683" s="226"/>
      <c r="O683" s="166"/>
      <c r="P683" s="226"/>
      <c r="Q683" s="166"/>
      <c r="R683" s="226"/>
    </row>
    <row r="684" spans="2:18" ht="11.5" x14ac:dyDescent="0.25">
      <c r="O684" s="166"/>
      <c r="P684" s="226"/>
      <c r="Q684" s="166"/>
    </row>
  </sheetData>
  <sheetProtection selectLockedCells="1"/>
  <mergeCells count="37">
    <mergeCell ref="C2:G2"/>
    <mergeCell ref="C3:D3"/>
    <mergeCell ref="E3:F3"/>
    <mergeCell ref="C6:D6"/>
    <mergeCell ref="E6:F6"/>
    <mergeCell ref="C4:D4"/>
    <mergeCell ref="E4:F4"/>
    <mergeCell ref="C5:D5"/>
    <mergeCell ref="E5:F5"/>
    <mergeCell ref="C7:D7"/>
    <mergeCell ref="E7:F7"/>
    <mergeCell ref="C8:D8"/>
    <mergeCell ref="E8:F8"/>
    <mergeCell ref="C9:D9"/>
    <mergeCell ref="E9:F9"/>
    <mergeCell ref="P9:Q9"/>
    <mergeCell ref="R9:S9"/>
    <mergeCell ref="H10:I10"/>
    <mergeCell ref="J10:K10"/>
    <mergeCell ref="L10:M10"/>
    <mergeCell ref="N10:O10"/>
    <mergeCell ref="P10:Q10"/>
    <mergeCell ref="R10:S10"/>
    <mergeCell ref="O34:Q34"/>
    <mergeCell ref="O42:Q42"/>
    <mergeCell ref="O26:Q26"/>
    <mergeCell ref="B30:D30"/>
    <mergeCell ref="E30:H30"/>
    <mergeCell ref="I30:N30"/>
    <mergeCell ref="B12:Q12"/>
    <mergeCell ref="E15:M17"/>
    <mergeCell ref="B31:D31"/>
    <mergeCell ref="E31:H31"/>
    <mergeCell ref="I31:N31"/>
    <mergeCell ref="O31:Q31"/>
    <mergeCell ref="O23:Q23"/>
    <mergeCell ref="O24:Q24"/>
  </mergeCells>
  <printOptions horizontalCentered="1"/>
  <pageMargins left="0.25" right="0.25" top="0.23" bottom="0.28999999999999998" header="0.23" footer="0.3"/>
  <pageSetup scale="69" orientation="landscape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/>
    <pageSetUpPr fitToPage="1"/>
  </sheetPr>
  <dimension ref="A2:AI684"/>
  <sheetViews>
    <sheetView topLeftCell="A34" zoomScale="115" zoomScaleNormal="115" zoomScaleSheetLayoutView="100" workbookViewId="0">
      <selection activeCell="F53" sqref="F53"/>
    </sheetView>
  </sheetViews>
  <sheetFormatPr defaultColWidth="9.1796875" defaultRowHeight="10" x14ac:dyDescent="0.25"/>
  <cols>
    <col min="1" max="1" width="3.453125" style="1" customWidth="1"/>
    <col min="2" max="3" width="19.7265625" style="1" customWidth="1"/>
    <col min="4" max="4" width="10.7265625" style="2" customWidth="1"/>
    <col min="5" max="5" width="7.81640625" style="2" customWidth="1"/>
    <col min="6" max="6" width="6.54296875" style="3" customWidth="1"/>
    <col min="7" max="7" width="10.7265625" style="1" customWidth="1"/>
    <col min="8" max="8" width="6.54296875" style="3" customWidth="1"/>
    <col min="9" max="9" width="10.7265625" style="1" customWidth="1"/>
    <col min="10" max="10" width="5.7265625" style="3" customWidth="1"/>
    <col min="11" max="11" width="10.7265625" style="1" customWidth="1"/>
    <col min="12" max="12" width="5.7265625" style="3" customWidth="1"/>
    <col min="13" max="13" width="10.7265625" style="1" customWidth="1"/>
    <col min="14" max="14" width="5.7265625" style="3" customWidth="1"/>
    <col min="15" max="15" width="10.7265625" style="1" customWidth="1"/>
    <col min="16" max="16" width="5.7265625" style="3" customWidth="1"/>
    <col min="17" max="17" width="10.7265625" style="1" customWidth="1"/>
    <col min="18" max="18" width="5.7265625" style="3" customWidth="1"/>
    <col min="19" max="19" width="10.7265625" style="1" customWidth="1"/>
    <col min="20" max="20" width="13.453125" style="1" bestFit="1" customWidth="1"/>
    <col min="21" max="21" width="5" style="1" bestFit="1" customWidth="1"/>
    <col min="22" max="22" width="7.453125" style="4" customWidth="1"/>
    <col min="23" max="23" width="5.7265625" style="4" customWidth="1"/>
    <col min="24" max="24" width="3.7265625" style="4" customWidth="1"/>
    <col min="25" max="25" width="5.7265625" style="4" customWidth="1"/>
    <col min="26" max="26" width="3.7265625" style="4" customWidth="1"/>
    <col min="27" max="27" width="5.7265625" style="4" customWidth="1"/>
    <col min="28" max="28" width="3.7265625" style="1" customWidth="1"/>
    <col min="29" max="29" width="5.7265625" style="1" customWidth="1"/>
    <col min="30" max="30" width="3.7265625" style="1" customWidth="1"/>
    <col min="31" max="31" width="5.7265625" style="1" customWidth="1"/>
    <col min="32" max="32" width="3.7265625" style="1" customWidth="1"/>
    <col min="33" max="33" width="5.7265625" style="1" customWidth="1"/>
    <col min="34" max="34" width="3.7265625" style="1" customWidth="1"/>
    <col min="35" max="35" width="5.7265625" style="1" customWidth="1"/>
    <col min="36" max="42" width="3.7265625" style="1" customWidth="1"/>
    <col min="43" max="16384" width="9.1796875" style="1"/>
  </cols>
  <sheetData>
    <row r="2" spans="2:27" ht="11.25" customHeight="1" x14ac:dyDescent="0.25">
      <c r="B2" s="394" t="s">
        <v>0</v>
      </c>
      <c r="C2" s="795">
        <f>+'BVARI BUDGET'!C2</f>
        <v>0</v>
      </c>
      <c r="D2" s="795"/>
      <c r="E2" s="795"/>
      <c r="F2" s="795"/>
      <c r="G2" s="796"/>
    </row>
    <row r="3" spans="2:27" ht="11.25" customHeight="1" x14ac:dyDescent="0.25">
      <c r="B3" s="395" t="s">
        <v>47</v>
      </c>
      <c r="C3" s="759">
        <f>+'BVARI BUDGET'!C3</f>
        <v>0</v>
      </c>
      <c r="D3" s="759"/>
      <c r="E3" s="745" t="s">
        <v>58</v>
      </c>
      <c r="F3" s="745"/>
      <c r="G3" s="429">
        <f>+'BVARI BUDGET'!H3</f>
        <v>0</v>
      </c>
      <c r="H3" s="6"/>
      <c r="I3" s="104" t="s">
        <v>59</v>
      </c>
      <c r="J3" s="95"/>
      <c r="K3" s="96"/>
      <c r="L3" s="95"/>
      <c r="M3" s="96"/>
      <c r="N3" s="95"/>
      <c r="O3" s="97"/>
      <c r="V3" s="1"/>
      <c r="W3" s="1"/>
      <c r="X3" s="1"/>
      <c r="Y3" s="1"/>
      <c r="Z3" s="1"/>
      <c r="AA3" s="1"/>
    </row>
    <row r="4" spans="2:27" ht="11.25" customHeight="1" x14ac:dyDescent="0.25">
      <c r="B4" s="395" t="s">
        <v>1</v>
      </c>
      <c r="C4" s="759">
        <f>+'BVARI BUDGET'!C4</f>
        <v>0</v>
      </c>
      <c r="D4" s="759"/>
      <c r="E4" s="745" t="s">
        <v>43</v>
      </c>
      <c r="F4" s="745"/>
      <c r="G4" s="571">
        <f>+'BVARI BUDGET'!H4</f>
        <v>44743</v>
      </c>
      <c r="H4" s="6"/>
      <c r="I4" s="256" t="s">
        <v>143</v>
      </c>
      <c r="J4" s="99"/>
      <c r="K4" s="99"/>
      <c r="L4" s="99"/>
      <c r="M4" s="99"/>
      <c r="N4" s="99"/>
      <c r="O4" s="100"/>
      <c r="V4" s="1"/>
      <c r="W4" s="1"/>
      <c r="X4" s="1"/>
      <c r="Y4" s="1"/>
      <c r="Z4" s="1"/>
      <c r="AA4" s="1"/>
    </row>
    <row r="5" spans="2:27" ht="11.25" customHeight="1" x14ac:dyDescent="0.25">
      <c r="B5" s="395" t="s">
        <v>9</v>
      </c>
      <c r="C5" s="759">
        <f>+'BVARI BUDGET'!C5</f>
        <v>0</v>
      </c>
      <c r="D5" s="759"/>
      <c r="E5" s="745" t="s">
        <v>44</v>
      </c>
      <c r="F5" s="745"/>
      <c r="G5" s="571">
        <f>+'BVARI BUDGET'!H5</f>
        <v>47299</v>
      </c>
      <c r="H5" s="6"/>
      <c r="I5" s="107" t="s">
        <v>61</v>
      </c>
      <c r="J5" s="105"/>
      <c r="K5" s="105"/>
      <c r="L5" s="105"/>
      <c r="M5" s="105"/>
      <c r="N5" s="105"/>
      <c r="O5" s="106"/>
      <c r="V5" s="1"/>
      <c r="W5" s="1"/>
      <c r="X5" s="1"/>
      <c r="Y5" s="1"/>
      <c r="Z5" s="1"/>
      <c r="AA5" s="1"/>
    </row>
    <row r="6" spans="2:27" ht="11.25" customHeight="1" x14ac:dyDescent="0.25">
      <c r="B6" s="395" t="s">
        <v>10</v>
      </c>
      <c r="C6" s="759">
        <f>+'BVARI BUDGET'!C6</f>
        <v>0</v>
      </c>
      <c r="D6" s="759"/>
      <c r="E6" s="745" t="s">
        <v>45</v>
      </c>
      <c r="F6" s="745"/>
      <c r="G6" s="430" t="str">
        <f>+'BVARI BUDGET'!H6</f>
        <v>7 Yrs</v>
      </c>
      <c r="H6" s="6"/>
      <c r="I6" s="161" t="s">
        <v>63</v>
      </c>
      <c r="J6" s="99"/>
      <c r="K6" s="99"/>
      <c r="L6" s="99"/>
      <c r="M6" s="99"/>
      <c r="N6" s="99"/>
      <c r="O6" s="100"/>
      <c r="V6" s="1"/>
      <c r="W6" s="1"/>
      <c r="X6" s="1"/>
      <c r="Y6" s="1"/>
      <c r="Z6" s="1"/>
      <c r="AA6" s="1"/>
    </row>
    <row r="7" spans="2:27" ht="11.25" customHeight="1" x14ac:dyDescent="0.25">
      <c r="B7" s="396" t="s">
        <v>356</v>
      </c>
      <c r="C7" s="780">
        <f>+'BVARI BUDGET'!C7</f>
        <v>0</v>
      </c>
      <c r="D7" s="780"/>
      <c r="E7" s="745" t="s">
        <v>46</v>
      </c>
      <c r="F7" s="745"/>
      <c r="G7" s="431">
        <f>+'BVARI BUDGET'!H7</f>
        <v>0.03</v>
      </c>
      <c r="H7" s="6"/>
      <c r="I7" s="256"/>
      <c r="J7" s="99"/>
      <c r="K7" s="99"/>
      <c r="L7" s="99"/>
      <c r="M7" s="99"/>
      <c r="N7" s="99"/>
      <c r="O7" s="100"/>
      <c r="V7" s="1"/>
      <c r="W7" s="1"/>
      <c r="X7" s="1"/>
      <c r="Y7" s="1"/>
      <c r="Z7" s="1"/>
      <c r="AA7" s="1"/>
    </row>
    <row r="8" spans="2:27" ht="11.25" customHeight="1" x14ac:dyDescent="0.25">
      <c r="B8" s="396" t="s">
        <v>250</v>
      </c>
      <c r="C8" s="781">
        <f>+'BVARI BUDGET'!C8</f>
        <v>0</v>
      </c>
      <c r="D8" s="781"/>
      <c r="E8" s="745"/>
      <c r="F8" s="745"/>
      <c r="G8" s="430"/>
      <c r="H8" s="6"/>
      <c r="I8" s="98"/>
      <c r="J8" s="99"/>
      <c r="K8" s="99"/>
      <c r="L8" s="99"/>
      <c r="M8" s="99"/>
      <c r="N8" s="99"/>
      <c r="O8" s="100"/>
      <c r="Q8" s="5"/>
      <c r="S8" s="5"/>
      <c r="V8" s="1"/>
      <c r="W8" s="1"/>
      <c r="X8" s="1"/>
      <c r="Y8" s="1"/>
      <c r="Z8" s="1"/>
      <c r="AA8" s="1"/>
    </row>
    <row r="9" spans="2:27" ht="11.25" customHeight="1" x14ac:dyDescent="0.25">
      <c r="B9" s="397"/>
      <c r="C9" s="782"/>
      <c r="D9" s="782"/>
      <c r="E9" s="751"/>
      <c r="F9" s="751"/>
      <c r="G9" s="432"/>
      <c r="H9" s="94"/>
      <c r="I9" s="101"/>
      <c r="J9" s="102"/>
      <c r="K9" s="102"/>
      <c r="L9" s="102"/>
      <c r="M9" s="102"/>
      <c r="N9" s="102"/>
      <c r="O9" s="103"/>
      <c r="P9" s="766"/>
      <c r="Q9" s="766"/>
      <c r="R9" s="766"/>
      <c r="S9" s="766"/>
      <c r="V9" s="1"/>
      <c r="W9" s="1"/>
      <c r="X9" s="1"/>
      <c r="Y9" s="1"/>
      <c r="Z9" s="1"/>
      <c r="AA9" s="1"/>
    </row>
    <row r="10" spans="2:27" s="10" customFormat="1" ht="11.25" customHeight="1" x14ac:dyDescent="0.25">
      <c r="D10" s="51"/>
      <c r="E10" s="51"/>
      <c r="F10" s="52"/>
      <c r="H10" s="727"/>
      <c r="I10" s="727"/>
      <c r="J10" s="727"/>
      <c r="K10" s="727"/>
      <c r="L10" s="727"/>
      <c r="M10" s="727"/>
      <c r="N10" s="727"/>
      <c r="O10" s="727"/>
      <c r="P10" s="727"/>
      <c r="Q10" s="727"/>
      <c r="R10" s="727"/>
      <c r="S10" s="727"/>
      <c r="T10" s="9" t="str">
        <f>IF($B$423=5,"","↓")</f>
        <v>↓</v>
      </c>
      <c r="U10" s="1"/>
      <c r="V10" s="9"/>
      <c r="W10" s="9"/>
      <c r="X10" s="9"/>
      <c r="Y10" s="9"/>
      <c r="Z10" s="9"/>
      <c r="AA10" s="9"/>
    </row>
    <row r="11" spans="2:27" s="10" customFormat="1" ht="11.25" customHeight="1" x14ac:dyDescent="0.25">
      <c r="B11" s="1"/>
      <c r="D11" s="51"/>
      <c r="E11" s="51"/>
      <c r="F11" s="52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1"/>
      <c r="V11" s="9"/>
      <c r="W11" s="9"/>
      <c r="X11" s="9"/>
      <c r="Y11" s="9"/>
      <c r="Z11" s="9"/>
      <c r="AA11" s="9"/>
    </row>
    <row r="12" spans="2:27" s="10" customFormat="1" ht="11.25" customHeight="1" x14ac:dyDescent="0.25">
      <c r="B12" s="779" t="s">
        <v>187</v>
      </c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341"/>
      <c r="S12" s="341"/>
      <c r="T12" s="341"/>
      <c r="U12" s="1"/>
      <c r="V12" s="9"/>
      <c r="W12" s="9"/>
      <c r="X12" s="9"/>
      <c r="Y12" s="9"/>
      <c r="Z12" s="9"/>
      <c r="AA12" s="9"/>
    </row>
    <row r="13" spans="2:27" s="10" customFormat="1" ht="11.25" customHeight="1" x14ac:dyDescent="0.25">
      <c r="D13" s="51"/>
      <c r="E13" s="51"/>
      <c r="F13" s="52"/>
      <c r="H13" s="9"/>
      <c r="I13" s="9"/>
      <c r="J13" s="9"/>
      <c r="K13" s="9"/>
      <c r="L13" s="9"/>
      <c r="M13" s="9"/>
      <c r="N13" s="9"/>
      <c r="R13" s="9"/>
      <c r="S13" s="9"/>
      <c r="T13" s="9"/>
      <c r="U13" s="1"/>
      <c r="V13" s="9"/>
      <c r="W13" s="9"/>
      <c r="X13" s="9"/>
      <c r="Y13" s="9"/>
      <c r="Z13" s="9"/>
      <c r="AA13" s="9"/>
    </row>
    <row r="14" spans="2:27" s="10" customFormat="1" ht="11.25" customHeight="1" x14ac:dyDescent="0.25">
      <c r="D14" s="51"/>
      <c r="E14" s="51"/>
      <c r="F14" s="52"/>
      <c r="H14" s="9"/>
      <c r="I14" s="9"/>
      <c r="J14" s="9"/>
      <c r="K14" s="9"/>
      <c r="L14" s="9"/>
      <c r="M14" s="9"/>
      <c r="N14" s="9"/>
      <c r="R14" s="9"/>
      <c r="S14" s="9"/>
      <c r="T14" s="9"/>
      <c r="U14" s="1"/>
      <c r="V14" s="9"/>
      <c r="W14" s="9"/>
      <c r="X14" s="9"/>
      <c r="Y14" s="9"/>
      <c r="Z14" s="9"/>
      <c r="AA14" s="9"/>
    </row>
    <row r="15" spans="2:27" s="10" customFormat="1" ht="11.25" customHeight="1" x14ac:dyDescent="0.25">
      <c r="B15" s="162" t="s">
        <v>43</v>
      </c>
      <c r="C15" s="343">
        <f>+'BVARI BUDGET'!I13</f>
        <v>45108</v>
      </c>
      <c r="D15" s="342"/>
      <c r="E15" s="809" t="s">
        <v>185</v>
      </c>
      <c r="F15" s="809"/>
      <c r="G15" s="809"/>
      <c r="H15" s="809"/>
      <c r="I15" s="809"/>
      <c r="J15" s="809"/>
      <c r="K15" s="809"/>
      <c r="L15" s="809"/>
      <c r="M15" s="809"/>
      <c r="N15" s="349"/>
      <c r="O15" s="349"/>
      <c r="P15" s="349"/>
      <c r="Q15" s="349"/>
      <c r="R15" s="9"/>
      <c r="S15" s="9"/>
      <c r="T15" s="9"/>
      <c r="U15" s="1"/>
      <c r="V15" s="9"/>
      <c r="W15" s="9"/>
      <c r="X15" s="9"/>
      <c r="Y15" s="9"/>
      <c r="Z15" s="9"/>
      <c r="AA15" s="9"/>
    </row>
    <row r="16" spans="2:27" s="10" customFormat="1" ht="11.25" customHeight="1" x14ac:dyDescent="0.25">
      <c r="D16" s="51"/>
      <c r="E16" s="809"/>
      <c r="F16" s="809"/>
      <c r="G16" s="809"/>
      <c r="H16" s="809"/>
      <c r="I16" s="809"/>
      <c r="J16" s="809"/>
      <c r="K16" s="809"/>
      <c r="L16" s="809"/>
      <c r="M16" s="809"/>
      <c r="N16" s="349"/>
      <c r="O16" s="349"/>
      <c r="P16" s="349"/>
      <c r="Q16" s="349"/>
      <c r="R16" s="9"/>
      <c r="S16" s="9"/>
      <c r="T16" s="9"/>
      <c r="U16" s="1"/>
      <c r="V16" s="9"/>
      <c r="W16" s="9"/>
      <c r="X16" s="9"/>
      <c r="Y16" s="9"/>
      <c r="Z16" s="9"/>
      <c r="AA16" s="9"/>
    </row>
    <row r="17" spans="1:35" s="164" customFormat="1" ht="11.25" customHeight="1" x14ac:dyDescent="0.25">
      <c r="B17" s="162" t="s">
        <v>69</v>
      </c>
      <c r="C17" s="343">
        <f>+'BVARI BUDGET'!I14</f>
        <v>45473</v>
      </c>
      <c r="D17" s="344"/>
      <c r="E17" s="809"/>
      <c r="F17" s="809"/>
      <c r="G17" s="809"/>
      <c r="H17" s="809"/>
      <c r="I17" s="809"/>
      <c r="J17" s="809"/>
      <c r="K17" s="809"/>
      <c r="L17" s="809"/>
      <c r="M17" s="809"/>
      <c r="N17" s="349"/>
      <c r="O17" s="349"/>
      <c r="P17" s="349"/>
      <c r="Q17" s="349"/>
      <c r="R17" s="171"/>
      <c r="S17" s="171"/>
      <c r="T17" s="171"/>
      <c r="U17" s="166"/>
      <c r="V17" s="165"/>
      <c r="W17" s="165"/>
      <c r="X17" s="165"/>
      <c r="Y17" s="165"/>
      <c r="Z17" s="165"/>
      <c r="AA17" s="165"/>
    </row>
    <row r="18" spans="1:35" s="164" customFormat="1" ht="11.25" customHeight="1" x14ac:dyDescent="0.25">
      <c r="B18" s="167"/>
      <c r="C18" s="167"/>
      <c r="D18" s="169"/>
      <c r="E18" s="169"/>
      <c r="F18" s="170"/>
      <c r="G18" s="167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66"/>
      <c r="V18" s="165"/>
      <c r="W18" s="165"/>
      <c r="X18" s="165"/>
      <c r="Y18" s="165"/>
      <c r="Z18" s="165"/>
      <c r="AA18" s="165"/>
    </row>
    <row r="19" spans="1:35" s="164" customFormat="1" ht="11.25" customHeight="1" x14ac:dyDescent="0.25">
      <c r="B19" s="167"/>
      <c r="C19" s="167"/>
      <c r="D19" s="169"/>
      <c r="E19" s="169"/>
      <c r="F19" s="170"/>
      <c r="G19" s="167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66"/>
      <c r="V19" s="165"/>
      <c r="W19" s="165"/>
      <c r="X19" s="165"/>
      <c r="Y19" s="165"/>
      <c r="Z19" s="165"/>
      <c r="AA19" s="165"/>
    </row>
    <row r="20" spans="1:35" s="164" customFormat="1" ht="11.25" customHeight="1" x14ac:dyDescent="0.25">
      <c r="B20" s="172" t="s">
        <v>176</v>
      </c>
      <c r="C20" s="173"/>
      <c r="D20" s="174"/>
      <c r="E20" s="174"/>
      <c r="F20" s="175"/>
      <c r="G20" s="173"/>
      <c r="H20" s="176"/>
      <c r="I20" s="176"/>
      <c r="J20" s="176"/>
      <c r="K20" s="176"/>
      <c r="L20" s="176"/>
      <c r="M20" s="176"/>
      <c r="N20" s="176"/>
      <c r="O20" s="176"/>
      <c r="P20" s="176"/>
      <c r="Q20" s="176"/>
      <c r="R20" s="171"/>
      <c r="S20" s="171"/>
      <c r="T20" s="171"/>
      <c r="U20" s="166"/>
      <c r="V20" s="165"/>
      <c r="W20" s="165"/>
      <c r="X20" s="165"/>
      <c r="Y20" s="165"/>
      <c r="Z20" s="165"/>
      <c r="AA20" s="165"/>
    </row>
    <row r="21" spans="1:35" s="164" customFormat="1" ht="11.25" customHeight="1" x14ac:dyDescent="0.25">
      <c r="B21" s="167"/>
      <c r="C21" s="167"/>
      <c r="D21" s="169"/>
      <c r="E21" s="169"/>
      <c r="F21" s="170"/>
      <c r="G21" s="167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66"/>
      <c r="V21" s="165"/>
      <c r="W21" s="165"/>
      <c r="X21" s="165"/>
      <c r="Y21" s="165"/>
      <c r="Z21" s="165"/>
      <c r="AA21" s="165"/>
    </row>
    <row r="22" spans="1:35" ht="11.5" x14ac:dyDescent="0.25">
      <c r="C22" s="166"/>
      <c r="D22" s="225"/>
      <c r="E22" s="225"/>
      <c r="F22" s="226"/>
      <c r="G22" s="166"/>
      <c r="H22" s="226"/>
      <c r="I22" s="166"/>
      <c r="J22" s="226"/>
      <c r="K22" s="166"/>
      <c r="L22" s="226"/>
      <c r="M22" s="166"/>
      <c r="N22" s="226"/>
      <c r="O22" s="171"/>
      <c r="P22" s="171" t="s">
        <v>75</v>
      </c>
      <c r="Q22" s="171"/>
      <c r="R22" s="226"/>
    </row>
    <row r="23" spans="1:35" ht="11.5" x14ac:dyDescent="0.25">
      <c r="C23" s="233" t="s">
        <v>178</v>
      </c>
      <c r="D23" s="167"/>
      <c r="E23" s="167"/>
      <c r="F23" s="167"/>
      <c r="G23" s="167"/>
      <c r="H23" s="167"/>
      <c r="I23" s="167"/>
      <c r="J23" s="167"/>
      <c r="K23" s="167"/>
      <c r="L23" s="167"/>
      <c r="M23" s="167"/>
      <c r="N23" s="226"/>
      <c r="O23" s="760">
        <f>+'BVARI BUDGET'!K189</f>
        <v>0</v>
      </c>
      <c r="P23" s="761"/>
      <c r="Q23" s="762"/>
      <c r="R23" s="226"/>
    </row>
    <row r="24" spans="1:35" s="2" customFormat="1" ht="13" x14ac:dyDescent="0.25">
      <c r="B24" s="1"/>
      <c r="C24" s="233" t="s">
        <v>179</v>
      </c>
      <c r="D24" s="225"/>
      <c r="E24" s="225"/>
      <c r="F24" s="226"/>
      <c r="G24" s="166"/>
      <c r="H24" s="226"/>
      <c r="I24" s="166"/>
      <c r="J24" s="226"/>
      <c r="K24" s="166"/>
      <c r="L24" s="226"/>
      <c r="M24" s="166"/>
      <c r="N24" s="193"/>
      <c r="O24" s="760">
        <f>+'BVARI BUDGET'!K191-'BVARI BUDGET'!K189</f>
        <v>0</v>
      </c>
      <c r="P24" s="761"/>
      <c r="Q24" s="762"/>
      <c r="R24" s="226"/>
      <c r="S24" s="1"/>
      <c r="T24" s="1"/>
      <c r="U24" s="1"/>
      <c r="V24" s="4"/>
      <c r="W24" s="4"/>
      <c r="X24" s="4"/>
      <c r="Y24" s="4"/>
      <c r="Z24" s="4"/>
      <c r="AA24" s="4"/>
      <c r="AB24" s="1"/>
      <c r="AC24" s="1"/>
      <c r="AD24" s="1"/>
      <c r="AE24" s="1"/>
      <c r="AF24" s="1"/>
      <c r="AG24" s="1"/>
      <c r="AH24" s="1"/>
      <c r="AI24" s="1"/>
    </row>
    <row r="25" spans="1:35" s="2" customFormat="1" ht="11.5" x14ac:dyDescent="0.25">
      <c r="A25" s="1"/>
      <c r="B25" s="227"/>
      <c r="C25" s="227"/>
      <c r="D25" s="225"/>
      <c r="E25" s="225"/>
      <c r="F25" s="226"/>
      <c r="G25" s="166"/>
      <c r="H25" s="226"/>
      <c r="I25" s="166"/>
      <c r="J25" s="226"/>
      <c r="K25" s="166"/>
      <c r="L25" s="226"/>
      <c r="M25" s="166"/>
      <c r="O25" s="166"/>
      <c r="P25" s="226"/>
      <c r="Q25" s="166"/>
      <c r="R25" s="226"/>
      <c r="S25" s="1"/>
      <c r="T25" s="1"/>
      <c r="U25" s="1"/>
      <c r="V25" s="4"/>
      <c r="W25" s="4"/>
      <c r="X25" s="4"/>
      <c r="Y25" s="4"/>
      <c r="Z25" s="4"/>
      <c r="AA25" s="4"/>
      <c r="AB25" s="1"/>
      <c r="AC25" s="1"/>
      <c r="AD25" s="1"/>
      <c r="AE25" s="1"/>
      <c r="AF25" s="1"/>
      <c r="AG25" s="1"/>
      <c r="AH25" s="1"/>
      <c r="AI25" s="1"/>
    </row>
    <row r="26" spans="1:35" s="2" customFormat="1" ht="13" x14ac:dyDescent="0.25">
      <c r="A26" s="1"/>
      <c r="B26" s="227"/>
      <c r="C26" s="227"/>
      <c r="D26" s="225"/>
      <c r="E26" s="225"/>
      <c r="F26" s="226"/>
      <c r="G26" s="166"/>
      <c r="H26" s="226"/>
      <c r="I26" s="166"/>
      <c r="J26" s="226"/>
      <c r="K26" s="166"/>
      <c r="L26" s="226"/>
      <c r="M26" s="166"/>
      <c r="N26" s="193" t="s">
        <v>177</v>
      </c>
      <c r="O26" s="783">
        <f>SUM(O23:Q24)</f>
        <v>0</v>
      </c>
      <c r="P26" s="784"/>
      <c r="Q26" s="785"/>
      <c r="R26" s="226"/>
      <c r="S26" s="1"/>
      <c r="T26" s="1"/>
      <c r="U26" s="1"/>
      <c r="V26" s="4"/>
      <c r="W26" s="4"/>
      <c r="X26" s="4"/>
      <c r="Y26" s="4"/>
      <c r="Z26" s="4"/>
      <c r="AA26" s="4"/>
      <c r="AB26" s="1"/>
      <c r="AC26" s="1"/>
      <c r="AD26" s="1"/>
      <c r="AE26" s="1"/>
      <c r="AF26" s="1"/>
      <c r="AG26" s="1"/>
      <c r="AH26" s="1"/>
      <c r="AI26" s="1"/>
    </row>
    <row r="27" spans="1:35" s="2" customFormat="1" ht="11.5" x14ac:dyDescent="0.25">
      <c r="A27" s="1"/>
      <c r="B27" s="227"/>
      <c r="C27" s="227"/>
      <c r="D27" s="225"/>
      <c r="E27" s="225"/>
      <c r="F27" s="226"/>
      <c r="G27" s="166"/>
      <c r="H27" s="226"/>
      <c r="I27" s="166"/>
      <c r="J27" s="226"/>
      <c r="K27" s="166"/>
      <c r="L27" s="226"/>
      <c r="M27" s="166"/>
      <c r="N27" s="226"/>
      <c r="O27" s="166"/>
      <c r="P27" s="226"/>
      <c r="Q27" s="166"/>
      <c r="R27" s="226"/>
      <c r="S27" s="1"/>
      <c r="T27" s="1"/>
      <c r="U27" s="1"/>
      <c r="V27" s="4"/>
      <c r="W27" s="4"/>
      <c r="X27" s="4"/>
      <c r="Y27" s="4"/>
      <c r="Z27" s="4"/>
      <c r="AA27" s="4"/>
      <c r="AB27" s="1"/>
      <c r="AC27" s="1"/>
      <c r="AD27" s="1"/>
      <c r="AE27" s="1"/>
      <c r="AF27" s="1"/>
      <c r="AG27" s="1"/>
      <c r="AH27" s="1"/>
      <c r="AI27" s="1"/>
    </row>
    <row r="28" spans="1:35" s="164" customFormat="1" ht="11.25" customHeight="1" x14ac:dyDescent="0.25">
      <c r="B28" s="172" t="s">
        <v>182</v>
      </c>
      <c r="C28" s="173"/>
      <c r="D28" s="174"/>
      <c r="E28" s="174"/>
      <c r="F28" s="175"/>
      <c r="G28" s="173"/>
      <c r="H28" s="176"/>
      <c r="I28" s="176"/>
      <c r="J28" s="176"/>
      <c r="K28" s="176"/>
      <c r="L28" s="176"/>
      <c r="M28" s="176"/>
      <c r="N28" s="176"/>
      <c r="O28" s="176"/>
      <c r="P28" s="176"/>
      <c r="Q28" s="176"/>
      <c r="R28" s="171"/>
      <c r="S28" s="171"/>
      <c r="T28" s="171"/>
      <c r="U28" s="166"/>
      <c r="V28" s="165"/>
      <c r="W28" s="165"/>
      <c r="X28" s="165"/>
      <c r="Y28" s="165"/>
      <c r="Z28" s="165"/>
      <c r="AA28" s="165"/>
    </row>
    <row r="29" spans="1:35" s="164" customFormat="1" ht="11.25" customHeight="1" x14ac:dyDescent="0.25">
      <c r="B29" s="167"/>
      <c r="C29" s="167"/>
      <c r="D29" s="169"/>
      <c r="E29" s="169"/>
      <c r="F29" s="170"/>
      <c r="G29" s="167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66"/>
      <c r="V29" s="165"/>
      <c r="W29" s="165"/>
      <c r="X29" s="165"/>
      <c r="Y29" s="165"/>
      <c r="Z29" s="165"/>
      <c r="AA29" s="165"/>
    </row>
    <row r="30" spans="1:35" s="164" customFormat="1" ht="11.25" customHeight="1" x14ac:dyDescent="0.25">
      <c r="A30" s="178"/>
      <c r="B30" s="802" t="s">
        <v>134</v>
      </c>
      <c r="C30" s="802"/>
      <c r="D30" s="802"/>
      <c r="E30" s="798" t="s">
        <v>133</v>
      </c>
      <c r="F30" s="798"/>
      <c r="G30" s="798"/>
      <c r="H30" s="798"/>
      <c r="I30" s="797" t="s">
        <v>132</v>
      </c>
      <c r="J30" s="797"/>
      <c r="K30" s="797"/>
      <c r="L30" s="797"/>
      <c r="M30" s="797"/>
      <c r="N30" s="797"/>
      <c r="O30" s="171"/>
      <c r="P30" s="171" t="s">
        <v>75</v>
      </c>
      <c r="Q30" s="171"/>
      <c r="R30" s="171"/>
      <c r="S30" s="171"/>
      <c r="T30" s="171"/>
      <c r="U30" s="166"/>
      <c r="V30" s="165"/>
      <c r="W30" s="165"/>
      <c r="X30" s="165"/>
      <c r="Y30" s="165"/>
      <c r="Z30" s="165"/>
      <c r="AA30" s="165"/>
    </row>
    <row r="31" spans="1:35" s="164" customFormat="1" ht="11.25" customHeight="1" x14ac:dyDescent="0.25">
      <c r="A31" s="178"/>
      <c r="B31" s="763" t="s">
        <v>135</v>
      </c>
      <c r="C31" s="764"/>
      <c r="D31" s="765"/>
      <c r="E31" s="799">
        <f>+'BVARI BUDGET'!I193</f>
        <v>0.309</v>
      </c>
      <c r="F31" s="800"/>
      <c r="G31" s="800"/>
      <c r="H31" s="801"/>
      <c r="I31" s="760">
        <f>+'BVARI BUDGET'!K192</f>
        <v>0</v>
      </c>
      <c r="J31" s="761"/>
      <c r="K31" s="761"/>
      <c r="L31" s="761"/>
      <c r="M31" s="761"/>
      <c r="N31" s="762"/>
      <c r="O31" s="760">
        <f>+'BVARI BUDGET'!K193</f>
        <v>0</v>
      </c>
      <c r="P31" s="761"/>
      <c r="Q31" s="762"/>
      <c r="R31" s="171"/>
      <c r="S31" s="171"/>
      <c r="T31" s="171"/>
      <c r="U31" s="166"/>
      <c r="V31" s="165"/>
      <c r="W31" s="165"/>
      <c r="X31" s="165"/>
      <c r="Y31" s="165"/>
      <c r="Z31" s="165"/>
      <c r="AA31" s="165"/>
    </row>
    <row r="32" spans="1:35" s="2" customFormat="1" ht="11.5" x14ac:dyDescent="0.25">
      <c r="A32" s="1"/>
      <c r="B32" s="227"/>
      <c r="C32" s="227"/>
      <c r="D32" s="225"/>
      <c r="E32" s="225"/>
      <c r="F32" s="226"/>
      <c r="G32" s="166"/>
      <c r="H32" s="226"/>
      <c r="I32" s="166"/>
      <c r="J32" s="226"/>
      <c r="K32" s="166"/>
      <c r="L32" s="226"/>
      <c r="M32" s="166"/>
      <c r="N32" s="226"/>
      <c r="O32" s="166"/>
      <c r="P32" s="226"/>
      <c r="Q32" s="166"/>
      <c r="R32" s="226"/>
      <c r="S32" s="1"/>
      <c r="T32" s="1"/>
      <c r="U32" s="1"/>
      <c r="V32" s="4"/>
      <c r="W32" s="4"/>
      <c r="X32" s="4"/>
      <c r="Y32" s="4"/>
      <c r="Z32" s="4"/>
      <c r="AA32" s="4"/>
      <c r="AB32" s="1"/>
      <c r="AC32" s="1"/>
      <c r="AD32" s="1"/>
      <c r="AE32" s="1"/>
      <c r="AF32" s="1"/>
      <c r="AG32" s="1"/>
      <c r="AH32" s="1"/>
      <c r="AI32" s="1"/>
    </row>
    <row r="33" spans="1:35" s="2" customFormat="1" ht="11.5" x14ac:dyDescent="0.25">
      <c r="A33" s="1"/>
      <c r="B33" s="227"/>
      <c r="C33" s="227"/>
      <c r="D33" s="225"/>
      <c r="E33" s="225"/>
      <c r="F33" s="226"/>
      <c r="G33" s="166"/>
      <c r="H33" s="226"/>
      <c r="I33" s="166"/>
      <c r="J33" s="226"/>
      <c r="K33" s="166"/>
      <c r="L33" s="226"/>
      <c r="M33" s="166"/>
      <c r="N33" s="226"/>
      <c r="O33" s="166"/>
      <c r="P33" s="226"/>
      <c r="Q33" s="166"/>
      <c r="R33" s="226"/>
      <c r="S33" s="1"/>
      <c r="T33" s="1"/>
      <c r="U33" s="1"/>
      <c r="V33" s="4"/>
      <c r="W33" s="4"/>
      <c r="X33" s="4"/>
      <c r="Y33" s="4"/>
      <c r="Z33" s="4"/>
      <c r="AA33" s="4"/>
      <c r="AB33" s="1"/>
      <c r="AC33" s="1"/>
      <c r="AD33" s="1"/>
      <c r="AE33" s="1"/>
      <c r="AF33" s="1"/>
      <c r="AG33" s="1"/>
      <c r="AH33" s="1"/>
      <c r="AI33" s="1"/>
    </row>
    <row r="34" spans="1:35" s="2" customFormat="1" ht="13" x14ac:dyDescent="0.25">
      <c r="A34" s="1"/>
      <c r="C34" s="248" t="s">
        <v>28</v>
      </c>
      <c r="D34" s="225"/>
      <c r="E34" s="225"/>
      <c r="F34" s="226"/>
      <c r="G34" s="166"/>
      <c r="H34" s="226"/>
      <c r="I34" s="166"/>
      <c r="J34" s="226"/>
      <c r="K34" s="166"/>
      <c r="L34" s="226"/>
      <c r="M34" s="166"/>
      <c r="N34" s="226"/>
      <c r="O34" s="789">
        <f>+O31</f>
        <v>0</v>
      </c>
      <c r="P34" s="790"/>
      <c r="Q34" s="791"/>
      <c r="R34" s="226"/>
      <c r="S34" s="1"/>
      <c r="T34" s="1"/>
      <c r="U34" s="1"/>
      <c r="V34" s="4"/>
      <c r="W34" s="4"/>
      <c r="X34" s="4"/>
      <c r="Y34" s="4"/>
      <c r="Z34" s="4"/>
      <c r="AA34" s="4"/>
      <c r="AB34" s="1"/>
      <c r="AC34" s="1"/>
      <c r="AD34" s="1"/>
      <c r="AE34" s="1"/>
      <c r="AF34" s="1"/>
      <c r="AG34" s="1"/>
      <c r="AH34" s="1"/>
      <c r="AI34" s="1"/>
    </row>
    <row r="35" spans="1:35" s="2" customFormat="1" ht="11.5" x14ac:dyDescent="0.25">
      <c r="A35" s="1"/>
      <c r="B35" s="227"/>
      <c r="C35" s="227"/>
      <c r="D35" s="225"/>
      <c r="E35" s="225"/>
      <c r="F35" s="226"/>
      <c r="G35" s="166"/>
      <c r="H35" s="226"/>
      <c r="I35" s="166"/>
      <c r="J35" s="226"/>
      <c r="K35" s="166"/>
      <c r="L35" s="226"/>
      <c r="M35" s="166"/>
      <c r="N35" s="226"/>
      <c r="O35" s="166"/>
      <c r="P35" s="226"/>
      <c r="Q35" s="166"/>
      <c r="R35" s="226"/>
      <c r="S35" s="1"/>
      <c r="T35" s="1"/>
      <c r="U35" s="1"/>
      <c r="V35" s="4"/>
      <c r="W35" s="4"/>
      <c r="X35" s="4"/>
      <c r="Y35" s="4"/>
      <c r="Z35" s="4"/>
      <c r="AA35" s="4"/>
      <c r="AB35" s="1"/>
      <c r="AC35" s="1"/>
      <c r="AD35" s="1"/>
      <c r="AE35" s="1"/>
      <c r="AF35" s="1"/>
      <c r="AG35" s="1"/>
      <c r="AH35" s="1"/>
      <c r="AI35" s="1"/>
    </row>
    <row r="36" spans="1:35" s="2" customFormat="1" ht="11.5" x14ac:dyDescent="0.25">
      <c r="A36" s="1"/>
      <c r="B36" s="227" t="s">
        <v>136</v>
      </c>
      <c r="C36" s="227"/>
      <c r="D36" s="253" t="s">
        <v>486</v>
      </c>
      <c r="E36" s="254"/>
      <c r="F36" s="255"/>
      <c r="G36" s="242"/>
      <c r="H36" s="226"/>
      <c r="I36" s="166"/>
      <c r="J36" s="226"/>
      <c r="K36" s="166"/>
      <c r="L36" s="226"/>
      <c r="M36" s="166"/>
      <c r="N36" s="226"/>
      <c r="O36" s="166"/>
      <c r="P36" s="226"/>
      <c r="Q36" s="166"/>
      <c r="R36" s="226"/>
      <c r="S36" s="1"/>
      <c r="T36" s="1"/>
      <c r="U36" s="1"/>
      <c r="V36" s="4"/>
      <c r="W36" s="4"/>
      <c r="X36" s="4"/>
      <c r="Y36" s="4"/>
      <c r="Z36" s="4"/>
      <c r="AA36" s="4"/>
      <c r="AB36" s="1"/>
      <c r="AC36" s="1"/>
      <c r="AD36" s="1"/>
      <c r="AE36" s="1"/>
      <c r="AF36" s="1"/>
      <c r="AG36" s="1"/>
      <c r="AH36" s="1"/>
      <c r="AI36" s="1"/>
    </row>
    <row r="37" spans="1:35" s="2" customFormat="1" ht="11.5" x14ac:dyDescent="0.25">
      <c r="A37" s="1"/>
      <c r="B37" s="227"/>
      <c r="C37" s="227"/>
      <c r="D37" s="345"/>
      <c r="E37" s="346"/>
      <c r="F37" s="347"/>
      <c r="G37" s="166"/>
      <c r="H37" s="226"/>
      <c r="I37" s="166"/>
      <c r="J37" s="226"/>
      <c r="K37" s="166"/>
      <c r="L37" s="226"/>
      <c r="M37" s="166"/>
      <c r="N37" s="226"/>
      <c r="O37" s="166"/>
      <c r="P37" s="226"/>
      <c r="Q37" s="166"/>
      <c r="R37" s="226"/>
      <c r="S37" s="1"/>
      <c r="T37" s="1"/>
      <c r="U37" s="1"/>
      <c r="V37" s="4"/>
      <c r="W37" s="4"/>
      <c r="X37" s="4"/>
      <c r="Y37" s="4"/>
      <c r="Z37" s="4"/>
      <c r="AA37" s="4"/>
      <c r="AB37" s="1"/>
      <c r="AC37" s="1"/>
      <c r="AD37" s="1"/>
      <c r="AE37" s="1"/>
      <c r="AF37" s="1"/>
      <c r="AG37" s="1"/>
      <c r="AH37" s="1"/>
      <c r="AI37" s="1"/>
    </row>
    <row r="38" spans="1:35" s="2" customFormat="1" ht="11.5" x14ac:dyDescent="0.25">
      <c r="A38" s="1"/>
      <c r="B38" s="227" t="s">
        <v>181</v>
      </c>
      <c r="C38" s="227"/>
      <c r="D38" s="348">
        <v>44386</v>
      </c>
      <c r="E38" s="225"/>
      <c r="F38" s="226"/>
      <c r="G38" s="166"/>
      <c r="H38" s="226"/>
      <c r="I38" s="166"/>
      <c r="J38" s="226"/>
      <c r="K38" s="166"/>
      <c r="L38" s="226"/>
      <c r="M38" s="166"/>
      <c r="N38" s="226"/>
      <c r="O38" s="166"/>
      <c r="P38" s="226"/>
      <c r="Q38" s="166"/>
      <c r="R38" s="226"/>
      <c r="S38" s="1"/>
      <c r="T38" s="1"/>
      <c r="U38" s="1"/>
      <c r="V38" s="4"/>
      <c r="W38" s="4"/>
      <c r="X38" s="4"/>
      <c r="Y38" s="4"/>
      <c r="Z38" s="4"/>
      <c r="AA38" s="4"/>
      <c r="AB38" s="1"/>
      <c r="AC38" s="1"/>
      <c r="AD38" s="1"/>
      <c r="AE38" s="1"/>
      <c r="AF38" s="1"/>
      <c r="AG38" s="1"/>
      <c r="AH38" s="1"/>
      <c r="AI38" s="1"/>
    </row>
    <row r="39" spans="1:35" s="2" customFormat="1" ht="11.5" x14ac:dyDescent="0.25">
      <c r="A39" s="1"/>
      <c r="B39" s="227"/>
      <c r="C39" s="227"/>
      <c r="D39" s="225"/>
      <c r="E39" s="225"/>
      <c r="F39" s="226"/>
      <c r="G39" s="166"/>
      <c r="H39" s="226"/>
      <c r="I39" s="166"/>
      <c r="J39" s="226"/>
      <c r="K39" s="166"/>
      <c r="L39" s="226"/>
      <c r="M39" s="166"/>
      <c r="N39" s="226"/>
      <c r="O39" s="166"/>
      <c r="P39" s="226"/>
      <c r="Q39" s="166"/>
      <c r="R39" s="226"/>
      <c r="S39" s="1"/>
      <c r="T39" s="1"/>
      <c r="U39" s="1"/>
      <c r="V39" s="4"/>
      <c r="W39" s="4"/>
      <c r="X39" s="4"/>
      <c r="Y39" s="4"/>
      <c r="Z39" s="4"/>
      <c r="AA39" s="4"/>
      <c r="AB39" s="1"/>
      <c r="AC39" s="1"/>
      <c r="AD39" s="1"/>
      <c r="AE39" s="1"/>
      <c r="AF39" s="1"/>
      <c r="AG39" s="1"/>
      <c r="AH39" s="1"/>
      <c r="AI39" s="1"/>
    </row>
    <row r="40" spans="1:35" s="2" customFormat="1" ht="13" x14ac:dyDescent="0.25">
      <c r="A40" s="1"/>
      <c r="B40" s="172" t="s">
        <v>183</v>
      </c>
      <c r="C40" s="172"/>
      <c r="D40" s="180"/>
      <c r="E40" s="180"/>
      <c r="F40" s="181"/>
      <c r="G40" s="17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226"/>
      <c r="S40" s="1"/>
      <c r="T40" s="1"/>
      <c r="U40" s="1"/>
      <c r="V40" s="4"/>
      <c r="W40" s="4"/>
      <c r="X40" s="4"/>
      <c r="Y40" s="4"/>
      <c r="Z40" s="4"/>
      <c r="AA40" s="4"/>
      <c r="AB40" s="1"/>
      <c r="AC40" s="1"/>
      <c r="AD40" s="1"/>
      <c r="AE40" s="1"/>
      <c r="AF40" s="1"/>
      <c r="AG40" s="1"/>
      <c r="AH40" s="1"/>
      <c r="AI40" s="1"/>
    </row>
    <row r="41" spans="1:35" s="2" customFormat="1" ht="11.5" x14ac:dyDescent="0.25">
      <c r="A41" s="1"/>
      <c r="B41" s="1"/>
      <c r="C41" s="1"/>
      <c r="F41" s="3"/>
      <c r="G41" s="1"/>
      <c r="H41" s="3"/>
      <c r="I41" s="1"/>
      <c r="J41" s="3"/>
      <c r="K41" s="1"/>
      <c r="L41" s="3"/>
      <c r="M41" s="1"/>
      <c r="N41" s="3"/>
      <c r="O41" s="1"/>
      <c r="P41" s="3"/>
      <c r="Q41" s="1"/>
      <c r="R41" s="226"/>
      <c r="S41" s="1"/>
      <c r="T41" s="1"/>
      <c r="U41" s="1"/>
      <c r="V41" s="4"/>
      <c r="W41" s="4"/>
      <c r="X41" s="4"/>
      <c r="Y41" s="4"/>
      <c r="Z41" s="4"/>
      <c r="AA41" s="4"/>
      <c r="AB41" s="1"/>
      <c r="AC41" s="1"/>
      <c r="AD41" s="1"/>
      <c r="AE41" s="1"/>
      <c r="AF41" s="1"/>
      <c r="AG41" s="1"/>
      <c r="AH41" s="1"/>
      <c r="AI41" s="1"/>
    </row>
    <row r="42" spans="1:35" s="2" customFormat="1" ht="13" x14ac:dyDescent="0.25">
      <c r="A42" s="1"/>
      <c r="C42" s="248" t="s">
        <v>184</v>
      </c>
      <c r="D42" s="225"/>
      <c r="E42" s="225"/>
      <c r="F42" s="226"/>
      <c r="G42" s="166"/>
      <c r="H42" s="226"/>
      <c r="I42" s="166"/>
      <c r="J42" s="226"/>
      <c r="K42" s="166"/>
      <c r="L42" s="226"/>
      <c r="M42" s="166"/>
      <c r="N42" s="226"/>
      <c r="O42" s="789">
        <f>+O26+O34</f>
        <v>0</v>
      </c>
      <c r="P42" s="790"/>
      <c r="Q42" s="791"/>
      <c r="R42" s="226"/>
      <c r="S42" s="1"/>
      <c r="T42" s="1"/>
      <c r="U42" s="1"/>
      <c r="V42" s="4"/>
      <c r="W42" s="4"/>
      <c r="X42" s="4"/>
      <c r="Y42" s="4"/>
      <c r="Z42" s="4"/>
      <c r="AA42" s="4"/>
      <c r="AB42" s="1"/>
      <c r="AC42" s="1"/>
      <c r="AD42" s="1"/>
      <c r="AE42" s="1"/>
      <c r="AF42" s="1"/>
      <c r="AG42" s="1"/>
      <c r="AH42" s="1"/>
      <c r="AI42" s="1"/>
    </row>
    <row r="43" spans="1:35" s="2" customFormat="1" ht="11.5" x14ac:dyDescent="0.25">
      <c r="A43" s="1"/>
      <c r="C43" s="167"/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226"/>
      <c r="R43" s="226"/>
      <c r="S43" s="1"/>
      <c r="T43" s="1"/>
      <c r="U43" s="1"/>
      <c r="V43" s="4"/>
      <c r="W43" s="4"/>
      <c r="X43" s="4"/>
      <c r="Y43" s="4"/>
      <c r="Z43" s="4"/>
      <c r="AA43" s="4"/>
      <c r="AB43" s="1"/>
      <c r="AC43" s="1"/>
      <c r="AD43" s="1"/>
      <c r="AE43" s="1"/>
      <c r="AF43" s="1"/>
      <c r="AG43" s="1"/>
      <c r="AH43" s="1"/>
      <c r="AI43" s="1"/>
    </row>
    <row r="44" spans="1:35" s="2" customFormat="1" ht="11.5" x14ac:dyDescent="0.25">
      <c r="A44" s="1"/>
      <c r="B44" s="227"/>
      <c r="C44" s="227"/>
      <c r="D44" s="225"/>
      <c r="E44" s="225"/>
      <c r="F44" s="226"/>
      <c r="G44" s="166"/>
      <c r="H44" s="226"/>
      <c r="I44" s="166"/>
      <c r="J44" s="226"/>
      <c r="K44" s="166"/>
      <c r="L44" s="226"/>
      <c r="M44" s="166"/>
      <c r="N44" s="226"/>
      <c r="O44" s="166"/>
      <c r="P44" s="226"/>
      <c r="Q44" s="166"/>
      <c r="R44" s="226"/>
      <c r="S44" s="1"/>
      <c r="T44" s="1"/>
      <c r="U44" s="1"/>
      <c r="V44" s="4"/>
      <c r="W44" s="4"/>
      <c r="X44" s="4"/>
      <c r="Y44" s="4"/>
      <c r="Z44" s="4"/>
      <c r="AA44" s="4"/>
      <c r="AB44" s="1"/>
      <c r="AC44" s="1"/>
      <c r="AD44" s="1"/>
      <c r="AE44" s="1"/>
      <c r="AF44" s="1"/>
      <c r="AG44" s="1"/>
      <c r="AH44" s="1"/>
      <c r="AI44" s="1"/>
    </row>
    <row r="45" spans="1:35" s="2" customFormat="1" ht="11.5" x14ac:dyDescent="0.25">
      <c r="A45" s="1"/>
      <c r="B45" s="227"/>
      <c r="C45" s="227"/>
      <c r="D45" s="225"/>
      <c r="E45" s="225"/>
      <c r="F45" s="226"/>
      <c r="G45" s="166"/>
      <c r="H45" s="226"/>
      <c r="I45" s="166"/>
      <c r="J45" s="226"/>
      <c r="K45" s="166"/>
      <c r="L45" s="226"/>
      <c r="M45" s="166"/>
      <c r="N45" s="226"/>
      <c r="O45" s="166"/>
      <c r="P45" s="226"/>
      <c r="Q45" s="166"/>
      <c r="R45" s="226"/>
      <c r="S45" s="1"/>
      <c r="T45" s="1"/>
      <c r="U45" s="1"/>
      <c r="V45" s="4"/>
      <c r="W45" s="4"/>
      <c r="X45" s="4"/>
      <c r="Y45" s="4"/>
      <c r="Z45" s="4"/>
      <c r="AA45" s="4"/>
      <c r="AB45" s="1"/>
      <c r="AC45" s="1"/>
      <c r="AD45" s="1"/>
      <c r="AE45" s="1"/>
      <c r="AF45" s="1"/>
      <c r="AG45" s="1"/>
      <c r="AH45" s="1"/>
      <c r="AI45" s="1"/>
    </row>
    <row r="46" spans="1:35" s="2" customFormat="1" ht="11.5" x14ac:dyDescent="0.25">
      <c r="A46" s="1"/>
      <c r="B46" s="227"/>
      <c r="C46" s="227"/>
      <c r="D46" s="225"/>
      <c r="E46" s="225"/>
      <c r="F46" s="226"/>
      <c r="G46" s="166"/>
      <c r="H46" s="226"/>
      <c r="I46" s="166"/>
      <c r="J46" s="226"/>
      <c r="K46" s="166"/>
      <c r="L46" s="226"/>
      <c r="M46" s="166"/>
      <c r="N46" s="226"/>
      <c r="O46" s="166"/>
      <c r="P46" s="226"/>
      <c r="Q46" s="166"/>
      <c r="R46" s="226"/>
      <c r="S46" s="1"/>
      <c r="T46" s="1"/>
      <c r="U46" s="1"/>
      <c r="V46" s="4"/>
      <c r="W46" s="4"/>
      <c r="X46" s="4"/>
      <c r="Y46" s="4"/>
      <c r="Z46" s="4"/>
      <c r="AA46" s="4"/>
      <c r="AB46" s="1"/>
      <c r="AC46" s="1"/>
      <c r="AD46" s="1"/>
      <c r="AE46" s="1"/>
      <c r="AF46" s="1"/>
      <c r="AG46" s="1"/>
      <c r="AH46" s="1"/>
      <c r="AI46" s="1"/>
    </row>
    <row r="47" spans="1:35" s="2" customFormat="1" ht="11.5" x14ac:dyDescent="0.25">
      <c r="A47" s="1"/>
      <c r="B47" s="227"/>
      <c r="C47" s="227"/>
      <c r="D47" s="225"/>
      <c r="E47" s="225"/>
      <c r="F47" s="226"/>
      <c r="G47" s="166"/>
      <c r="H47" s="226"/>
      <c r="I47" s="166"/>
      <c r="J47" s="226"/>
      <c r="K47" s="166"/>
      <c r="L47" s="226"/>
      <c r="M47" s="166"/>
      <c r="N47" s="226"/>
      <c r="O47" s="166"/>
      <c r="P47" s="226"/>
      <c r="Q47" s="166"/>
      <c r="R47" s="226"/>
      <c r="S47" s="1"/>
      <c r="T47" s="1"/>
      <c r="U47" s="1"/>
      <c r="V47" s="4"/>
      <c r="W47" s="4"/>
      <c r="X47" s="4"/>
      <c r="Y47" s="4"/>
      <c r="Z47" s="4"/>
      <c r="AA47" s="4"/>
      <c r="AB47" s="1"/>
      <c r="AC47" s="1"/>
      <c r="AD47" s="1"/>
      <c r="AE47" s="1"/>
      <c r="AF47" s="1"/>
      <c r="AG47" s="1"/>
      <c r="AH47" s="1"/>
      <c r="AI47" s="1"/>
    </row>
    <row r="48" spans="1:35" s="2" customFormat="1" ht="11.5" x14ac:dyDescent="0.25">
      <c r="A48" s="1"/>
      <c r="B48" s="227"/>
      <c r="C48" s="227"/>
      <c r="D48" s="225"/>
      <c r="E48" s="225"/>
      <c r="F48" s="226"/>
      <c r="G48" s="166"/>
      <c r="H48" s="226"/>
      <c r="I48" s="166"/>
      <c r="J48" s="226"/>
      <c r="K48" s="166"/>
      <c r="L48" s="226"/>
      <c r="M48" s="166"/>
      <c r="N48" s="226"/>
      <c r="O48" s="166"/>
      <c r="P48" s="226"/>
      <c r="Q48" s="166"/>
      <c r="R48" s="226"/>
      <c r="S48" s="1"/>
      <c r="T48" s="1"/>
      <c r="U48" s="1"/>
      <c r="V48" s="4"/>
      <c r="W48" s="4"/>
      <c r="X48" s="4"/>
      <c r="Y48" s="4"/>
      <c r="Z48" s="4"/>
      <c r="AA48" s="4"/>
      <c r="AB48" s="1"/>
      <c r="AC48" s="1"/>
      <c r="AD48" s="1"/>
      <c r="AE48" s="1"/>
      <c r="AF48" s="1"/>
      <c r="AG48" s="1"/>
      <c r="AH48" s="1"/>
      <c r="AI48" s="1"/>
    </row>
    <row r="49" spans="1:35" s="2" customFormat="1" ht="11.5" x14ac:dyDescent="0.25">
      <c r="A49" s="1"/>
      <c r="B49" s="227"/>
      <c r="C49" s="227"/>
      <c r="D49" s="225"/>
      <c r="E49" s="225"/>
      <c r="F49" s="226"/>
      <c r="G49" s="166"/>
      <c r="H49" s="226"/>
      <c r="I49" s="166"/>
      <c r="J49" s="226"/>
      <c r="K49" s="166"/>
      <c r="L49" s="226"/>
      <c r="M49" s="166"/>
      <c r="N49" s="226"/>
      <c r="O49" s="166"/>
      <c r="P49" s="226"/>
      <c r="Q49" s="166"/>
      <c r="R49" s="226"/>
      <c r="S49" s="1"/>
      <c r="T49" s="1"/>
      <c r="U49" s="1"/>
      <c r="V49" s="4"/>
      <c r="W49" s="4"/>
      <c r="X49" s="4"/>
      <c r="Y49" s="4"/>
      <c r="Z49" s="4"/>
      <c r="AA49" s="4"/>
      <c r="AB49" s="1"/>
      <c r="AC49" s="1"/>
      <c r="AD49" s="1"/>
      <c r="AE49" s="1"/>
      <c r="AF49" s="1"/>
      <c r="AG49" s="1"/>
      <c r="AH49" s="1"/>
      <c r="AI49" s="1"/>
    </row>
    <row r="50" spans="1:35" s="2" customFormat="1" ht="11.5" x14ac:dyDescent="0.25">
      <c r="A50" s="1"/>
      <c r="B50" s="227"/>
      <c r="C50" s="227"/>
      <c r="D50" s="225"/>
      <c r="E50" s="225"/>
      <c r="F50" s="226"/>
      <c r="G50" s="166"/>
      <c r="H50" s="226"/>
      <c r="I50" s="166"/>
      <c r="J50" s="226"/>
      <c r="K50" s="166"/>
      <c r="L50" s="226"/>
      <c r="M50" s="166"/>
      <c r="N50" s="226"/>
      <c r="O50" s="166"/>
      <c r="P50" s="226"/>
      <c r="Q50" s="166"/>
      <c r="R50" s="226"/>
      <c r="S50" s="1"/>
      <c r="T50" s="1"/>
      <c r="U50" s="1"/>
      <c r="V50" s="4"/>
      <c r="W50" s="4"/>
      <c r="X50" s="4"/>
      <c r="Y50" s="4"/>
      <c r="Z50" s="4"/>
      <c r="AA50" s="4"/>
      <c r="AB50" s="1"/>
      <c r="AC50" s="1"/>
      <c r="AD50" s="1"/>
      <c r="AE50" s="1"/>
      <c r="AF50" s="1"/>
      <c r="AG50" s="1"/>
      <c r="AH50" s="1"/>
      <c r="AI50" s="1"/>
    </row>
    <row r="51" spans="1:35" s="2" customFormat="1" ht="11.5" x14ac:dyDescent="0.25">
      <c r="A51" s="1"/>
      <c r="B51" s="227"/>
      <c r="C51" s="227"/>
      <c r="D51" s="225"/>
      <c r="E51" s="225"/>
      <c r="F51" s="226"/>
      <c r="G51" s="166"/>
      <c r="H51" s="226"/>
      <c r="I51" s="166"/>
      <c r="J51" s="226"/>
      <c r="K51" s="166"/>
      <c r="L51" s="226"/>
      <c r="M51" s="166"/>
      <c r="N51" s="226"/>
      <c r="O51" s="166"/>
      <c r="P51" s="226"/>
      <c r="Q51" s="166"/>
      <c r="R51" s="226"/>
      <c r="S51" s="1"/>
      <c r="T51" s="1"/>
      <c r="U51" s="1"/>
      <c r="V51" s="4"/>
      <c r="W51" s="4"/>
      <c r="X51" s="4"/>
      <c r="Y51" s="4"/>
      <c r="Z51" s="4"/>
      <c r="AA51" s="4"/>
      <c r="AB51" s="1"/>
      <c r="AC51" s="1"/>
      <c r="AD51" s="1"/>
      <c r="AE51" s="1"/>
      <c r="AF51" s="1"/>
      <c r="AG51" s="1"/>
      <c r="AH51" s="1"/>
      <c r="AI51" s="1"/>
    </row>
    <row r="52" spans="1:35" s="2" customFormat="1" ht="11.5" x14ac:dyDescent="0.25">
      <c r="A52" s="1"/>
      <c r="B52" s="227"/>
      <c r="C52" s="227"/>
      <c r="D52" s="225"/>
      <c r="E52" s="225"/>
      <c r="F52" s="226"/>
      <c r="G52" s="166"/>
      <c r="H52" s="226"/>
      <c r="I52" s="166"/>
      <c r="J52" s="226"/>
      <c r="K52" s="166"/>
      <c r="L52" s="226"/>
      <c r="M52" s="166"/>
      <c r="N52" s="226"/>
      <c r="O52" s="166"/>
      <c r="P52" s="226"/>
      <c r="Q52" s="166"/>
      <c r="R52" s="226"/>
      <c r="S52" s="1"/>
      <c r="T52" s="1"/>
      <c r="U52" s="1"/>
      <c r="V52" s="4"/>
      <c r="W52" s="4"/>
      <c r="X52" s="4"/>
      <c r="Y52" s="4"/>
      <c r="Z52" s="4"/>
      <c r="AA52" s="4"/>
      <c r="AB52" s="1"/>
      <c r="AC52" s="1"/>
      <c r="AD52" s="1"/>
      <c r="AE52" s="1"/>
      <c r="AF52" s="1"/>
      <c r="AG52" s="1"/>
      <c r="AH52" s="1"/>
      <c r="AI52" s="1"/>
    </row>
    <row r="53" spans="1:35" s="2" customFormat="1" ht="11.5" x14ac:dyDescent="0.25">
      <c r="A53" s="1"/>
      <c r="B53" s="227"/>
      <c r="C53" s="227"/>
      <c r="D53" s="225"/>
      <c r="E53" s="225"/>
      <c r="F53" s="226"/>
      <c r="G53" s="166"/>
      <c r="H53" s="226"/>
      <c r="I53" s="166"/>
      <c r="J53" s="226"/>
      <c r="K53" s="166"/>
      <c r="L53" s="226"/>
      <c r="M53" s="166"/>
      <c r="N53" s="226"/>
      <c r="O53" s="166"/>
      <c r="P53" s="226"/>
      <c r="Q53" s="166"/>
      <c r="R53" s="226"/>
      <c r="S53" s="1"/>
      <c r="T53" s="1"/>
      <c r="U53" s="1"/>
      <c r="V53" s="4"/>
      <c r="W53" s="4"/>
      <c r="X53" s="4"/>
      <c r="Y53" s="4"/>
      <c r="Z53" s="4"/>
      <c r="AA53" s="4"/>
      <c r="AB53" s="1"/>
      <c r="AC53" s="1"/>
      <c r="AD53" s="1"/>
      <c r="AE53" s="1"/>
      <c r="AF53" s="1"/>
      <c r="AG53" s="1"/>
      <c r="AH53" s="1"/>
      <c r="AI53" s="1"/>
    </row>
    <row r="54" spans="1:35" s="2" customFormat="1" ht="11.5" x14ac:dyDescent="0.25">
      <c r="A54" s="1"/>
      <c r="B54" s="227"/>
      <c r="C54" s="227"/>
      <c r="D54" s="225"/>
      <c r="E54" s="225"/>
      <c r="F54" s="226"/>
      <c r="G54" s="166"/>
      <c r="H54" s="226"/>
      <c r="I54" s="166"/>
      <c r="J54" s="226"/>
      <c r="K54" s="166"/>
      <c r="L54" s="226"/>
      <c r="M54" s="166"/>
      <c r="N54" s="226"/>
      <c r="O54" s="166"/>
      <c r="P54" s="226"/>
      <c r="Q54" s="166"/>
      <c r="R54" s="226"/>
      <c r="S54" s="1"/>
      <c r="T54" s="1"/>
      <c r="U54" s="1"/>
      <c r="V54" s="4"/>
      <c r="W54" s="4"/>
      <c r="X54" s="4"/>
      <c r="Y54" s="4"/>
      <c r="Z54" s="4"/>
      <c r="AA54" s="4"/>
      <c r="AB54" s="1"/>
      <c r="AC54" s="1"/>
      <c r="AD54" s="1"/>
      <c r="AE54" s="1"/>
      <c r="AF54" s="1"/>
      <c r="AG54" s="1"/>
      <c r="AH54" s="1"/>
      <c r="AI54" s="1"/>
    </row>
    <row r="55" spans="1:35" s="2" customFormat="1" ht="11.5" x14ac:dyDescent="0.25">
      <c r="A55" s="1"/>
      <c r="B55" s="227"/>
      <c r="C55" s="227"/>
      <c r="D55" s="225"/>
      <c r="E55" s="225"/>
      <c r="F55" s="226"/>
      <c r="G55" s="166"/>
      <c r="H55" s="226"/>
      <c r="I55" s="166"/>
      <c r="J55" s="226"/>
      <c r="K55" s="166"/>
      <c r="L55" s="226"/>
      <c r="M55" s="166"/>
      <c r="N55" s="226"/>
      <c r="O55" s="166"/>
      <c r="P55" s="226"/>
      <c r="Q55" s="166"/>
      <c r="R55" s="226"/>
      <c r="S55" s="1"/>
      <c r="T55" s="1"/>
      <c r="U55" s="1"/>
      <c r="V55" s="4"/>
      <c r="W55" s="4"/>
      <c r="X55" s="4"/>
      <c r="Y55" s="4"/>
      <c r="Z55" s="4"/>
      <c r="AA55" s="4"/>
      <c r="AB55" s="1"/>
      <c r="AC55" s="1"/>
      <c r="AD55" s="1"/>
      <c r="AE55" s="1"/>
      <c r="AF55" s="1"/>
      <c r="AG55" s="1"/>
      <c r="AH55" s="1"/>
      <c r="AI55" s="1"/>
    </row>
    <row r="56" spans="1:35" s="2" customFormat="1" ht="11.5" x14ac:dyDescent="0.25">
      <c r="A56" s="1"/>
      <c r="B56" s="227"/>
      <c r="C56" s="227"/>
      <c r="D56" s="225"/>
      <c r="E56" s="225"/>
      <c r="F56" s="226"/>
      <c r="G56" s="166"/>
      <c r="H56" s="226"/>
      <c r="I56" s="166"/>
      <c r="J56" s="226"/>
      <c r="K56" s="166"/>
      <c r="L56" s="226"/>
      <c r="M56" s="166"/>
      <c r="N56" s="226"/>
      <c r="O56" s="166"/>
      <c r="P56" s="226"/>
      <c r="Q56" s="166"/>
      <c r="R56" s="226"/>
      <c r="S56" s="1"/>
      <c r="T56" s="1"/>
      <c r="U56" s="1"/>
      <c r="V56" s="4"/>
      <c r="W56" s="4"/>
      <c r="X56" s="4"/>
      <c r="Y56" s="4"/>
      <c r="Z56" s="4"/>
      <c r="AA56" s="4"/>
      <c r="AB56" s="1"/>
      <c r="AC56" s="1"/>
      <c r="AD56" s="1"/>
      <c r="AE56" s="1"/>
      <c r="AF56" s="1"/>
      <c r="AG56" s="1"/>
      <c r="AH56" s="1"/>
      <c r="AI56" s="1"/>
    </row>
    <row r="57" spans="1:35" s="2" customFormat="1" ht="11.5" x14ac:dyDescent="0.25">
      <c r="A57" s="1"/>
      <c r="B57" s="227"/>
      <c r="C57" s="227"/>
      <c r="D57" s="225"/>
      <c r="E57" s="225"/>
      <c r="F57" s="226"/>
      <c r="G57" s="166"/>
      <c r="H57" s="226"/>
      <c r="I57" s="166"/>
      <c r="J57" s="226"/>
      <c r="K57" s="166"/>
      <c r="L57" s="226"/>
      <c r="M57" s="166"/>
      <c r="N57" s="226"/>
      <c r="O57" s="166"/>
      <c r="P57" s="226"/>
      <c r="Q57" s="166"/>
      <c r="R57" s="226"/>
      <c r="S57" s="1"/>
      <c r="T57" s="1"/>
      <c r="U57" s="1"/>
      <c r="V57" s="4"/>
      <c r="W57" s="4"/>
      <c r="X57" s="4"/>
      <c r="Y57" s="4"/>
      <c r="Z57" s="4"/>
      <c r="AA57" s="4"/>
      <c r="AB57" s="1"/>
      <c r="AC57" s="1"/>
      <c r="AD57" s="1"/>
      <c r="AE57" s="1"/>
      <c r="AF57" s="1"/>
      <c r="AG57" s="1"/>
      <c r="AH57" s="1"/>
      <c r="AI57" s="1"/>
    </row>
    <row r="58" spans="1:35" s="2" customFormat="1" ht="11.5" x14ac:dyDescent="0.25">
      <c r="A58" s="1"/>
      <c r="B58" s="227"/>
      <c r="C58" s="227"/>
      <c r="D58" s="225"/>
      <c r="E58" s="225"/>
      <c r="F58" s="226"/>
      <c r="G58" s="166"/>
      <c r="H58" s="226"/>
      <c r="I58" s="166"/>
      <c r="J58" s="226"/>
      <c r="K58" s="166"/>
      <c r="L58" s="226"/>
      <c r="M58" s="166"/>
      <c r="N58" s="226"/>
      <c r="O58" s="166"/>
      <c r="P58" s="226"/>
      <c r="Q58" s="166"/>
      <c r="R58" s="226"/>
      <c r="S58" s="1"/>
      <c r="T58" s="1"/>
      <c r="U58" s="1"/>
      <c r="V58" s="4"/>
      <c r="W58" s="4"/>
      <c r="X58" s="4"/>
      <c r="Y58" s="4"/>
      <c r="Z58" s="4"/>
      <c r="AA58" s="4"/>
      <c r="AB58" s="1"/>
      <c r="AC58" s="1"/>
      <c r="AD58" s="1"/>
      <c r="AE58" s="1"/>
      <c r="AF58" s="1"/>
      <c r="AG58" s="1"/>
      <c r="AH58" s="1"/>
      <c r="AI58" s="1"/>
    </row>
    <row r="59" spans="1:35" s="2" customFormat="1" ht="11.5" x14ac:dyDescent="0.25">
      <c r="A59" s="1"/>
      <c r="B59" s="227"/>
      <c r="C59" s="227"/>
      <c r="D59" s="225"/>
      <c r="E59" s="225"/>
      <c r="F59" s="226"/>
      <c r="G59" s="166"/>
      <c r="H59" s="226"/>
      <c r="I59" s="166"/>
      <c r="J59" s="226"/>
      <c r="K59" s="166"/>
      <c r="L59" s="226"/>
      <c r="M59" s="166"/>
      <c r="N59" s="226"/>
      <c r="O59" s="166"/>
      <c r="P59" s="226"/>
      <c r="Q59" s="166"/>
      <c r="R59" s="226"/>
      <c r="S59" s="1"/>
      <c r="T59" s="1"/>
      <c r="U59" s="1"/>
      <c r="V59" s="4"/>
      <c r="W59" s="4"/>
      <c r="X59" s="4"/>
      <c r="Y59" s="4"/>
      <c r="Z59" s="4"/>
      <c r="AA59" s="4"/>
      <c r="AB59" s="1"/>
      <c r="AC59" s="1"/>
      <c r="AD59" s="1"/>
      <c r="AE59" s="1"/>
      <c r="AF59" s="1"/>
      <c r="AG59" s="1"/>
      <c r="AH59" s="1"/>
      <c r="AI59" s="1"/>
    </row>
    <row r="60" spans="1:35" s="2" customFormat="1" ht="11.5" x14ac:dyDescent="0.25">
      <c r="A60" s="1"/>
      <c r="B60" s="227"/>
      <c r="C60" s="227"/>
      <c r="D60" s="225"/>
      <c r="E60" s="225"/>
      <c r="F60" s="226"/>
      <c r="G60" s="166"/>
      <c r="H60" s="226"/>
      <c r="I60" s="166"/>
      <c r="J60" s="226"/>
      <c r="K60" s="166"/>
      <c r="L60" s="226"/>
      <c r="M60" s="166"/>
      <c r="N60" s="226"/>
      <c r="O60" s="166"/>
      <c r="P60" s="226"/>
      <c r="Q60" s="166"/>
      <c r="R60" s="226"/>
      <c r="S60" s="1"/>
      <c r="T60" s="1"/>
      <c r="U60" s="1"/>
      <c r="V60" s="4"/>
      <c r="W60" s="4"/>
      <c r="X60" s="4"/>
      <c r="Y60" s="4"/>
      <c r="Z60" s="4"/>
      <c r="AA60" s="4"/>
      <c r="AB60" s="1"/>
      <c r="AC60" s="1"/>
      <c r="AD60" s="1"/>
      <c r="AE60" s="1"/>
      <c r="AF60" s="1"/>
      <c r="AG60" s="1"/>
      <c r="AH60" s="1"/>
      <c r="AI60" s="1"/>
    </row>
    <row r="61" spans="1:35" s="2" customFormat="1" ht="11.5" x14ac:dyDescent="0.25">
      <c r="A61" s="1"/>
      <c r="B61" s="227"/>
      <c r="C61" s="227"/>
      <c r="D61" s="225"/>
      <c r="E61" s="225"/>
      <c r="F61" s="226"/>
      <c r="G61" s="166"/>
      <c r="H61" s="226"/>
      <c r="I61" s="166"/>
      <c r="J61" s="226"/>
      <c r="K61" s="166"/>
      <c r="L61" s="226"/>
      <c r="M61" s="166"/>
      <c r="N61" s="226"/>
      <c r="O61" s="166"/>
      <c r="P61" s="226"/>
      <c r="Q61" s="166"/>
      <c r="R61" s="226"/>
      <c r="S61" s="1"/>
      <c r="T61" s="1"/>
      <c r="U61" s="1"/>
      <c r="V61" s="4"/>
      <c r="W61" s="4"/>
      <c r="X61" s="4"/>
      <c r="Y61" s="4"/>
      <c r="Z61" s="4"/>
      <c r="AA61" s="4"/>
      <c r="AB61" s="1"/>
      <c r="AC61" s="1"/>
      <c r="AD61" s="1"/>
      <c r="AE61" s="1"/>
      <c r="AF61" s="1"/>
      <c r="AG61" s="1"/>
      <c r="AH61" s="1"/>
      <c r="AI61" s="1"/>
    </row>
    <row r="62" spans="1:35" s="2" customFormat="1" ht="11.5" x14ac:dyDescent="0.25">
      <c r="A62" s="1"/>
      <c r="B62" s="227"/>
      <c r="C62" s="227"/>
      <c r="D62" s="225"/>
      <c r="E62" s="225"/>
      <c r="F62" s="226"/>
      <c r="G62" s="166"/>
      <c r="H62" s="226"/>
      <c r="I62" s="166"/>
      <c r="J62" s="226"/>
      <c r="K62" s="166"/>
      <c r="L62" s="226"/>
      <c r="M62" s="166"/>
      <c r="N62" s="226"/>
      <c r="O62" s="166"/>
      <c r="P62" s="226"/>
      <c r="Q62" s="166"/>
      <c r="R62" s="226"/>
      <c r="S62" s="1"/>
      <c r="T62" s="1"/>
      <c r="U62" s="1"/>
      <c r="V62" s="4"/>
      <c r="W62" s="4"/>
      <c r="X62" s="4"/>
      <c r="Y62" s="4"/>
      <c r="Z62" s="4"/>
      <c r="AA62" s="4"/>
      <c r="AB62" s="1"/>
      <c r="AC62" s="1"/>
      <c r="AD62" s="1"/>
      <c r="AE62" s="1"/>
      <c r="AF62" s="1"/>
      <c r="AG62" s="1"/>
      <c r="AH62" s="1"/>
      <c r="AI62" s="1"/>
    </row>
    <row r="63" spans="1:35" s="2" customFormat="1" ht="11.5" x14ac:dyDescent="0.25">
      <c r="A63" s="1"/>
      <c r="B63" s="227"/>
      <c r="C63" s="227"/>
      <c r="D63" s="225"/>
      <c r="E63" s="225"/>
      <c r="F63" s="226"/>
      <c r="G63" s="166"/>
      <c r="H63" s="226"/>
      <c r="I63" s="166"/>
      <c r="J63" s="226"/>
      <c r="K63" s="166"/>
      <c r="L63" s="226"/>
      <c r="M63" s="166"/>
      <c r="N63" s="226"/>
      <c r="O63" s="166"/>
      <c r="P63" s="226"/>
      <c r="Q63" s="166"/>
      <c r="R63" s="226"/>
      <c r="S63" s="1"/>
      <c r="T63" s="1"/>
      <c r="U63" s="1"/>
      <c r="V63" s="4"/>
      <c r="W63" s="4"/>
      <c r="X63" s="4"/>
      <c r="Y63" s="4"/>
      <c r="Z63" s="4"/>
      <c r="AA63" s="4"/>
      <c r="AB63" s="1"/>
      <c r="AC63" s="1"/>
      <c r="AD63" s="1"/>
      <c r="AE63" s="1"/>
      <c r="AF63" s="1"/>
      <c r="AG63" s="1"/>
      <c r="AH63" s="1"/>
      <c r="AI63" s="1"/>
    </row>
    <row r="64" spans="1:35" s="2" customFormat="1" ht="11.5" x14ac:dyDescent="0.25">
      <c r="A64" s="1"/>
      <c r="B64" s="227"/>
      <c r="C64" s="227"/>
      <c r="D64" s="225"/>
      <c r="E64" s="225"/>
      <c r="F64" s="226"/>
      <c r="G64" s="166"/>
      <c r="H64" s="226"/>
      <c r="I64" s="166"/>
      <c r="J64" s="226"/>
      <c r="K64" s="166"/>
      <c r="L64" s="226"/>
      <c r="M64" s="166"/>
      <c r="N64" s="226"/>
      <c r="O64" s="166"/>
      <c r="P64" s="226"/>
      <c r="Q64" s="166"/>
      <c r="R64" s="226"/>
      <c r="S64" s="1"/>
      <c r="T64" s="1"/>
      <c r="U64" s="1"/>
      <c r="V64" s="4"/>
      <c r="W64" s="4"/>
      <c r="X64" s="4"/>
      <c r="Y64" s="4"/>
      <c r="Z64" s="4"/>
      <c r="AA64" s="4"/>
      <c r="AB64" s="1"/>
      <c r="AC64" s="1"/>
      <c r="AD64" s="1"/>
      <c r="AE64" s="1"/>
      <c r="AF64" s="1"/>
      <c r="AG64" s="1"/>
      <c r="AH64" s="1"/>
      <c r="AI64" s="1"/>
    </row>
    <row r="65" spans="1:35" s="2" customFormat="1" ht="11.5" x14ac:dyDescent="0.25">
      <c r="A65" s="1"/>
      <c r="B65" s="227"/>
      <c r="C65" s="227"/>
      <c r="D65" s="225"/>
      <c r="E65" s="225"/>
      <c r="F65" s="226"/>
      <c r="G65" s="166"/>
      <c r="H65" s="226"/>
      <c r="I65" s="166"/>
      <c r="J65" s="226"/>
      <c r="K65" s="166"/>
      <c r="L65" s="226"/>
      <c r="M65" s="166"/>
      <c r="N65" s="226"/>
      <c r="O65" s="166"/>
      <c r="P65" s="226"/>
      <c r="Q65" s="166"/>
      <c r="R65" s="226"/>
      <c r="S65" s="1"/>
      <c r="T65" s="1"/>
      <c r="U65" s="1"/>
      <c r="V65" s="4"/>
      <c r="W65" s="4"/>
      <c r="X65" s="4"/>
      <c r="Y65" s="4"/>
      <c r="Z65" s="4"/>
      <c r="AA65" s="4"/>
      <c r="AB65" s="1"/>
      <c r="AC65" s="1"/>
      <c r="AD65" s="1"/>
      <c r="AE65" s="1"/>
      <c r="AF65" s="1"/>
      <c r="AG65" s="1"/>
      <c r="AH65" s="1"/>
      <c r="AI65" s="1"/>
    </row>
    <row r="66" spans="1:35" s="2" customFormat="1" ht="11.5" x14ac:dyDescent="0.25">
      <c r="A66" s="1"/>
      <c r="B66" s="227"/>
      <c r="C66" s="227"/>
      <c r="D66" s="225"/>
      <c r="E66" s="225"/>
      <c r="F66" s="226"/>
      <c r="G66" s="166"/>
      <c r="H66" s="226"/>
      <c r="I66" s="166"/>
      <c r="J66" s="226"/>
      <c r="K66" s="166"/>
      <c r="L66" s="226"/>
      <c r="M66" s="166"/>
      <c r="N66" s="226"/>
      <c r="O66" s="166"/>
      <c r="P66" s="226"/>
      <c r="Q66" s="166"/>
      <c r="R66" s="226"/>
      <c r="S66" s="1"/>
      <c r="T66" s="1"/>
      <c r="U66" s="1"/>
      <c r="V66" s="4"/>
      <c r="W66" s="4"/>
      <c r="X66" s="4"/>
      <c r="Y66" s="4"/>
      <c r="Z66" s="4"/>
      <c r="AA66" s="4"/>
      <c r="AB66" s="1"/>
      <c r="AC66" s="1"/>
      <c r="AD66" s="1"/>
      <c r="AE66" s="1"/>
      <c r="AF66" s="1"/>
      <c r="AG66" s="1"/>
      <c r="AH66" s="1"/>
      <c r="AI66" s="1"/>
    </row>
    <row r="67" spans="1:35" s="2" customFormat="1" ht="11.5" x14ac:dyDescent="0.25">
      <c r="A67" s="1"/>
      <c r="B67" s="227"/>
      <c r="C67" s="227"/>
      <c r="D67" s="225"/>
      <c r="E67" s="225"/>
      <c r="F67" s="226"/>
      <c r="G67" s="166"/>
      <c r="H67" s="226"/>
      <c r="I67" s="166"/>
      <c r="J67" s="226"/>
      <c r="K67" s="166"/>
      <c r="L67" s="226"/>
      <c r="M67" s="166"/>
      <c r="N67" s="226"/>
      <c r="O67" s="166"/>
      <c r="P67" s="226"/>
      <c r="Q67" s="166"/>
      <c r="R67" s="226"/>
      <c r="S67" s="1"/>
      <c r="T67" s="1"/>
      <c r="U67" s="1"/>
      <c r="V67" s="4"/>
      <c r="W67" s="4"/>
      <c r="X67" s="4"/>
      <c r="Y67" s="4"/>
      <c r="Z67" s="4"/>
      <c r="AA67" s="4"/>
      <c r="AB67" s="1"/>
      <c r="AC67" s="1"/>
      <c r="AD67" s="1"/>
      <c r="AE67" s="1"/>
      <c r="AF67" s="1"/>
      <c r="AG67" s="1"/>
      <c r="AH67" s="1"/>
      <c r="AI67" s="1"/>
    </row>
    <row r="68" spans="1:35" s="2" customFormat="1" ht="11.5" x14ac:dyDescent="0.25">
      <c r="A68" s="1"/>
      <c r="B68" s="227"/>
      <c r="C68" s="227"/>
      <c r="D68" s="225"/>
      <c r="E68" s="225"/>
      <c r="F68" s="226"/>
      <c r="G68" s="166"/>
      <c r="H68" s="226"/>
      <c r="I68" s="166"/>
      <c r="J68" s="226"/>
      <c r="K68" s="166"/>
      <c r="L68" s="226"/>
      <c r="M68" s="166"/>
      <c r="N68" s="226"/>
      <c r="O68" s="166"/>
      <c r="P68" s="226"/>
      <c r="Q68" s="166"/>
      <c r="R68" s="226"/>
      <c r="S68" s="1"/>
      <c r="T68" s="1"/>
      <c r="U68" s="1"/>
      <c r="V68" s="4"/>
      <c r="W68" s="4"/>
      <c r="X68" s="4"/>
      <c r="Y68" s="4"/>
      <c r="Z68" s="4"/>
      <c r="AA68" s="4"/>
      <c r="AB68" s="1"/>
      <c r="AC68" s="1"/>
      <c r="AD68" s="1"/>
      <c r="AE68" s="1"/>
      <c r="AF68" s="1"/>
      <c r="AG68" s="1"/>
      <c r="AH68" s="1"/>
      <c r="AI68" s="1"/>
    </row>
    <row r="69" spans="1:35" s="2" customFormat="1" ht="11.5" x14ac:dyDescent="0.25">
      <c r="A69" s="1"/>
      <c r="B69" s="227"/>
      <c r="C69" s="227"/>
      <c r="D69" s="225"/>
      <c r="E69" s="225"/>
      <c r="F69" s="226"/>
      <c r="G69" s="166"/>
      <c r="H69" s="226"/>
      <c r="I69" s="166"/>
      <c r="J69" s="226"/>
      <c r="K69" s="166"/>
      <c r="L69" s="226"/>
      <c r="M69" s="166"/>
      <c r="N69" s="226"/>
      <c r="O69" s="166"/>
      <c r="P69" s="226"/>
      <c r="Q69" s="166"/>
      <c r="R69" s="226"/>
      <c r="S69" s="1"/>
      <c r="T69" s="1"/>
      <c r="U69" s="1"/>
      <c r="V69" s="4"/>
      <c r="W69" s="4"/>
      <c r="X69" s="4"/>
      <c r="Y69" s="4"/>
      <c r="Z69" s="4"/>
      <c r="AA69" s="4"/>
      <c r="AB69" s="1"/>
      <c r="AC69" s="1"/>
      <c r="AD69" s="1"/>
      <c r="AE69" s="1"/>
      <c r="AF69" s="1"/>
      <c r="AG69" s="1"/>
      <c r="AH69" s="1"/>
      <c r="AI69" s="1"/>
    </row>
    <row r="70" spans="1:35" s="2" customFormat="1" ht="11.5" x14ac:dyDescent="0.25">
      <c r="A70" s="1"/>
      <c r="B70" s="227"/>
      <c r="C70" s="227"/>
      <c r="D70" s="225"/>
      <c r="E70" s="225"/>
      <c r="F70" s="226"/>
      <c r="G70" s="166"/>
      <c r="H70" s="226"/>
      <c r="I70" s="166"/>
      <c r="J70" s="226"/>
      <c r="K70" s="166"/>
      <c r="L70" s="226"/>
      <c r="M70" s="166"/>
      <c r="N70" s="226"/>
      <c r="O70" s="166"/>
      <c r="P70" s="226"/>
      <c r="Q70" s="166"/>
      <c r="R70" s="226"/>
      <c r="S70" s="1"/>
      <c r="T70" s="1"/>
      <c r="U70" s="1"/>
      <c r="V70" s="4"/>
      <c r="W70" s="4"/>
      <c r="X70" s="4"/>
      <c r="Y70" s="4"/>
      <c r="Z70" s="4"/>
      <c r="AA70" s="4"/>
      <c r="AB70" s="1"/>
      <c r="AC70" s="1"/>
      <c r="AD70" s="1"/>
      <c r="AE70" s="1"/>
      <c r="AF70" s="1"/>
      <c r="AG70" s="1"/>
      <c r="AH70" s="1"/>
      <c r="AI70" s="1"/>
    </row>
    <row r="71" spans="1:35" s="2" customFormat="1" ht="11.5" x14ac:dyDescent="0.25">
      <c r="A71" s="1"/>
      <c r="B71" s="227"/>
      <c r="C71" s="227"/>
      <c r="D71" s="225"/>
      <c r="E71" s="225"/>
      <c r="F71" s="226"/>
      <c r="G71" s="166"/>
      <c r="H71" s="226"/>
      <c r="I71" s="166"/>
      <c r="J71" s="226"/>
      <c r="K71" s="166"/>
      <c r="L71" s="226"/>
      <c r="M71" s="166"/>
      <c r="N71" s="226"/>
      <c r="O71" s="166"/>
      <c r="P71" s="226"/>
      <c r="Q71" s="166"/>
      <c r="R71" s="226"/>
      <c r="S71" s="1"/>
      <c r="T71" s="1"/>
      <c r="U71" s="1"/>
      <c r="V71" s="4"/>
      <c r="W71" s="4"/>
      <c r="X71" s="4"/>
      <c r="Y71" s="4"/>
      <c r="Z71" s="4"/>
      <c r="AA71" s="4"/>
      <c r="AB71" s="1"/>
      <c r="AC71" s="1"/>
      <c r="AD71" s="1"/>
      <c r="AE71" s="1"/>
      <c r="AF71" s="1"/>
      <c r="AG71" s="1"/>
      <c r="AH71" s="1"/>
      <c r="AI71" s="1"/>
    </row>
    <row r="72" spans="1:35" s="2" customFormat="1" ht="11.5" x14ac:dyDescent="0.25">
      <c r="A72" s="1"/>
      <c r="B72" s="227"/>
      <c r="C72" s="227"/>
      <c r="D72" s="225"/>
      <c r="E72" s="225"/>
      <c r="F72" s="226"/>
      <c r="G72" s="166"/>
      <c r="H72" s="226"/>
      <c r="I72" s="166"/>
      <c r="J72" s="226"/>
      <c r="K72" s="166"/>
      <c r="L72" s="226"/>
      <c r="M72" s="166"/>
      <c r="N72" s="226"/>
      <c r="O72" s="166"/>
      <c r="P72" s="226"/>
      <c r="Q72" s="166"/>
      <c r="R72" s="226"/>
      <c r="S72" s="1"/>
      <c r="T72" s="1"/>
      <c r="U72" s="1"/>
      <c r="V72" s="4"/>
      <c r="W72" s="4"/>
      <c r="X72" s="4"/>
      <c r="Y72" s="4"/>
      <c r="Z72" s="4"/>
      <c r="AA72" s="4"/>
      <c r="AB72" s="1"/>
      <c r="AC72" s="1"/>
      <c r="AD72" s="1"/>
      <c r="AE72" s="1"/>
      <c r="AF72" s="1"/>
      <c r="AG72" s="1"/>
      <c r="AH72" s="1"/>
      <c r="AI72" s="1"/>
    </row>
    <row r="73" spans="1:35" s="2" customFormat="1" ht="11.5" x14ac:dyDescent="0.25">
      <c r="A73" s="1"/>
      <c r="B73" s="227"/>
      <c r="C73" s="227"/>
      <c r="D73" s="225"/>
      <c r="E73" s="225"/>
      <c r="F73" s="226"/>
      <c r="G73" s="166"/>
      <c r="H73" s="226"/>
      <c r="I73" s="166"/>
      <c r="J73" s="226"/>
      <c r="K73" s="166"/>
      <c r="L73" s="226"/>
      <c r="M73" s="166"/>
      <c r="N73" s="226"/>
      <c r="O73" s="166"/>
      <c r="P73" s="226"/>
      <c r="Q73" s="166"/>
      <c r="R73" s="226"/>
      <c r="S73" s="1"/>
      <c r="T73" s="1"/>
      <c r="U73" s="1"/>
      <c r="V73" s="4"/>
      <c r="W73" s="4"/>
      <c r="X73" s="4"/>
      <c r="Y73" s="4"/>
      <c r="Z73" s="4"/>
      <c r="AA73" s="4"/>
      <c r="AB73" s="1"/>
      <c r="AC73" s="1"/>
      <c r="AD73" s="1"/>
      <c r="AE73" s="1"/>
      <c r="AF73" s="1"/>
      <c r="AG73" s="1"/>
      <c r="AH73" s="1"/>
      <c r="AI73" s="1"/>
    </row>
    <row r="74" spans="1:35" s="2" customFormat="1" ht="11.5" x14ac:dyDescent="0.25">
      <c r="A74" s="1"/>
      <c r="B74" s="227"/>
      <c r="C74" s="227"/>
      <c r="D74" s="225"/>
      <c r="E74" s="225"/>
      <c r="F74" s="226"/>
      <c r="G74" s="166"/>
      <c r="H74" s="226"/>
      <c r="I74" s="166"/>
      <c r="J74" s="226"/>
      <c r="K74" s="166"/>
      <c r="L74" s="226"/>
      <c r="M74" s="166"/>
      <c r="N74" s="226"/>
      <c r="O74" s="166"/>
      <c r="P74" s="226"/>
      <c r="Q74" s="166"/>
      <c r="R74" s="226"/>
      <c r="S74" s="1"/>
      <c r="T74" s="1"/>
      <c r="U74" s="1"/>
      <c r="V74" s="4"/>
      <c r="W74" s="4"/>
      <c r="X74" s="4"/>
      <c r="Y74" s="4"/>
      <c r="Z74" s="4"/>
      <c r="AA74" s="4"/>
      <c r="AB74" s="1"/>
      <c r="AC74" s="1"/>
      <c r="AD74" s="1"/>
      <c r="AE74" s="1"/>
      <c r="AF74" s="1"/>
      <c r="AG74" s="1"/>
      <c r="AH74" s="1"/>
      <c r="AI74" s="1"/>
    </row>
    <row r="75" spans="1:35" s="2" customFormat="1" ht="11.5" x14ac:dyDescent="0.25">
      <c r="A75" s="1"/>
      <c r="B75" s="227"/>
      <c r="C75" s="227"/>
      <c r="D75" s="225"/>
      <c r="E75" s="225"/>
      <c r="F75" s="226"/>
      <c r="G75" s="166"/>
      <c r="H75" s="226"/>
      <c r="I75" s="166"/>
      <c r="J75" s="226"/>
      <c r="K75" s="166"/>
      <c r="L75" s="226"/>
      <c r="M75" s="166"/>
      <c r="N75" s="226"/>
      <c r="O75" s="166"/>
      <c r="P75" s="226"/>
      <c r="Q75" s="166"/>
      <c r="R75" s="226"/>
      <c r="S75" s="1"/>
      <c r="T75" s="1"/>
      <c r="U75" s="1"/>
      <c r="V75" s="4"/>
      <c r="W75" s="4"/>
      <c r="X75" s="4"/>
      <c r="Y75" s="4"/>
      <c r="Z75" s="4"/>
      <c r="AA75" s="4"/>
      <c r="AB75" s="1"/>
      <c r="AC75" s="1"/>
      <c r="AD75" s="1"/>
      <c r="AE75" s="1"/>
      <c r="AF75" s="1"/>
      <c r="AG75" s="1"/>
      <c r="AH75" s="1"/>
      <c r="AI75" s="1"/>
    </row>
    <row r="76" spans="1:35" s="2" customFormat="1" ht="11.5" x14ac:dyDescent="0.25">
      <c r="A76" s="1"/>
      <c r="B76" s="227"/>
      <c r="C76" s="227"/>
      <c r="D76" s="225"/>
      <c r="E76" s="225"/>
      <c r="F76" s="226"/>
      <c r="G76" s="166"/>
      <c r="H76" s="226"/>
      <c r="I76" s="166"/>
      <c r="J76" s="226"/>
      <c r="K76" s="166"/>
      <c r="L76" s="226"/>
      <c r="M76" s="166"/>
      <c r="N76" s="226"/>
      <c r="O76" s="166"/>
      <c r="P76" s="226"/>
      <c r="Q76" s="166"/>
      <c r="R76" s="226"/>
      <c r="S76" s="1"/>
      <c r="T76" s="1"/>
      <c r="U76" s="1"/>
      <c r="V76" s="4"/>
      <c r="W76" s="4"/>
      <c r="X76" s="4"/>
      <c r="Y76" s="4"/>
      <c r="Z76" s="4"/>
      <c r="AA76" s="4"/>
      <c r="AB76" s="1"/>
      <c r="AC76" s="1"/>
      <c r="AD76" s="1"/>
      <c r="AE76" s="1"/>
      <c r="AF76" s="1"/>
      <c r="AG76" s="1"/>
      <c r="AH76" s="1"/>
      <c r="AI76" s="1"/>
    </row>
    <row r="77" spans="1:35" s="2" customFormat="1" ht="11.5" x14ac:dyDescent="0.25">
      <c r="A77" s="1"/>
      <c r="B77" s="227"/>
      <c r="C77" s="227"/>
      <c r="D77" s="225"/>
      <c r="E77" s="225"/>
      <c r="F77" s="226"/>
      <c r="G77" s="166"/>
      <c r="H77" s="226"/>
      <c r="I77" s="166"/>
      <c r="J77" s="226"/>
      <c r="K77" s="166"/>
      <c r="L77" s="226"/>
      <c r="M77" s="166"/>
      <c r="N77" s="226"/>
      <c r="O77" s="166"/>
      <c r="P77" s="226"/>
      <c r="Q77" s="166"/>
      <c r="R77" s="226"/>
      <c r="S77" s="1"/>
      <c r="T77" s="1"/>
      <c r="U77" s="1"/>
      <c r="V77" s="4"/>
      <c r="W77" s="4"/>
      <c r="X77" s="4"/>
      <c r="Y77" s="4"/>
      <c r="Z77" s="4"/>
      <c r="AA77" s="4"/>
      <c r="AB77" s="1"/>
      <c r="AC77" s="1"/>
      <c r="AD77" s="1"/>
      <c r="AE77" s="1"/>
      <c r="AF77" s="1"/>
      <c r="AG77" s="1"/>
      <c r="AH77" s="1"/>
      <c r="AI77" s="1"/>
    </row>
    <row r="78" spans="1:35" s="2" customFormat="1" ht="11.5" x14ac:dyDescent="0.25">
      <c r="A78" s="1"/>
      <c r="B78" s="227"/>
      <c r="C78" s="227"/>
      <c r="D78" s="225"/>
      <c r="E78" s="225"/>
      <c r="F78" s="226"/>
      <c r="G78" s="166"/>
      <c r="H78" s="226"/>
      <c r="I78" s="166"/>
      <c r="J78" s="226"/>
      <c r="K78" s="166"/>
      <c r="L78" s="226"/>
      <c r="M78" s="166"/>
      <c r="N78" s="226"/>
      <c r="O78" s="166"/>
      <c r="P78" s="226"/>
      <c r="Q78" s="166"/>
      <c r="R78" s="226"/>
      <c r="S78" s="1"/>
      <c r="T78" s="1"/>
      <c r="U78" s="1"/>
      <c r="V78" s="4"/>
      <c r="W78" s="4"/>
      <c r="X78" s="4"/>
      <c r="Y78" s="4"/>
      <c r="Z78" s="4"/>
      <c r="AA78" s="4"/>
      <c r="AB78" s="1"/>
      <c r="AC78" s="1"/>
      <c r="AD78" s="1"/>
      <c r="AE78" s="1"/>
      <c r="AF78" s="1"/>
      <c r="AG78" s="1"/>
      <c r="AH78" s="1"/>
      <c r="AI78" s="1"/>
    </row>
    <row r="79" spans="1:35" s="2" customFormat="1" ht="11.5" x14ac:dyDescent="0.25">
      <c r="A79" s="1"/>
      <c r="B79" s="227"/>
      <c r="C79" s="227"/>
      <c r="D79" s="225"/>
      <c r="E79" s="225"/>
      <c r="F79" s="226"/>
      <c r="G79" s="166"/>
      <c r="H79" s="226"/>
      <c r="I79" s="166"/>
      <c r="J79" s="226"/>
      <c r="K79" s="166"/>
      <c r="L79" s="226"/>
      <c r="M79" s="166"/>
      <c r="N79" s="226"/>
      <c r="O79" s="166"/>
      <c r="P79" s="226"/>
      <c r="Q79" s="166"/>
      <c r="R79" s="226"/>
      <c r="S79" s="1"/>
      <c r="T79" s="1"/>
      <c r="U79" s="1"/>
      <c r="V79" s="4"/>
      <c r="W79" s="4"/>
      <c r="X79" s="4"/>
      <c r="Y79" s="4"/>
      <c r="Z79" s="4"/>
      <c r="AA79" s="4"/>
      <c r="AB79" s="1"/>
      <c r="AC79" s="1"/>
      <c r="AD79" s="1"/>
      <c r="AE79" s="1"/>
      <c r="AF79" s="1"/>
      <c r="AG79" s="1"/>
      <c r="AH79" s="1"/>
      <c r="AI79" s="1"/>
    </row>
    <row r="80" spans="1:35" s="2" customFormat="1" ht="11.5" x14ac:dyDescent="0.25">
      <c r="A80" s="1"/>
      <c r="B80" s="227"/>
      <c r="C80" s="227"/>
      <c r="D80" s="225"/>
      <c r="E80" s="225"/>
      <c r="F80" s="226"/>
      <c r="G80" s="166"/>
      <c r="H80" s="226"/>
      <c r="I80" s="166"/>
      <c r="J80" s="226"/>
      <c r="K80" s="166"/>
      <c r="L80" s="226"/>
      <c r="M80" s="166"/>
      <c r="N80" s="226"/>
      <c r="O80" s="166"/>
      <c r="P80" s="226"/>
      <c r="Q80" s="166"/>
      <c r="R80" s="226"/>
      <c r="S80" s="1"/>
      <c r="T80" s="1"/>
      <c r="U80" s="1"/>
      <c r="V80" s="4"/>
      <c r="W80" s="4"/>
      <c r="X80" s="4"/>
      <c r="Y80" s="4"/>
      <c r="Z80" s="4"/>
      <c r="AA80" s="4"/>
      <c r="AB80" s="1"/>
      <c r="AC80" s="1"/>
      <c r="AD80" s="1"/>
      <c r="AE80" s="1"/>
      <c r="AF80" s="1"/>
      <c r="AG80" s="1"/>
      <c r="AH80" s="1"/>
      <c r="AI80" s="1"/>
    </row>
    <row r="81" spans="1:35" s="2" customFormat="1" ht="11.5" x14ac:dyDescent="0.25">
      <c r="A81" s="1"/>
      <c r="B81" s="227"/>
      <c r="C81" s="227"/>
      <c r="D81" s="225"/>
      <c r="E81" s="225"/>
      <c r="F81" s="226"/>
      <c r="G81" s="166"/>
      <c r="H81" s="226"/>
      <c r="I81" s="166"/>
      <c r="J81" s="226"/>
      <c r="K81" s="166"/>
      <c r="L81" s="226"/>
      <c r="M81" s="166"/>
      <c r="N81" s="226"/>
      <c r="O81" s="166"/>
      <c r="P81" s="226"/>
      <c r="Q81" s="166"/>
      <c r="R81" s="226"/>
      <c r="S81" s="1"/>
      <c r="T81" s="1"/>
      <c r="U81" s="1"/>
      <c r="V81" s="4"/>
      <c r="W81" s="4"/>
      <c r="X81" s="4"/>
      <c r="Y81" s="4"/>
      <c r="Z81" s="4"/>
      <c r="AA81" s="4"/>
      <c r="AB81" s="1"/>
      <c r="AC81" s="1"/>
      <c r="AD81" s="1"/>
      <c r="AE81" s="1"/>
      <c r="AF81" s="1"/>
      <c r="AG81" s="1"/>
      <c r="AH81" s="1"/>
      <c r="AI81" s="1"/>
    </row>
    <row r="82" spans="1:35" s="2" customFormat="1" ht="11.5" x14ac:dyDescent="0.25">
      <c r="A82" s="1"/>
      <c r="B82" s="227"/>
      <c r="C82" s="227"/>
      <c r="D82" s="225"/>
      <c r="E82" s="225"/>
      <c r="F82" s="226"/>
      <c r="G82" s="166"/>
      <c r="H82" s="226"/>
      <c r="I82" s="166"/>
      <c r="J82" s="226"/>
      <c r="K82" s="166"/>
      <c r="L82" s="226"/>
      <c r="M82" s="166"/>
      <c r="N82" s="226"/>
      <c r="O82" s="166"/>
      <c r="P82" s="226"/>
      <c r="Q82" s="166"/>
      <c r="R82" s="226"/>
      <c r="S82" s="1"/>
      <c r="T82" s="1"/>
      <c r="U82" s="1"/>
      <c r="V82" s="4"/>
      <c r="W82" s="4"/>
      <c r="X82" s="4"/>
      <c r="Y82" s="4"/>
      <c r="Z82" s="4"/>
      <c r="AA82" s="4"/>
      <c r="AB82" s="1"/>
      <c r="AC82" s="1"/>
      <c r="AD82" s="1"/>
      <c r="AE82" s="1"/>
      <c r="AF82" s="1"/>
      <c r="AG82" s="1"/>
      <c r="AH82" s="1"/>
      <c r="AI82" s="1"/>
    </row>
    <row r="83" spans="1:35" s="2" customFormat="1" ht="11.5" x14ac:dyDescent="0.25">
      <c r="A83" s="1"/>
      <c r="B83" s="227"/>
      <c r="C83" s="227"/>
      <c r="D83" s="225"/>
      <c r="E83" s="225"/>
      <c r="F83" s="226"/>
      <c r="G83" s="166"/>
      <c r="H83" s="226"/>
      <c r="I83" s="166"/>
      <c r="J83" s="226"/>
      <c r="K83" s="166"/>
      <c r="L83" s="226"/>
      <c r="M83" s="166"/>
      <c r="N83" s="226"/>
      <c r="O83" s="166"/>
      <c r="P83" s="226"/>
      <c r="Q83" s="166"/>
      <c r="R83" s="226"/>
      <c r="S83" s="1"/>
      <c r="T83" s="1"/>
      <c r="U83" s="1"/>
      <c r="V83" s="4"/>
      <c r="W83" s="4"/>
      <c r="X83" s="4"/>
      <c r="Y83" s="4"/>
      <c r="Z83" s="4"/>
      <c r="AA83" s="4"/>
      <c r="AB83" s="1"/>
      <c r="AC83" s="1"/>
      <c r="AD83" s="1"/>
      <c r="AE83" s="1"/>
      <c r="AF83" s="1"/>
      <c r="AG83" s="1"/>
      <c r="AH83" s="1"/>
      <c r="AI83" s="1"/>
    </row>
    <row r="84" spans="1:35" s="2" customFormat="1" ht="11.5" x14ac:dyDescent="0.25">
      <c r="A84" s="1"/>
      <c r="B84" s="227"/>
      <c r="C84" s="227"/>
      <c r="D84" s="225"/>
      <c r="E84" s="225"/>
      <c r="F84" s="226"/>
      <c r="G84" s="166"/>
      <c r="H84" s="226"/>
      <c r="I84" s="166"/>
      <c r="J84" s="226"/>
      <c r="K84" s="166"/>
      <c r="L84" s="226"/>
      <c r="M84" s="166"/>
      <c r="N84" s="226"/>
      <c r="O84" s="166"/>
      <c r="P84" s="226"/>
      <c r="Q84" s="166"/>
      <c r="R84" s="226"/>
      <c r="S84" s="1"/>
      <c r="T84" s="1"/>
      <c r="U84" s="1"/>
      <c r="V84" s="4"/>
      <c r="W84" s="4"/>
      <c r="X84" s="4"/>
      <c r="Y84" s="4"/>
      <c r="Z84" s="4"/>
      <c r="AA84" s="4"/>
      <c r="AB84" s="1"/>
      <c r="AC84" s="1"/>
      <c r="AD84" s="1"/>
      <c r="AE84" s="1"/>
      <c r="AF84" s="1"/>
      <c r="AG84" s="1"/>
      <c r="AH84" s="1"/>
      <c r="AI84" s="1"/>
    </row>
    <row r="85" spans="1:35" s="2" customFormat="1" ht="11.5" x14ac:dyDescent="0.25">
      <c r="A85" s="1"/>
      <c r="B85" s="227"/>
      <c r="C85" s="227"/>
      <c r="D85" s="225"/>
      <c r="E85" s="225"/>
      <c r="F85" s="226"/>
      <c r="G85" s="166"/>
      <c r="H85" s="226"/>
      <c r="I85" s="166"/>
      <c r="J85" s="226"/>
      <c r="K85" s="166"/>
      <c r="L85" s="226"/>
      <c r="M85" s="166"/>
      <c r="N85" s="226"/>
      <c r="O85" s="166"/>
      <c r="P85" s="226"/>
      <c r="Q85" s="166"/>
      <c r="R85" s="226"/>
      <c r="S85" s="1"/>
      <c r="T85" s="1"/>
      <c r="U85" s="1"/>
      <c r="V85" s="4"/>
      <c r="W85" s="4"/>
      <c r="X85" s="4"/>
      <c r="Y85" s="4"/>
      <c r="Z85" s="4"/>
      <c r="AA85" s="4"/>
      <c r="AB85" s="1"/>
      <c r="AC85" s="1"/>
      <c r="AD85" s="1"/>
      <c r="AE85" s="1"/>
      <c r="AF85" s="1"/>
      <c r="AG85" s="1"/>
      <c r="AH85" s="1"/>
      <c r="AI85" s="1"/>
    </row>
    <row r="86" spans="1:35" s="2" customFormat="1" ht="11.5" x14ac:dyDescent="0.25">
      <c r="A86" s="1"/>
      <c r="B86" s="227"/>
      <c r="C86" s="227"/>
      <c r="D86" s="225"/>
      <c r="E86" s="225"/>
      <c r="F86" s="226"/>
      <c r="G86" s="166"/>
      <c r="H86" s="226"/>
      <c r="I86" s="166"/>
      <c r="J86" s="226"/>
      <c r="K86" s="166"/>
      <c r="L86" s="226"/>
      <c r="M86" s="166"/>
      <c r="N86" s="226"/>
      <c r="O86" s="166"/>
      <c r="P86" s="226"/>
      <c r="Q86" s="166"/>
      <c r="R86" s="226"/>
      <c r="S86" s="1"/>
      <c r="T86" s="1"/>
      <c r="U86" s="1"/>
      <c r="V86" s="4"/>
      <c r="W86" s="4"/>
      <c r="X86" s="4"/>
      <c r="Y86" s="4"/>
      <c r="Z86" s="4"/>
      <c r="AA86" s="4"/>
      <c r="AB86" s="1"/>
      <c r="AC86" s="1"/>
      <c r="AD86" s="1"/>
      <c r="AE86" s="1"/>
      <c r="AF86" s="1"/>
      <c r="AG86" s="1"/>
      <c r="AH86" s="1"/>
      <c r="AI86" s="1"/>
    </row>
    <row r="87" spans="1:35" s="2" customFormat="1" ht="11.5" x14ac:dyDescent="0.25">
      <c r="A87" s="1"/>
      <c r="B87" s="227"/>
      <c r="C87" s="227"/>
      <c r="D87" s="225"/>
      <c r="E87" s="225"/>
      <c r="F87" s="226"/>
      <c r="G87" s="166"/>
      <c r="H87" s="226"/>
      <c r="I87" s="166"/>
      <c r="J87" s="226"/>
      <c r="K87" s="166"/>
      <c r="L87" s="226"/>
      <c r="M87" s="166"/>
      <c r="N87" s="226"/>
      <c r="O87" s="166"/>
      <c r="P87" s="226"/>
      <c r="Q87" s="166"/>
      <c r="R87" s="226"/>
      <c r="S87" s="1"/>
      <c r="T87" s="1"/>
      <c r="U87" s="1"/>
      <c r="V87" s="4"/>
      <c r="W87" s="4"/>
      <c r="X87" s="4"/>
      <c r="Y87" s="4"/>
      <c r="Z87" s="4"/>
      <c r="AA87" s="4"/>
      <c r="AB87" s="1"/>
      <c r="AC87" s="1"/>
      <c r="AD87" s="1"/>
      <c r="AE87" s="1"/>
      <c r="AF87" s="1"/>
      <c r="AG87" s="1"/>
      <c r="AH87" s="1"/>
      <c r="AI87" s="1"/>
    </row>
    <row r="88" spans="1:35" s="2" customFormat="1" ht="11.5" x14ac:dyDescent="0.25">
      <c r="A88" s="1"/>
      <c r="B88" s="227"/>
      <c r="C88" s="227"/>
      <c r="D88" s="225"/>
      <c r="E88" s="225"/>
      <c r="F88" s="226"/>
      <c r="G88" s="166"/>
      <c r="H88" s="226"/>
      <c r="I88" s="166"/>
      <c r="J88" s="226"/>
      <c r="K88" s="166"/>
      <c r="L88" s="226"/>
      <c r="M88" s="166"/>
      <c r="N88" s="226"/>
      <c r="O88" s="166"/>
      <c r="P88" s="226"/>
      <c r="Q88" s="166"/>
      <c r="R88" s="226"/>
      <c r="S88" s="1"/>
      <c r="T88" s="1"/>
      <c r="U88" s="1"/>
      <c r="V88" s="4"/>
      <c r="W88" s="4"/>
      <c r="X88" s="4"/>
      <c r="Y88" s="4"/>
      <c r="Z88" s="4"/>
      <c r="AA88" s="4"/>
      <c r="AB88" s="1"/>
      <c r="AC88" s="1"/>
      <c r="AD88" s="1"/>
      <c r="AE88" s="1"/>
      <c r="AF88" s="1"/>
      <c r="AG88" s="1"/>
      <c r="AH88" s="1"/>
      <c r="AI88" s="1"/>
    </row>
    <row r="89" spans="1:35" s="2" customFormat="1" ht="11.5" x14ac:dyDescent="0.25">
      <c r="A89" s="1"/>
      <c r="B89" s="227"/>
      <c r="C89" s="227"/>
      <c r="D89" s="225"/>
      <c r="E89" s="225"/>
      <c r="F89" s="226"/>
      <c r="G89" s="166"/>
      <c r="H89" s="226"/>
      <c r="I89" s="166"/>
      <c r="J89" s="226"/>
      <c r="K89" s="166"/>
      <c r="L89" s="226"/>
      <c r="M89" s="166"/>
      <c r="N89" s="226"/>
      <c r="O89" s="166"/>
      <c r="P89" s="226"/>
      <c r="Q89" s="166"/>
      <c r="R89" s="226"/>
      <c r="S89" s="1"/>
      <c r="T89" s="1"/>
      <c r="U89" s="1"/>
      <c r="V89" s="4"/>
      <c r="W89" s="4"/>
      <c r="X89" s="4"/>
      <c r="Y89" s="4"/>
      <c r="Z89" s="4"/>
      <c r="AA89" s="4"/>
      <c r="AB89" s="1"/>
      <c r="AC89" s="1"/>
      <c r="AD89" s="1"/>
      <c r="AE89" s="1"/>
      <c r="AF89" s="1"/>
      <c r="AG89" s="1"/>
      <c r="AH89" s="1"/>
      <c r="AI89" s="1"/>
    </row>
    <row r="90" spans="1:35" s="2" customFormat="1" ht="11.5" x14ac:dyDescent="0.25">
      <c r="A90" s="1"/>
      <c r="B90" s="227"/>
      <c r="C90" s="227"/>
      <c r="D90" s="225"/>
      <c r="E90" s="225"/>
      <c r="F90" s="226"/>
      <c r="G90" s="166"/>
      <c r="H90" s="226"/>
      <c r="I90" s="166"/>
      <c r="J90" s="226"/>
      <c r="K90" s="166"/>
      <c r="L90" s="226"/>
      <c r="M90" s="166"/>
      <c r="N90" s="226"/>
      <c r="O90" s="166"/>
      <c r="P90" s="226"/>
      <c r="Q90" s="166"/>
      <c r="R90" s="226"/>
      <c r="S90" s="1"/>
      <c r="T90" s="1"/>
      <c r="U90" s="1"/>
      <c r="V90" s="4"/>
      <c r="W90" s="4"/>
      <c r="X90" s="4"/>
      <c r="Y90" s="4"/>
      <c r="Z90" s="4"/>
      <c r="AA90" s="4"/>
      <c r="AB90" s="1"/>
      <c r="AC90" s="1"/>
      <c r="AD90" s="1"/>
      <c r="AE90" s="1"/>
      <c r="AF90" s="1"/>
      <c r="AG90" s="1"/>
      <c r="AH90" s="1"/>
      <c r="AI90" s="1"/>
    </row>
    <row r="91" spans="1:35" s="2" customFormat="1" ht="11.5" x14ac:dyDescent="0.25">
      <c r="A91" s="1"/>
      <c r="B91" s="227"/>
      <c r="C91" s="227"/>
      <c r="D91" s="225"/>
      <c r="E91" s="225"/>
      <c r="F91" s="226"/>
      <c r="G91" s="166"/>
      <c r="H91" s="226"/>
      <c r="I91" s="166"/>
      <c r="J91" s="226"/>
      <c r="K91" s="166"/>
      <c r="L91" s="226"/>
      <c r="M91" s="166"/>
      <c r="N91" s="226"/>
      <c r="O91" s="166"/>
      <c r="P91" s="226"/>
      <c r="Q91" s="166"/>
      <c r="R91" s="226"/>
      <c r="S91" s="1"/>
      <c r="T91" s="1"/>
      <c r="U91" s="1"/>
      <c r="V91" s="4"/>
      <c r="W91" s="4"/>
      <c r="X91" s="4"/>
      <c r="Y91" s="4"/>
      <c r="Z91" s="4"/>
      <c r="AA91" s="4"/>
      <c r="AB91" s="1"/>
      <c r="AC91" s="1"/>
      <c r="AD91" s="1"/>
      <c r="AE91" s="1"/>
      <c r="AF91" s="1"/>
      <c r="AG91" s="1"/>
      <c r="AH91" s="1"/>
      <c r="AI91" s="1"/>
    </row>
    <row r="92" spans="1:35" s="2" customFormat="1" ht="11.5" x14ac:dyDescent="0.25">
      <c r="A92" s="1"/>
      <c r="B92" s="227"/>
      <c r="C92" s="227"/>
      <c r="D92" s="225"/>
      <c r="E92" s="225"/>
      <c r="F92" s="226"/>
      <c r="G92" s="166"/>
      <c r="H92" s="226"/>
      <c r="I92" s="166"/>
      <c r="J92" s="226"/>
      <c r="K92" s="166"/>
      <c r="L92" s="226"/>
      <c r="M92" s="166"/>
      <c r="N92" s="226"/>
      <c r="O92" s="166"/>
      <c r="P92" s="226"/>
      <c r="Q92" s="166"/>
      <c r="R92" s="226"/>
      <c r="S92" s="1"/>
      <c r="T92" s="1"/>
      <c r="U92" s="1"/>
      <c r="V92" s="4"/>
      <c r="W92" s="4"/>
      <c r="X92" s="4"/>
      <c r="Y92" s="4"/>
      <c r="Z92" s="4"/>
      <c r="AA92" s="4"/>
      <c r="AB92" s="1"/>
      <c r="AC92" s="1"/>
      <c r="AD92" s="1"/>
      <c r="AE92" s="1"/>
      <c r="AF92" s="1"/>
      <c r="AG92" s="1"/>
      <c r="AH92" s="1"/>
      <c r="AI92" s="1"/>
    </row>
    <row r="93" spans="1:35" s="2" customFormat="1" ht="11.5" x14ac:dyDescent="0.25">
      <c r="A93" s="1"/>
      <c r="B93" s="227"/>
      <c r="C93" s="227"/>
      <c r="D93" s="225"/>
      <c r="E93" s="225"/>
      <c r="F93" s="226"/>
      <c r="G93" s="166"/>
      <c r="H93" s="226"/>
      <c r="I93" s="166"/>
      <c r="J93" s="226"/>
      <c r="K93" s="166"/>
      <c r="L93" s="226"/>
      <c r="M93" s="166"/>
      <c r="N93" s="226"/>
      <c r="O93" s="166"/>
      <c r="P93" s="226"/>
      <c r="Q93" s="166"/>
      <c r="R93" s="226"/>
      <c r="S93" s="1"/>
      <c r="T93" s="1"/>
      <c r="U93" s="1"/>
      <c r="V93" s="4"/>
      <c r="W93" s="4"/>
      <c r="X93" s="4"/>
      <c r="Y93" s="4"/>
      <c r="Z93" s="4"/>
      <c r="AA93" s="4"/>
      <c r="AB93" s="1"/>
      <c r="AC93" s="1"/>
      <c r="AD93" s="1"/>
      <c r="AE93" s="1"/>
      <c r="AF93" s="1"/>
      <c r="AG93" s="1"/>
      <c r="AH93" s="1"/>
      <c r="AI93" s="1"/>
    </row>
    <row r="94" spans="1:35" s="2" customFormat="1" ht="11.5" x14ac:dyDescent="0.25">
      <c r="A94" s="1"/>
      <c r="B94" s="227"/>
      <c r="C94" s="227"/>
      <c r="D94" s="225"/>
      <c r="E94" s="225"/>
      <c r="F94" s="226"/>
      <c r="G94" s="166"/>
      <c r="H94" s="226"/>
      <c r="I94" s="166"/>
      <c r="J94" s="226"/>
      <c r="K94" s="166"/>
      <c r="L94" s="226"/>
      <c r="M94" s="166"/>
      <c r="N94" s="226"/>
      <c r="O94" s="166"/>
      <c r="P94" s="226"/>
      <c r="Q94" s="166"/>
      <c r="R94" s="226"/>
      <c r="S94" s="1"/>
      <c r="T94" s="1"/>
      <c r="U94" s="1"/>
      <c r="V94" s="4"/>
      <c r="W94" s="4"/>
      <c r="X94" s="4"/>
      <c r="Y94" s="4"/>
      <c r="Z94" s="4"/>
      <c r="AA94" s="4"/>
      <c r="AB94" s="1"/>
      <c r="AC94" s="1"/>
      <c r="AD94" s="1"/>
      <c r="AE94" s="1"/>
      <c r="AF94" s="1"/>
      <c r="AG94" s="1"/>
      <c r="AH94" s="1"/>
      <c r="AI94" s="1"/>
    </row>
    <row r="95" spans="1:35" s="2" customFormat="1" ht="11.5" x14ac:dyDescent="0.25">
      <c r="A95" s="1"/>
      <c r="B95" s="227"/>
      <c r="C95" s="227"/>
      <c r="D95" s="225"/>
      <c r="E95" s="225"/>
      <c r="F95" s="226"/>
      <c r="G95" s="166"/>
      <c r="H95" s="226"/>
      <c r="I95" s="166"/>
      <c r="J95" s="226"/>
      <c r="K95" s="166"/>
      <c r="L95" s="226"/>
      <c r="M95" s="166"/>
      <c r="N95" s="226"/>
      <c r="O95" s="166"/>
      <c r="P95" s="226"/>
      <c r="Q95" s="166"/>
      <c r="R95" s="226"/>
      <c r="S95" s="1"/>
      <c r="T95" s="1"/>
      <c r="U95" s="1"/>
      <c r="V95" s="4"/>
      <c r="W95" s="4"/>
      <c r="X95" s="4"/>
      <c r="Y95" s="4"/>
      <c r="Z95" s="4"/>
      <c r="AA95" s="4"/>
      <c r="AB95" s="1"/>
      <c r="AC95" s="1"/>
      <c r="AD95" s="1"/>
      <c r="AE95" s="1"/>
      <c r="AF95" s="1"/>
      <c r="AG95" s="1"/>
      <c r="AH95" s="1"/>
      <c r="AI95" s="1"/>
    </row>
    <row r="96" spans="1:35" s="2" customFormat="1" ht="11.5" x14ac:dyDescent="0.25">
      <c r="A96" s="1"/>
      <c r="B96" s="227"/>
      <c r="C96" s="227"/>
      <c r="D96" s="225"/>
      <c r="E96" s="225"/>
      <c r="F96" s="226"/>
      <c r="G96" s="166"/>
      <c r="H96" s="226"/>
      <c r="I96" s="166"/>
      <c r="J96" s="226"/>
      <c r="K96" s="166"/>
      <c r="L96" s="226"/>
      <c r="M96" s="166"/>
      <c r="N96" s="226"/>
      <c r="O96" s="166"/>
      <c r="P96" s="226"/>
      <c r="Q96" s="166"/>
      <c r="R96" s="226"/>
      <c r="S96" s="1"/>
      <c r="T96" s="1"/>
      <c r="U96" s="1"/>
      <c r="V96" s="4"/>
      <c r="W96" s="4"/>
      <c r="X96" s="4"/>
      <c r="Y96" s="4"/>
      <c r="Z96" s="4"/>
      <c r="AA96" s="4"/>
      <c r="AB96" s="1"/>
      <c r="AC96" s="1"/>
      <c r="AD96" s="1"/>
      <c r="AE96" s="1"/>
      <c r="AF96" s="1"/>
      <c r="AG96" s="1"/>
      <c r="AH96" s="1"/>
      <c r="AI96" s="1"/>
    </row>
    <row r="97" spans="1:35" s="2" customFormat="1" ht="11.5" x14ac:dyDescent="0.25">
      <c r="A97" s="1"/>
      <c r="B97" s="227"/>
      <c r="C97" s="227"/>
      <c r="D97" s="225"/>
      <c r="E97" s="225"/>
      <c r="F97" s="226"/>
      <c r="G97" s="166"/>
      <c r="H97" s="226"/>
      <c r="I97" s="166"/>
      <c r="J97" s="226"/>
      <c r="K97" s="166"/>
      <c r="L97" s="226"/>
      <c r="M97" s="166"/>
      <c r="N97" s="226"/>
      <c r="O97" s="166"/>
      <c r="P97" s="226"/>
      <c r="Q97" s="166"/>
      <c r="R97" s="226"/>
      <c r="S97" s="1"/>
      <c r="T97" s="1"/>
      <c r="U97" s="1"/>
      <c r="V97" s="4"/>
      <c r="W97" s="4"/>
      <c r="X97" s="4"/>
      <c r="Y97" s="4"/>
      <c r="Z97" s="4"/>
      <c r="AA97" s="4"/>
      <c r="AB97" s="1"/>
      <c r="AC97" s="1"/>
      <c r="AD97" s="1"/>
      <c r="AE97" s="1"/>
      <c r="AF97" s="1"/>
      <c r="AG97" s="1"/>
      <c r="AH97" s="1"/>
      <c r="AI97" s="1"/>
    </row>
    <row r="98" spans="1:35" s="2" customFormat="1" ht="11.5" x14ac:dyDescent="0.25">
      <c r="A98" s="1"/>
      <c r="B98" s="227"/>
      <c r="C98" s="227"/>
      <c r="D98" s="225"/>
      <c r="E98" s="225"/>
      <c r="F98" s="226"/>
      <c r="G98" s="166"/>
      <c r="H98" s="226"/>
      <c r="I98" s="166"/>
      <c r="J98" s="226"/>
      <c r="K98" s="166"/>
      <c r="L98" s="226"/>
      <c r="M98" s="166"/>
      <c r="N98" s="226"/>
      <c r="O98" s="166"/>
      <c r="P98" s="226"/>
      <c r="Q98" s="166"/>
      <c r="R98" s="226"/>
      <c r="S98" s="1"/>
      <c r="T98" s="1"/>
      <c r="U98" s="1"/>
      <c r="V98" s="4"/>
      <c r="W98" s="4"/>
      <c r="X98" s="4"/>
      <c r="Y98" s="4"/>
      <c r="Z98" s="4"/>
      <c r="AA98" s="4"/>
      <c r="AB98" s="1"/>
      <c r="AC98" s="1"/>
      <c r="AD98" s="1"/>
      <c r="AE98" s="1"/>
      <c r="AF98" s="1"/>
      <c r="AG98" s="1"/>
      <c r="AH98" s="1"/>
      <c r="AI98" s="1"/>
    </row>
    <row r="99" spans="1:35" s="2" customFormat="1" ht="11.5" x14ac:dyDescent="0.25">
      <c r="A99" s="1"/>
      <c r="B99" s="227"/>
      <c r="C99" s="227"/>
      <c r="D99" s="225"/>
      <c r="E99" s="225"/>
      <c r="F99" s="226"/>
      <c r="G99" s="166"/>
      <c r="H99" s="226"/>
      <c r="I99" s="166"/>
      <c r="J99" s="226"/>
      <c r="K99" s="166"/>
      <c r="L99" s="226"/>
      <c r="M99" s="166"/>
      <c r="N99" s="226"/>
      <c r="O99" s="166"/>
      <c r="P99" s="226"/>
      <c r="Q99" s="166"/>
      <c r="R99" s="226"/>
      <c r="S99" s="1"/>
      <c r="T99" s="1"/>
      <c r="U99" s="1"/>
      <c r="V99" s="4"/>
      <c r="W99" s="4"/>
      <c r="X99" s="4"/>
      <c r="Y99" s="4"/>
      <c r="Z99" s="4"/>
      <c r="AA99" s="4"/>
      <c r="AB99" s="1"/>
      <c r="AC99" s="1"/>
      <c r="AD99" s="1"/>
      <c r="AE99" s="1"/>
      <c r="AF99" s="1"/>
      <c r="AG99" s="1"/>
      <c r="AH99" s="1"/>
      <c r="AI99" s="1"/>
    </row>
    <row r="100" spans="1:35" s="2" customFormat="1" ht="11.5" x14ac:dyDescent="0.25">
      <c r="A100" s="1"/>
      <c r="B100" s="227"/>
      <c r="C100" s="227"/>
      <c r="D100" s="225"/>
      <c r="E100" s="225"/>
      <c r="F100" s="226"/>
      <c r="G100" s="166"/>
      <c r="H100" s="226"/>
      <c r="I100" s="166"/>
      <c r="J100" s="226"/>
      <c r="K100" s="166"/>
      <c r="L100" s="226"/>
      <c r="M100" s="166"/>
      <c r="N100" s="226"/>
      <c r="O100" s="166"/>
      <c r="P100" s="226"/>
      <c r="Q100" s="166"/>
      <c r="R100" s="226"/>
      <c r="S100" s="1"/>
      <c r="T100" s="1"/>
      <c r="U100" s="1"/>
      <c r="V100" s="4"/>
      <c r="W100" s="4"/>
      <c r="X100" s="4"/>
      <c r="Y100" s="4"/>
      <c r="Z100" s="4"/>
      <c r="AA100" s="4"/>
      <c r="AB100" s="1"/>
      <c r="AC100" s="1"/>
      <c r="AD100" s="1"/>
      <c r="AE100" s="1"/>
      <c r="AF100" s="1"/>
      <c r="AG100" s="1"/>
      <c r="AH100" s="1"/>
      <c r="AI100" s="1"/>
    </row>
    <row r="101" spans="1:35" s="2" customFormat="1" ht="11.5" x14ac:dyDescent="0.25">
      <c r="A101" s="1"/>
      <c r="B101" s="227"/>
      <c r="C101" s="227"/>
      <c r="D101" s="225"/>
      <c r="E101" s="225"/>
      <c r="F101" s="226"/>
      <c r="G101" s="166"/>
      <c r="H101" s="226"/>
      <c r="I101" s="166"/>
      <c r="J101" s="226"/>
      <c r="K101" s="166"/>
      <c r="L101" s="226"/>
      <c r="M101" s="166"/>
      <c r="N101" s="226"/>
      <c r="O101" s="166"/>
      <c r="P101" s="226"/>
      <c r="Q101" s="166"/>
      <c r="R101" s="226"/>
      <c r="S101" s="1"/>
      <c r="T101" s="1"/>
      <c r="U101" s="1"/>
      <c r="V101" s="4"/>
      <c r="W101" s="4"/>
      <c r="X101" s="4"/>
      <c r="Y101" s="4"/>
      <c r="Z101" s="4"/>
      <c r="AA101" s="4"/>
      <c r="AB101" s="1"/>
      <c r="AC101" s="1"/>
      <c r="AD101" s="1"/>
      <c r="AE101" s="1"/>
      <c r="AF101" s="1"/>
      <c r="AG101" s="1"/>
      <c r="AH101" s="1"/>
      <c r="AI101" s="1"/>
    </row>
    <row r="102" spans="1:35" s="2" customFormat="1" ht="11.5" x14ac:dyDescent="0.25">
      <c r="A102" s="1"/>
      <c r="B102" s="227"/>
      <c r="C102" s="227"/>
      <c r="D102" s="225"/>
      <c r="E102" s="225"/>
      <c r="F102" s="226"/>
      <c r="G102" s="166"/>
      <c r="H102" s="226"/>
      <c r="I102" s="166"/>
      <c r="J102" s="226"/>
      <c r="K102" s="166"/>
      <c r="L102" s="226"/>
      <c r="M102" s="166"/>
      <c r="N102" s="226"/>
      <c r="O102" s="166"/>
      <c r="P102" s="226"/>
      <c r="Q102" s="166"/>
      <c r="R102" s="226"/>
      <c r="S102" s="1"/>
      <c r="T102" s="1"/>
      <c r="U102" s="1"/>
      <c r="V102" s="4"/>
      <c r="W102" s="4"/>
      <c r="X102" s="4"/>
      <c r="Y102" s="4"/>
      <c r="Z102" s="4"/>
      <c r="AA102" s="4"/>
      <c r="AB102" s="1"/>
      <c r="AC102" s="1"/>
      <c r="AD102" s="1"/>
      <c r="AE102" s="1"/>
      <c r="AF102" s="1"/>
      <c r="AG102" s="1"/>
      <c r="AH102" s="1"/>
      <c r="AI102" s="1"/>
    </row>
    <row r="103" spans="1:35" s="2" customFormat="1" ht="11.5" x14ac:dyDescent="0.25">
      <c r="A103" s="1"/>
      <c r="B103" s="227"/>
      <c r="C103" s="227"/>
      <c r="D103" s="225"/>
      <c r="E103" s="225"/>
      <c r="F103" s="226"/>
      <c r="G103" s="166"/>
      <c r="H103" s="226"/>
      <c r="I103" s="166"/>
      <c r="J103" s="226"/>
      <c r="K103" s="166"/>
      <c r="L103" s="226"/>
      <c r="M103" s="166"/>
      <c r="N103" s="226"/>
      <c r="O103" s="166"/>
      <c r="P103" s="226"/>
      <c r="Q103" s="166"/>
      <c r="R103" s="226"/>
      <c r="S103" s="1"/>
      <c r="T103" s="1"/>
      <c r="U103" s="1"/>
      <c r="V103" s="4"/>
      <c r="W103" s="4"/>
      <c r="X103" s="4"/>
      <c r="Y103" s="4"/>
      <c r="Z103" s="4"/>
      <c r="AA103" s="4"/>
      <c r="AB103" s="1"/>
      <c r="AC103" s="1"/>
      <c r="AD103" s="1"/>
      <c r="AE103" s="1"/>
      <c r="AF103" s="1"/>
      <c r="AG103" s="1"/>
      <c r="AH103" s="1"/>
      <c r="AI103" s="1"/>
    </row>
    <row r="104" spans="1:35" s="2" customFormat="1" ht="11.5" x14ac:dyDescent="0.25">
      <c r="A104" s="1"/>
      <c r="B104" s="227"/>
      <c r="C104" s="227"/>
      <c r="D104" s="225"/>
      <c r="E104" s="225"/>
      <c r="F104" s="226"/>
      <c r="G104" s="166"/>
      <c r="H104" s="226"/>
      <c r="I104" s="166"/>
      <c r="J104" s="226"/>
      <c r="K104" s="166"/>
      <c r="L104" s="226"/>
      <c r="M104" s="166"/>
      <c r="N104" s="226"/>
      <c r="O104" s="166"/>
      <c r="P104" s="226"/>
      <c r="Q104" s="166"/>
      <c r="R104" s="226"/>
      <c r="S104" s="1"/>
      <c r="T104" s="1"/>
      <c r="U104" s="1"/>
      <c r="V104" s="4"/>
      <c r="W104" s="4"/>
      <c r="X104" s="4"/>
      <c r="Y104" s="4"/>
      <c r="Z104" s="4"/>
      <c r="AA104" s="4"/>
      <c r="AB104" s="1"/>
      <c r="AC104" s="1"/>
      <c r="AD104" s="1"/>
      <c r="AE104" s="1"/>
      <c r="AF104" s="1"/>
      <c r="AG104" s="1"/>
      <c r="AH104" s="1"/>
      <c r="AI104" s="1"/>
    </row>
    <row r="105" spans="1:35" s="2" customFormat="1" ht="11.5" x14ac:dyDescent="0.25">
      <c r="A105" s="1"/>
      <c r="B105" s="227"/>
      <c r="C105" s="227"/>
      <c r="D105" s="225"/>
      <c r="E105" s="225"/>
      <c r="F105" s="226"/>
      <c r="G105" s="166"/>
      <c r="H105" s="226"/>
      <c r="I105" s="166"/>
      <c r="J105" s="226"/>
      <c r="K105" s="166"/>
      <c r="L105" s="226"/>
      <c r="M105" s="166"/>
      <c r="N105" s="226"/>
      <c r="O105" s="166"/>
      <c r="P105" s="226"/>
      <c r="Q105" s="166"/>
      <c r="R105" s="226"/>
      <c r="S105" s="1"/>
      <c r="T105" s="1"/>
      <c r="U105" s="1"/>
      <c r="V105" s="4"/>
      <c r="W105" s="4"/>
      <c r="X105" s="4"/>
      <c r="Y105" s="4"/>
      <c r="Z105" s="4"/>
      <c r="AA105" s="4"/>
      <c r="AB105" s="1"/>
      <c r="AC105" s="1"/>
      <c r="AD105" s="1"/>
      <c r="AE105" s="1"/>
      <c r="AF105" s="1"/>
      <c r="AG105" s="1"/>
      <c r="AH105" s="1"/>
      <c r="AI105" s="1"/>
    </row>
    <row r="106" spans="1:35" s="2" customFormat="1" ht="11.5" x14ac:dyDescent="0.25">
      <c r="A106" s="1"/>
      <c r="B106" s="227"/>
      <c r="C106" s="227"/>
      <c r="D106" s="225"/>
      <c r="E106" s="225"/>
      <c r="F106" s="226"/>
      <c r="G106" s="166"/>
      <c r="H106" s="226"/>
      <c r="I106" s="166"/>
      <c r="J106" s="226"/>
      <c r="K106" s="166"/>
      <c r="L106" s="226"/>
      <c r="M106" s="166"/>
      <c r="N106" s="226"/>
      <c r="O106" s="166"/>
      <c r="P106" s="226"/>
      <c r="Q106" s="166"/>
      <c r="R106" s="226"/>
      <c r="S106" s="1"/>
      <c r="T106" s="1"/>
      <c r="U106" s="1"/>
      <c r="V106" s="4"/>
      <c r="W106" s="4"/>
      <c r="X106" s="4"/>
      <c r="Y106" s="4"/>
      <c r="Z106" s="4"/>
      <c r="AA106" s="4"/>
      <c r="AB106" s="1"/>
      <c r="AC106" s="1"/>
      <c r="AD106" s="1"/>
      <c r="AE106" s="1"/>
      <c r="AF106" s="1"/>
      <c r="AG106" s="1"/>
      <c r="AH106" s="1"/>
      <c r="AI106" s="1"/>
    </row>
    <row r="107" spans="1:35" s="2" customFormat="1" ht="11.5" x14ac:dyDescent="0.25">
      <c r="A107" s="1"/>
      <c r="B107" s="227"/>
      <c r="C107" s="227"/>
      <c r="D107" s="225"/>
      <c r="E107" s="225"/>
      <c r="F107" s="226"/>
      <c r="G107" s="166"/>
      <c r="H107" s="226"/>
      <c r="I107" s="166"/>
      <c r="J107" s="226"/>
      <c r="K107" s="166"/>
      <c r="L107" s="226"/>
      <c r="M107" s="166"/>
      <c r="N107" s="226"/>
      <c r="O107" s="166"/>
      <c r="P107" s="226"/>
      <c r="Q107" s="166"/>
      <c r="R107" s="226"/>
      <c r="S107" s="1"/>
      <c r="T107" s="1"/>
      <c r="U107" s="1"/>
      <c r="V107" s="4"/>
      <c r="W107" s="4"/>
      <c r="X107" s="4"/>
      <c r="Y107" s="4"/>
      <c r="Z107" s="4"/>
      <c r="AA107" s="4"/>
      <c r="AB107" s="1"/>
      <c r="AC107" s="1"/>
      <c r="AD107" s="1"/>
      <c r="AE107" s="1"/>
      <c r="AF107" s="1"/>
      <c r="AG107" s="1"/>
      <c r="AH107" s="1"/>
      <c r="AI107" s="1"/>
    </row>
    <row r="108" spans="1:35" s="2" customFormat="1" ht="11.5" x14ac:dyDescent="0.25">
      <c r="A108" s="1"/>
      <c r="B108" s="227"/>
      <c r="C108" s="227"/>
      <c r="D108" s="225"/>
      <c r="E108" s="225"/>
      <c r="F108" s="226"/>
      <c r="G108" s="166"/>
      <c r="H108" s="226"/>
      <c r="I108" s="166"/>
      <c r="J108" s="226"/>
      <c r="K108" s="166"/>
      <c r="L108" s="226"/>
      <c r="M108" s="166"/>
      <c r="N108" s="226"/>
      <c r="O108" s="166"/>
      <c r="P108" s="226"/>
      <c r="Q108" s="166"/>
      <c r="R108" s="226"/>
      <c r="S108" s="1"/>
      <c r="T108" s="1"/>
      <c r="U108" s="1"/>
      <c r="V108" s="4"/>
      <c r="W108" s="4"/>
      <c r="X108" s="4"/>
      <c r="Y108" s="4"/>
      <c r="Z108" s="4"/>
      <c r="AA108" s="4"/>
      <c r="AB108" s="1"/>
      <c r="AC108" s="1"/>
      <c r="AD108" s="1"/>
      <c r="AE108" s="1"/>
      <c r="AF108" s="1"/>
      <c r="AG108" s="1"/>
      <c r="AH108" s="1"/>
      <c r="AI108" s="1"/>
    </row>
    <row r="109" spans="1:35" s="2" customFormat="1" ht="11.5" x14ac:dyDescent="0.25">
      <c r="A109" s="1"/>
      <c r="B109" s="227"/>
      <c r="C109" s="227"/>
      <c r="D109" s="225"/>
      <c r="E109" s="225"/>
      <c r="F109" s="226"/>
      <c r="G109" s="166"/>
      <c r="H109" s="226"/>
      <c r="I109" s="166"/>
      <c r="J109" s="226"/>
      <c r="K109" s="166"/>
      <c r="L109" s="226"/>
      <c r="M109" s="166"/>
      <c r="N109" s="226"/>
      <c r="O109" s="166"/>
      <c r="P109" s="226"/>
      <c r="Q109" s="166"/>
      <c r="R109" s="226"/>
      <c r="S109" s="1"/>
      <c r="T109" s="1"/>
      <c r="U109" s="1"/>
      <c r="V109" s="4"/>
      <c r="W109" s="4"/>
      <c r="X109" s="4"/>
      <c r="Y109" s="4"/>
      <c r="Z109" s="4"/>
      <c r="AA109" s="4"/>
      <c r="AB109" s="1"/>
      <c r="AC109" s="1"/>
      <c r="AD109" s="1"/>
      <c r="AE109" s="1"/>
      <c r="AF109" s="1"/>
      <c r="AG109" s="1"/>
      <c r="AH109" s="1"/>
      <c r="AI109" s="1"/>
    </row>
    <row r="110" spans="1:35" s="2" customFormat="1" ht="11.5" x14ac:dyDescent="0.25">
      <c r="A110" s="1"/>
      <c r="B110" s="227"/>
      <c r="C110" s="227"/>
      <c r="D110" s="225"/>
      <c r="E110" s="225"/>
      <c r="F110" s="226"/>
      <c r="G110" s="166"/>
      <c r="H110" s="226"/>
      <c r="I110" s="166"/>
      <c r="J110" s="226"/>
      <c r="K110" s="166"/>
      <c r="L110" s="226"/>
      <c r="M110" s="166"/>
      <c r="N110" s="226"/>
      <c r="O110" s="166"/>
      <c r="P110" s="226"/>
      <c r="Q110" s="166"/>
      <c r="R110" s="226"/>
      <c r="S110" s="1"/>
      <c r="T110" s="1"/>
      <c r="U110" s="1"/>
      <c r="V110" s="4"/>
      <c r="W110" s="4"/>
      <c r="X110" s="4"/>
      <c r="Y110" s="4"/>
      <c r="Z110" s="4"/>
      <c r="AA110" s="4"/>
      <c r="AB110" s="1"/>
      <c r="AC110" s="1"/>
      <c r="AD110" s="1"/>
      <c r="AE110" s="1"/>
      <c r="AF110" s="1"/>
      <c r="AG110" s="1"/>
      <c r="AH110" s="1"/>
      <c r="AI110" s="1"/>
    </row>
    <row r="111" spans="1:35" s="2" customFormat="1" ht="11.5" x14ac:dyDescent="0.25">
      <c r="A111" s="1"/>
      <c r="B111" s="227"/>
      <c r="C111" s="227"/>
      <c r="D111" s="225"/>
      <c r="E111" s="225"/>
      <c r="F111" s="226"/>
      <c r="G111" s="166"/>
      <c r="H111" s="226"/>
      <c r="I111" s="166"/>
      <c r="J111" s="226"/>
      <c r="K111" s="166"/>
      <c r="L111" s="226"/>
      <c r="M111" s="166"/>
      <c r="N111" s="226"/>
      <c r="O111" s="166"/>
      <c r="P111" s="226"/>
      <c r="Q111" s="166"/>
      <c r="R111" s="226"/>
      <c r="S111" s="1"/>
      <c r="T111" s="1"/>
      <c r="U111" s="1"/>
      <c r="V111" s="4"/>
      <c r="W111" s="4"/>
      <c r="X111" s="4"/>
      <c r="Y111" s="4"/>
      <c r="Z111" s="4"/>
      <c r="AA111" s="4"/>
      <c r="AB111" s="1"/>
      <c r="AC111" s="1"/>
      <c r="AD111" s="1"/>
      <c r="AE111" s="1"/>
      <c r="AF111" s="1"/>
      <c r="AG111" s="1"/>
      <c r="AH111" s="1"/>
      <c r="AI111" s="1"/>
    </row>
    <row r="112" spans="1:35" s="2" customFormat="1" ht="11.5" x14ac:dyDescent="0.25">
      <c r="A112" s="1"/>
      <c r="B112" s="227"/>
      <c r="C112" s="227"/>
      <c r="D112" s="225"/>
      <c r="E112" s="225"/>
      <c r="F112" s="226"/>
      <c r="G112" s="166"/>
      <c r="H112" s="226"/>
      <c r="I112" s="166"/>
      <c r="J112" s="226"/>
      <c r="K112" s="166"/>
      <c r="L112" s="226"/>
      <c r="M112" s="166"/>
      <c r="N112" s="226"/>
      <c r="O112" s="166"/>
      <c r="P112" s="226"/>
      <c r="Q112" s="166"/>
      <c r="R112" s="226"/>
      <c r="S112" s="1"/>
      <c r="T112" s="1"/>
      <c r="U112" s="1"/>
      <c r="V112" s="4"/>
      <c r="W112" s="4"/>
      <c r="X112" s="4"/>
      <c r="Y112" s="4"/>
      <c r="Z112" s="4"/>
      <c r="AA112" s="4"/>
      <c r="AB112" s="1"/>
      <c r="AC112" s="1"/>
      <c r="AD112" s="1"/>
      <c r="AE112" s="1"/>
      <c r="AF112" s="1"/>
      <c r="AG112" s="1"/>
      <c r="AH112" s="1"/>
      <c r="AI112" s="1"/>
    </row>
    <row r="113" spans="1:35" s="2" customFormat="1" ht="11.5" x14ac:dyDescent="0.25">
      <c r="A113" s="1"/>
      <c r="B113" s="227"/>
      <c r="C113" s="227"/>
      <c r="D113" s="225"/>
      <c r="E113" s="225"/>
      <c r="F113" s="226"/>
      <c r="G113" s="166"/>
      <c r="H113" s="226"/>
      <c r="I113" s="166"/>
      <c r="J113" s="226"/>
      <c r="K113" s="166"/>
      <c r="L113" s="226"/>
      <c r="M113" s="166"/>
      <c r="N113" s="226"/>
      <c r="O113" s="166"/>
      <c r="P113" s="226"/>
      <c r="Q113" s="166"/>
      <c r="R113" s="226"/>
      <c r="S113" s="1"/>
      <c r="T113" s="1"/>
      <c r="U113" s="1"/>
      <c r="V113" s="4"/>
      <c r="W113" s="4"/>
      <c r="X113" s="4"/>
      <c r="Y113" s="4"/>
      <c r="Z113" s="4"/>
      <c r="AA113" s="4"/>
      <c r="AB113" s="1"/>
      <c r="AC113" s="1"/>
      <c r="AD113" s="1"/>
      <c r="AE113" s="1"/>
      <c r="AF113" s="1"/>
      <c r="AG113" s="1"/>
      <c r="AH113" s="1"/>
      <c r="AI113" s="1"/>
    </row>
    <row r="114" spans="1:35" s="2" customFormat="1" ht="11.5" x14ac:dyDescent="0.25">
      <c r="A114" s="1"/>
      <c r="B114" s="227"/>
      <c r="C114" s="227"/>
      <c r="D114" s="225"/>
      <c r="E114" s="225"/>
      <c r="F114" s="226"/>
      <c r="G114" s="166"/>
      <c r="H114" s="226"/>
      <c r="I114" s="166"/>
      <c r="J114" s="226"/>
      <c r="K114" s="166"/>
      <c r="L114" s="226"/>
      <c r="M114" s="166"/>
      <c r="N114" s="226"/>
      <c r="O114" s="166"/>
      <c r="P114" s="226"/>
      <c r="Q114" s="166"/>
      <c r="R114" s="226"/>
      <c r="S114" s="1"/>
      <c r="T114" s="1"/>
      <c r="U114" s="1"/>
      <c r="V114" s="4"/>
      <c r="W114" s="4"/>
      <c r="X114" s="4"/>
      <c r="Y114" s="4"/>
      <c r="Z114" s="4"/>
      <c r="AA114" s="4"/>
      <c r="AB114" s="1"/>
      <c r="AC114" s="1"/>
      <c r="AD114" s="1"/>
      <c r="AE114" s="1"/>
      <c r="AF114" s="1"/>
      <c r="AG114" s="1"/>
      <c r="AH114" s="1"/>
      <c r="AI114" s="1"/>
    </row>
    <row r="115" spans="1:35" s="2" customFormat="1" ht="11.5" x14ac:dyDescent="0.25">
      <c r="A115" s="1"/>
      <c r="B115" s="227"/>
      <c r="C115" s="227"/>
      <c r="D115" s="225"/>
      <c r="E115" s="225"/>
      <c r="F115" s="226"/>
      <c r="G115" s="166"/>
      <c r="H115" s="226"/>
      <c r="I115" s="166"/>
      <c r="J115" s="226"/>
      <c r="K115" s="166"/>
      <c r="L115" s="226"/>
      <c r="M115" s="166"/>
      <c r="N115" s="226"/>
      <c r="O115" s="166"/>
      <c r="P115" s="226"/>
      <c r="Q115" s="166"/>
      <c r="R115" s="226"/>
      <c r="S115" s="1"/>
      <c r="T115" s="1"/>
      <c r="U115" s="1"/>
      <c r="V115" s="4"/>
      <c r="W115" s="4"/>
      <c r="X115" s="4"/>
      <c r="Y115" s="4"/>
      <c r="Z115" s="4"/>
      <c r="AA115" s="4"/>
      <c r="AB115" s="1"/>
      <c r="AC115" s="1"/>
      <c r="AD115" s="1"/>
      <c r="AE115" s="1"/>
      <c r="AF115" s="1"/>
      <c r="AG115" s="1"/>
      <c r="AH115" s="1"/>
      <c r="AI115" s="1"/>
    </row>
    <row r="116" spans="1:35" s="2" customFormat="1" ht="11.5" x14ac:dyDescent="0.25">
      <c r="A116" s="1"/>
      <c r="B116" s="227"/>
      <c r="C116" s="227"/>
      <c r="D116" s="225"/>
      <c r="E116" s="225"/>
      <c r="F116" s="226"/>
      <c r="G116" s="166"/>
      <c r="H116" s="226"/>
      <c r="I116" s="166"/>
      <c r="J116" s="226"/>
      <c r="K116" s="166"/>
      <c r="L116" s="226"/>
      <c r="M116" s="166"/>
      <c r="N116" s="226"/>
      <c r="O116" s="166"/>
      <c r="P116" s="226"/>
      <c r="Q116" s="166"/>
      <c r="R116" s="226"/>
      <c r="S116" s="1"/>
      <c r="T116" s="1"/>
      <c r="U116" s="1"/>
      <c r="V116" s="4"/>
      <c r="W116" s="4"/>
      <c r="X116" s="4"/>
      <c r="Y116" s="4"/>
      <c r="Z116" s="4"/>
      <c r="AA116" s="4"/>
      <c r="AB116" s="1"/>
      <c r="AC116" s="1"/>
      <c r="AD116" s="1"/>
      <c r="AE116" s="1"/>
      <c r="AF116" s="1"/>
      <c r="AG116" s="1"/>
      <c r="AH116" s="1"/>
      <c r="AI116" s="1"/>
    </row>
    <row r="117" spans="1:35" s="2" customFormat="1" ht="11.5" x14ac:dyDescent="0.25">
      <c r="A117" s="1"/>
      <c r="B117" s="227"/>
      <c r="C117" s="227"/>
      <c r="D117" s="225"/>
      <c r="E117" s="225"/>
      <c r="F117" s="226"/>
      <c r="G117" s="166"/>
      <c r="H117" s="226"/>
      <c r="I117" s="166"/>
      <c r="J117" s="226"/>
      <c r="K117" s="166"/>
      <c r="L117" s="226"/>
      <c r="M117" s="166"/>
      <c r="N117" s="226"/>
      <c r="O117" s="166"/>
      <c r="P117" s="226"/>
      <c r="Q117" s="166"/>
      <c r="R117" s="226"/>
      <c r="S117" s="1"/>
      <c r="T117" s="1"/>
      <c r="U117" s="1"/>
      <c r="V117" s="4"/>
      <c r="W117" s="4"/>
      <c r="X117" s="4"/>
      <c r="Y117" s="4"/>
      <c r="Z117" s="4"/>
      <c r="AA117" s="4"/>
      <c r="AB117" s="1"/>
      <c r="AC117" s="1"/>
      <c r="AD117" s="1"/>
      <c r="AE117" s="1"/>
      <c r="AF117" s="1"/>
      <c r="AG117" s="1"/>
      <c r="AH117" s="1"/>
      <c r="AI117" s="1"/>
    </row>
    <row r="118" spans="1:35" s="2" customFormat="1" ht="11.5" x14ac:dyDescent="0.25">
      <c r="A118" s="1"/>
      <c r="B118" s="227"/>
      <c r="C118" s="227"/>
      <c r="D118" s="225"/>
      <c r="E118" s="225"/>
      <c r="F118" s="226"/>
      <c r="G118" s="166"/>
      <c r="H118" s="226"/>
      <c r="I118" s="166"/>
      <c r="J118" s="226"/>
      <c r="K118" s="166"/>
      <c r="L118" s="226"/>
      <c r="M118" s="166"/>
      <c r="N118" s="226"/>
      <c r="O118" s="166"/>
      <c r="P118" s="226"/>
      <c r="Q118" s="166"/>
      <c r="R118" s="226"/>
      <c r="S118" s="1"/>
      <c r="T118" s="1"/>
      <c r="U118" s="1"/>
      <c r="V118" s="4"/>
      <c r="W118" s="4"/>
      <c r="X118" s="4"/>
      <c r="Y118" s="4"/>
      <c r="Z118" s="4"/>
      <c r="AA118" s="4"/>
      <c r="AB118" s="1"/>
      <c r="AC118" s="1"/>
      <c r="AD118" s="1"/>
      <c r="AE118" s="1"/>
      <c r="AF118" s="1"/>
      <c r="AG118" s="1"/>
      <c r="AH118" s="1"/>
      <c r="AI118" s="1"/>
    </row>
    <row r="119" spans="1:35" s="2" customFormat="1" ht="11.5" x14ac:dyDescent="0.25">
      <c r="A119" s="1"/>
      <c r="B119" s="227"/>
      <c r="C119" s="227"/>
      <c r="D119" s="225"/>
      <c r="E119" s="225"/>
      <c r="F119" s="226"/>
      <c r="G119" s="166"/>
      <c r="H119" s="226"/>
      <c r="I119" s="166"/>
      <c r="J119" s="226"/>
      <c r="K119" s="166"/>
      <c r="L119" s="226"/>
      <c r="M119" s="166"/>
      <c r="N119" s="226"/>
      <c r="O119" s="166"/>
      <c r="P119" s="226"/>
      <c r="Q119" s="166"/>
      <c r="R119" s="226"/>
      <c r="S119" s="1"/>
      <c r="T119" s="1"/>
      <c r="U119" s="1"/>
      <c r="V119" s="4"/>
      <c r="W119" s="4"/>
      <c r="X119" s="4"/>
      <c r="Y119" s="4"/>
      <c r="Z119" s="4"/>
      <c r="AA119" s="4"/>
      <c r="AB119" s="1"/>
      <c r="AC119" s="1"/>
      <c r="AD119" s="1"/>
      <c r="AE119" s="1"/>
      <c r="AF119" s="1"/>
      <c r="AG119" s="1"/>
      <c r="AH119" s="1"/>
      <c r="AI119" s="1"/>
    </row>
    <row r="120" spans="1:35" s="2" customFormat="1" ht="11.5" x14ac:dyDescent="0.25">
      <c r="A120" s="1"/>
      <c r="B120" s="227"/>
      <c r="C120" s="227"/>
      <c r="D120" s="225"/>
      <c r="E120" s="225"/>
      <c r="F120" s="226"/>
      <c r="G120" s="166"/>
      <c r="H120" s="226"/>
      <c r="I120" s="166"/>
      <c r="J120" s="226"/>
      <c r="K120" s="166"/>
      <c r="L120" s="226"/>
      <c r="M120" s="166"/>
      <c r="N120" s="226"/>
      <c r="O120" s="166"/>
      <c r="P120" s="226"/>
      <c r="Q120" s="166"/>
      <c r="R120" s="226"/>
      <c r="S120" s="1"/>
      <c r="T120" s="1"/>
      <c r="U120" s="1"/>
      <c r="V120" s="4"/>
      <c r="W120" s="4"/>
      <c r="X120" s="4"/>
      <c r="Y120" s="4"/>
      <c r="Z120" s="4"/>
      <c r="AA120" s="4"/>
      <c r="AB120" s="1"/>
      <c r="AC120" s="1"/>
      <c r="AD120" s="1"/>
      <c r="AE120" s="1"/>
      <c r="AF120" s="1"/>
      <c r="AG120" s="1"/>
      <c r="AH120" s="1"/>
      <c r="AI120" s="1"/>
    </row>
    <row r="121" spans="1:35" s="2" customFormat="1" ht="11.5" x14ac:dyDescent="0.25">
      <c r="A121" s="1"/>
      <c r="B121" s="227"/>
      <c r="C121" s="227"/>
      <c r="D121" s="225"/>
      <c r="E121" s="225"/>
      <c r="F121" s="226"/>
      <c r="G121" s="166"/>
      <c r="H121" s="226"/>
      <c r="I121" s="166"/>
      <c r="J121" s="226"/>
      <c r="K121" s="166"/>
      <c r="L121" s="226"/>
      <c r="M121" s="166"/>
      <c r="N121" s="226"/>
      <c r="O121" s="166"/>
      <c r="P121" s="226"/>
      <c r="Q121" s="166"/>
      <c r="R121" s="226"/>
      <c r="S121" s="1"/>
      <c r="T121" s="1"/>
      <c r="U121" s="1"/>
      <c r="V121" s="4"/>
      <c r="W121" s="4"/>
      <c r="X121" s="4"/>
      <c r="Y121" s="4"/>
      <c r="Z121" s="4"/>
      <c r="AA121" s="4"/>
      <c r="AB121" s="1"/>
      <c r="AC121" s="1"/>
      <c r="AD121" s="1"/>
      <c r="AE121" s="1"/>
      <c r="AF121" s="1"/>
      <c r="AG121" s="1"/>
      <c r="AH121" s="1"/>
      <c r="AI121" s="1"/>
    </row>
    <row r="122" spans="1:35" s="2" customFormat="1" ht="11.5" x14ac:dyDescent="0.25">
      <c r="A122" s="1"/>
      <c r="B122" s="227"/>
      <c r="C122" s="227"/>
      <c r="D122" s="225"/>
      <c r="E122" s="225"/>
      <c r="F122" s="226"/>
      <c r="G122" s="166"/>
      <c r="H122" s="226"/>
      <c r="I122" s="166"/>
      <c r="J122" s="226"/>
      <c r="K122" s="166"/>
      <c r="L122" s="226"/>
      <c r="M122" s="166"/>
      <c r="N122" s="226"/>
      <c r="O122" s="166"/>
      <c r="P122" s="226"/>
      <c r="Q122" s="166"/>
      <c r="R122" s="226"/>
      <c r="S122" s="1"/>
      <c r="T122" s="1"/>
      <c r="U122" s="1"/>
      <c r="V122" s="4"/>
      <c r="W122" s="4"/>
      <c r="X122" s="4"/>
      <c r="Y122" s="4"/>
      <c r="Z122" s="4"/>
      <c r="AA122" s="4"/>
      <c r="AB122" s="1"/>
      <c r="AC122" s="1"/>
      <c r="AD122" s="1"/>
      <c r="AE122" s="1"/>
      <c r="AF122" s="1"/>
      <c r="AG122" s="1"/>
      <c r="AH122" s="1"/>
      <c r="AI122" s="1"/>
    </row>
    <row r="123" spans="1:35" s="2" customFormat="1" ht="11.5" x14ac:dyDescent="0.25">
      <c r="A123" s="1"/>
      <c r="B123" s="227"/>
      <c r="C123" s="227"/>
      <c r="D123" s="225"/>
      <c r="E123" s="225"/>
      <c r="F123" s="226"/>
      <c r="G123" s="166"/>
      <c r="H123" s="226"/>
      <c r="I123" s="166"/>
      <c r="J123" s="226"/>
      <c r="K123" s="166"/>
      <c r="L123" s="226"/>
      <c r="M123" s="166"/>
      <c r="N123" s="226"/>
      <c r="O123" s="166"/>
      <c r="P123" s="226"/>
      <c r="Q123" s="166"/>
      <c r="R123" s="226"/>
      <c r="S123" s="1"/>
      <c r="T123" s="1"/>
      <c r="U123" s="1"/>
      <c r="V123" s="4"/>
      <c r="W123" s="4"/>
      <c r="X123" s="4"/>
      <c r="Y123" s="4"/>
      <c r="Z123" s="4"/>
      <c r="AA123" s="4"/>
      <c r="AB123" s="1"/>
      <c r="AC123" s="1"/>
      <c r="AD123" s="1"/>
      <c r="AE123" s="1"/>
      <c r="AF123" s="1"/>
      <c r="AG123" s="1"/>
      <c r="AH123" s="1"/>
      <c r="AI123" s="1"/>
    </row>
    <row r="124" spans="1:35" s="2" customFormat="1" ht="11.5" x14ac:dyDescent="0.25">
      <c r="A124" s="1"/>
      <c r="B124" s="227"/>
      <c r="C124" s="227"/>
      <c r="D124" s="225"/>
      <c r="E124" s="225"/>
      <c r="F124" s="226"/>
      <c r="G124" s="166"/>
      <c r="H124" s="226"/>
      <c r="I124" s="166"/>
      <c r="J124" s="226"/>
      <c r="K124" s="166"/>
      <c r="L124" s="226"/>
      <c r="M124" s="166"/>
      <c r="N124" s="226"/>
      <c r="O124" s="166"/>
      <c r="P124" s="226"/>
      <c r="Q124" s="166"/>
      <c r="R124" s="226"/>
      <c r="S124" s="1"/>
      <c r="T124" s="1"/>
      <c r="U124" s="1"/>
      <c r="V124" s="4"/>
      <c r="W124" s="4"/>
      <c r="X124" s="4"/>
      <c r="Y124" s="4"/>
      <c r="Z124" s="4"/>
      <c r="AA124" s="4"/>
      <c r="AB124" s="1"/>
      <c r="AC124" s="1"/>
      <c r="AD124" s="1"/>
      <c r="AE124" s="1"/>
      <c r="AF124" s="1"/>
      <c r="AG124" s="1"/>
      <c r="AH124" s="1"/>
      <c r="AI124" s="1"/>
    </row>
    <row r="125" spans="1:35" s="2" customFormat="1" ht="11.5" x14ac:dyDescent="0.25">
      <c r="A125" s="1"/>
      <c r="B125" s="227"/>
      <c r="C125" s="227"/>
      <c r="D125" s="225"/>
      <c r="E125" s="225"/>
      <c r="F125" s="226"/>
      <c r="G125" s="166"/>
      <c r="H125" s="226"/>
      <c r="I125" s="166"/>
      <c r="J125" s="226"/>
      <c r="K125" s="166"/>
      <c r="L125" s="226"/>
      <c r="M125" s="166"/>
      <c r="N125" s="226"/>
      <c r="O125" s="166"/>
      <c r="P125" s="226"/>
      <c r="Q125" s="166"/>
      <c r="R125" s="226"/>
      <c r="S125" s="1"/>
      <c r="T125" s="1"/>
      <c r="U125" s="1"/>
      <c r="V125" s="4"/>
      <c r="W125" s="4"/>
      <c r="X125" s="4"/>
      <c r="Y125" s="4"/>
      <c r="Z125" s="4"/>
      <c r="AA125" s="4"/>
      <c r="AB125" s="1"/>
      <c r="AC125" s="1"/>
      <c r="AD125" s="1"/>
      <c r="AE125" s="1"/>
      <c r="AF125" s="1"/>
      <c r="AG125" s="1"/>
      <c r="AH125" s="1"/>
      <c r="AI125" s="1"/>
    </row>
    <row r="126" spans="1:35" s="2" customFormat="1" ht="11.5" x14ac:dyDescent="0.25">
      <c r="A126" s="1"/>
      <c r="B126" s="227"/>
      <c r="C126" s="227"/>
      <c r="D126" s="225"/>
      <c r="E126" s="225"/>
      <c r="F126" s="226"/>
      <c r="G126" s="166"/>
      <c r="H126" s="226"/>
      <c r="I126" s="166"/>
      <c r="J126" s="226"/>
      <c r="K126" s="166"/>
      <c r="L126" s="226"/>
      <c r="M126" s="166"/>
      <c r="N126" s="226"/>
      <c r="O126" s="166"/>
      <c r="P126" s="226"/>
      <c r="Q126" s="166"/>
      <c r="R126" s="226"/>
      <c r="S126" s="1"/>
      <c r="T126" s="1"/>
      <c r="U126" s="1"/>
      <c r="V126" s="4"/>
      <c r="W126" s="4"/>
      <c r="X126" s="4"/>
      <c r="Y126" s="4"/>
      <c r="Z126" s="4"/>
      <c r="AA126" s="4"/>
      <c r="AB126" s="1"/>
      <c r="AC126" s="1"/>
      <c r="AD126" s="1"/>
      <c r="AE126" s="1"/>
      <c r="AF126" s="1"/>
      <c r="AG126" s="1"/>
      <c r="AH126" s="1"/>
      <c r="AI126" s="1"/>
    </row>
    <row r="127" spans="1:35" s="2" customFormat="1" ht="11.5" x14ac:dyDescent="0.25">
      <c r="A127" s="1"/>
      <c r="B127" s="227"/>
      <c r="C127" s="227"/>
      <c r="D127" s="225"/>
      <c r="E127" s="225"/>
      <c r="F127" s="226"/>
      <c r="G127" s="166"/>
      <c r="H127" s="226"/>
      <c r="I127" s="166"/>
      <c r="J127" s="226"/>
      <c r="K127" s="166"/>
      <c r="L127" s="226"/>
      <c r="M127" s="166"/>
      <c r="N127" s="226"/>
      <c r="O127" s="166"/>
      <c r="P127" s="226"/>
      <c r="Q127" s="166"/>
      <c r="R127" s="226"/>
      <c r="S127" s="1"/>
      <c r="T127" s="1"/>
      <c r="U127" s="1"/>
      <c r="V127" s="4"/>
      <c r="W127" s="4"/>
      <c r="X127" s="4"/>
      <c r="Y127" s="4"/>
      <c r="Z127" s="4"/>
      <c r="AA127" s="4"/>
      <c r="AB127" s="1"/>
      <c r="AC127" s="1"/>
      <c r="AD127" s="1"/>
      <c r="AE127" s="1"/>
      <c r="AF127" s="1"/>
      <c r="AG127" s="1"/>
      <c r="AH127" s="1"/>
      <c r="AI127" s="1"/>
    </row>
    <row r="128" spans="1:35" s="2" customFormat="1" ht="11.5" x14ac:dyDescent="0.25">
      <c r="A128" s="1"/>
      <c r="B128" s="227"/>
      <c r="C128" s="227"/>
      <c r="D128" s="225"/>
      <c r="E128" s="225"/>
      <c r="F128" s="226"/>
      <c r="G128" s="166"/>
      <c r="H128" s="226"/>
      <c r="I128" s="166"/>
      <c r="J128" s="226"/>
      <c r="K128" s="166"/>
      <c r="L128" s="226"/>
      <c r="M128" s="166"/>
      <c r="N128" s="226"/>
      <c r="O128" s="166"/>
      <c r="P128" s="226"/>
      <c r="Q128" s="166"/>
      <c r="R128" s="226"/>
      <c r="S128" s="1"/>
      <c r="T128" s="1"/>
      <c r="U128" s="1"/>
      <c r="V128" s="4"/>
      <c r="W128" s="4"/>
      <c r="X128" s="4"/>
      <c r="Y128" s="4"/>
      <c r="Z128" s="4"/>
      <c r="AA128" s="4"/>
      <c r="AB128" s="1"/>
      <c r="AC128" s="1"/>
      <c r="AD128" s="1"/>
      <c r="AE128" s="1"/>
      <c r="AF128" s="1"/>
      <c r="AG128" s="1"/>
      <c r="AH128" s="1"/>
      <c r="AI128" s="1"/>
    </row>
    <row r="129" spans="1:35" s="2" customFormat="1" ht="11.5" x14ac:dyDescent="0.25">
      <c r="A129" s="1"/>
      <c r="B129" s="227"/>
      <c r="C129" s="227"/>
      <c r="D129" s="225"/>
      <c r="E129" s="225"/>
      <c r="F129" s="226"/>
      <c r="G129" s="166"/>
      <c r="H129" s="226"/>
      <c r="I129" s="166"/>
      <c r="J129" s="226"/>
      <c r="K129" s="166"/>
      <c r="L129" s="226"/>
      <c r="M129" s="166"/>
      <c r="N129" s="226"/>
      <c r="O129" s="166"/>
      <c r="P129" s="226"/>
      <c r="Q129" s="166"/>
      <c r="R129" s="226"/>
      <c r="S129" s="1"/>
      <c r="T129" s="1"/>
      <c r="U129" s="1"/>
      <c r="V129" s="4"/>
      <c r="W129" s="4"/>
      <c r="X129" s="4"/>
      <c r="Y129" s="4"/>
      <c r="Z129" s="4"/>
      <c r="AA129" s="4"/>
      <c r="AB129" s="1"/>
      <c r="AC129" s="1"/>
      <c r="AD129" s="1"/>
      <c r="AE129" s="1"/>
      <c r="AF129" s="1"/>
      <c r="AG129" s="1"/>
      <c r="AH129" s="1"/>
      <c r="AI129" s="1"/>
    </row>
    <row r="130" spans="1:35" s="2" customFormat="1" ht="11.5" x14ac:dyDescent="0.25">
      <c r="A130" s="1"/>
      <c r="B130" s="227"/>
      <c r="C130" s="227"/>
      <c r="D130" s="225"/>
      <c r="E130" s="225"/>
      <c r="F130" s="226"/>
      <c r="G130" s="166"/>
      <c r="H130" s="226"/>
      <c r="I130" s="166"/>
      <c r="J130" s="226"/>
      <c r="K130" s="166"/>
      <c r="L130" s="226"/>
      <c r="M130" s="166"/>
      <c r="N130" s="226"/>
      <c r="O130" s="166"/>
      <c r="P130" s="226"/>
      <c r="Q130" s="166"/>
      <c r="R130" s="226"/>
      <c r="S130" s="1"/>
      <c r="T130" s="1"/>
      <c r="U130" s="1"/>
      <c r="V130" s="4"/>
      <c r="W130" s="4"/>
      <c r="X130" s="4"/>
      <c r="Y130" s="4"/>
      <c r="Z130" s="4"/>
      <c r="AA130" s="4"/>
      <c r="AB130" s="1"/>
      <c r="AC130" s="1"/>
      <c r="AD130" s="1"/>
      <c r="AE130" s="1"/>
      <c r="AF130" s="1"/>
      <c r="AG130" s="1"/>
      <c r="AH130" s="1"/>
      <c r="AI130" s="1"/>
    </row>
    <row r="131" spans="1:35" s="2" customFormat="1" ht="11.5" x14ac:dyDescent="0.25">
      <c r="A131" s="1"/>
      <c r="B131" s="227"/>
      <c r="C131" s="227"/>
      <c r="D131" s="225"/>
      <c r="E131" s="225"/>
      <c r="F131" s="226"/>
      <c r="G131" s="166"/>
      <c r="H131" s="226"/>
      <c r="I131" s="166"/>
      <c r="J131" s="226"/>
      <c r="K131" s="166"/>
      <c r="L131" s="226"/>
      <c r="M131" s="166"/>
      <c r="N131" s="226"/>
      <c r="O131" s="166"/>
      <c r="P131" s="226"/>
      <c r="Q131" s="166"/>
      <c r="R131" s="226"/>
      <c r="S131" s="1"/>
      <c r="T131" s="1"/>
      <c r="U131" s="1"/>
      <c r="V131" s="4"/>
      <c r="W131" s="4"/>
      <c r="X131" s="4"/>
      <c r="Y131" s="4"/>
      <c r="Z131" s="4"/>
      <c r="AA131" s="4"/>
      <c r="AB131" s="1"/>
      <c r="AC131" s="1"/>
      <c r="AD131" s="1"/>
      <c r="AE131" s="1"/>
      <c r="AF131" s="1"/>
      <c r="AG131" s="1"/>
      <c r="AH131" s="1"/>
      <c r="AI131" s="1"/>
    </row>
    <row r="132" spans="1:35" s="2" customFormat="1" ht="11.5" x14ac:dyDescent="0.25">
      <c r="A132" s="1"/>
      <c r="B132" s="227"/>
      <c r="C132" s="227"/>
      <c r="D132" s="225"/>
      <c r="E132" s="225"/>
      <c r="F132" s="226"/>
      <c r="G132" s="166"/>
      <c r="H132" s="226"/>
      <c r="I132" s="166"/>
      <c r="J132" s="226"/>
      <c r="K132" s="166"/>
      <c r="L132" s="226"/>
      <c r="M132" s="166"/>
      <c r="N132" s="226"/>
      <c r="O132" s="166"/>
      <c r="P132" s="226"/>
      <c r="Q132" s="166"/>
      <c r="R132" s="226"/>
      <c r="S132" s="1"/>
      <c r="T132" s="1"/>
      <c r="U132" s="1"/>
      <c r="V132" s="4"/>
      <c r="W132" s="4"/>
      <c r="X132" s="4"/>
      <c r="Y132" s="4"/>
      <c r="Z132" s="4"/>
      <c r="AA132" s="4"/>
      <c r="AB132" s="1"/>
      <c r="AC132" s="1"/>
      <c r="AD132" s="1"/>
      <c r="AE132" s="1"/>
      <c r="AF132" s="1"/>
      <c r="AG132" s="1"/>
      <c r="AH132" s="1"/>
      <c r="AI132" s="1"/>
    </row>
    <row r="133" spans="1:35" s="2" customFormat="1" ht="11.5" x14ac:dyDescent="0.25">
      <c r="A133" s="1"/>
      <c r="B133" s="227"/>
      <c r="C133" s="227"/>
      <c r="D133" s="225"/>
      <c r="E133" s="225"/>
      <c r="F133" s="226"/>
      <c r="G133" s="166"/>
      <c r="H133" s="226"/>
      <c r="I133" s="166"/>
      <c r="J133" s="226"/>
      <c r="K133" s="166"/>
      <c r="L133" s="226"/>
      <c r="M133" s="166"/>
      <c r="N133" s="226"/>
      <c r="O133" s="166"/>
      <c r="P133" s="226"/>
      <c r="Q133" s="166"/>
      <c r="R133" s="226"/>
      <c r="S133" s="1"/>
      <c r="T133" s="1"/>
      <c r="U133" s="1"/>
      <c r="V133" s="4"/>
      <c r="W133" s="4"/>
      <c r="X133" s="4"/>
      <c r="Y133" s="4"/>
      <c r="Z133" s="4"/>
      <c r="AA133" s="4"/>
      <c r="AB133" s="1"/>
      <c r="AC133" s="1"/>
      <c r="AD133" s="1"/>
      <c r="AE133" s="1"/>
      <c r="AF133" s="1"/>
      <c r="AG133" s="1"/>
      <c r="AH133" s="1"/>
      <c r="AI133" s="1"/>
    </row>
    <row r="134" spans="1:35" s="2" customFormat="1" ht="11.5" x14ac:dyDescent="0.25">
      <c r="A134" s="1"/>
      <c r="B134" s="227"/>
      <c r="C134" s="227"/>
      <c r="D134" s="225"/>
      <c r="E134" s="225"/>
      <c r="F134" s="226"/>
      <c r="G134" s="166"/>
      <c r="H134" s="226"/>
      <c r="I134" s="166"/>
      <c r="J134" s="226"/>
      <c r="K134" s="166"/>
      <c r="L134" s="226"/>
      <c r="M134" s="166"/>
      <c r="N134" s="226"/>
      <c r="O134" s="166"/>
      <c r="P134" s="226"/>
      <c r="Q134" s="166"/>
      <c r="R134" s="226"/>
      <c r="S134" s="1"/>
      <c r="T134" s="1"/>
      <c r="U134" s="1"/>
      <c r="V134" s="4"/>
      <c r="W134" s="4"/>
      <c r="X134" s="4"/>
      <c r="Y134" s="4"/>
      <c r="Z134" s="4"/>
      <c r="AA134" s="4"/>
      <c r="AB134" s="1"/>
      <c r="AC134" s="1"/>
      <c r="AD134" s="1"/>
      <c r="AE134" s="1"/>
      <c r="AF134" s="1"/>
      <c r="AG134" s="1"/>
      <c r="AH134" s="1"/>
      <c r="AI134" s="1"/>
    </row>
    <row r="135" spans="1:35" s="2" customFormat="1" ht="11.5" x14ac:dyDescent="0.25">
      <c r="A135" s="1"/>
      <c r="B135" s="227"/>
      <c r="C135" s="227"/>
      <c r="D135" s="225"/>
      <c r="E135" s="225"/>
      <c r="F135" s="226"/>
      <c r="G135" s="166"/>
      <c r="H135" s="226"/>
      <c r="I135" s="166"/>
      <c r="J135" s="226"/>
      <c r="K135" s="166"/>
      <c r="L135" s="226"/>
      <c r="M135" s="166"/>
      <c r="N135" s="226"/>
      <c r="O135" s="166"/>
      <c r="P135" s="226"/>
      <c r="Q135" s="166"/>
      <c r="R135" s="226"/>
      <c r="S135" s="1"/>
      <c r="T135" s="1"/>
      <c r="U135" s="1"/>
      <c r="V135" s="4"/>
      <c r="W135" s="4"/>
      <c r="X135" s="4"/>
      <c r="Y135" s="4"/>
      <c r="Z135" s="4"/>
      <c r="AA135" s="4"/>
      <c r="AB135" s="1"/>
      <c r="AC135" s="1"/>
      <c r="AD135" s="1"/>
      <c r="AE135" s="1"/>
      <c r="AF135" s="1"/>
      <c r="AG135" s="1"/>
      <c r="AH135" s="1"/>
      <c r="AI135" s="1"/>
    </row>
    <row r="136" spans="1:35" s="2" customFormat="1" ht="11.5" x14ac:dyDescent="0.25">
      <c r="A136" s="1"/>
      <c r="B136" s="227"/>
      <c r="C136" s="227"/>
      <c r="D136" s="225"/>
      <c r="E136" s="225"/>
      <c r="F136" s="226"/>
      <c r="G136" s="166"/>
      <c r="H136" s="226"/>
      <c r="I136" s="166"/>
      <c r="J136" s="226"/>
      <c r="K136" s="166"/>
      <c r="L136" s="226"/>
      <c r="M136" s="166"/>
      <c r="N136" s="226"/>
      <c r="O136" s="166"/>
      <c r="P136" s="226"/>
      <c r="Q136" s="166"/>
      <c r="R136" s="226"/>
      <c r="S136" s="1"/>
      <c r="T136" s="1"/>
      <c r="U136" s="1"/>
      <c r="V136" s="4"/>
      <c r="W136" s="4"/>
      <c r="X136" s="4"/>
      <c r="Y136" s="4"/>
      <c r="Z136" s="4"/>
      <c r="AA136" s="4"/>
      <c r="AB136" s="1"/>
      <c r="AC136" s="1"/>
      <c r="AD136" s="1"/>
      <c r="AE136" s="1"/>
      <c r="AF136" s="1"/>
      <c r="AG136" s="1"/>
      <c r="AH136" s="1"/>
      <c r="AI136" s="1"/>
    </row>
    <row r="137" spans="1:35" s="2" customFormat="1" ht="11.5" x14ac:dyDescent="0.25">
      <c r="A137" s="1"/>
      <c r="B137" s="227"/>
      <c r="C137" s="227"/>
      <c r="D137" s="225"/>
      <c r="E137" s="225"/>
      <c r="F137" s="226"/>
      <c r="G137" s="166"/>
      <c r="H137" s="226"/>
      <c r="I137" s="166"/>
      <c r="J137" s="226"/>
      <c r="K137" s="166"/>
      <c r="L137" s="226"/>
      <c r="M137" s="166"/>
      <c r="N137" s="226"/>
      <c r="O137" s="166"/>
      <c r="P137" s="226"/>
      <c r="Q137" s="166"/>
      <c r="R137" s="226"/>
      <c r="S137" s="1"/>
      <c r="T137" s="1"/>
      <c r="U137" s="1"/>
      <c r="V137" s="4"/>
      <c r="W137" s="4"/>
      <c r="X137" s="4"/>
      <c r="Y137" s="4"/>
      <c r="Z137" s="4"/>
      <c r="AA137" s="4"/>
      <c r="AB137" s="1"/>
      <c r="AC137" s="1"/>
      <c r="AD137" s="1"/>
      <c r="AE137" s="1"/>
      <c r="AF137" s="1"/>
      <c r="AG137" s="1"/>
      <c r="AH137" s="1"/>
      <c r="AI137" s="1"/>
    </row>
    <row r="138" spans="1:35" s="2" customFormat="1" ht="11.5" x14ac:dyDescent="0.25">
      <c r="A138" s="1"/>
      <c r="B138" s="227"/>
      <c r="C138" s="227"/>
      <c r="D138" s="225"/>
      <c r="E138" s="225"/>
      <c r="F138" s="226"/>
      <c r="G138" s="166"/>
      <c r="H138" s="226"/>
      <c r="I138" s="166"/>
      <c r="J138" s="226"/>
      <c r="K138" s="166"/>
      <c r="L138" s="226"/>
      <c r="M138" s="166"/>
      <c r="N138" s="226"/>
      <c r="O138" s="166"/>
      <c r="P138" s="226"/>
      <c r="Q138" s="166"/>
      <c r="R138" s="226"/>
      <c r="S138" s="1"/>
      <c r="T138" s="1"/>
      <c r="U138" s="1"/>
      <c r="V138" s="4"/>
      <c r="W138" s="4"/>
      <c r="X138" s="4"/>
      <c r="Y138" s="4"/>
      <c r="Z138" s="4"/>
      <c r="AA138" s="4"/>
      <c r="AB138" s="1"/>
      <c r="AC138" s="1"/>
      <c r="AD138" s="1"/>
      <c r="AE138" s="1"/>
      <c r="AF138" s="1"/>
      <c r="AG138" s="1"/>
      <c r="AH138" s="1"/>
      <c r="AI138" s="1"/>
    </row>
    <row r="139" spans="1:35" s="2" customFormat="1" ht="11.5" x14ac:dyDescent="0.25">
      <c r="A139" s="1"/>
      <c r="B139" s="227"/>
      <c r="C139" s="227"/>
      <c r="D139" s="225"/>
      <c r="E139" s="225"/>
      <c r="F139" s="226"/>
      <c r="G139" s="166"/>
      <c r="H139" s="226"/>
      <c r="I139" s="166"/>
      <c r="J139" s="226"/>
      <c r="K139" s="166"/>
      <c r="L139" s="226"/>
      <c r="M139" s="166"/>
      <c r="N139" s="226"/>
      <c r="O139" s="166"/>
      <c r="P139" s="226"/>
      <c r="Q139" s="166"/>
      <c r="R139" s="226"/>
      <c r="S139" s="1"/>
      <c r="T139" s="1"/>
      <c r="U139" s="1"/>
      <c r="V139" s="4"/>
      <c r="W139" s="4"/>
      <c r="X139" s="4"/>
      <c r="Y139" s="4"/>
      <c r="Z139" s="4"/>
      <c r="AA139" s="4"/>
      <c r="AB139" s="1"/>
      <c r="AC139" s="1"/>
      <c r="AD139" s="1"/>
      <c r="AE139" s="1"/>
      <c r="AF139" s="1"/>
      <c r="AG139" s="1"/>
      <c r="AH139" s="1"/>
      <c r="AI139" s="1"/>
    </row>
    <row r="140" spans="1:35" s="2" customFormat="1" ht="11.5" x14ac:dyDescent="0.25">
      <c r="A140" s="1"/>
      <c r="B140" s="227"/>
      <c r="C140" s="227"/>
      <c r="D140" s="225"/>
      <c r="E140" s="225"/>
      <c r="F140" s="226"/>
      <c r="G140" s="166"/>
      <c r="H140" s="226"/>
      <c r="I140" s="166"/>
      <c r="J140" s="226"/>
      <c r="K140" s="166"/>
      <c r="L140" s="226"/>
      <c r="M140" s="166"/>
      <c r="N140" s="226"/>
      <c r="O140" s="166"/>
      <c r="P140" s="226"/>
      <c r="Q140" s="166"/>
      <c r="R140" s="226"/>
      <c r="S140" s="1"/>
      <c r="T140" s="1"/>
      <c r="U140" s="1"/>
      <c r="V140" s="4"/>
      <c r="W140" s="4"/>
      <c r="X140" s="4"/>
      <c r="Y140" s="4"/>
      <c r="Z140" s="4"/>
      <c r="AA140" s="4"/>
      <c r="AB140" s="1"/>
      <c r="AC140" s="1"/>
      <c r="AD140" s="1"/>
      <c r="AE140" s="1"/>
      <c r="AF140" s="1"/>
      <c r="AG140" s="1"/>
      <c r="AH140" s="1"/>
      <c r="AI140" s="1"/>
    </row>
    <row r="141" spans="1:35" s="2" customFormat="1" ht="11.5" x14ac:dyDescent="0.25">
      <c r="A141" s="1"/>
      <c r="B141" s="227"/>
      <c r="C141" s="227"/>
      <c r="D141" s="225"/>
      <c r="E141" s="225"/>
      <c r="F141" s="226"/>
      <c r="G141" s="166"/>
      <c r="H141" s="226"/>
      <c r="I141" s="166"/>
      <c r="J141" s="226"/>
      <c r="K141" s="166"/>
      <c r="L141" s="226"/>
      <c r="M141" s="166"/>
      <c r="N141" s="226"/>
      <c r="O141" s="166"/>
      <c r="P141" s="226"/>
      <c r="Q141" s="166"/>
      <c r="R141" s="226"/>
      <c r="S141" s="1"/>
      <c r="T141" s="1"/>
      <c r="U141" s="1"/>
      <c r="V141" s="4"/>
      <c r="W141" s="4"/>
      <c r="X141" s="4"/>
      <c r="Y141" s="4"/>
      <c r="Z141" s="4"/>
      <c r="AA141" s="4"/>
      <c r="AB141" s="1"/>
      <c r="AC141" s="1"/>
      <c r="AD141" s="1"/>
      <c r="AE141" s="1"/>
      <c r="AF141" s="1"/>
      <c r="AG141" s="1"/>
      <c r="AH141" s="1"/>
      <c r="AI141" s="1"/>
    </row>
    <row r="142" spans="1:35" s="2" customFormat="1" ht="11.5" x14ac:dyDescent="0.25">
      <c r="A142" s="1"/>
      <c r="B142" s="227"/>
      <c r="C142" s="227"/>
      <c r="D142" s="225"/>
      <c r="E142" s="225"/>
      <c r="F142" s="226"/>
      <c r="G142" s="166"/>
      <c r="H142" s="226"/>
      <c r="I142" s="166"/>
      <c r="J142" s="226"/>
      <c r="K142" s="166"/>
      <c r="L142" s="226"/>
      <c r="M142" s="166"/>
      <c r="N142" s="226"/>
      <c r="O142" s="166"/>
      <c r="P142" s="226"/>
      <c r="Q142" s="166"/>
      <c r="R142" s="226"/>
      <c r="S142" s="1"/>
      <c r="T142" s="1"/>
      <c r="U142" s="1"/>
      <c r="V142" s="4"/>
      <c r="W142" s="4"/>
      <c r="X142" s="4"/>
      <c r="Y142" s="4"/>
      <c r="Z142" s="4"/>
      <c r="AA142" s="4"/>
      <c r="AB142" s="1"/>
      <c r="AC142" s="1"/>
      <c r="AD142" s="1"/>
      <c r="AE142" s="1"/>
      <c r="AF142" s="1"/>
      <c r="AG142" s="1"/>
      <c r="AH142" s="1"/>
      <c r="AI142" s="1"/>
    </row>
    <row r="143" spans="1:35" s="2" customFormat="1" ht="11.5" x14ac:dyDescent="0.25">
      <c r="A143" s="1"/>
      <c r="B143" s="227"/>
      <c r="C143" s="227"/>
      <c r="D143" s="225"/>
      <c r="E143" s="225"/>
      <c r="F143" s="226"/>
      <c r="G143" s="166"/>
      <c r="H143" s="226"/>
      <c r="I143" s="166"/>
      <c r="J143" s="226"/>
      <c r="K143" s="166"/>
      <c r="L143" s="226"/>
      <c r="M143" s="166"/>
      <c r="N143" s="226"/>
      <c r="O143" s="166"/>
      <c r="P143" s="226"/>
      <c r="Q143" s="166"/>
      <c r="R143" s="226"/>
      <c r="S143" s="1"/>
      <c r="T143" s="1"/>
      <c r="U143" s="1"/>
      <c r="V143" s="4"/>
      <c r="W143" s="4"/>
      <c r="X143" s="4"/>
      <c r="Y143" s="4"/>
      <c r="Z143" s="4"/>
      <c r="AA143" s="4"/>
      <c r="AB143" s="1"/>
      <c r="AC143" s="1"/>
      <c r="AD143" s="1"/>
      <c r="AE143" s="1"/>
      <c r="AF143" s="1"/>
      <c r="AG143" s="1"/>
      <c r="AH143" s="1"/>
      <c r="AI143" s="1"/>
    </row>
    <row r="144" spans="1:35" s="2" customFormat="1" ht="11.5" x14ac:dyDescent="0.25">
      <c r="A144" s="1"/>
      <c r="B144" s="227"/>
      <c r="C144" s="227"/>
      <c r="D144" s="225"/>
      <c r="E144" s="225"/>
      <c r="F144" s="226"/>
      <c r="G144" s="166"/>
      <c r="H144" s="226"/>
      <c r="I144" s="166"/>
      <c r="J144" s="226"/>
      <c r="K144" s="166"/>
      <c r="L144" s="226"/>
      <c r="M144" s="166"/>
      <c r="N144" s="226"/>
      <c r="O144" s="166"/>
      <c r="P144" s="226"/>
      <c r="Q144" s="166"/>
      <c r="R144" s="226"/>
      <c r="S144" s="1"/>
      <c r="T144" s="1"/>
      <c r="U144" s="1"/>
      <c r="V144" s="4"/>
      <c r="W144" s="4"/>
      <c r="X144" s="4"/>
      <c r="Y144" s="4"/>
      <c r="Z144" s="4"/>
      <c r="AA144" s="4"/>
      <c r="AB144" s="1"/>
      <c r="AC144" s="1"/>
      <c r="AD144" s="1"/>
      <c r="AE144" s="1"/>
      <c r="AF144" s="1"/>
      <c r="AG144" s="1"/>
      <c r="AH144" s="1"/>
      <c r="AI144" s="1"/>
    </row>
    <row r="145" spans="1:35" s="2" customFormat="1" ht="11.5" x14ac:dyDescent="0.25">
      <c r="A145" s="1"/>
      <c r="B145" s="227"/>
      <c r="C145" s="227"/>
      <c r="D145" s="225"/>
      <c r="E145" s="225"/>
      <c r="F145" s="226"/>
      <c r="G145" s="166"/>
      <c r="H145" s="226"/>
      <c r="I145" s="166"/>
      <c r="J145" s="226"/>
      <c r="K145" s="166"/>
      <c r="L145" s="226"/>
      <c r="M145" s="166"/>
      <c r="N145" s="226"/>
      <c r="O145" s="166"/>
      <c r="P145" s="226"/>
      <c r="Q145" s="166"/>
      <c r="R145" s="226"/>
      <c r="S145" s="1"/>
      <c r="T145" s="1"/>
      <c r="U145" s="1"/>
      <c r="V145" s="4"/>
      <c r="W145" s="4"/>
      <c r="X145" s="4"/>
      <c r="Y145" s="4"/>
      <c r="Z145" s="4"/>
      <c r="AA145" s="4"/>
      <c r="AB145" s="1"/>
      <c r="AC145" s="1"/>
      <c r="AD145" s="1"/>
      <c r="AE145" s="1"/>
      <c r="AF145" s="1"/>
      <c r="AG145" s="1"/>
      <c r="AH145" s="1"/>
      <c r="AI145" s="1"/>
    </row>
    <row r="146" spans="1:35" s="2" customFormat="1" ht="11.5" x14ac:dyDescent="0.25">
      <c r="A146" s="1"/>
      <c r="B146" s="227"/>
      <c r="C146" s="227"/>
      <c r="D146" s="225"/>
      <c r="E146" s="225"/>
      <c r="F146" s="226"/>
      <c r="G146" s="166"/>
      <c r="H146" s="226"/>
      <c r="I146" s="166"/>
      <c r="J146" s="226"/>
      <c r="K146" s="166"/>
      <c r="L146" s="226"/>
      <c r="M146" s="166"/>
      <c r="N146" s="226"/>
      <c r="O146" s="166"/>
      <c r="P146" s="226"/>
      <c r="Q146" s="166"/>
      <c r="R146" s="226"/>
      <c r="S146" s="1"/>
      <c r="T146" s="1"/>
      <c r="U146" s="1"/>
      <c r="V146" s="4"/>
      <c r="W146" s="4"/>
      <c r="X146" s="4"/>
      <c r="Y146" s="4"/>
      <c r="Z146" s="4"/>
      <c r="AA146" s="4"/>
      <c r="AB146" s="1"/>
      <c r="AC146" s="1"/>
      <c r="AD146" s="1"/>
      <c r="AE146" s="1"/>
      <c r="AF146" s="1"/>
      <c r="AG146" s="1"/>
      <c r="AH146" s="1"/>
      <c r="AI146" s="1"/>
    </row>
    <row r="147" spans="1:35" s="2" customFormat="1" ht="11.5" x14ac:dyDescent="0.25">
      <c r="A147" s="1"/>
      <c r="B147" s="227"/>
      <c r="C147" s="227"/>
      <c r="D147" s="225"/>
      <c r="E147" s="225"/>
      <c r="F147" s="226"/>
      <c r="G147" s="166"/>
      <c r="H147" s="226"/>
      <c r="I147" s="166"/>
      <c r="J147" s="226"/>
      <c r="K147" s="166"/>
      <c r="L147" s="226"/>
      <c r="M147" s="166"/>
      <c r="N147" s="226"/>
      <c r="O147" s="166"/>
      <c r="P147" s="226"/>
      <c r="Q147" s="166"/>
      <c r="R147" s="226"/>
      <c r="S147" s="1"/>
      <c r="T147" s="1"/>
      <c r="U147" s="1"/>
      <c r="V147" s="4"/>
      <c r="W147" s="4"/>
      <c r="X147" s="4"/>
      <c r="Y147" s="4"/>
      <c r="Z147" s="4"/>
      <c r="AA147" s="4"/>
      <c r="AB147" s="1"/>
      <c r="AC147" s="1"/>
      <c r="AD147" s="1"/>
      <c r="AE147" s="1"/>
      <c r="AF147" s="1"/>
      <c r="AG147" s="1"/>
      <c r="AH147" s="1"/>
      <c r="AI147" s="1"/>
    </row>
    <row r="148" spans="1:35" s="2" customFormat="1" ht="11.5" x14ac:dyDescent="0.25">
      <c r="A148" s="1"/>
      <c r="B148" s="227"/>
      <c r="C148" s="227"/>
      <c r="D148" s="225"/>
      <c r="E148" s="225"/>
      <c r="F148" s="226"/>
      <c r="G148" s="166"/>
      <c r="H148" s="226"/>
      <c r="I148" s="166"/>
      <c r="J148" s="226"/>
      <c r="K148" s="166"/>
      <c r="L148" s="226"/>
      <c r="M148" s="166"/>
      <c r="N148" s="226"/>
      <c r="O148" s="166"/>
      <c r="P148" s="226"/>
      <c r="Q148" s="166"/>
      <c r="R148" s="226"/>
      <c r="S148" s="1"/>
      <c r="T148" s="1"/>
      <c r="U148" s="1"/>
      <c r="V148" s="4"/>
      <c r="W148" s="4"/>
      <c r="X148" s="4"/>
      <c r="Y148" s="4"/>
      <c r="Z148" s="4"/>
      <c r="AA148" s="4"/>
      <c r="AB148" s="1"/>
      <c r="AC148" s="1"/>
      <c r="AD148" s="1"/>
      <c r="AE148" s="1"/>
      <c r="AF148" s="1"/>
      <c r="AG148" s="1"/>
      <c r="AH148" s="1"/>
      <c r="AI148" s="1"/>
    </row>
    <row r="149" spans="1:35" s="2" customFormat="1" ht="11.5" x14ac:dyDescent="0.25">
      <c r="A149" s="1"/>
      <c r="B149" s="227"/>
      <c r="C149" s="227"/>
      <c r="D149" s="225"/>
      <c r="E149" s="225"/>
      <c r="F149" s="226"/>
      <c r="G149" s="166"/>
      <c r="H149" s="226"/>
      <c r="I149" s="166"/>
      <c r="J149" s="226"/>
      <c r="K149" s="166"/>
      <c r="L149" s="226"/>
      <c r="M149" s="166"/>
      <c r="N149" s="226"/>
      <c r="O149" s="166"/>
      <c r="P149" s="226"/>
      <c r="Q149" s="166"/>
      <c r="R149" s="226"/>
      <c r="S149" s="1"/>
      <c r="T149" s="1"/>
      <c r="U149" s="1"/>
      <c r="V149" s="4"/>
      <c r="W149" s="4"/>
      <c r="X149" s="4"/>
      <c r="Y149" s="4"/>
      <c r="Z149" s="4"/>
      <c r="AA149" s="4"/>
      <c r="AB149" s="1"/>
      <c r="AC149" s="1"/>
      <c r="AD149" s="1"/>
      <c r="AE149" s="1"/>
      <c r="AF149" s="1"/>
      <c r="AG149" s="1"/>
      <c r="AH149" s="1"/>
      <c r="AI149" s="1"/>
    </row>
    <row r="150" spans="1:35" s="2" customFormat="1" ht="11.5" x14ac:dyDescent="0.25">
      <c r="A150" s="1"/>
      <c r="B150" s="227"/>
      <c r="C150" s="227"/>
      <c r="D150" s="225"/>
      <c r="E150" s="225"/>
      <c r="F150" s="226"/>
      <c r="G150" s="166"/>
      <c r="H150" s="226"/>
      <c r="I150" s="166"/>
      <c r="J150" s="226"/>
      <c r="K150" s="166"/>
      <c r="L150" s="226"/>
      <c r="M150" s="166"/>
      <c r="N150" s="226"/>
      <c r="O150" s="166"/>
      <c r="P150" s="226"/>
      <c r="Q150" s="166"/>
      <c r="R150" s="226"/>
      <c r="S150" s="1"/>
      <c r="T150" s="1"/>
      <c r="U150" s="1"/>
      <c r="V150" s="4"/>
      <c r="W150" s="4"/>
      <c r="X150" s="4"/>
      <c r="Y150" s="4"/>
      <c r="Z150" s="4"/>
      <c r="AA150" s="4"/>
      <c r="AB150" s="1"/>
      <c r="AC150" s="1"/>
      <c r="AD150" s="1"/>
      <c r="AE150" s="1"/>
      <c r="AF150" s="1"/>
      <c r="AG150" s="1"/>
      <c r="AH150" s="1"/>
      <c r="AI150" s="1"/>
    </row>
    <row r="151" spans="1:35" s="2" customFormat="1" ht="11.5" x14ac:dyDescent="0.25">
      <c r="A151" s="1"/>
      <c r="B151" s="227"/>
      <c r="C151" s="227"/>
      <c r="D151" s="225"/>
      <c r="E151" s="225"/>
      <c r="F151" s="226"/>
      <c r="G151" s="166"/>
      <c r="H151" s="226"/>
      <c r="I151" s="166"/>
      <c r="J151" s="226"/>
      <c r="K151" s="166"/>
      <c r="L151" s="226"/>
      <c r="M151" s="166"/>
      <c r="N151" s="226"/>
      <c r="O151" s="166"/>
      <c r="P151" s="226"/>
      <c r="Q151" s="166"/>
      <c r="R151" s="226"/>
      <c r="S151" s="1"/>
      <c r="T151" s="1"/>
      <c r="U151" s="1"/>
      <c r="V151" s="4"/>
      <c r="W151" s="4"/>
      <c r="X151" s="4"/>
      <c r="Y151" s="4"/>
      <c r="Z151" s="4"/>
      <c r="AA151" s="4"/>
      <c r="AB151" s="1"/>
      <c r="AC151" s="1"/>
      <c r="AD151" s="1"/>
      <c r="AE151" s="1"/>
      <c r="AF151" s="1"/>
      <c r="AG151" s="1"/>
      <c r="AH151" s="1"/>
      <c r="AI151" s="1"/>
    </row>
    <row r="152" spans="1:35" s="2" customFormat="1" ht="11.5" x14ac:dyDescent="0.25">
      <c r="A152" s="1"/>
      <c r="B152" s="227"/>
      <c r="C152" s="227"/>
      <c r="D152" s="225"/>
      <c r="E152" s="225"/>
      <c r="F152" s="226"/>
      <c r="G152" s="166"/>
      <c r="H152" s="226"/>
      <c r="I152" s="166"/>
      <c r="J152" s="226"/>
      <c r="K152" s="166"/>
      <c r="L152" s="226"/>
      <c r="M152" s="166"/>
      <c r="N152" s="226"/>
      <c r="O152" s="166"/>
      <c r="P152" s="226"/>
      <c r="Q152" s="166"/>
      <c r="R152" s="226"/>
      <c r="S152" s="1"/>
      <c r="T152" s="1"/>
      <c r="U152" s="1"/>
      <c r="V152" s="4"/>
      <c r="W152" s="4"/>
      <c r="X152" s="4"/>
      <c r="Y152" s="4"/>
      <c r="Z152" s="4"/>
      <c r="AA152" s="4"/>
      <c r="AB152" s="1"/>
      <c r="AC152" s="1"/>
      <c r="AD152" s="1"/>
      <c r="AE152" s="1"/>
      <c r="AF152" s="1"/>
      <c r="AG152" s="1"/>
      <c r="AH152" s="1"/>
      <c r="AI152" s="1"/>
    </row>
    <row r="153" spans="1:35" s="2" customFormat="1" ht="11.5" x14ac:dyDescent="0.25">
      <c r="A153" s="1"/>
      <c r="B153" s="227"/>
      <c r="C153" s="227"/>
      <c r="D153" s="225"/>
      <c r="E153" s="225"/>
      <c r="F153" s="226"/>
      <c r="G153" s="166"/>
      <c r="H153" s="226"/>
      <c r="I153" s="166"/>
      <c r="J153" s="226"/>
      <c r="K153" s="166"/>
      <c r="L153" s="226"/>
      <c r="M153" s="166"/>
      <c r="N153" s="226"/>
      <c r="O153" s="166"/>
      <c r="P153" s="226"/>
      <c r="Q153" s="166"/>
      <c r="R153" s="226"/>
      <c r="S153" s="1"/>
      <c r="T153" s="1"/>
      <c r="U153" s="1"/>
      <c r="V153" s="4"/>
      <c r="W153" s="4"/>
      <c r="X153" s="4"/>
      <c r="Y153" s="4"/>
      <c r="Z153" s="4"/>
      <c r="AA153" s="4"/>
      <c r="AB153" s="1"/>
      <c r="AC153" s="1"/>
      <c r="AD153" s="1"/>
      <c r="AE153" s="1"/>
      <c r="AF153" s="1"/>
      <c r="AG153" s="1"/>
      <c r="AH153" s="1"/>
      <c r="AI153" s="1"/>
    </row>
    <row r="154" spans="1:35" s="2" customFormat="1" ht="11.5" x14ac:dyDescent="0.25">
      <c r="A154" s="1"/>
      <c r="B154" s="227"/>
      <c r="C154" s="227"/>
      <c r="D154" s="225"/>
      <c r="E154" s="225"/>
      <c r="F154" s="226"/>
      <c r="G154" s="166"/>
      <c r="H154" s="226"/>
      <c r="I154" s="166"/>
      <c r="J154" s="226"/>
      <c r="K154" s="166"/>
      <c r="L154" s="226"/>
      <c r="M154" s="166"/>
      <c r="N154" s="226"/>
      <c r="O154" s="166"/>
      <c r="P154" s="226"/>
      <c r="Q154" s="166"/>
      <c r="R154" s="226"/>
      <c r="S154" s="1"/>
      <c r="T154" s="1"/>
      <c r="U154" s="1"/>
      <c r="V154" s="4"/>
      <c r="W154" s="4"/>
      <c r="X154" s="4"/>
      <c r="Y154" s="4"/>
      <c r="Z154" s="4"/>
      <c r="AA154" s="4"/>
      <c r="AB154" s="1"/>
      <c r="AC154" s="1"/>
      <c r="AD154" s="1"/>
      <c r="AE154" s="1"/>
      <c r="AF154" s="1"/>
      <c r="AG154" s="1"/>
      <c r="AH154" s="1"/>
      <c r="AI154" s="1"/>
    </row>
    <row r="155" spans="1:35" s="2" customFormat="1" ht="11.5" x14ac:dyDescent="0.25">
      <c r="A155" s="1"/>
      <c r="B155" s="227"/>
      <c r="C155" s="227"/>
      <c r="D155" s="225"/>
      <c r="E155" s="225"/>
      <c r="F155" s="226"/>
      <c r="G155" s="166"/>
      <c r="H155" s="226"/>
      <c r="I155" s="166"/>
      <c r="J155" s="226"/>
      <c r="K155" s="166"/>
      <c r="L155" s="226"/>
      <c r="M155" s="166"/>
      <c r="N155" s="226"/>
      <c r="O155" s="166"/>
      <c r="P155" s="226"/>
      <c r="Q155" s="166"/>
      <c r="R155" s="226"/>
      <c r="S155" s="1"/>
      <c r="T155" s="1"/>
      <c r="U155" s="1"/>
      <c r="V155" s="4"/>
      <c r="W155" s="4"/>
      <c r="X155" s="4"/>
      <c r="Y155" s="4"/>
      <c r="Z155" s="4"/>
      <c r="AA155" s="4"/>
      <c r="AB155" s="1"/>
      <c r="AC155" s="1"/>
      <c r="AD155" s="1"/>
      <c r="AE155" s="1"/>
      <c r="AF155" s="1"/>
      <c r="AG155" s="1"/>
      <c r="AH155" s="1"/>
      <c r="AI155" s="1"/>
    </row>
    <row r="156" spans="1:35" s="2" customFormat="1" ht="11.5" x14ac:dyDescent="0.25">
      <c r="A156" s="1"/>
      <c r="B156" s="227"/>
      <c r="C156" s="227"/>
      <c r="D156" s="225"/>
      <c r="E156" s="225"/>
      <c r="F156" s="226"/>
      <c r="G156" s="166"/>
      <c r="H156" s="226"/>
      <c r="I156" s="166"/>
      <c r="J156" s="226"/>
      <c r="K156" s="166"/>
      <c r="L156" s="226"/>
      <c r="M156" s="166"/>
      <c r="N156" s="226"/>
      <c r="O156" s="166"/>
      <c r="P156" s="226"/>
      <c r="Q156" s="166"/>
      <c r="R156" s="226"/>
      <c r="S156" s="1"/>
      <c r="T156" s="1"/>
      <c r="U156" s="1"/>
      <c r="V156" s="4"/>
      <c r="W156" s="4"/>
      <c r="X156" s="4"/>
      <c r="Y156" s="4"/>
      <c r="Z156" s="4"/>
      <c r="AA156" s="4"/>
      <c r="AB156" s="1"/>
      <c r="AC156" s="1"/>
      <c r="AD156" s="1"/>
      <c r="AE156" s="1"/>
      <c r="AF156" s="1"/>
      <c r="AG156" s="1"/>
      <c r="AH156" s="1"/>
      <c r="AI156" s="1"/>
    </row>
    <row r="157" spans="1:35" s="2" customFormat="1" ht="11.5" x14ac:dyDescent="0.25">
      <c r="A157" s="1"/>
      <c r="B157" s="227"/>
      <c r="C157" s="227"/>
      <c r="D157" s="225"/>
      <c r="E157" s="225"/>
      <c r="F157" s="226"/>
      <c r="G157" s="166"/>
      <c r="H157" s="226"/>
      <c r="I157" s="166"/>
      <c r="J157" s="226"/>
      <c r="K157" s="166"/>
      <c r="L157" s="226"/>
      <c r="M157" s="166"/>
      <c r="N157" s="226"/>
      <c r="O157" s="166"/>
      <c r="P157" s="226"/>
      <c r="Q157" s="166"/>
      <c r="R157" s="226"/>
      <c r="S157" s="1"/>
      <c r="T157" s="1"/>
      <c r="U157" s="1"/>
      <c r="V157" s="4"/>
      <c r="W157" s="4"/>
      <c r="X157" s="4"/>
      <c r="Y157" s="4"/>
      <c r="Z157" s="4"/>
      <c r="AA157" s="4"/>
      <c r="AB157" s="1"/>
      <c r="AC157" s="1"/>
      <c r="AD157" s="1"/>
      <c r="AE157" s="1"/>
      <c r="AF157" s="1"/>
      <c r="AG157" s="1"/>
      <c r="AH157" s="1"/>
      <c r="AI157" s="1"/>
    </row>
    <row r="158" spans="1:35" s="2" customFormat="1" ht="11.5" x14ac:dyDescent="0.25">
      <c r="A158" s="1"/>
      <c r="B158" s="227"/>
      <c r="C158" s="227"/>
      <c r="D158" s="225"/>
      <c r="E158" s="225"/>
      <c r="F158" s="226"/>
      <c r="G158" s="166"/>
      <c r="H158" s="226"/>
      <c r="I158" s="166"/>
      <c r="J158" s="226"/>
      <c r="K158" s="166"/>
      <c r="L158" s="226"/>
      <c r="M158" s="166"/>
      <c r="N158" s="226"/>
      <c r="O158" s="166"/>
      <c r="P158" s="226"/>
      <c r="Q158" s="166"/>
      <c r="R158" s="226"/>
      <c r="S158" s="1"/>
      <c r="T158" s="1"/>
      <c r="U158" s="1"/>
      <c r="V158" s="4"/>
      <c r="W158" s="4"/>
      <c r="X158" s="4"/>
      <c r="Y158" s="4"/>
      <c r="Z158" s="4"/>
      <c r="AA158" s="4"/>
      <c r="AB158" s="1"/>
      <c r="AC158" s="1"/>
      <c r="AD158" s="1"/>
      <c r="AE158" s="1"/>
      <c r="AF158" s="1"/>
      <c r="AG158" s="1"/>
      <c r="AH158" s="1"/>
      <c r="AI158" s="1"/>
    </row>
    <row r="159" spans="1:35" s="2" customFormat="1" ht="11.5" x14ac:dyDescent="0.25">
      <c r="A159" s="1"/>
      <c r="B159" s="227"/>
      <c r="C159" s="227"/>
      <c r="D159" s="225"/>
      <c r="E159" s="225"/>
      <c r="F159" s="226"/>
      <c r="G159" s="166"/>
      <c r="H159" s="226"/>
      <c r="I159" s="166"/>
      <c r="J159" s="226"/>
      <c r="K159" s="166"/>
      <c r="L159" s="226"/>
      <c r="M159" s="166"/>
      <c r="N159" s="226"/>
      <c r="O159" s="166"/>
      <c r="P159" s="226"/>
      <c r="Q159" s="166"/>
      <c r="R159" s="226"/>
      <c r="S159" s="1"/>
      <c r="T159" s="1"/>
      <c r="U159" s="1"/>
      <c r="V159" s="4"/>
      <c r="W159" s="4"/>
      <c r="X159" s="4"/>
      <c r="Y159" s="4"/>
      <c r="Z159" s="4"/>
      <c r="AA159" s="4"/>
      <c r="AB159" s="1"/>
      <c r="AC159" s="1"/>
      <c r="AD159" s="1"/>
      <c r="AE159" s="1"/>
      <c r="AF159" s="1"/>
      <c r="AG159" s="1"/>
      <c r="AH159" s="1"/>
      <c r="AI159" s="1"/>
    </row>
    <row r="160" spans="1:35" s="2" customFormat="1" ht="11.5" x14ac:dyDescent="0.25">
      <c r="A160" s="1"/>
      <c r="B160" s="227"/>
      <c r="C160" s="227"/>
      <c r="D160" s="225"/>
      <c r="E160" s="225"/>
      <c r="F160" s="226"/>
      <c r="G160" s="166"/>
      <c r="H160" s="226"/>
      <c r="I160" s="166"/>
      <c r="J160" s="226"/>
      <c r="K160" s="166"/>
      <c r="L160" s="226"/>
      <c r="M160" s="166"/>
      <c r="N160" s="226"/>
      <c r="O160" s="166"/>
      <c r="P160" s="226"/>
      <c r="Q160" s="166"/>
      <c r="R160" s="226"/>
      <c r="S160" s="1"/>
      <c r="T160" s="1"/>
      <c r="U160" s="1"/>
      <c r="V160" s="4"/>
      <c r="W160" s="4"/>
      <c r="X160" s="4"/>
      <c r="Y160" s="4"/>
      <c r="Z160" s="4"/>
      <c r="AA160" s="4"/>
      <c r="AB160" s="1"/>
      <c r="AC160" s="1"/>
      <c r="AD160" s="1"/>
      <c r="AE160" s="1"/>
      <c r="AF160" s="1"/>
      <c r="AG160" s="1"/>
      <c r="AH160" s="1"/>
      <c r="AI160" s="1"/>
    </row>
    <row r="161" spans="1:35" s="2" customFormat="1" ht="11.5" x14ac:dyDescent="0.25">
      <c r="A161" s="1"/>
      <c r="B161" s="227"/>
      <c r="C161" s="227"/>
      <c r="D161" s="225"/>
      <c r="E161" s="225"/>
      <c r="F161" s="226"/>
      <c r="G161" s="166"/>
      <c r="H161" s="226"/>
      <c r="I161" s="166"/>
      <c r="J161" s="226"/>
      <c r="K161" s="166"/>
      <c r="L161" s="226"/>
      <c r="M161" s="166"/>
      <c r="N161" s="226"/>
      <c r="O161" s="166"/>
      <c r="P161" s="226"/>
      <c r="Q161" s="166"/>
      <c r="R161" s="226"/>
      <c r="S161" s="1"/>
      <c r="T161" s="1"/>
      <c r="U161" s="1"/>
      <c r="V161" s="4"/>
      <c r="W161" s="4"/>
      <c r="X161" s="4"/>
      <c r="Y161" s="4"/>
      <c r="Z161" s="4"/>
      <c r="AA161" s="4"/>
      <c r="AB161" s="1"/>
      <c r="AC161" s="1"/>
      <c r="AD161" s="1"/>
      <c r="AE161" s="1"/>
      <c r="AF161" s="1"/>
      <c r="AG161" s="1"/>
      <c r="AH161" s="1"/>
      <c r="AI161" s="1"/>
    </row>
    <row r="162" spans="1:35" s="2" customFormat="1" ht="11.5" x14ac:dyDescent="0.25">
      <c r="A162" s="1"/>
      <c r="B162" s="227"/>
      <c r="C162" s="227"/>
      <c r="D162" s="225"/>
      <c r="E162" s="225"/>
      <c r="F162" s="226"/>
      <c r="G162" s="166"/>
      <c r="H162" s="226"/>
      <c r="I162" s="166"/>
      <c r="J162" s="226"/>
      <c r="K162" s="166"/>
      <c r="L162" s="226"/>
      <c r="M162" s="166"/>
      <c r="N162" s="226"/>
      <c r="O162" s="166"/>
      <c r="P162" s="226"/>
      <c r="Q162" s="166"/>
      <c r="R162" s="226"/>
      <c r="S162" s="1"/>
      <c r="T162" s="1"/>
      <c r="U162" s="1"/>
      <c r="V162" s="4"/>
      <c r="W162" s="4"/>
      <c r="X162" s="4"/>
      <c r="Y162" s="4"/>
      <c r="Z162" s="4"/>
      <c r="AA162" s="4"/>
      <c r="AB162" s="1"/>
      <c r="AC162" s="1"/>
      <c r="AD162" s="1"/>
      <c r="AE162" s="1"/>
      <c r="AF162" s="1"/>
      <c r="AG162" s="1"/>
      <c r="AH162" s="1"/>
      <c r="AI162" s="1"/>
    </row>
    <row r="163" spans="1:35" s="2" customFormat="1" ht="11.5" x14ac:dyDescent="0.25">
      <c r="A163" s="1"/>
      <c r="B163" s="227"/>
      <c r="C163" s="227"/>
      <c r="D163" s="225"/>
      <c r="E163" s="225"/>
      <c r="F163" s="226"/>
      <c r="G163" s="166"/>
      <c r="H163" s="226"/>
      <c r="I163" s="166"/>
      <c r="J163" s="226"/>
      <c r="K163" s="166"/>
      <c r="L163" s="226"/>
      <c r="M163" s="166"/>
      <c r="N163" s="226"/>
      <c r="O163" s="166"/>
      <c r="P163" s="226"/>
      <c r="Q163" s="166"/>
      <c r="R163" s="226"/>
      <c r="S163" s="1"/>
      <c r="T163" s="1"/>
      <c r="U163" s="1"/>
      <c r="V163" s="4"/>
      <c r="W163" s="4"/>
      <c r="X163" s="4"/>
      <c r="Y163" s="4"/>
      <c r="Z163" s="4"/>
      <c r="AA163" s="4"/>
      <c r="AB163" s="1"/>
      <c r="AC163" s="1"/>
      <c r="AD163" s="1"/>
      <c r="AE163" s="1"/>
      <c r="AF163" s="1"/>
      <c r="AG163" s="1"/>
      <c r="AH163" s="1"/>
      <c r="AI163" s="1"/>
    </row>
    <row r="164" spans="1:35" s="2" customFormat="1" ht="11.5" x14ac:dyDescent="0.25">
      <c r="A164" s="1"/>
      <c r="B164" s="227"/>
      <c r="C164" s="227"/>
      <c r="D164" s="225"/>
      <c r="E164" s="225"/>
      <c r="F164" s="226"/>
      <c r="G164" s="166"/>
      <c r="H164" s="226"/>
      <c r="I164" s="166"/>
      <c r="J164" s="226"/>
      <c r="K164" s="166"/>
      <c r="L164" s="226"/>
      <c r="M164" s="166"/>
      <c r="N164" s="226"/>
      <c r="O164" s="166"/>
      <c r="P164" s="226"/>
      <c r="Q164" s="166"/>
      <c r="R164" s="226"/>
      <c r="S164" s="1"/>
      <c r="T164" s="1"/>
      <c r="U164" s="1"/>
      <c r="V164" s="4"/>
      <c r="W164" s="4"/>
      <c r="X164" s="4"/>
      <c r="Y164" s="4"/>
      <c r="Z164" s="4"/>
      <c r="AA164" s="4"/>
      <c r="AB164" s="1"/>
      <c r="AC164" s="1"/>
      <c r="AD164" s="1"/>
      <c r="AE164" s="1"/>
      <c r="AF164" s="1"/>
      <c r="AG164" s="1"/>
      <c r="AH164" s="1"/>
      <c r="AI164" s="1"/>
    </row>
    <row r="165" spans="1:35" s="2" customFormat="1" ht="11.5" x14ac:dyDescent="0.25">
      <c r="A165" s="1"/>
      <c r="B165" s="227"/>
      <c r="C165" s="227"/>
      <c r="D165" s="225"/>
      <c r="E165" s="225"/>
      <c r="F165" s="226"/>
      <c r="G165" s="166"/>
      <c r="H165" s="226"/>
      <c r="I165" s="166"/>
      <c r="J165" s="226"/>
      <c r="K165" s="166"/>
      <c r="L165" s="226"/>
      <c r="M165" s="166"/>
      <c r="N165" s="226"/>
      <c r="O165" s="166"/>
      <c r="P165" s="226"/>
      <c r="Q165" s="166"/>
      <c r="R165" s="226"/>
      <c r="S165" s="1"/>
      <c r="T165" s="1"/>
      <c r="U165" s="1"/>
      <c r="V165" s="4"/>
      <c r="W165" s="4"/>
      <c r="X165" s="4"/>
      <c r="Y165" s="4"/>
      <c r="Z165" s="4"/>
      <c r="AA165" s="4"/>
      <c r="AB165" s="1"/>
      <c r="AC165" s="1"/>
      <c r="AD165" s="1"/>
      <c r="AE165" s="1"/>
      <c r="AF165" s="1"/>
      <c r="AG165" s="1"/>
      <c r="AH165" s="1"/>
      <c r="AI165" s="1"/>
    </row>
    <row r="166" spans="1:35" s="2" customFormat="1" ht="11.5" x14ac:dyDescent="0.25">
      <c r="A166" s="1"/>
      <c r="B166" s="227"/>
      <c r="C166" s="227"/>
      <c r="D166" s="225"/>
      <c r="E166" s="225"/>
      <c r="F166" s="226"/>
      <c r="G166" s="166"/>
      <c r="H166" s="226"/>
      <c r="I166" s="166"/>
      <c r="J166" s="226"/>
      <c r="K166" s="166"/>
      <c r="L166" s="226"/>
      <c r="M166" s="166"/>
      <c r="N166" s="226"/>
      <c r="O166" s="166"/>
      <c r="P166" s="226"/>
      <c r="Q166" s="166"/>
      <c r="R166" s="226"/>
      <c r="S166" s="1"/>
      <c r="T166" s="1"/>
      <c r="U166" s="1"/>
      <c r="V166" s="4"/>
      <c r="W166" s="4"/>
      <c r="X166" s="4"/>
      <c r="Y166" s="4"/>
      <c r="Z166" s="4"/>
      <c r="AA166" s="4"/>
      <c r="AB166" s="1"/>
      <c r="AC166" s="1"/>
      <c r="AD166" s="1"/>
      <c r="AE166" s="1"/>
      <c r="AF166" s="1"/>
      <c r="AG166" s="1"/>
      <c r="AH166" s="1"/>
      <c r="AI166" s="1"/>
    </row>
    <row r="167" spans="1:35" s="2" customFormat="1" ht="11.5" x14ac:dyDescent="0.25">
      <c r="A167" s="1"/>
      <c r="B167" s="227"/>
      <c r="C167" s="227"/>
      <c r="D167" s="225"/>
      <c r="E167" s="225"/>
      <c r="F167" s="226"/>
      <c r="G167" s="166"/>
      <c r="H167" s="226"/>
      <c r="I167" s="166"/>
      <c r="J167" s="226"/>
      <c r="K167" s="166"/>
      <c r="L167" s="226"/>
      <c r="M167" s="166"/>
      <c r="N167" s="226"/>
      <c r="O167" s="166"/>
      <c r="P167" s="226"/>
      <c r="Q167" s="166"/>
      <c r="R167" s="226"/>
      <c r="S167" s="1"/>
      <c r="T167" s="1"/>
      <c r="U167" s="1"/>
      <c r="V167" s="4"/>
      <c r="W167" s="4"/>
      <c r="X167" s="4"/>
      <c r="Y167" s="4"/>
      <c r="Z167" s="4"/>
      <c r="AA167" s="4"/>
      <c r="AB167" s="1"/>
      <c r="AC167" s="1"/>
      <c r="AD167" s="1"/>
      <c r="AE167" s="1"/>
      <c r="AF167" s="1"/>
      <c r="AG167" s="1"/>
      <c r="AH167" s="1"/>
      <c r="AI167" s="1"/>
    </row>
    <row r="168" spans="1:35" s="2" customFormat="1" ht="11.5" x14ac:dyDescent="0.25">
      <c r="A168" s="1"/>
      <c r="B168" s="227"/>
      <c r="C168" s="227"/>
      <c r="D168" s="225"/>
      <c r="E168" s="225"/>
      <c r="F168" s="226"/>
      <c r="G168" s="166"/>
      <c r="H168" s="226"/>
      <c r="I168" s="166"/>
      <c r="J168" s="226"/>
      <c r="K168" s="166"/>
      <c r="L168" s="226"/>
      <c r="M168" s="166"/>
      <c r="N168" s="226"/>
      <c r="O168" s="166"/>
      <c r="P168" s="226"/>
      <c r="Q168" s="166"/>
      <c r="R168" s="226"/>
      <c r="S168" s="1"/>
      <c r="T168" s="1"/>
      <c r="U168" s="1"/>
      <c r="V168" s="4"/>
      <c r="W168" s="4"/>
      <c r="X168" s="4"/>
      <c r="Y168" s="4"/>
      <c r="Z168" s="4"/>
      <c r="AA168" s="4"/>
      <c r="AB168" s="1"/>
      <c r="AC168" s="1"/>
      <c r="AD168" s="1"/>
      <c r="AE168" s="1"/>
      <c r="AF168" s="1"/>
      <c r="AG168" s="1"/>
      <c r="AH168" s="1"/>
      <c r="AI168" s="1"/>
    </row>
    <row r="169" spans="1:35" s="2" customFormat="1" ht="11.5" x14ac:dyDescent="0.25">
      <c r="A169" s="1"/>
      <c r="B169" s="227"/>
      <c r="C169" s="227"/>
      <c r="D169" s="225"/>
      <c r="E169" s="225"/>
      <c r="F169" s="226"/>
      <c r="G169" s="166"/>
      <c r="H169" s="226"/>
      <c r="I169" s="166"/>
      <c r="J169" s="226"/>
      <c r="K169" s="166"/>
      <c r="L169" s="226"/>
      <c r="M169" s="166"/>
      <c r="N169" s="226"/>
      <c r="O169" s="166"/>
      <c r="P169" s="226"/>
      <c r="Q169" s="166"/>
      <c r="R169" s="226"/>
      <c r="S169" s="1"/>
      <c r="T169" s="1"/>
      <c r="U169" s="1"/>
      <c r="V169" s="4"/>
      <c r="W169" s="4"/>
      <c r="X169" s="4"/>
      <c r="Y169" s="4"/>
      <c r="Z169" s="4"/>
      <c r="AA169" s="4"/>
      <c r="AB169" s="1"/>
      <c r="AC169" s="1"/>
      <c r="AD169" s="1"/>
      <c r="AE169" s="1"/>
      <c r="AF169" s="1"/>
      <c r="AG169" s="1"/>
      <c r="AH169" s="1"/>
      <c r="AI169" s="1"/>
    </row>
    <row r="170" spans="1:35" s="2" customFormat="1" ht="11.5" x14ac:dyDescent="0.25">
      <c r="A170" s="1"/>
      <c r="B170" s="227"/>
      <c r="C170" s="227"/>
      <c r="D170" s="225"/>
      <c r="E170" s="225"/>
      <c r="F170" s="226"/>
      <c r="G170" s="166"/>
      <c r="H170" s="226"/>
      <c r="I170" s="166"/>
      <c r="J170" s="226"/>
      <c r="K170" s="166"/>
      <c r="L170" s="226"/>
      <c r="M170" s="166"/>
      <c r="N170" s="226"/>
      <c r="O170" s="166"/>
      <c r="P170" s="226"/>
      <c r="Q170" s="166"/>
      <c r="R170" s="226"/>
      <c r="S170" s="1"/>
      <c r="T170" s="1"/>
      <c r="U170" s="1"/>
      <c r="V170" s="4"/>
      <c r="W170" s="4"/>
      <c r="X170" s="4"/>
      <c r="Y170" s="4"/>
      <c r="Z170" s="4"/>
      <c r="AA170" s="4"/>
      <c r="AB170" s="1"/>
      <c r="AC170" s="1"/>
      <c r="AD170" s="1"/>
      <c r="AE170" s="1"/>
      <c r="AF170" s="1"/>
      <c r="AG170" s="1"/>
      <c r="AH170" s="1"/>
      <c r="AI170" s="1"/>
    </row>
    <row r="171" spans="1:35" s="2" customFormat="1" ht="11.5" x14ac:dyDescent="0.25">
      <c r="A171" s="1"/>
      <c r="B171" s="227"/>
      <c r="C171" s="227"/>
      <c r="D171" s="225"/>
      <c r="E171" s="225"/>
      <c r="F171" s="226"/>
      <c r="G171" s="166"/>
      <c r="H171" s="226"/>
      <c r="I171" s="166"/>
      <c r="J171" s="226"/>
      <c r="K171" s="166"/>
      <c r="L171" s="226"/>
      <c r="M171" s="166"/>
      <c r="N171" s="226"/>
      <c r="O171" s="166"/>
      <c r="P171" s="226"/>
      <c r="Q171" s="166"/>
      <c r="R171" s="226"/>
      <c r="S171" s="1"/>
      <c r="T171" s="1"/>
      <c r="U171" s="1"/>
      <c r="V171" s="4"/>
      <c r="W171" s="4"/>
      <c r="X171" s="4"/>
      <c r="Y171" s="4"/>
      <c r="Z171" s="4"/>
      <c r="AA171" s="4"/>
      <c r="AB171" s="1"/>
      <c r="AC171" s="1"/>
      <c r="AD171" s="1"/>
      <c r="AE171" s="1"/>
      <c r="AF171" s="1"/>
      <c r="AG171" s="1"/>
      <c r="AH171" s="1"/>
      <c r="AI171" s="1"/>
    </row>
    <row r="172" spans="1:35" s="2" customFormat="1" ht="11.5" x14ac:dyDescent="0.25">
      <c r="A172" s="1"/>
      <c r="B172" s="227"/>
      <c r="C172" s="227"/>
      <c r="D172" s="225"/>
      <c r="E172" s="225"/>
      <c r="F172" s="226"/>
      <c r="G172" s="166"/>
      <c r="H172" s="226"/>
      <c r="I172" s="166"/>
      <c r="J172" s="226"/>
      <c r="K172" s="166"/>
      <c r="L172" s="226"/>
      <c r="M172" s="166"/>
      <c r="N172" s="226"/>
      <c r="O172" s="166"/>
      <c r="P172" s="226"/>
      <c r="Q172" s="166"/>
      <c r="R172" s="226"/>
      <c r="S172" s="1"/>
      <c r="T172" s="1"/>
      <c r="U172" s="1"/>
      <c r="V172" s="4"/>
      <c r="W172" s="4"/>
      <c r="X172" s="4"/>
      <c r="Y172" s="4"/>
      <c r="Z172" s="4"/>
      <c r="AA172" s="4"/>
      <c r="AB172" s="1"/>
      <c r="AC172" s="1"/>
      <c r="AD172" s="1"/>
      <c r="AE172" s="1"/>
      <c r="AF172" s="1"/>
      <c r="AG172" s="1"/>
      <c r="AH172" s="1"/>
      <c r="AI172" s="1"/>
    </row>
    <row r="173" spans="1:35" s="2" customFormat="1" ht="11.5" x14ac:dyDescent="0.25">
      <c r="A173" s="1"/>
      <c r="B173" s="227"/>
      <c r="C173" s="227"/>
      <c r="D173" s="225"/>
      <c r="E173" s="225"/>
      <c r="F173" s="226"/>
      <c r="G173" s="166"/>
      <c r="H173" s="226"/>
      <c r="I173" s="166"/>
      <c r="J173" s="226"/>
      <c r="K173" s="166"/>
      <c r="L173" s="226"/>
      <c r="M173" s="166"/>
      <c r="N173" s="226"/>
      <c r="O173" s="166"/>
      <c r="P173" s="226"/>
      <c r="Q173" s="166"/>
      <c r="R173" s="226"/>
      <c r="S173" s="1"/>
      <c r="T173" s="1"/>
      <c r="U173" s="1"/>
      <c r="V173" s="4"/>
      <c r="W173" s="4"/>
      <c r="X173" s="4"/>
      <c r="Y173" s="4"/>
      <c r="Z173" s="4"/>
      <c r="AA173" s="4"/>
      <c r="AB173" s="1"/>
      <c r="AC173" s="1"/>
      <c r="AD173" s="1"/>
      <c r="AE173" s="1"/>
      <c r="AF173" s="1"/>
      <c r="AG173" s="1"/>
      <c r="AH173" s="1"/>
      <c r="AI173" s="1"/>
    </row>
    <row r="174" spans="1:35" s="2" customFormat="1" ht="11.5" x14ac:dyDescent="0.25">
      <c r="A174" s="1"/>
      <c r="B174" s="227"/>
      <c r="C174" s="227"/>
      <c r="D174" s="225"/>
      <c r="E174" s="225"/>
      <c r="F174" s="226"/>
      <c r="G174" s="166"/>
      <c r="H174" s="226"/>
      <c r="I174" s="166"/>
      <c r="J174" s="226"/>
      <c r="K174" s="166"/>
      <c r="L174" s="226"/>
      <c r="M174" s="166"/>
      <c r="N174" s="226"/>
      <c r="O174" s="166"/>
      <c r="P174" s="226"/>
      <c r="Q174" s="166"/>
      <c r="R174" s="226"/>
      <c r="S174" s="1"/>
      <c r="T174" s="1"/>
      <c r="U174" s="1"/>
      <c r="V174" s="4"/>
      <c r="W174" s="4"/>
      <c r="X174" s="4"/>
      <c r="Y174" s="4"/>
      <c r="Z174" s="4"/>
      <c r="AA174" s="4"/>
      <c r="AB174" s="1"/>
      <c r="AC174" s="1"/>
      <c r="AD174" s="1"/>
      <c r="AE174" s="1"/>
      <c r="AF174" s="1"/>
      <c r="AG174" s="1"/>
      <c r="AH174" s="1"/>
      <c r="AI174" s="1"/>
    </row>
    <row r="175" spans="1:35" s="2" customFormat="1" ht="11.5" x14ac:dyDescent="0.25">
      <c r="A175" s="1"/>
      <c r="B175" s="227"/>
      <c r="C175" s="227"/>
      <c r="D175" s="225"/>
      <c r="E175" s="225"/>
      <c r="F175" s="226"/>
      <c r="G175" s="166"/>
      <c r="H175" s="226"/>
      <c r="I175" s="166"/>
      <c r="J175" s="226"/>
      <c r="K175" s="166"/>
      <c r="L175" s="226"/>
      <c r="M175" s="166"/>
      <c r="N175" s="226"/>
      <c r="O175" s="166"/>
      <c r="P175" s="226"/>
      <c r="Q175" s="166"/>
      <c r="R175" s="226"/>
      <c r="S175" s="1"/>
      <c r="T175" s="1"/>
      <c r="U175" s="1"/>
      <c r="V175" s="4"/>
      <c r="W175" s="4"/>
      <c r="X175" s="4"/>
      <c r="Y175" s="4"/>
      <c r="Z175" s="4"/>
      <c r="AA175" s="4"/>
      <c r="AB175" s="1"/>
      <c r="AC175" s="1"/>
      <c r="AD175" s="1"/>
      <c r="AE175" s="1"/>
      <c r="AF175" s="1"/>
      <c r="AG175" s="1"/>
      <c r="AH175" s="1"/>
      <c r="AI175" s="1"/>
    </row>
    <row r="176" spans="1:35" s="2" customFormat="1" ht="11.5" x14ac:dyDescent="0.25">
      <c r="A176" s="1"/>
      <c r="B176" s="227"/>
      <c r="C176" s="227"/>
      <c r="D176" s="225"/>
      <c r="E176" s="225"/>
      <c r="F176" s="226"/>
      <c r="G176" s="166"/>
      <c r="H176" s="226"/>
      <c r="I176" s="166"/>
      <c r="J176" s="226"/>
      <c r="K176" s="166"/>
      <c r="L176" s="226"/>
      <c r="M176" s="166"/>
      <c r="N176" s="226"/>
      <c r="O176" s="166"/>
      <c r="P176" s="226"/>
      <c r="Q176" s="166"/>
      <c r="R176" s="226"/>
      <c r="S176" s="1"/>
      <c r="T176" s="1"/>
      <c r="U176" s="1"/>
      <c r="V176" s="4"/>
      <c r="W176" s="4"/>
      <c r="X176" s="4"/>
      <c r="Y176" s="4"/>
      <c r="Z176" s="4"/>
      <c r="AA176" s="4"/>
      <c r="AB176" s="1"/>
      <c r="AC176" s="1"/>
      <c r="AD176" s="1"/>
      <c r="AE176" s="1"/>
      <c r="AF176" s="1"/>
      <c r="AG176" s="1"/>
      <c r="AH176" s="1"/>
      <c r="AI176" s="1"/>
    </row>
    <row r="177" spans="1:35" s="2" customFormat="1" ht="11.5" x14ac:dyDescent="0.25">
      <c r="A177" s="1"/>
      <c r="B177" s="227"/>
      <c r="C177" s="227"/>
      <c r="D177" s="225"/>
      <c r="E177" s="225"/>
      <c r="F177" s="226"/>
      <c r="G177" s="166"/>
      <c r="H177" s="226"/>
      <c r="I177" s="166"/>
      <c r="J177" s="226"/>
      <c r="K177" s="166"/>
      <c r="L177" s="226"/>
      <c r="M177" s="166"/>
      <c r="N177" s="226"/>
      <c r="O177" s="166"/>
      <c r="P177" s="226"/>
      <c r="Q177" s="166"/>
      <c r="R177" s="226"/>
      <c r="S177" s="1"/>
      <c r="T177" s="1"/>
      <c r="U177" s="1"/>
      <c r="V177" s="4"/>
      <c r="W177" s="4"/>
      <c r="X177" s="4"/>
      <c r="Y177" s="4"/>
      <c r="Z177" s="4"/>
      <c r="AA177" s="4"/>
      <c r="AB177" s="1"/>
      <c r="AC177" s="1"/>
      <c r="AD177" s="1"/>
      <c r="AE177" s="1"/>
      <c r="AF177" s="1"/>
      <c r="AG177" s="1"/>
      <c r="AH177" s="1"/>
      <c r="AI177" s="1"/>
    </row>
    <row r="178" spans="1:35" s="2" customFormat="1" ht="11.5" x14ac:dyDescent="0.25">
      <c r="A178" s="1"/>
      <c r="B178" s="227"/>
      <c r="C178" s="227"/>
      <c r="D178" s="225"/>
      <c r="E178" s="225"/>
      <c r="F178" s="226"/>
      <c r="G178" s="166"/>
      <c r="H178" s="226"/>
      <c r="I178" s="166"/>
      <c r="J178" s="226"/>
      <c r="K178" s="166"/>
      <c r="L178" s="226"/>
      <c r="M178" s="166"/>
      <c r="N178" s="226"/>
      <c r="O178" s="166"/>
      <c r="P178" s="226"/>
      <c r="Q178" s="166"/>
      <c r="R178" s="226"/>
      <c r="S178" s="1"/>
      <c r="T178" s="1"/>
      <c r="U178" s="1"/>
      <c r="V178" s="4"/>
      <c r="W178" s="4"/>
      <c r="X178" s="4"/>
      <c r="Y178" s="4"/>
      <c r="Z178" s="4"/>
      <c r="AA178" s="4"/>
      <c r="AB178" s="1"/>
      <c r="AC178" s="1"/>
      <c r="AD178" s="1"/>
      <c r="AE178" s="1"/>
      <c r="AF178" s="1"/>
      <c r="AG178" s="1"/>
      <c r="AH178" s="1"/>
      <c r="AI178" s="1"/>
    </row>
    <row r="179" spans="1:35" s="2" customFormat="1" ht="11.5" x14ac:dyDescent="0.25">
      <c r="A179" s="1"/>
      <c r="B179" s="227"/>
      <c r="C179" s="227"/>
      <c r="D179" s="225"/>
      <c r="E179" s="225"/>
      <c r="F179" s="226"/>
      <c r="G179" s="166"/>
      <c r="H179" s="226"/>
      <c r="I179" s="166"/>
      <c r="J179" s="226"/>
      <c r="K179" s="166"/>
      <c r="L179" s="226"/>
      <c r="M179" s="166"/>
      <c r="N179" s="226"/>
      <c r="O179" s="166"/>
      <c r="P179" s="226"/>
      <c r="Q179" s="166"/>
      <c r="R179" s="226"/>
      <c r="S179" s="1"/>
      <c r="T179" s="1"/>
      <c r="U179" s="1"/>
      <c r="V179" s="4"/>
      <c r="W179" s="4"/>
      <c r="X179" s="4"/>
      <c r="Y179" s="4"/>
      <c r="Z179" s="4"/>
      <c r="AA179" s="4"/>
      <c r="AB179" s="1"/>
      <c r="AC179" s="1"/>
      <c r="AD179" s="1"/>
      <c r="AE179" s="1"/>
      <c r="AF179" s="1"/>
      <c r="AG179" s="1"/>
      <c r="AH179" s="1"/>
      <c r="AI179" s="1"/>
    </row>
    <row r="180" spans="1:35" s="2" customFormat="1" ht="11.5" x14ac:dyDescent="0.25">
      <c r="A180" s="1"/>
      <c r="B180" s="227"/>
      <c r="C180" s="227"/>
      <c r="D180" s="225"/>
      <c r="E180" s="225"/>
      <c r="F180" s="226"/>
      <c r="G180" s="166"/>
      <c r="H180" s="226"/>
      <c r="I180" s="166"/>
      <c r="J180" s="226"/>
      <c r="K180" s="166"/>
      <c r="L180" s="226"/>
      <c r="M180" s="166"/>
      <c r="N180" s="226"/>
      <c r="O180" s="166"/>
      <c r="P180" s="226"/>
      <c r="Q180" s="166"/>
      <c r="R180" s="226"/>
      <c r="S180" s="1"/>
      <c r="T180" s="1"/>
      <c r="U180" s="1"/>
      <c r="V180" s="4"/>
      <c r="W180" s="4"/>
      <c r="X180" s="4"/>
      <c r="Y180" s="4"/>
      <c r="Z180" s="4"/>
      <c r="AA180" s="4"/>
      <c r="AB180" s="1"/>
      <c r="AC180" s="1"/>
      <c r="AD180" s="1"/>
      <c r="AE180" s="1"/>
      <c r="AF180" s="1"/>
      <c r="AG180" s="1"/>
      <c r="AH180" s="1"/>
      <c r="AI180" s="1"/>
    </row>
    <row r="181" spans="1:35" s="2" customFormat="1" ht="11.5" x14ac:dyDescent="0.25">
      <c r="A181" s="1"/>
      <c r="B181" s="227"/>
      <c r="C181" s="227"/>
      <c r="D181" s="225"/>
      <c r="E181" s="225"/>
      <c r="F181" s="226"/>
      <c r="G181" s="166"/>
      <c r="H181" s="226"/>
      <c r="I181" s="166"/>
      <c r="J181" s="226"/>
      <c r="K181" s="166"/>
      <c r="L181" s="226"/>
      <c r="M181" s="166"/>
      <c r="N181" s="226"/>
      <c r="O181" s="166"/>
      <c r="P181" s="226"/>
      <c r="Q181" s="166"/>
      <c r="R181" s="226"/>
      <c r="S181" s="1"/>
      <c r="T181" s="1"/>
      <c r="U181" s="1"/>
      <c r="V181" s="4"/>
      <c r="W181" s="4"/>
      <c r="X181" s="4"/>
      <c r="Y181" s="4"/>
      <c r="Z181" s="4"/>
      <c r="AA181" s="4"/>
      <c r="AB181" s="1"/>
      <c r="AC181" s="1"/>
      <c r="AD181" s="1"/>
      <c r="AE181" s="1"/>
      <c r="AF181" s="1"/>
      <c r="AG181" s="1"/>
      <c r="AH181" s="1"/>
      <c r="AI181" s="1"/>
    </row>
    <row r="182" spans="1:35" s="2" customFormat="1" ht="11.5" x14ac:dyDescent="0.25">
      <c r="A182" s="1"/>
      <c r="B182" s="227"/>
      <c r="C182" s="227"/>
      <c r="D182" s="225"/>
      <c r="E182" s="225"/>
      <c r="F182" s="226"/>
      <c r="G182" s="166"/>
      <c r="H182" s="226"/>
      <c r="I182" s="166"/>
      <c r="J182" s="226"/>
      <c r="K182" s="166"/>
      <c r="L182" s="226"/>
      <c r="M182" s="166"/>
      <c r="N182" s="226"/>
      <c r="O182" s="166"/>
      <c r="P182" s="226"/>
      <c r="Q182" s="166"/>
      <c r="R182" s="226"/>
      <c r="S182" s="1"/>
      <c r="T182" s="1"/>
      <c r="U182" s="1"/>
      <c r="V182" s="4"/>
      <c r="W182" s="4"/>
      <c r="X182" s="4"/>
      <c r="Y182" s="4"/>
      <c r="Z182" s="4"/>
      <c r="AA182" s="4"/>
      <c r="AB182" s="1"/>
      <c r="AC182" s="1"/>
      <c r="AD182" s="1"/>
      <c r="AE182" s="1"/>
      <c r="AF182" s="1"/>
      <c r="AG182" s="1"/>
      <c r="AH182" s="1"/>
      <c r="AI182" s="1"/>
    </row>
    <row r="183" spans="1:35" s="2" customFormat="1" ht="11.5" x14ac:dyDescent="0.25">
      <c r="A183" s="1"/>
      <c r="B183" s="227"/>
      <c r="C183" s="227"/>
      <c r="D183" s="225"/>
      <c r="E183" s="225"/>
      <c r="F183" s="226"/>
      <c r="G183" s="166"/>
      <c r="H183" s="226"/>
      <c r="I183" s="166"/>
      <c r="J183" s="226"/>
      <c r="K183" s="166"/>
      <c r="L183" s="226"/>
      <c r="M183" s="166"/>
      <c r="N183" s="226"/>
      <c r="O183" s="166"/>
      <c r="P183" s="226"/>
      <c r="Q183" s="166"/>
      <c r="R183" s="226"/>
      <c r="S183" s="1"/>
      <c r="T183" s="1"/>
      <c r="U183" s="1"/>
      <c r="V183" s="4"/>
      <c r="W183" s="4"/>
      <c r="X183" s="4"/>
      <c r="Y183" s="4"/>
      <c r="Z183" s="4"/>
      <c r="AA183" s="4"/>
      <c r="AB183" s="1"/>
      <c r="AC183" s="1"/>
      <c r="AD183" s="1"/>
      <c r="AE183" s="1"/>
      <c r="AF183" s="1"/>
      <c r="AG183" s="1"/>
      <c r="AH183" s="1"/>
      <c r="AI183" s="1"/>
    </row>
    <row r="184" spans="1:35" s="2" customFormat="1" ht="11.5" x14ac:dyDescent="0.25">
      <c r="A184" s="1"/>
      <c r="B184" s="227"/>
      <c r="C184" s="227"/>
      <c r="D184" s="225"/>
      <c r="E184" s="225"/>
      <c r="F184" s="226"/>
      <c r="G184" s="166"/>
      <c r="H184" s="226"/>
      <c r="I184" s="166"/>
      <c r="J184" s="226"/>
      <c r="K184" s="166"/>
      <c r="L184" s="226"/>
      <c r="M184" s="166"/>
      <c r="N184" s="226"/>
      <c r="O184" s="166"/>
      <c r="P184" s="226"/>
      <c r="Q184" s="166"/>
      <c r="R184" s="226"/>
      <c r="S184" s="1"/>
      <c r="T184" s="1"/>
      <c r="U184" s="1"/>
      <c r="V184" s="4"/>
      <c r="W184" s="4"/>
      <c r="X184" s="4"/>
      <c r="Y184" s="4"/>
      <c r="Z184" s="4"/>
      <c r="AA184" s="4"/>
      <c r="AB184" s="1"/>
      <c r="AC184" s="1"/>
      <c r="AD184" s="1"/>
      <c r="AE184" s="1"/>
      <c r="AF184" s="1"/>
      <c r="AG184" s="1"/>
      <c r="AH184" s="1"/>
      <c r="AI184" s="1"/>
    </row>
    <row r="185" spans="1:35" s="2" customFormat="1" ht="11.5" x14ac:dyDescent="0.25">
      <c r="A185" s="1"/>
      <c r="B185" s="227"/>
      <c r="C185" s="227"/>
      <c r="D185" s="225"/>
      <c r="E185" s="225"/>
      <c r="F185" s="226"/>
      <c r="G185" s="166"/>
      <c r="H185" s="226"/>
      <c r="I185" s="166"/>
      <c r="J185" s="226"/>
      <c r="K185" s="166"/>
      <c r="L185" s="226"/>
      <c r="M185" s="166"/>
      <c r="N185" s="226"/>
      <c r="O185" s="166"/>
      <c r="P185" s="226"/>
      <c r="Q185" s="166"/>
      <c r="R185" s="226"/>
      <c r="S185" s="1"/>
      <c r="T185" s="1"/>
      <c r="U185" s="1"/>
      <c r="V185" s="4"/>
      <c r="W185" s="4"/>
      <c r="X185" s="4"/>
      <c r="Y185" s="4"/>
      <c r="Z185" s="4"/>
      <c r="AA185" s="4"/>
      <c r="AB185" s="1"/>
      <c r="AC185" s="1"/>
      <c r="AD185" s="1"/>
      <c r="AE185" s="1"/>
      <c r="AF185" s="1"/>
      <c r="AG185" s="1"/>
      <c r="AH185" s="1"/>
      <c r="AI185" s="1"/>
    </row>
    <row r="186" spans="1:35" s="2" customFormat="1" ht="11.5" x14ac:dyDescent="0.25">
      <c r="A186" s="1"/>
      <c r="B186" s="227"/>
      <c r="C186" s="227"/>
      <c r="D186" s="225"/>
      <c r="E186" s="225"/>
      <c r="F186" s="226"/>
      <c r="G186" s="166"/>
      <c r="H186" s="226"/>
      <c r="I186" s="166"/>
      <c r="J186" s="226"/>
      <c r="K186" s="166"/>
      <c r="L186" s="226"/>
      <c r="M186" s="166"/>
      <c r="N186" s="226"/>
      <c r="O186" s="166"/>
      <c r="P186" s="226"/>
      <c r="Q186" s="166"/>
      <c r="R186" s="226"/>
      <c r="S186" s="1"/>
      <c r="T186" s="1"/>
      <c r="U186" s="1"/>
      <c r="V186" s="4"/>
      <c r="W186" s="4"/>
      <c r="X186" s="4"/>
      <c r="Y186" s="4"/>
      <c r="Z186" s="4"/>
      <c r="AA186" s="4"/>
      <c r="AB186" s="1"/>
      <c r="AC186" s="1"/>
      <c r="AD186" s="1"/>
      <c r="AE186" s="1"/>
      <c r="AF186" s="1"/>
      <c r="AG186" s="1"/>
      <c r="AH186" s="1"/>
      <c r="AI186" s="1"/>
    </row>
    <row r="187" spans="1:35" s="2" customFormat="1" ht="11.5" x14ac:dyDescent="0.25">
      <c r="A187" s="1"/>
      <c r="B187" s="227"/>
      <c r="C187" s="227"/>
      <c r="D187" s="225"/>
      <c r="E187" s="225"/>
      <c r="F187" s="226"/>
      <c r="G187" s="166"/>
      <c r="H187" s="226"/>
      <c r="I187" s="166"/>
      <c r="J187" s="226"/>
      <c r="K187" s="166"/>
      <c r="L187" s="226"/>
      <c r="M187" s="166"/>
      <c r="N187" s="226"/>
      <c r="O187" s="166"/>
      <c r="P187" s="226"/>
      <c r="Q187" s="166"/>
      <c r="R187" s="226"/>
      <c r="S187" s="1"/>
      <c r="T187" s="1"/>
      <c r="U187" s="1"/>
      <c r="V187" s="4"/>
      <c r="W187" s="4"/>
      <c r="X187" s="4"/>
      <c r="Y187" s="4"/>
      <c r="Z187" s="4"/>
      <c r="AA187" s="4"/>
      <c r="AB187" s="1"/>
      <c r="AC187" s="1"/>
      <c r="AD187" s="1"/>
      <c r="AE187" s="1"/>
      <c r="AF187" s="1"/>
      <c r="AG187" s="1"/>
      <c r="AH187" s="1"/>
      <c r="AI187" s="1"/>
    </row>
    <row r="188" spans="1:35" s="2" customFormat="1" ht="11.5" x14ac:dyDescent="0.25">
      <c r="A188" s="1"/>
      <c r="B188" s="227"/>
      <c r="C188" s="227"/>
      <c r="D188" s="225"/>
      <c r="E188" s="225"/>
      <c r="F188" s="226"/>
      <c r="G188" s="166"/>
      <c r="H188" s="226"/>
      <c r="I188" s="166"/>
      <c r="J188" s="226"/>
      <c r="K188" s="166"/>
      <c r="L188" s="226"/>
      <c r="M188" s="166"/>
      <c r="N188" s="226"/>
      <c r="O188" s="166"/>
      <c r="P188" s="226"/>
      <c r="Q188" s="166"/>
      <c r="R188" s="226"/>
      <c r="S188" s="1"/>
      <c r="T188" s="1"/>
      <c r="U188" s="1"/>
      <c r="V188" s="4"/>
      <c r="W188" s="4"/>
      <c r="X188" s="4"/>
      <c r="Y188" s="4"/>
      <c r="Z188" s="4"/>
      <c r="AA188" s="4"/>
      <c r="AB188" s="1"/>
      <c r="AC188" s="1"/>
      <c r="AD188" s="1"/>
      <c r="AE188" s="1"/>
      <c r="AF188" s="1"/>
      <c r="AG188" s="1"/>
      <c r="AH188" s="1"/>
      <c r="AI188" s="1"/>
    </row>
    <row r="189" spans="1:35" s="2" customFormat="1" ht="11.5" x14ac:dyDescent="0.25">
      <c r="A189" s="1"/>
      <c r="B189" s="227"/>
      <c r="C189" s="227"/>
      <c r="D189" s="225"/>
      <c r="E189" s="225"/>
      <c r="F189" s="226"/>
      <c r="G189" s="166"/>
      <c r="H189" s="226"/>
      <c r="I189" s="166"/>
      <c r="J189" s="226"/>
      <c r="K189" s="166"/>
      <c r="L189" s="226"/>
      <c r="M189" s="166"/>
      <c r="N189" s="226"/>
      <c r="O189" s="166"/>
      <c r="P189" s="226"/>
      <c r="Q189" s="166"/>
      <c r="R189" s="226"/>
      <c r="S189" s="1"/>
      <c r="T189" s="1"/>
      <c r="U189" s="1"/>
      <c r="V189" s="4"/>
      <c r="W189" s="4"/>
      <c r="X189" s="4"/>
      <c r="Y189" s="4"/>
      <c r="Z189" s="4"/>
      <c r="AA189" s="4"/>
      <c r="AB189" s="1"/>
      <c r="AC189" s="1"/>
      <c r="AD189" s="1"/>
      <c r="AE189" s="1"/>
      <c r="AF189" s="1"/>
      <c r="AG189" s="1"/>
      <c r="AH189" s="1"/>
      <c r="AI189" s="1"/>
    </row>
    <row r="190" spans="1:35" s="2" customFormat="1" ht="11.5" x14ac:dyDescent="0.25">
      <c r="A190" s="1"/>
      <c r="B190" s="227"/>
      <c r="C190" s="227"/>
      <c r="D190" s="225"/>
      <c r="E190" s="225"/>
      <c r="F190" s="226"/>
      <c r="G190" s="166"/>
      <c r="H190" s="226"/>
      <c r="I190" s="166"/>
      <c r="J190" s="226"/>
      <c r="K190" s="166"/>
      <c r="L190" s="226"/>
      <c r="M190" s="166"/>
      <c r="N190" s="226"/>
      <c r="O190" s="166"/>
      <c r="P190" s="226"/>
      <c r="Q190" s="166"/>
      <c r="R190" s="226"/>
      <c r="S190" s="1"/>
      <c r="T190" s="1"/>
      <c r="U190" s="1"/>
      <c r="V190" s="4"/>
      <c r="W190" s="4"/>
      <c r="X190" s="4"/>
      <c r="Y190" s="4"/>
      <c r="Z190" s="4"/>
      <c r="AA190" s="4"/>
      <c r="AB190" s="1"/>
      <c r="AC190" s="1"/>
      <c r="AD190" s="1"/>
      <c r="AE190" s="1"/>
      <c r="AF190" s="1"/>
      <c r="AG190" s="1"/>
      <c r="AH190" s="1"/>
      <c r="AI190" s="1"/>
    </row>
    <row r="191" spans="1:35" s="2" customFormat="1" ht="11.5" x14ac:dyDescent="0.25">
      <c r="A191" s="1"/>
      <c r="B191" s="227"/>
      <c r="C191" s="227"/>
      <c r="D191" s="225"/>
      <c r="E191" s="225"/>
      <c r="F191" s="226"/>
      <c r="G191" s="166"/>
      <c r="H191" s="226"/>
      <c r="I191" s="166"/>
      <c r="J191" s="226"/>
      <c r="K191" s="166"/>
      <c r="L191" s="226"/>
      <c r="M191" s="166"/>
      <c r="N191" s="226"/>
      <c r="O191" s="166"/>
      <c r="P191" s="226"/>
      <c r="Q191" s="166"/>
      <c r="R191" s="226"/>
      <c r="S191" s="1"/>
      <c r="T191" s="1"/>
      <c r="U191" s="1"/>
      <c r="V191" s="4"/>
      <c r="W191" s="4"/>
      <c r="X191" s="4"/>
      <c r="Y191" s="4"/>
      <c r="Z191" s="4"/>
      <c r="AA191" s="4"/>
      <c r="AB191" s="1"/>
      <c r="AC191" s="1"/>
      <c r="AD191" s="1"/>
      <c r="AE191" s="1"/>
      <c r="AF191" s="1"/>
      <c r="AG191" s="1"/>
      <c r="AH191" s="1"/>
      <c r="AI191" s="1"/>
    </row>
    <row r="192" spans="1:35" s="2" customFormat="1" ht="11.5" x14ac:dyDescent="0.25">
      <c r="A192" s="1"/>
      <c r="B192" s="227"/>
      <c r="C192" s="227"/>
      <c r="D192" s="225"/>
      <c r="E192" s="225"/>
      <c r="F192" s="226"/>
      <c r="G192" s="166"/>
      <c r="H192" s="226"/>
      <c r="I192" s="166"/>
      <c r="J192" s="226"/>
      <c r="K192" s="166"/>
      <c r="L192" s="226"/>
      <c r="M192" s="166"/>
      <c r="N192" s="226"/>
      <c r="O192" s="166"/>
      <c r="P192" s="226"/>
      <c r="Q192" s="166"/>
      <c r="R192" s="226"/>
      <c r="S192" s="1"/>
      <c r="T192" s="1"/>
      <c r="U192" s="1"/>
      <c r="V192" s="4"/>
      <c r="W192" s="4"/>
      <c r="X192" s="4"/>
      <c r="Y192" s="4"/>
      <c r="Z192" s="4"/>
      <c r="AA192" s="4"/>
      <c r="AB192" s="1"/>
      <c r="AC192" s="1"/>
      <c r="AD192" s="1"/>
      <c r="AE192" s="1"/>
      <c r="AF192" s="1"/>
      <c r="AG192" s="1"/>
      <c r="AH192" s="1"/>
      <c r="AI192" s="1"/>
    </row>
    <row r="193" spans="1:35" s="2" customFormat="1" ht="11.5" x14ac:dyDescent="0.25">
      <c r="A193" s="1"/>
      <c r="B193" s="227"/>
      <c r="C193" s="227"/>
      <c r="D193" s="225"/>
      <c r="E193" s="225"/>
      <c r="F193" s="226"/>
      <c r="G193" s="166"/>
      <c r="H193" s="226"/>
      <c r="I193" s="166"/>
      <c r="J193" s="226"/>
      <c r="K193" s="166"/>
      <c r="L193" s="226"/>
      <c r="M193" s="166"/>
      <c r="N193" s="226"/>
      <c r="O193" s="166"/>
      <c r="P193" s="226"/>
      <c r="Q193" s="166"/>
      <c r="R193" s="226"/>
      <c r="S193" s="1"/>
      <c r="T193" s="1"/>
      <c r="U193" s="1"/>
      <c r="V193" s="4"/>
      <c r="W193" s="4"/>
      <c r="X193" s="4"/>
      <c r="Y193" s="4"/>
      <c r="Z193" s="4"/>
      <c r="AA193" s="4"/>
      <c r="AB193" s="1"/>
      <c r="AC193" s="1"/>
      <c r="AD193" s="1"/>
      <c r="AE193" s="1"/>
      <c r="AF193" s="1"/>
      <c r="AG193" s="1"/>
      <c r="AH193" s="1"/>
      <c r="AI193" s="1"/>
    </row>
    <row r="194" spans="1:35" s="2" customFormat="1" ht="11.5" x14ac:dyDescent="0.25">
      <c r="A194" s="1"/>
      <c r="B194" s="227"/>
      <c r="C194" s="227"/>
      <c r="D194" s="225"/>
      <c r="E194" s="225"/>
      <c r="F194" s="226"/>
      <c r="G194" s="166"/>
      <c r="H194" s="226"/>
      <c r="I194" s="166"/>
      <c r="J194" s="226"/>
      <c r="K194" s="166"/>
      <c r="L194" s="226"/>
      <c r="M194" s="166"/>
      <c r="N194" s="226"/>
      <c r="O194" s="166"/>
      <c r="P194" s="226"/>
      <c r="Q194" s="166"/>
      <c r="R194" s="226"/>
      <c r="S194" s="1"/>
      <c r="T194" s="1"/>
      <c r="U194" s="1"/>
      <c r="V194" s="4"/>
      <c r="W194" s="4"/>
      <c r="X194" s="4"/>
      <c r="Y194" s="4"/>
      <c r="Z194" s="4"/>
      <c r="AA194" s="4"/>
      <c r="AB194" s="1"/>
      <c r="AC194" s="1"/>
      <c r="AD194" s="1"/>
      <c r="AE194" s="1"/>
      <c r="AF194" s="1"/>
      <c r="AG194" s="1"/>
      <c r="AH194" s="1"/>
      <c r="AI194" s="1"/>
    </row>
    <row r="195" spans="1:35" s="2" customFormat="1" ht="11.5" x14ac:dyDescent="0.25">
      <c r="A195" s="1"/>
      <c r="B195" s="227"/>
      <c r="C195" s="227"/>
      <c r="D195" s="225"/>
      <c r="E195" s="225"/>
      <c r="F195" s="226"/>
      <c r="G195" s="166"/>
      <c r="H195" s="226"/>
      <c r="I195" s="166"/>
      <c r="J195" s="226"/>
      <c r="K195" s="166"/>
      <c r="L195" s="226"/>
      <c r="M195" s="166"/>
      <c r="N195" s="226"/>
      <c r="O195" s="166"/>
      <c r="P195" s="226"/>
      <c r="Q195" s="166"/>
      <c r="R195" s="226"/>
      <c r="S195" s="1"/>
      <c r="T195" s="1"/>
      <c r="U195" s="1"/>
      <c r="V195" s="4"/>
      <c r="W195" s="4"/>
      <c r="X195" s="4"/>
      <c r="Y195" s="4"/>
      <c r="Z195" s="4"/>
      <c r="AA195" s="4"/>
      <c r="AB195" s="1"/>
      <c r="AC195" s="1"/>
      <c r="AD195" s="1"/>
      <c r="AE195" s="1"/>
      <c r="AF195" s="1"/>
      <c r="AG195" s="1"/>
      <c r="AH195" s="1"/>
      <c r="AI195" s="1"/>
    </row>
    <row r="196" spans="1:35" s="2" customFormat="1" ht="11.5" x14ac:dyDescent="0.25">
      <c r="A196" s="1"/>
      <c r="B196" s="227"/>
      <c r="C196" s="227"/>
      <c r="D196" s="225"/>
      <c r="E196" s="225"/>
      <c r="F196" s="226"/>
      <c r="G196" s="166"/>
      <c r="H196" s="226"/>
      <c r="I196" s="166"/>
      <c r="J196" s="226"/>
      <c r="K196" s="166"/>
      <c r="L196" s="226"/>
      <c r="M196" s="166"/>
      <c r="N196" s="226"/>
      <c r="O196" s="166"/>
      <c r="P196" s="226"/>
      <c r="Q196" s="166"/>
      <c r="R196" s="226"/>
      <c r="S196" s="1"/>
      <c r="T196" s="1"/>
      <c r="U196" s="1"/>
      <c r="V196" s="4"/>
      <c r="W196" s="4"/>
      <c r="X196" s="4"/>
      <c r="Y196" s="4"/>
      <c r="Z196" s="4"/>
      <c r="AA196" s="4"/>
      <c r="AB196" s="1"/>
      <c r="AC196" s="1"/>
      <c r="AD196" s="1"/>
      <c r="AE196" s="1"/>
      <c r="AF196" s="1"/>
      <c r="AG196" s="1"/>
      <c r="AH196" s="1"/>
      <c r="AI196" s="1"/>
    </row>
    <row r="197" spans="1:35" s="2" customFormat="1" ht="11.5" x14ac:dyDescent="0.25">
      <c r="A197" s="1"/>
      <c r="B197" s="227"/>
      <c r="C197" s="227"/>
      <c r="D197" s="225"/>
      <c r="E197" s="225"/>
      <c r="F197" s="226"/>
      <c r="G197" s="166"/>
      <c r="H197" s="226"/>
      <c r="I197" s="166"/>
      <c r="J197" s="226"/>
      <c r="K197" s="166"/>
      <c r="L197" s="226"/>
      <c r="M197" s="166"/>
      <c r="N197" s="226"/>
      <c r="O197" s="166"/>
      <c r="P197" s="226"/>
      <c r="Q197" s="166"/>
      <c r="R197" s="226"/>
      <c r="S197" s="1"/>
      <c r="T197" s="1"/>
      <c r="U197" s="1"/>
      <c r="V197" s="4"/>
      <c r="W197" s="4"/>
      <c r="X197" s="4"/>
      <c r="Y197" s="4"/>
      <c r="Z197" s="4"/>
      <c r="AA197" s="4"/>
      <c r="AB197" s="1"/>
      <c r="AC197" s="1"/>
      <c r="AD197" s="1"/>
      <c r="AE197" s="1"/>
      <c r="AF197" s="1"/>
      <c r="AG197" s="1"/>
      <c r="AH197" s="1"/>
      <c r="AI197" s="1"/>
    </row>
    <row r="198" spans="1:35" s="2" customFormat="1" ht="11.5" x14ac:dyDescent="0.25">
      <c r="A198" s="1"/>
      <c r="B198" s="227"/>
      <c r="C198" s="227"/>
      <c r="D198" s="225"/>
      <c r="E198" s="225"/>
      <c r="F198" s="226"/>
      <c r="G198" s="166"/>
      <c r="H198" s="226"/>
      <c r="I198" s="166"/>
      <c r="J198" s="226"/>
      <c r="K198" s="166"/>
      <c r="L198" s="226"/>
      <c r="M198" s="166"/>
      <c r="N198" s="226"/>
      <c r="O198" s="166"/>
      <c r="P198" s="226"/>
      <c r="Q198" s="166"/>
      <c r="R198" s="226"/>
      <c r="S198" s="1"/>
      <c r="T198" s="1"/>
      <c r="U198" s="1"/>
      <c r="V198" s="4"/>
      <c r="W198" s="4"/>
      <c r="X198" s="4"/>
      <c r="Y198" s="4"/>
      <c r="Z198" s="4"/>
      <c r="AA198" s="4"/>
      <c r="AB198" s="1"/>
      <c r="AC198" s="1"/>
      <c r="AD198" s="1"/>
      <c r="AE198" s="1"/>
      <c r="AF198" s="1"/>
      <c r="AG198" s="1"/>
      <c r="AH198" s="1"/>
      <c r="AI198" s="1"/>
    </row>
    <row r="199" spans="1:35" s="2" customFormat="1" ht="11.5" x14ac:dyDescent="0.25">
      <c r="A199" s="1"/>
      <c r="B199" s="227"/>
      <c r="C199" s="227"/>
      <c r="D199" s="225"/>
      <c r="E199" s="225"/>
      <c r="F199" s="226"/>
      <c r="G199" s="166"/>
      <c r="H199" s="226"/>
      <c r="I199" s="166"/>
      <c r="J199" s="226"/>
      <c r="K199" s="166"/>
      <c r="L199" s="226"/>
      <c r="M199" s="166"/>
      <c r="N199" s="226"/>
      <c r="O199" s="166"/>
      <c r="P199" s="226"/>
      <c r="Q199" s="166"/>
      <c r="R199" s="226"/>
      <c r="S199" s="1"/>
      <c r="T199" s="1"/>
      <c r="U199" s="1"/>
      <c r="V199" s="4"/>
      <c r="W199" s="4"/>
      <c r="X199" s="4"/>
      <c r="Y199" s="4"/>
      <c r="Z199" s="4"/>
      <c r="AA199" s="4"/>
      <c r="AB199" s="1"/>
      <c r="AC199" s="1"/>
      <c r="AD199" s="1"/>
      <c r="AE199" s="1"/>
      <c r="AF199" s="1"/>
      <c r="AG199" s="1"/>
      <c r="AH199" s="1"/>
      <c r="AI199" s="1"/>
    </row>
    <row r="200" spans="1:35" s="2" customFormat="1" ht="11.5" x14ac:dyDescent="0.25">
      <c r="A200" s="1"/>
      <c r="B200" s="227"/>
      <c r="C200" s="227"/>
      <c r="D200" s="225"/>
      <c r="E200" s="225"/>
      <c r="F200" s="226"/>
      <c r="G200" s="166"/>
      <c r="H200" s="226"/>
      <c r="I200" s="166"/>
      <c r="J200" s="226"/>
      <c r="K200" s="166"/>
      <c r="L200" s="226"/>
      <c r="M200" s="166"/>
      <c r="N200" s="226"/>
      <c r="O200" s="166"/>
      <c r="P200" s="226"/>
      <c r="Q200" s="166"/>
      <c r="R200" s="226"/>
      <c r="S200" s="1"/>
      <c r="T200" s="1"/>
      <c r="U200" s="1"/>
      <c r="V200" s="4"/>
      <c r="W200" s="4"/>
      <c r="X200" s="4"/>
      <c r="Y200" s="4"/>
      <c r="Z200" s="4"/>
      <c r="AA200" s="4"/>
      <c r="AB200" s="1"/>
      <c r="AC200" s="1"/>
      <c r="AD200" s="1"/>
      <c r="AE200" s="1"/>
      <c r="AF200" s="1"/>
      <c r="AG200" s="1"/>
      <c r="AH200" s="1"/>
      <c r="AI200" s="1"/>
    </row>
    <row r="201" spans="1:35" s="2" customFormat="1" ht="11.5" x14ac:dyDescent="0.25">
      <c r="A201" s="1"/>
      <c r="B201" s="227"/>
      <c r="C201" s="227"/>
      <c r="D201" s="225"/>
      <c r="E201" s="225"/>
      <c r="F201" s="226"/>
      <c r="G201" s="166"/>
      <c r="H201" s="226"/>
      <c r="I201" s="166"/>
      <c r="J201" s="226"/>
      <c r="K201" s="166"/>
      <c r="L201" s="226"/>
      <c r="M201" s="166"/>
      <c r="N201" s="226"/>
      <c r="O201" s="166"/>
      <c r="P201" s="226"/>
      <c r="Q201" s="166"/>
      <c r="R201" s="226"/>
      <c r="S201" s="1"/>
      <c r="T201" s="1"/>
      <c r="U201" s="1"/>
      <c r="V201" s="4"/>
      <c r="W201" s="4"/>
      <c r="X201" s="4"/>
      <c r="Y201" s="4"/>
      <c r="Z201" s="4"/>
      <c r="AA201" s="4"/>
      <c r="AB201" s="1"/>
      <c r="AC201" s="1"/>
      <c r="AD201" s="1"/>
      <c r="AE201" s="1"/>
      <c r="AF201" s="1"/>
      <c r="AG201" s="1"/>
      <c r="AH201" s="1"/>
      <c r="AI201" s="1"/>
    </row>
    <row r="202" spans="1:35" s="2" customFormat="1" ht="11.5" x14ac:dyDescent="0.25">
      <c r="A202" s="1"/>
      <c r="B202" s="227"/>
      <c r="C202" s="227"/>
      <c r="D202" s="225"/>
      <c r="E202" s="225"/>
      <c r="F202" s="226"/>
      <c r="G202" s="166"/>
      <c r="H202" s="226"/>
      <c r="I202" s="166"/>
      <c r="J202" s="226"/>
      <c r="K202" s="166"/>
      <c r="L202" s="226"/>
      <c r="M202" s="166"/>
      <c r="N202" s="226"/>
      <c r="O202" s="166"/>
      <c r="P202" s="226"/>
      <c r="Q202" s="166"/>
      <c r="R202" s="226"/>
      <c r="S202" s="1"/>
      <c r="T202" s="1"/>
      <c r="U202" s="1"/>
      <c r="V202" s="4"/>
      <c r="W202" s="4"/>
      <c r="X202" s="4"/>
      <c r="Y202" s="4"/>
      <c r="Z202" s="4"/>
      <c r="AA202" s="4"/>
      <c r="AB202" s="1"/>
      <c r="AC202" s="1"/>
      <c r="AD202" s="1"/>
      <c r="AE202" s="1"/>
      <c r="AF202" s="1"/>
      <c r="AG202" s="1"/>
      <c r="AH202" s="1"/>
      <c r="AI202" s="1"/>
    </row>
    <row r="203" spans="1:35" s="2" customFormat="1" ht="11.5" x14ac:dyDescent="0.25">
      <c r="A203" s="1"/>
      <c r="B203" s="227"/>
      <c r="C203" s="227"/>
      <c r="D203" s="225"/>
      <c r="E203" s="225"/>
      <c r="F203" s="226"/>
      <c r="G203" s="166"/>
      <c r="H203" s="226"/>
      <c r="I203" s="166"/>
      <c r="J203" s="226"/>
      <c r="K203" s="166"/>
      <c r="L203" s="226"/>
      <c r="M203" s="166"/>
      <c r="N203" s="226"/>
      <c r="O203" s="166"/>
      <c r="P203" s="226"/>
      <c r="Q203" s="166"/>
      <c r="R203" s="226"/>
      <c r="S203" s="1"/>
      <c r="T203" s="1"/>
      <c r="U203" s="1"/>
      <c r="V203" s="4"/>
      <c r="W203" s="4"/>
      <c r="X203" s="4"/>
      <c r="Y203" s="4"/>
      <c r="Z203" s="4"/>
      <c r="AA203" s="4"/>
      <c r="AB203" s="1"/>
      <c r="AC203" s="1"/>
      <c r="AD203" s="1"/>
      <c r="AE203" s="1"/>
      <c r="AF203" s="1"/>
      <c r="AG203" s="1"/>
      <c r="AH203" s="1"/>
      <c r="AI203" s="1"/>
    </row>
    <row r="204" spans="1:35" s="2" customFormat="1" ht="11.5" x14ac:dyDescent="0.25">
      <c r="A204" s="1"/>
      <c r="B204" s="227"/>
      <c r="C204" s="227"/>
      <c r="D204" s="225"/>
      <c r="E204" s="225"/>
      <c r="F204" s="226"/>
      <c r="G204" s="166"/>
      <c r="H204" s="226"/>
      <c r="I204" s="166"/>
      <c r="J204" s="226"/>
      <c r="K204" s="166"/>
      <c r="L204" s="226"/>
      <c r="M204" s="166"/>
      <c r="N204" s="226"/>
      <c r="O204" s="166"/>
      <c r="P204" s="226"/>
      <c r="Q204" s="166"/>
      <c r="R204" s="226"/>
      <c r="S204" s="1"/>
      <c r="T204" s="1"/>
      <c r="U204" s="1"/>
      <c r="V204" s="4"/>
      <c r="W204" s="4"/>
      <c r="X204" s="4"/>
      <c r="Y204" s="4"/>
      <c r="Z204" s="4"/>
      <c r="AA204" s="4"/>
      <c r="AB204" s="1"/>
      <c r="AC204" s="1"/>
      <c r="AD204" s="1"/>
      <c r="AE204" s="1"/>
      <c r="AF204" s="1"/>
      <c r="AG204" s="1"/>
      <c r="AH204" s="1"/>
      <c r="AI204" s="1"/>
    </row>
    <row r="205" spans="1:35" s="2" customFormat="1" ht="11.5" x14ac:dyDescent="0.25">
      <c r="A205" s="1"/>
      <c r="B205" s="227"/>
      <c r="C205" s="227"/>
      <c r="D205" s="225"/>
      <c r="E205" s="225"/>
      <c r="F205" s="226"/>
      <c r="G205" s="166"/>
      <c r="H205" s="226"/>
      <c r="I205" s="166"/>
      <c r="J205" s="226"/>
      <c r="K205" s="166"/>
      <c r="L205" s="226"/>
      <c r="M205" s="166"/>
      <c r="N205" s="226"/>
      <c r="O205" s="166"/>
      <c r="P205" s="226"/>
      <c r="Q205" s="166"/>
      <c r="R205" s="226"/>
      <c r="S205" s="1"/>
      <c r="T205" s="1"/>
      <c r="U205" s="1"/>
      <c r="V205" s="4"/>
      <c r="W205" s="4"/>
      <c r="X205" s="4"/>
      <c r="Y205" s="4"/>
      <c r="Z205" s="4"/>
      <c r="AA205" s="4"/>
      <c r="AB205" s="1"/>
      <c r="AC205" s="1"/>
      <c r="AD205" s="1"/>
      <c r="AE205" s="1"/>
      <c r="AF205" s="1"/>
      <c r="AG205" s="1"/>
      <c r="AH205" s="1"/>
      <c r="AI205" s="1"/>
    </row>
    <row r="206" spans="1:35" s="2" customFormat="1" ht="11.5" x14ac:dyDescent="0.25">
      <c r="A206" s="1"/>
      <c r="B206" s="227"/>
      <c r="C206" s="227"/>
      <c r="D206" s="225"/>
      <c r="E206" s="225"/>
      <c r="F206" s="226"/>
      <c r="G206" s="166"/>
      <c r="H206" s="226"/>
      <c r="I206" s="166"/>
      <c r="J206" s="226"/>
      <c r="K206" s="166"/>
      <c r="L206" s="226"/>
      <c r="M206" s="166"/>
      <c r="N206" s="226"/>
      <c r="O206" s="166"/>
      <c r="P206" s="226"/>
      <c r="Q206" s="166"/>
      <c r="R206" s="226"/>
      <c r="S206" s="1"/>
      <c r="T206" s="1"/>
      <c r="U206" s="1"/>
      <c r="V206" s="4"/>
      <c r="W206" s="4"/>
      <c r="X206" s="4"/>
      <c r="Y206" s="4"/>
      <c r="Z206" s="4"/>
      <c r="AA206" s="4"/>
      <c r="AB206" s="1"/>
      <c r="AC206" s="1"/>
      <c r="AD206" s="1"/>
      <c r="AE206" s="1"/>
      <c r="AF206" s="1"/>
      <c r="AG206" s="1"/>
      <c r="AH206" s="1"/>
      <c r="AI206" s="1"/>
    </row>
    <row r="207" spans="1:35" s="2" customFormat="1" ht="11.5" x14ac:dyDescent="0.25">
      <c r="A207" s="1"/>
      <c r="B207" s="227"/>
      <c r="C207" s="227"/>
      <c r="D207" s="225"/>
      <c r="E207" s="225"/>
      <c r="F207" s="226"/>
      <c r="G207" s="166"/>
      <c r="H207" s="226"/>
      <c r="I207" s="166"/>
      <c r="J207" s="226"/>
      <c r="K207" s="166"/>
      <c r="L207" s="226"/>
      <c r="M207" s="166"/>
      <c r="N207" s="226"/>
      <c r="O207" s="166"/>
      <c r="P207" s="226"/>
      <c r="Q207" s="166"/>
      <c r="R207" s="226"/>
      <c r="S207" s="1"/>
      <c r="T207" s="1"/>
      <c r="U207" s="1"/>
      <c r="V207" s="4"/>
      <c r="W207" s="4"/>
      <c r="X207" s="4"/>
      <c r="Y207" s="4"/>
      <c r="Z207" s="4"/>
      <c r="AA207" s="4"/>
      <c r="AB207" s="1"/>
      <c r="AC207" s="1"/>
      <c r="AD207" s="1"/>
      <c r="AE207" s="1"/>
      <c r="AF207" s="1"/>
      <c r="AG207" s="1"/>
      <c r="AH207" s="1"/>
      <c r="AI207" s="1"/>
    </row>
    <row r="208" spans="1:35" s="2" customFormat="1" ht="11.5" x14ac:dyDescent="0.25">
      <c r="A208" s="1"/>
      <c r="B208" s="227"/>
      <c r="C208" s="227"/>
      <c r="D208" s="225"/>
      <c r="E208" s="225"/>
      <c r="F208" s="226"/>
      <c r="G208" s="166"/>
      <c r="H208" s="226"/>
      <c r="I208" s="166"/>
      <c r="J208" s="226"/>
      <c r="K208" s="166"/>
      <c r="L208" s="226"/>
      <c r="M208" s="166"/>
      <c r="N208" s="226"/>
      <c r="O208" s="166"/>
      <c r="P208" s="226"/>
      <c r="Q208" s="166"/>
      <c r="R208" s="226"/>
      <c r="S208" s="1"/>
      <c r="T208" s="1"/>
      <c r="U208" s="1"/>
      <c r="V208" s="4"/>
      <c r="W208" s="4"/>
      <c r="X208" s="4"/>
      <c r="Y208" s="4"/>
      <c r="Z208" s="4"/>
      <c r="AA208" s="4"/>
      <c r="AB208" s="1"/>
      <c r="AC208" s="1"/>
      <c r="AD208" s="1"/>
      <c r="AE208" s="1"/>
      <c r="AF208" s="1"/>
      <c r="AG208" s="1"/>
      <c r="AH208" s="1"/>
      <c r="AI208" s="1"/>
    </row>
    <row r="209" spans="1:35" s="2" customFormat="1" ht="11.5" x14ac:dyDescent="0.25">
      <c r="A209" s="1"/>
      <c r="B209" s="227"/>
      <c r="C209" s="227"/>
      <c r="D209" s="225"/>
      <c r="E209" s="225"/>
      <c r="F209" s="226"/>
      <c r="G209" s="166"/>
      <c r="H209" s="226"/>
      <c r="I209" s="166"/>
      <c r="J209" s="226"/>
      <c r="K209" s="166"/>
      <c r="L209" s="226"/>
      <c r="M209" s="166"/>
      <c r="N209" s="226"/>
      <c r="O209" s="166"/>
      <c r="P209" s="226"/>
      <c r="Q209" s="166"/>
      <c r="R209" s="226"/>
      <c r="S209" s="1"/>
      <c r="T209" s="1"/>
      <c r="U209" s="1"/>
      <c r="V209" s="4"/>
      <c r="W209" s="4"/>
      <c r="X209" s="4"/>
      <c r="Y209" s="4"/>
      <c r="Z209" s="4"/>
      <c r="AA209" s="4"/>
      <c r="AB209" s="1"/>
      <c r="AC209" s="1"/>
      <c r="AD209" s="1"/>
      <c r="AE209" s="1"/>
      <c r="AF209" s="1"/>
      <c r="AG209" s="1"/>
      <c r="AH209" s="1"/>
      <c r="AI209" s="1"/>
    </row>
    <row r="210" spans="1:35" s="2" customFormat="1" ht="11.5" x14ac:dyDescent="0.25">
      <c r="A210" s="1"/>
      <c r="B210" s="227"/>
      <c r="C210" s="227"/>
      <c r="D210" s="225"/>
      <c r="E210" s="225"/>
      <c r="F210" s="226"/>
      <c r="G210" s="166"/>
      <c r="H210" s="226"/>
      <c r="I210" s="166"/>
      <c r="J210" s="226"/>
      <c r="K210" s="166"/>
      <c r="L210" s="226"/>
      <c r="M210" s="166"/>
      <c r="N210" s="226"/>
      <c r="O210" s="166"/>
      <c r="P210" s="226"/>
      <c r="Q210" s="166"/>
      <c r="R210" s="226"/>
      <c r="S210" s="1"/>
      <c r="T210" s="1"/>
      <c r="U210" s="1"/>
      <c r="V210" s="4"/>
      <c r="W210" s="4"/>
      <c r="X210" s="4"/>
      <c r="Y210" s="4"/>
      <c r="Z210" s="4"/>
      <c r="AA210" s="4"/>
      <c r="AB210" s="1"/>
      <c r="AC210" s="1"/>
      <c r="AD210" s="1"/>
      <c r="AE210" s="1"/>
      <c r="AF210" s="1"/>
      <c r="AG210" s="1"/>
      <c r="AH210" s="1"/>
      <c r="AI210" s="1"/>
    </row>
    <row r="211" spans="1:35" s="2" customFormat="1" ht="11.5" x14ac:dyDescent="0.25">
      <c r="A211" s="1"/>
      <c r="B211" s="227"/>
      <c r="C211" s="227"/>
      <c r="D211" s="225"/>
      <c r="E211" s="225"/>
      <c r="F211" s="226"/>
      <c r="G211" s="166"/>
      <c r="H211" s="226"/>
      <c r="I211" s="166"/>
      <c r="J211" s="226"/>
      <c r="K211" s="166"/>
      <c r="L211" s="226"/>
      <c r="M211" s="166"/>
      <c r="N211" s="226"/>
      <c r="O211" s="166"/>
      <c r="P211" s="226"/>
      <c r="Q211" s="166"/>
      <c r="R211" s="226"/>
      <c r="S211" s="1"/>
      <c r="T211" s="1"/>
      <c r="U211" s="1"/>
      <c r="V211" s="4"/>
      <c r="W211" s="4"/>
      <c r="X211" s="4"/>
      <c r="Y211" s="4"/>
      <c r="Z211" s="4"/>
      <c r="AA211" s="4"/>
      <c r="AB211" s="1"/>
      <c r="AC211" s="1"/>
      <c r="AD211" s="1"/>
      <c r="AE211" s="1"/>
      <c r="AF211" s="1"/>
      <c r="AG211" s="1"/>
      <c r="AH211" s="1"/>
      <c r="AI211" s="1"/>
    </row>
    <row r="212" spans="1:35" s="2" customFormat="1" ht="11.5" x14ac:dyDescent="0.25">
      <c r="A212" s="1"/>
      <c r="B212" s="227"/>
      <c r="C212" s="227"/>
      <c r="D212" s="225"/>
      <c r="E212" s="225"/>
      <c r="F212" s="226"/>
      <c r="G212" s="166"/>
      <c r="H212" s="226"/>
      <c r="I212" s="166"/>
      <c r="J212" s="226"/>
      <c r="K212" s="166"/>
      <c r="L212" s="226"/>
      <c r="M212" s="166"/>
      <c r="N212" s="226"/>
      <c r="O212" s="166"/>
      <c r="P212" s="226"/>
      <c r="Q212" s="166"/>
      <c r="R212" s="226"/>
      <c r="S212" s="1"/>
      <c r="T212" s="1"/>
      <c r="U212" s="1"/>
      <c r="V212" s="4"/>
      <c r="W212" s="4"/>
      <c r="X212" s="4"/>
      <c r="Y212" s="4"/>
      <c r="Z212" s="4"/>
      <c r="AA212" s="4"/>
      <c r="AB212" s="1"/>
      <c r="AC212" s="1"/>
      <c r="AD212" s="1"/>
      <c r="AE212" s="1"/>
      <c r="AF212" s="1"/>
      <c r="AG212" s="1"/>
      <c r="AH212" s="1"/>
      <c r="AI212" s="1"/>
    </row>
    <row r="213" spans="1:35" s="2" customFormat="1" ht="11.5" x14ac:dyDescent="0.25">
      <c r="A213" s="1"/>
      <c r="B213" s="227"/>
      <c r="C213" s="227"/>
      <c r="D213" s="225"/>
      <c r="E213" s="225"/>
      <c r="F213" s="226"/>
      <c r="G213" s="166"/>
      <c r="H213" s="226"/>
      <c r="I213" s="166"/>
      <c r="J213" s="226"/>
      <c r="K213" s="166"/>
      <c r="L213" s="226"/>
      <c r="M213" s="166"/>
      <c r="N213" s="226"/>
      <c r="O213" s="166"/>
      <c r="P213" s="226"/>
      <c r="Q213" s="166"/>
      <c r="R213" s="226"/>
      <c r="S213" s="1"/>
      <c r="T213" s="1"/>
      <c r="U213" s="1"/>
      <c r="V213" s="4"/>
      <c r="W213" s="4"/>
      <c r="X213" s="4"/>
      <c r="Y213" s="4"/>
      <c r="Z213" s="4"/>
      <c r="AA213" s="4"/>
      <c r="AB213" s="1"/>
      <c r="AC213" s="1"/>
      <c r="AD213" s="1"/>
      <c r="AE213" s="1"/>
      <c r="AF213" s="1"/>
      <c r="AG213" s="1"/>
      <c r="AH213" s="1"/>
      <c r="AI213" s="1"/>
    </row>
    <row r="214" spans="1:35" s="2" customFormat="1" ht="11.5" x14ac:dyDescent="0.25">
      <c r="A214" s="1"/>
      <c r="B214" s="227"/>
      <c r="C214" s="227"/>
      <c r="D214" s="225"/>
      <c r="E214" s="225"/>
      <c r="F214" s="226"/>
      <c r="G214" s="166"/>
      <c r="H214" s="226"/>
      <c r="I214" s="166"/>
      <c r="J214" s="226"/>
      <c r="K214" s="166"/>
      <c r="L214" s="226"/>
      <c r="M214" s="166"/>
      <c r="N214" s="226"/>
      <c r="O214" s="166"/>
      <c r="P214" s="226"/>
      <c r="Q214" s="166"/>
      <c r="R214" s="226"/>
      <c r="S214" s="1"/>
      <c r="T214" s="1"/>
      <c r="U214" s="1"/>
      <c r="V214" s="4"/>
      <c r="W214" s="4"/>
      <c r="X214" s="4"/>
      <c r="Y214" s="4"/>
      <c r="Z214" s="4"/>
      <c r="AA214" s="4"/>
      <c r="AB214" s="1"/>
      <c r="AC214" s="1"/>
      <c r="AD214" s="1"/>
      <c r="AE214" s="1"/>
      <c r="AF214" s="1"/>
      <c r="AG214" s="1"/>
      <c r="AH214" s="1"/>
      <c r="AI214" s="1"/>
    </row>
    <row r="215" spans="1:35" s="2" customFormat="1" ht="11.5" x14ac:dyDescent="0.25">
      <c r="A215" s="1"/>
      <c r="B215" s="227"/>
      <c r="C215" s="227"/>
      <c r="D215" s="225"/>
      <c r="E215" s="225"/>
      <c r="F215" s="226"/>
      <c r="G215" s="166"/>
      <c r="H215" s="226"/>
      <c r="I215" s="166"/>
      <c r="J215" s="226"/>
      <c r="K215" s="166"/>
      <c r="L215" s="226"/>
      <c r="M215" s="166"/>
      <c r="N215" s="226"/>
      <c r="O215" s="166"/>
      <c r="P215" s="226"/>
      <c r="Q215" s="166"/>
      <c r="R215" s="226"/>
      <c r="S215" s="1"/>
      <c r="T215" s="1"/>
      <c r="U215" s="1"/>
      <c r="V215" s="4"/>
      <c r="W215" s="4"/>
      <c r="X215" s="4"/>
      <c r="Y215" s="4"/>
      <c r="Z215" s="4"/>
      <c r="AA215" s="4"/>
      <c r="AB215" s="1"/>
      <c r="AC215" s="1"/>
      <c r="AD215" s="1"/>
      <c r="AE215" s="1"/>
      <c r="AF215" s="1"/>
      <c r="AG215" s="1"/>
      <c r="AH215" s="1"/>
      <c r="AI215" s="1"/>
    </row>
    <row r="216" spans="1:35" s="2" customFormat="1" ht="11.5" x14ac:dyDescent="0.25">
      <c r="A216" s="1"/>
      <c r="B216" s="227"/>
      <c r="C216" s="227"/>
      <c r="D216" s="225"/>
      <c r="E216" s="225"/>
      <c r="F216" s="226"/>
      <c r="G216" s="166"/>
      <c r="H216" s="226"/>
      <c r="I216" s="166"/>
      <c r="J216" s="226"/>
      <c r="K216" s="166"/>
      <c r="L216" s="226"/>
      <c r="M216" s="166"/>
      <c r="N216" s="226"/>
      <c r="O216" s="166"/>
      <c r="P216" s="226"/>
      <c r="Q216" s="166"/>
      <c r="R216" s="226"/>
      <c r="S216" s="1"/>
      <c r="T216" s="1"/>
      <c r="U216" s="1"/>
      <c r="V216" s="4"/>
      <c r="W216" s="4"/>
      <c r="X216" s="4"/>
      <c r="Y216" s="4"/>
      <c r="Z216" s="4"/>
      <c r="AA216" s="4"/>
      <c r="AB216" s="1"/>
      <c r="AC216" s="1"/>
      <c r="AD216" s="1"/>
      <c r="AE216" s="1"/>
      <c r="AF216" s="1"/>
      <c r="AG216" s="1"/>
      <c r="AH216" s="1"/>
      <c r="AI216" s="1"/>
    </row>
    <row r="217" spans="1:35" s="2" customFormat="1" ht="11.5" x14ac:dyDescent="0.25">
      <c r="A217" s="1"/>
      <c r="B217" s="227"/>
      <c r="C217" s="227"/>
      <c r="D217" s="225"/>
      <c r="E217" s="225"/>
      <c r="F217" s="226"/>
      <c r="G217" s="166"/>
      <c r="H217" s="226"/>
      <c r="I217" s="166"/>
      <c r="J217" s="226"/>
      <c r="K217" s="166"/>
      <c r="L217" s="226"/>
      <c r="M217" s="166"/>
      <c r="N217" s="226"/>
      <c r="O217" s="166"/>
      <c r="P217" s="226"/>
      <c r="Q217" s="166"/>
      <c r="R217" s="226"/>
      <c r="S217" s="1"/>
      <c r="T217" s="1"/>
      <c r="U217" s="1"/>
      <c r="V217" s="4"/>
      <c r="W217" s="4"/>
      <c r="X217" s="4"/>
      <c r="Y217" s="4"/>
      <c r="Z217" s="4"/>
      <c r="AA217" s="4"/>
      <c r="AB217" s="1"/>
      <c r="AC217" s="1"/>
      <c r="AD217" s="1"/>
      <c r="AE217" s="1"/>
      <c r="AF217" s="1"/>
      <c r="AG217" s="1"/>
      <c r="AH217" s="1"/>
      <c r="AI217" s="1"/>
    </row>
    <row r="218" spans="1:35" s="2" customFormat="1" ht="11.5" x14ac:dyDescent="0.25">
      <c r="A218" s="1"/>
      <c r="B218" s="227"/>
      <c r="C218" s="227"/>
      <c r="D218" s="225"/>
      <c r="E218" s="225"/>
      <c r="F218" s="226"/>
      <c r="G218" s="166"/>
      <c r="H218" s="226"/>
      <c r="I218" s="166"/>
      <c r="J218" s="226"/>
      <c r="K218" s="166"/>
      <c r="L218" s="226"/>
      <c r="M218" s="166"/>
      <c r="N218" s="226"/>
      <c r="O218" s="166"/>
      <c r="P218" s="226"/>
      <c r="Q218" s="166"/>
      <c r="R218" s="226"/>
      <c r="S218" s="1"/>
      <c r="T218" s="1"/>
      <c r="U218" s="1"/>
      <c r="V218" s="4"/>
      <c r="W218" s="4"/>
      <c r="X218" s="4"/>
      <c r="Y218" s="4"/>
      <c r="Z218" s="4"/>
      <c r="AA218" s="4"/>
      <c r="AB218" s="1"/>
      <c r="AC218" s="1"/>
      <c r="AD218" s="1"/>
      <c r="AE218" s="1"/>
      <c r="AF218" s="1"/>
      <c r="AG218" s="1"/>
      <c r="AH218" s="1"/>
      <c r="AI218" s="1"/>
    </row>
    <row r="219" spans="1:35" s="2" customFormat="1" ht="11.5" x14ac:dyDescent="0.25">
      <c r="A219" s="1"/>
      <c r="B219" s="227"/>
      <c r="C219" s="227"/>
      <c r="D219" s="225"/>
      <c r="E219" s="225"/>
      <c r="F219" s="226"/>
      <c r="G219" s="166"/>
      <c r="H219" s="226"/>
      <c r="I219" s="166"/>
      <c r="J219" s="226"/>
      <c r="K219" s="166"/>
      <c r="L219" s="226"/>
      <c r="M219" s="166"/>
      <c r="N219" s="226"/>
      <c r="O219" s="166"/>
      <c r="P219" s="226"/>
      <c r="Q219" s="166"/>
      <c r="R219" s="226"/>
      <c r="S219" s="1"/>
      <c r="T219" s="1"/>
      <c r="U219" s="1"/>
      <c r="V219" s="4"/>
      <c r="W219" s="4"/>
      <c r="X219" s="4"/>
      <c r="Y219" s="4"/>
      <c r="Z219" s="4"/>
      <c r="AA219" s="4"/>
      <c r="AB219" s="1"/>
      <c r="AC219" s="1"/>
      <c r="AD219" s="1"/>
      <c r="AE219" s="1"/>
      <c r="AF219" s="1"/>
      <c r="AG219" s="1"/>
      <c r="AH219" s="1"/>
      <c r="AI219" s="1"/>
    </row>
    <row r="220" spans="1:35" s="2" customFormat="1" ht="11.5" x14ac:dyDescent="0.25">
      <c r="A220" s="1"/>
      <c r="B220" s="227"/>
      <c r="C220" s="227"/>
      <c r="D220" s="225"/>
      <c r="E220" s="225"/>
      <c r="F220" s="226"/>
      <c r="G220" s="166"/>
      <c r="H220" s="226"/>
      <c r="I220" s="166"/>
      <c r="J220" s="226"/>
      <c r="K220" s="166"/>
      <c r="L220" s="226"/>
      <c r="M220" s="166"/>
      <c r="N220" s="226"/>
      <c r="O220" s="166"/>
      <c r="P220" s="226"/>
      <c r="Q220" s="166"/>
      <c r="R220" s="226"/>
      <c r="S220" s="1"/>
      <c r="T220" s="1"/>
      <c r="U220" s="1"/>
      <c r="V220" s="4"/>
      <c r="W220" s="4"/>
      <c r="X220" s="4"/>
      <c r="Y220" s="4"/>
      <c r="Z220" s="4"/>
      <c r="AA220" s="4"/>
      <c r="AB220" s="1"/>
      <c r="AC220" s="1"/>
      <c r="AD220" s="1"/>
      <c r="AE220" s="1"/>
      <c r="AF220" s="1"/>
      <c r="AG220" s="1"/>
      <c r="AH220" s="1"/>
      <c r="AI220" s="1"/>
    </row>
    <row r="221" spans="1:35" s="2" customFormat="1" ht="11.5" x14ac:dyDescent="0.25">
      <c r="A221" s="1"/>
      <c r="B221" s="227"/>
      <c r="C221" s="227"/>
      <c r="D221" s="225"/>
      <c r="E221" s="225"/>
      <c r="F221" s="226"/>
      <c r="G221" s="166"/>
      <c r="H221" s="226"/>
      <c r="I221" s="166"/>
      <c r="J221" s="226"/>
      <c r="K221" s="166"/>
      <c r="L221" s="226"/>
      <c r="M221" s="166"/>
      <c r="N221" s="226"/>
      <c r="O221" s="166"/>
      <c r="P221" s="226"/>
      <c r="Q221" s="166"/>
      <c r="R221" s="226"/>
      <c r="S221" s="1"/>
      <c r="T221" s="1"/>
      <c r="U221" s="1"/>
      <c r="V221" s="4"/>
      <c r="W221" s="4"/>
      <c r="X221" s="4"/>
      <c r="Y221" s="4"/>
      <c r="Z221" s="4"/>
      <c r="AA221" s="4"/>
      <c r="AB221" s="1"/>
      <c r="AC221" s="1"/>
      <c r="AD221" s="1"/>
      <c r="AE221" s="1"/>
      <c r="AF221" s="1"/>
      <c r="AG221" s="1"/>
      <c r="AH221" s="1"/>
      <c r="AI221" s="1"/>
    </row>
    <row r="222" spans="1:35" s="2" customFormat="1" ht="11.5" x14ac:dyDescent="0.25">
      <c r="A222" s="1"/>
      <c r="B222" s="227"/>
      <c r="C222" s="227"/>
      <c r="D222" s="225"/>
      <c r="E222" s="225"/>
      <c r="F222" s="226"/>
      <c r="G222" s="166"/>
      <c r="H222" s="226"/>
      <c r="I222" s="166"/>
      <c r="J222" s="226"/>
      <c r="K222" s="166"/>
      <c r="L222" s="226"/>
      <c r="M222" s="166"/>
      <c r="N222" s="226"/>
      <c r="O222" s="166"/>
      <c r="P222" s="226"/>
      <c r="Q222" s="166"/>
      <c r="R222" s="226"/>
      <c r="S222" s="1"/>
      <c r="T222" s="1"/>
      <c r="U222" s="1"/>
      <c r="V222" s="4"/>
      <c r="W222" s="4"/>
      <c r="X222" s="4"/>
      <c r="Y222" s="4"/>
      <c r="Z222" s="4"/>
      <c r="AA222" s="4"/>
      <c r="AB222" s="1"/>
      <c r="AC222" s="1"/>
      <c r="AD222" s="1"/>
      <c r="AE222" s="1"/>
      <c r="AF222" s="1"/>
      <c r="AG222" s="1"/>
      <c r="AH222" s="1"/>
      <c r="AI222" s="1"/>
    </row>
    <row r="223" spans="1:35" s="2" customFormat="1" ht="11.5" x14ac:dyDescent="0.25">
      <c r="A223" s="1"/>
      <c r="B223" s="227"/>
      <c r="C223" s="227"/>
      <c r="D223" s="225"/>
      <c r="E223" s="225"/>
      <c r="F223" s="226"/>
      <c r="G223" s="166"/>
      <c r="H223" s="226"/>
      <c r="I223" s="166"/>
      <c r="J223" s="226"/>
      <c r="K223" s="166"/>
      <c r="L223" s="226"/>
      <c r="M223" s="166"/>
      <c r="N223" s="226"/>
      <c r="O223" s="166"/>
      <c r="P223" s="226"/>
      <c r="Q223" s="166"/>
      <c r="R223" s="226"/>
      <c r="S223" s="1"/>
      <c r="T223" s="1"/>
      <c r="U223" s="1"/>
      <c r="V223" s="4"/>
      <c r="W223" s="4"/>
      <c r="X223" s="4"/>
      <c r="Y223" s="4"/>
      <c r="Z223" s="4"/>
      <c r="AA223" s="4"/>
      <c r="AB223" s="1"/>
      <c r="AC223" s="1"/>
      <c r="AD223" s="1"/>
      <c r="AE223" s="1"/>
      <c r="AF223" s="1"/>
      <c r="AG223" s="1"/>
      <c r="AH223" s="1"/>
      <c r="AI223" s="1"/>
    </row>
    <row r="224" spans="1:35" s="2" customFormat="1" ht="11.5" x14ac:dyDescent="0.25">
      <c r="A224" s="1"/>
      <c r="B224" s="227"/>
      <c r="C224" s="227"/>
      <c r="D224" s="225"/>
      <c r="E224" s="225"/>
      <c r="F224" s="226"/>
      <c r="G224" s="166"/>
      <c r="H224" s="226"/>
      <c r="I224" s="166"/>
      <c r="J224" s="226"/>
      <c r="K224" s="166"/>
      <c r="L224" s="226"/>
      <c r="M224" s="166"/>
      <c r="N224" s="226"/>
      <c r="O224" s="166"/>
      <c r="P224" s="226"/>
      <c r="Q224" s="166"/>
      <c r="R224" s="226"/>
      <c r="S224" s="1"/>
      <c r="T224" s="1"/>
      <c r="U224" s="1"/>
      <c r="V224" s="4"/>
      <c r="W224" s="4"/>
      <c r="X224" s="4"/>
      <c r="Y224" s="4"/>
      <c r="Z224" s="4"/>
      <c r="AA224" s="4"/>
      <c r="AB224" s="1"/>
      <c r="AC224" s="1"/>
      <c r="AD224" s="1"/>
      <c r="AE224" s="1"/>
      <c r="AF224" s="1"/>
      <c r="AG224" s="1"/>
      <c r="AH224" s="1"/>
      <c r="AI224" s="1"/>
    </row>
    <row r="225" spans="1:35" s="2" customFormat="1" ht="11.5" x14ac:dyDescent="0.25">
      <c r="A225" s="1"/>
      <c r="B225" s="227"/>
      <c r="C225" s="227"/>
      <c r="D225" s="225"/>
      <c r="E225" s="225"/>
      <c r="F225" s="226"/>
      <c r="G225" s="166"/>
      <c r="H225" s="226"/>
      <c r="I225" s="166"/>
      <c r="J225" s="226"/>
      <c r="K225" s="166"/>
      <c r="L225" s="226"/>
      <c r="M225" s="166"/>
      <c r="N225" s="226"/>
      <c r="O225" s="166"/>
      <c r="P225" s="226"/>
      <c r="Q225" s="166"/>
      <c r="R225" s="226"/>
      <c r="S225" s="1"/>
      <c r="T225" s="1"/>
      <c r="U225" s="1"/>
      <c r="V225" s="4"/>
      <c r="W225" s="4"/>
      <c r="X225" s="4"/>
      <c r="Y225" s="4"/>
      <c r="Z225" s="4"/>
      <c r="AA225" s="4"/>
      <c r="AB225" s="1"/>
      <c r="AC225" s="1"/>
      <c r="AD225" s="1"/>
      <c r="AE225" s="1"/>
      <c r="AF225" s="1"/>
      <c r="AG225" s="1"/>
      <c r="AH225" s="1"/>
      <c r="AI225" s="1"/>
    </row>
    <row r="226" spans="1:35" s="2" customFormat="1" ht="11.5" x14ac:dyDescent="0.25">
      <c r="A226" s="1"/>
      <c r="B226" s="227"/>
      <c r="C226" s="227"/>
      <c r="D226" s="225"/>
      <c r="E226" s="225"/>
      <c r="F226" s="226"/>
      <c r="G226" s="166"/>
      <c r="H226" s="226"/>
      <c r="I226" s="166"/>
      <c r="J226" s="226"/>
      <c r="K226" s="166"/>
      <c r="L226" s="226"/>
      <c r="M226" s="166"/>
      <c r="N226" s="226"/>
      <c r="O226" s="166"/>
      <c r="P226" s="226"/>
      <c r="Q226" s="166"/>
      <c r="R226" s="226"/>
      <c r="S226" s="1"/>
      <c r="T226" s="1"/>
      <c r="U226" s="1"/>
      <c r="V226" s="4"/>
      <c r="W226" s="4"/>
      <c r="X226" s="4"/>
      <c r="Y226" s="4"/>
      <c r="Z226" s="4"/>
      <c r="AA226" s="4"/>
      <c r="AB226" s="1"/>
      <c r="AC226" s="1"/>
      <c r="AD226" s="1"/>
      <c r="AE226" s="1"/>
      <c r="AF226" s="1"/>
      <c r="AG226" s="1"/>
      <c r="AH226" s="1"/>
      <c r="AI226" s="1"/>
    </row>
    <row r="227" spans="1:35" s="2" customFormat="1" ht="11.5" x14ac:dyDescent="0.25">
      <c r="A227" s="1"/>
      <c r="B227" s="227"/>
      <c r="C227" s="227"/>
      <c r="D227" s="225"/>
      <c r="E227" s="225"/>
      <c r="F227" s="226"/>
      <c r="G227" s="166"/>
      <c r="H227" s="226"/>
      <c r="I227" s="166"/>
      <c r="J227" s="226"/>
      <c r="K227" s="166"/>
      <c r="L227" s="226"/>
      <c r="M227" s="166"/>
      <c r="N227" s="226"/>
      <c r="O227" s="166"/>
      <c r="P227" s="226"/>
      <c r="Q227" s="166"/>
      <c r="R227" s="226"/>
      <c r="S227" s="1"/>
      <c r="T227" s="1"/>
      <c r="U227" s="1"/>
      <c r="V227" s="4"/>
      <c r="W227" s="4"/>
      <c r="X227" s="4"/>
      <c r="Y227" s="4"/>
      <c r="Z227" s="4"/>
      <c r="AA227" s="4"/>
      <c r="AB227" s="1"/>
      <c r="AC227" s="1"/>
      <c r="AD227" s="1"/>
      <c r="AE227" s="1"/>
      <c r="AF227" s="1"/>
      <c r="AG227" s="1"/>
      <c r="AH227" s="1"/>
      <c r="AI227" s="1"/>
    </row>
    <row r="228" spans="1:35" s="2" customFormat="1" ht="11.5" x14ac:dyDescent="0.25">
      <c r="A228" s="1"/>
      <c r="B228" s="227"/>
      <c r="C228" s="227"/>
      <c r="D228" s="225"/>
      <c r="E228" s="225"/>
      <c r="F228" s="226"/>
      <c r="G228" s="166"/>
      <c r="H228" s="226"/>
      <c r="I228" s="166"/>
      <c r="J228" s="226"/>
      <c r="K228" s="166"/>
      <c r="L228" s="226"/>
      <c r="M228" s="166"/>
      <c r="N228" s="226"/>
      <c r="O228" s="166"/>
      <c r="P228" s="226"/>
      <c r="Q228" s="166"/>
      <c r="R228" s="226"/>
      <c r="S228" s="1"/>
      <c r="T228" s="1"/>
      <c r="U228" s="1"/>
      <c r="V228" s="4"/>
      <c r="W228" s="4"/>
      <c r="X228" s="4"/>
      <c r="Y228" s="4"/>
      <c r="Z228" s="4"/>
      <c r="AA228" s="4"/>
      <c r="AB228" s="1"/>
      <c r="AC228" s="1"/>
      <c r="AD228" s="1"/>
      <c r="AE228" s="1"/>
      <c r="AF228" s="1"/>
      <c r="AG228" s="1"/>
      <c r="AH228" s="1"/>
      <c r="AI228" s="1"/>
    </row>
    <row r="229" spans="1:35" s="2" customFormat="1" ht="11.5" x14ac:dyDescent="0.25">
      <c r="A229" s="1"/>
      <c r="B229" s="227"/>
      <c r="C229" s="227"/>
      <c r="D229" s="225"/>
      <c r="E229" s="225"/>
      <c r="F229" s="226"/>
      <c r="G229" s="166"/>
      <c r="H229" s="226"/>
      <c r="I229" s="166"/>
      <c r="J229" s="226"/>
      <c r="K229" s="166"/>
      <c r="L229" s="226"/>
      <c r="M229" s="166"/>
      <c r="N229" s="226"/>
      <c r="O229" s="166"/>
      <c r="P229" s="226"/>
      <c r="Q229" s="166"/>
      <c r="R229" s="226"/>
      <c r="S229" s="1"/>
      <c r="T229" s="1"/>
      <c r="U229" s="1"/>
      <c r="V229" s="4"/>
      <c r="W229" s="4"/>
      <c r="X229" s="4"/>
      <c r="Y229" s="4"/>
      <c r="Z229" s="4"/>
      <c r="AA229" s="4"/>
      <c r="AB229" s="1"/>
      <c r="AC229" s="1"/>
      <c r="AD229" s="1"/>
      <c r="AE229" s="1"/>
      <c r="AF229" s="1"/>
      <c r="AG229" s="1"/>
      <c r="AH229" s="1"/>
      <c r="AI229" s="1"/>
    </row>
    <row r="230" spans="1:35" s="2" customFormat="1" ht="11.5" x14ac:dyDescent="0.25">
      <c r="A230" s="1"/>
      <c r="B230" s="227"/>
      <c r="C230" s="227"/>
      <c r="D230" s="225"/>
      <c r="E230" s="225"/>
      <c r="F230" s="226"/>
      <c r="G230" s="166"/>
      <c r="H230" s="226"/>
      <c r="I230" s="166"/>
      <c r="J230" s="226"/>
      <c r="K230" s="166"/>
      <c r="L230" s="226"/>
      <c r="M230" s="166"/>
      <c r="N230" s="226"/>
      <c r="O230" s="166"/>
      <c r="P230" s="226"/>
      <c r="Q230" s="166"/>
      <c r="R230" s="226"/>
      <c r="S230" s="1"/>
      <c r="T230" s="1"/>
      <c r="U230" s="1"/>
      <c r="V230" s="4"/>
      <c r="W230" s="4"/>
      <c r="X230" s="4"/>
      <c r="Y230" s="4"/>
      <c r="Z230" s="4"/>
      <c r="AA230" s="4"/>
      <c r="AB230" s="1"/>
      <c r="AC230" s="1"/>
      <c r="AD230" s="1"/>
      <c r="AE230" s="1"/>
      <c r="AF230" s="1"/>
      <c r="AG230" s="1"/>
      <c r="AH230" s="1"/>
      <c r="AI230" s="1"/>
    </row>
    <row r="231" spans="1:35" s="2" customFormat="1" ht="11.5" x14ac:dyDescent="0.25">
      <c r="A231" s="1"/>
      <c r="B231" s="227"/>
      <c r="C231" s="227"/>
      <c r="D231" s="225"/>
      <c r="E231" s="225"/>
      <c r="F231" s="226"/>
      <c r="G231" s="166"/>
      <c r="H231" s="226"/>
      <c r="I231" s="166"/>
      <c r="J231" s="226"/>
      <c r="K231" s="166"/>
      <c r="L231" s="226"/>
      <c r="M231" s="166"/>
      <c r="N231" s="226"/>
      <c r="O231" s="166"/>
      <c r="P231" s="226"/>
      <c r="Q231" s="166"/>
      <c r="R231" s="226"/>
      <c r="S231" s="1"/>
      <c r="T231" s="1"/>
      <c r="U231" s="1"/>
      <c r="V231" s="4"/>
      <c r="W231" s="4"/>
      <c r="X231" s="4"/>
      <c r="Y231" s="4"/>
      <c r="Z231" s="4"/>
      <c r="AA231" s="4"/>
      <c r="AB231" s="1"/>
      <c r="AC231" s="1"/>
      <c r="AD231" s="1"/>
      <c r="AE231" s="1"/>
      <c r="AF231" s="1"/>
      <c r="AG231" s="1"/>
      <c r="AH231" s="1"/>
      <c r="AI231" s="1"/>
    </row>
    <row r="232" spans="1:35" s="2" customFormat="1" ht="11.5" x14ac:dyDescent="0.25">
      <c r="A232" s="1"/>
      <c r="B232" s="227"/>
      <c r="C232" s="227"/>
      <c r="D232" s="225"/>
      <c r="E232" s="225"/>
      <c r="F232" s="226"/>
      <c r="G232" s="166"/>
      <c r="H232" s="226"/>
      <c r="I232" s="166"/>
      <c r="J232" s="226"/>
      <c r="K232" s="166"/>
      <c r="L232" s="226"/>
      <c r="M232" s="166"/>
      <c r="N232" s="226"/>
      <c r="O232" s="166"/>
      <c r="P232" s="226"/>
      <c r="Q232" s="166"/>
      <c r="R232" s="226"/>
      <c r="S232" s="1"/>
      <c r="T232" s="1"/>
      <c r="U232" s="1"/>
      <c r="V232" s="4"/>
      <c r="W232" s="4"/>
      <c r="X232" s="4"/>
      <c r="Y232" s="4"/>
      <c r="Z232" s="4"/>
      <c r="AA232" s="4"/>
      <c r="AB232" s="1"/>
      <c r="AC232" s="1"/>
      <c r="AD232" s="1"/>
      <c r="AE232" s="1"/>
      <c r="AF232" s="1"/>
      <c r="AG232" s="1"/>
      <c r="AH232" s="1"/>
      <c r="AI232" s="1"/>
    </row>
    <row r="233" spans="1:35" s="2" customFormat="1" ht="11.5" x14ac:dyDescent="0.25">
      <c r="A233" s="1"/>
      <c r="B233" s="227"/>
      <c r="C233" s="227"/>
      <c r="D233" s="225"/>
      <c r="E233" s="225"/>
      <c r="F233" s="226"/>
      <c r="G233" s="166"/>
      <c r="H233" s="226"/>
      <c r="I233" s="166"/>
      <c r="J233" s="226"/>
      <c r="K233" s="166"/>
      <c r="L233" s="226"/>
      <c r="M233" s="166"/>
      <c r="N233" s="226"/>
      <c r="O233" s="166"/>
      <c r="P233" s="226"/>
      <c r="Q233" s="166"/>
      <c r="R233" s="226"/>
      <c r="S233" s="1"/>
      <c r="T233" s="1"/>
      <c r="U233" s="1"/>
      <c r="V233" s="4"/>
      <c r="W233" s="4"/>
      <c r="X233" s="4"/>
      <c r="Y233" s="4"/>
      <c r="Z233" s="4"/>
      <c r="AA233" s="4"/>
      <c r="AB233" s="1"/>
      <c r="AC233" s="1"/>
      <c r="AD233" s="1"/>
      <c r="AE233" s="1"/>
      <c r="AF233" s="1"/>
      <c r="AG233" s="1"/>
      <c r="AH233" s="1"/>
      <c r="AI233" s="1"/>
    </row>
    <row r="234" spans="1:35" s="2" customFormat="1" ht="11.5" x14ac:dyDescent="0.25">
      <c r="A234" s="1"/>
      <c r="B234" s="227"/>
      <c r="C234" s="227"/>
      <c r="D234" s="225"/>
      <c r="E234" s="225"/>
      <c r="F234" s="226"/>
      <c r="G234" s="166"/>
      <c r="H234" s="226"/>
      <c r="I234" s="166"/>
      <c r="J234" s="226"/>
      <c r="K234" s="166"/>
      <c r="L234" s="226"/>
      <c r="M234" s="166"/>
      <c r="N234" s="226"/>
      <c r="O234" s="166"/>
      <c r="P234" s="226"/>
      <c r="Q234" s="166"/>
      <c r="R234" s="226"/>
      <c r="S234" s="1"/>
      <c r="T234" s="1"/>
      <c r="U234" s="1"/>
      <c r="V234" s="4"/>
      <c r="W234" s="4"/>
      <c r="X234" s="4"/>
      <c r="Y234" s="4"/>
      <c r="Z234" s="4"/>
      <c r="AA234" s="4"/>
      <c r="AB234" s="1"/>
      <c r="AC234" s="1"/>
      <c r="AD234" s="1"/>
      <c r="AE234" s="1"/>
      <c r="AF234" s="1"/>
      <c r="AG234" s="1"/>
      <c r="AH234" s="1"/>
      <c r="AI234" s="1"/>
    </row>
    <row r="235" spans="1:35" s="2" customFormat="1" ht="11.5" x14ac:dyDescent="0.25">
      <c r="A235" s="1"/>
      <c r="B235" s="227"/>
      <c r="C235" s="227"/>
      <c r="D235" s="225"/>
      <c r="E235" s="225"/>
      <c r="F235" s="226"/>
      <c r="G235" s="166"/>
      <c r="H235" s="226"/>
      <c r="I235" s="166"/>
      <c r="J235" s="226"/>
      <c r="K235" s="166"/>
      <c r="L235" s="226"/>
      <c r="M235" s="166"/>
      <c r="N235" s="226"/>
      <c r="O235" s="166"/>
      <c r="P235" s="226"/>
      <c r="Q235" s="166"/>
      <c r="R235" s="226"/>
      <c r="S235" s="1"/>
      <c r="T235" s="1"/>
      <c r="U235" s="1"/>
      <c r="V235" s="4"/>
      <c r="W235" s="4"/>
      <c r="X235" s="4"/>
      <c r="Y235" s="4"/>
      <c r="Z235" s="4"/>
      <c r="AA235" s="4"/>
      <c r="AB235" s="1"/>
      <c r="AC235" s="1"/>
      <c r="AD235" s="1"/>
      <c r="AE235" s="1"/>
      <c r="AF235" s="1"/>
      <c r="AG235" s="1"/>
      <c r="AH235" s="1"/>
      <c r="AI235" s="1"/>
    </row>
    <row r="236" spans="1:35" s="2" customFormat="1" ht="11.5" x14ac:dyDescent="0.25">
      <c r="A236" s="1"/>
      <c r="B236" s="227"/>
      <c r="C236" s="227"/>
      <c r="D236" s="225"/>
      <c r="E236" s="225"/>
      <c r="F236" s="226"/>
      <c r="G236" s="166"/>
      <c r="H236" s="226"/>
      <c r="I236" s="166"/>
      <c r="J236" s="226"/>
      <c r="K236" s="166"/>
      <c r="L236" s="226"/>
      <c r="M236" s="166"/>
      <c r="N236" s="226"/>
      <c r="O236" s="166"/>
      <c r="P236" s="226"/>
      <c r="Q236" s="166"/>
      <c r="R236" s="226"/>
      <c r="S236" s="1"/>
      <c r="T236" s="1"/>
      <c r="U236" s="1"/>
      <c r="V236" s="4"/>
      <c r="W236" s="4"/>
      <c r="X236" s="4"/>
      <c r="Y236" s="4"/>
      <c r="Z236" s="4"/>
      <c r="AA236" s="4"/>
      <c r="AB236" s="1"/>
      <c r="AC236" s="1"/>
      <c r="AD236" s="1"/>
      <c r="AE236" s="1"/>
      <c r="AF236" s="1"/>
      <c r="AG236" s="1"/>
      <c r="AH236" s="1"/>
      <c r="AI236" s="1"/>
    </row>
    <row r="237" spans="1:35" s="2" customFormat="1" ht="11.5" x14ac:dyDescent="0.25">
      <c r="A237" s="1"/>
      <c r="B237" s="227"/>
      <c r="C237" s="227"/>
      <c r="D237" s="225"/>
      <c r="E237" s="225"/>
      <c r="F237" s="226"/>
      <c r="G237" s="166"/>
      <c r="H237" s="226"/>
      <c r="I237" s="166"/>
      <c r="J237" s="226"/>
      <c r="K237" s="166"/>
      <c r="L237" s="226"/>
      <c r="M237" s="166"/>
      <c r="N237" s="226"/>
      <c r="O237" s="166"/>
      <c r="P237" s="226"/>
      <c r="Q237" s="166"/>
      <c r="R237" s="226"/>
      <c r="S237" s="1"/>
      <c r="T237" s="1"/>
      <c r="U237" s="1"/>
      <c r="V237" s="4"/>
      <c r="W237" s="4"/>
      <c r="X237" s="4"/>
      <c r="Y237" s="4"/>
      <c r="Z237" s="4"/>
      <c r="AA237" s="4"/>
      <c r="AB237" s="1"/>
      <c r="AC237" s="1"/>
      <c r="AD237" s="1"/>
      <c r="AE237" s="1"/>
      <c r="AF237" s="1"/>
      <c r="AG237" s="1"/>
      <c r="AH237" s="1"/>
      <c r="AI237" s="1"/>
    </row>
    <row r="238" spans="1:35" s="2" customFormat="1" ht="11.5" x14ac:dyDescent="0.25">
      <c r="A238" s="1"/>
      <c r="B238" s="227"/>
      <c r="C238" s="227"/>
      <c r="D238" s="225"/>
      <c r="E238" s="225"/>
      <c r="F238" s="226"/>
      <c r="G238" s="166"/>
      <c r="H238" s="226"/>
      <c r="I238" s="166"/>
      <c r="J238" s="226"/>
      <c r="K238" s="166"/>
      <c r="L238" s="226"/>
      <c r="M238" s="166"/>
      <c r="N238" s="226"/>
      <c r="O238" s="166"/>
      <c r="P238" s="226"/>
      <c r="Q238" s="166"/>
      <c r="R238" s="226"/>
      <c r="S238" s="1"/>
      <c r="T238" s="1"/>
      <c r="U238" s="1"/>
      <c r="V238" s="4"/>
      <c r="W238" s="4"/>
      <c r="X238" s="4"/>
      <c r="Y238" s="4"/>
      <c r="Z238" s="4"/>
      <c r="AA238" s="4"/>
      <c r="AB238" s="1"/>
      <c r="AC238" s="1"/>
      <c r="AD238" s="1"/>
      <c r="AE238" s="1"/>
      <c r="AF238" s="1"/>
      <c r="AG238" s="1"/>
      <c r="AH238" s="1"/>
      <c r="AI238" s="1"/>
    </row>
    <row r="239" spans="1:35" s="2" customFormat="1" ht="11.5" x14ac:dyDescent="0.25">
      <c r="A239" s="1"/>
      <c r="B239" s="227"/>
      <c r="C239" s="227"/>
      <c r="D239" s="225"/>
      <c r="E239" s="225"/>
      <c r="F239" s="226"/>
      <c r="G239" s="166"/>
      <c r="H239" s="226"/>
      <c r="I239" s="166"/>
      <c r="J239" s="226"/>
      <c r="K239" s="166"/>
      <c r="L239" s="226"/>
      <c r="M239" s="166"/>
      <c r="N239" s="226"/>
      <c r="O239" s="166"/>
      <c r="P239" s="226"/>
      <c r="Q239" s="166"/>
      <c r="R239" s="226"/>
      <c r="S239" s="1"/>
      <c r="T239" s="1"/>
      <c r="U239" s="1"/>
      <c r="V239" s="4"/>
      <c r="W239" s="4"/>
      <c r="X239" s="4"/>
      <c r="Y239" s="4"/>
      <c r="Z239" s="4"/>
      <c r="AA239" s="4"/>
      <c r="AB239" s="1"/>
      <c r="AC239" s="1"/>
      <c r="AD239" s="1"/>
      <c r="AE239" s="1"/>
      <c r="AF239" s="1"/>
      <c r="AG239" s="1"/>
      <c r="AH239" s="1"/>
      <c r="AI239" s="1"/>
    </row>
    <row r="240" spans="1:35" s="2" customFormat="1" ht="11.5" x14ac:dyDescent="0.25">
      <c r="A240" s="1"/>
      <c r="B240" s="227"/>
      <c r="C240" s="227"/>
      <c r="D240" s="225"/>
      <c r="E240" s="225"/>
      <c r="F240" s="226"/>
      <c r="G240" s="166"/>
      <c r="H240" s="226"/>
      <c r="I240" s="166"/>
      <c r="J240" s="226"/>
      <c r="K240" s="166"/>
      <c r="L240" s="226"/>
      <c r="M240" s="166"/>
      <c r="N240" s="226"/>
      <c r="O240" s="166"/>
      <c r="P240" s="226"/>
      <c r="Q240" s="166"/>
      <c r="R240" s="226"/>
      <c r="S240" s="1"/>
      <c r="T240" s="1"/>
      <c r="U240" s="1"/>
      <c r="V240" s="4"/>
      <c r="W240" s="4"/>
      <c r="X240" s="4"/>
      <c r="Y240" s="4"/>
      <c r="Z240" s="4"/>
      <c r="AA240" s="4"/>
      <c r="AB240" s="1"/>
      <c r="AC240" s="1"/>
      <c r="AD240" s="1"/>
      <c r="AE240" s="1"/>
      <c r="AF240" s="1"/>
      <c r="AG240" s="1"/>
      <c r="AH240" s="1"/>
      <c r="AI240" s="1"/>
    </row>
    <row r="241" spans="1:35" s="2" customFormat="1" ht="11.5" x14ac:dyDescent="0.25">
      <c r="A241" s="1"/>
      <c r="B241" s="227"/>
      <c r="C241" s="227"/>
      <c r="D241" s="225"/>
      <c r="E241" s="225"/>
      <c r="F241" s="226"/>
      <c r="G241" s="166"/>
      <c r="H241" s="226"/>
      <c r="I241" s="166"/>
      <c r="J241" s="226"/>
      <c r="K241" s="166"/>
      <c r="L241" s="226"/>
      <c r="M241" s="166"/>
      <c r="N241" s="226"/>
      <c r="O241" s="166"/>
      <c r="P241" s="226"/>
      <c r="Q241" s="166"/>
      <c r="R241" s="226"/>
      <c r="S241" s="1"/>
      <c r="T241" s="1"/>
      <c r="U241" s="1"/>
      <c r="V241" s="4"/>
      <c r="W241" s="4"/>
      <c r="X241" s="4"/>
      <c r="Y241" s="4"/>
      <c r="Z241" s="4"/>
      <c r="AA241" s="4"/>
      <c r="AB241" s="1"/>
      <c r="AC241" s="1"/>
      <c r="AD241" s="1"/>
      <c r="AE241" s="1"/>
      <c r="AF241" s="1"/>
      <c r="AG241" s="1"/>
      <c r="AH241" s="1"/>
      <c r="AI241" s="1"/>
    </row>
    <row r="242" spans="1:35" s="2" customFormat="1" ht="11.5" x14ac:dyDescent="0.25">
      <c r="A242" s="1"/>
      <c r="B242" s="227"/>
      <c r="C242" s="227"/>
      <c r="D242" s="225"/>
      <c r="E242" s="225"/>
      <c r="F242" s="226"/>
      <c r="G242" s="166"/>
      <c r="H242" s="226"/>
      <c r="I242" s="166"/>
      <c r="J242" s="226"/>
      <c r="K242" s="166"/>
      <c r="L242" s="226"/>
      <c r="M242" s="166"/>
      <c r="N242" s="226"/>
      <c r="O242" s="166"/>
      <c r="P242" s="226"/>
      <c r="Q242" s="166"/>
      <c r="R242" s="226"/>
      <c r="S242" s="1"/>
      <c r="T242" s="1"/>
      <c r="U242" s="1"/>
      <c r="V242" s="4"/>
      <c r="W242" s="4"/>
      <c r="X242" s="4"/>
      <c r="Y242" s="4"/>
      <c r="Z242" s="4"/>
      <c r="AA242" s="4"/>
      <c r="AB242" s="1"/>
      <c r="AC242" s="1"/>
      <c r="AD242" s="1"/>
      <c r="AE242" s="1"/>
      <c r="AF242" s="1"/>
      <c r="AG242" s="1"/>
      <c r="AH242" s="1"/>
      <c r="AI242" s="1"/>
    </row>
    <row r="243" spans="1:35" s="2" customFormat="1" ht="11.5" x14ac:dyDescent="0.25">
      <c r="A243" s="1"/>
      <c r="B243" s="227"/>
      <c r="C243" s="227"/>
      <c r="D243" s="225"/>
      <c r="E243" s="225"/>
      <c r="F243" s="226"/>
      <c r="G243" s="166"/>
      <c r="H243" s="226"/>
      <c r="I243" s="166"/>
      <c r="J243" s="226"/>
      <c r="K243" s="166"/>
      <c r="L243" s="226"/>
      <c r="M243" s="166"/>
      <c r="N243" s="226"/>
      <c r="O243" s="166"/>
      <c r="P243" s="226"/>
      <c r="Q243" s="166"/>
      <c r="R243" s="226"/>
      <c r="S243" s="1"/>
      <c r="T243" s="1"/>
      <c r="U243" s="1"/>
      <c r="V243" s="4"/>
      <c r="W243" s="4"/>
      <c r="X243" s="4"/>
      <c r="Y243" s="4"/>
      <c r="Z243" s="4"/>
      <c r="AA243" s="4"/>
      <c r="AB243" s="1"/>
      <c r="AC243" s="1"/>
      <c r="AD243" s="1"/>
      <c r="AE243" s="1"/>
      <c r="AF243" s="1"/>
      <c r="AG243" s="1"/>
      <c r="AH243" s="1"/>
      <c r="AI243" s="1"/>
    </row>
    <row r="244" spans="1:35" s="2" customFormat="1" ht="11.5" x14ac:dyDescent="0.25">
      <c r="A244" s="1"/>
      <c r="B244" s="227"/>
      <c r="C244" s="227"/>
      <c r="D244" s="225"/>
      <c r="E244" s="225"/>
      <c r="F244" s="226"/>
      <c r="G244" s="166"/>
      <c r="H244" s="226"/>
      <c r="I244" s="166"/>
      <c r="J244" s="226"/>
      <c r="K244" s="166"/>
      <c r="L244" s="226"/>
      <c r="M244" s="166"/>
      <c r="N244" s="226"/>
      <c r="O244" s="166"/>
      <c r="P244" s="226"/>
      <c r="Q244" s="166"/>
      <c r="R244" s="226"/>
      <c r="S244" s="1"/>
      <c r="T244" s="1"/>
      <c r="U244" s="1"/>
      <c r="V244" s="4"/>
      <c r="W244" s="4"/>
      <c r="X244" s="4"/>
      <c r="Y244" s="4"/>
      <c r="Z244" s="4"/>
      <c r="AA244" s="4"/>
      <c r="AB244" s="1"/>
      <c r="AC244" s="1"/>
      <c r="AD244" s="1"/>
      <c r="AE244" s="1"/>
      <c r="AF244" s="1"/>
      <c r="AG244" s="1"/>
      <c r="AH244" s="1"/>
      <c r="AI244" s="1"/>
    </row>
    <row r="245" spans="1:35" s="2" customFormat="1" ht="11.5" x14ac:dyDescent="0.25">
      <c r="A245" s="1"/>
      <c r="B245" s="227"/>
      <c r="C245" s="227"/>
      <c r="D245" s="225"/>
      <c r="E245" s="225"/>
      <c r="F245" s="226"/>
      <c r="G245" s="166"/>
      <c r="H245" s="226"/>
      <c r="I245" s="166"/>
      <c r="J245" s="226"/>
      <c r="K245" s="166"/>
      <c r="L245" s="226"/>
      <c r="M245" s="166"/>
      <c r="N245" s="226"/>
      <c r="O245" s="166"/>
      <c r="P245" s="226"/>
      <c r="Q245" s="166"/>
      <c r="R245" s="226"/>
      <c r="S245" s="1"/>
      <c r="T245" s="1"/>
      <c r="U245" s="1"/>
      <c r="V245" s="4"/>
      <c r="W245" s="4"/>
      <c r="X245" s="4"/>
      <c r="Y245" s="4"/>
      <c r="Z245" s="4"/>
      <c r="AA245" s="4"/>
      <c r="AB245" s="1"/>
      <c r="AC245" s="1"/>
      <c r="AD245" s="1"/>
      <c r="AE245" s="1"/>
      <c r="AF245" s="1"/>
      <c r="AG245" s="1"/>
      <c r="AH245" s="1"/>
      <c r="AI245" s="1"/>
    </row>
    <row r="246" spans="1:35" s="2" customFormat="1" ht="11.5" x14ac:dyDescent="0.25">
      <c r="A246" s="1"/>
      <c r="B246" s="227"/>
      <c r="C246" s="227"/>
      <c r="D246" s="225"/>
      <c r="E246" s="225"/>
      <c r="F246" s="226"/>
      <c r="G246" s="166"/>
      <c r="H246" s="226"/>
      <c r="I246" s="166"/>
      <c r="J246" s="226"/>
      <c r="K246" s="166"/>
      <c r="L246" s="226"/>
      <c r="M246" s="166"/>
      <c r="N246" s="226"/>
      <c r="O246" s="166"/>
      <c r="P246" s="226"/>
      <c r="Q246" s="166"/>
      <c r="R246" s="226"/>
      <c r="S246" s="1"/>
      <c r="T246" s="1"/>
      <c r="U246" s="1"/>
      <c r="V246" s="4"/>
      <c r="W246" s="4"/>
      <c r="X246" s="4"/>
      <c r="Y246" s="4"/>
      <c r="Z246" s="4"/>
      <c r="AA246" s="4"/>
      <c r="AB246" s="1"/>
      <c r="AC246" s="1"/>
      <c r="AD246" s="1"/>
      <c r="AE246" s="1"/>
      <c r="AF246" s="1"/>
      <c r="AG246" s="1"/>
      <c r="AH246" s="1"/>
      <c r="AI246" s="1"/>
    </row>
    <row r="247" spans="1:35" s="2" customFormat="1" ht="11.5" x14ac:dyDescent="0.25">
      <c r="A247" s="1"/>
      <c r="B247" s="227"/>
      <c r="C247" s="227"/>
      <c r="D247" s="225"/>
      <c r="E247" s="225"/>
      <c r="F247" s="226"/>
      <c r="G247" s="166"/>
      <c r="H247" s="226"/>
      <c r="I247" s="166"/>
      <c r="J247" s="226"/>
      <c r="K247" s="166"/>
      <c r="L247" s="226"/>
      <c r="M247" s="166"/>
      <c r="N247" s="226"/>
      <c r="O247" s="166"/>
      <c r="P247" s="226"/>
      <c r="Q247" s="166"/>
      <c r="R247" s="226"/>
      <c r="S247" s="1"/>
      <c r="T247" s="1"/>
      <c r="U247" s="1"/>
      <c r="V247" s="4"/>
      <c r="W247" s="4"/>
      <c r="X247" s="4"/>
      <c r="Y247" s="4"/>
      <c r="Z247" s="4"/>
      <c r="AA247" s="4"/>
      <c r="AB247" s="1"/>
      <c r="AC247" s="1"/>
      <c r="AD247" s="1"/>
      <c r="AE247" s="1"/>
      <c r="AF247" s="1"/>
      <c r="AG247" s="1"/>
      <c r="AH247" s="1"/>
      <c r="AI247" s="1"/>
    </row>
    <row r="248" spans="1:35" s="2" customFormat="1" ht="11.5" x14ac:dyDescent="0.25">
      <c r="A248" s="1"/>
      <c r="B248" s="227"/>
      <c r="C248" s="227"/>
      <c r="D248" s="225"/>
      <c r="E248" s="225"/>
      <c r="F248" s="226"/>
      <c r="G248" s="166"/>
      <c r="H248" s="226"/>
      <c r="I248" s="166"/>
      <c r="J248" s="226"/>
      <c r="K248" s="166"/>
      <c r="L248" s="226"/>
      <c r="M248" s="166"/>
      <c r="N248" s="226"/>
      <c r="O248" s="166"/>
      <c r="P248" s="226"/>
      <c r="Q248" s="166"/>
      <c r="R248" s="226"/>
      <c r="S248" s="1"/>
      <c r="T248" s="1"/>
      <c r="U248" s="1"/>
      <c r="V248" s="4"/>
      <c r="W248" s="4"/>
      <c r="X248" s="4"/>
      <c r="Y248" s="4"/>
      <c r="Z248" s="4"/>
      <c r="AA248" s="4"/>
      <c r="AB248" s="1"/>
      <c r="AC248" s="1"/>
      <c r="AD248" s="1"/>
      <c r="AE248" s="1"/>
      <c r="AF248" s="1"/>
      <c r="AG248" s="1"/>
      <c r="AH248" s="1"/>
      <c r="AI248" s="1"/>
    </row>
    <row r="249" spans="1:35" s="2" customFormat="1" ht="11.5" x14ac:dyDescent="0.25">
      <c r="A249" s="1"/>
      <c r="B249" s="227"/>
      <c r="C249" s="227"/>
      <c r="D249" s="225"/>
      <c r="E249" s="225"/>
      <c r="F249" s="226"/>
      <c r="G249" s="166"/>
      <c r="H249" s="226"/>
      <c r="I249" s="166"/>
      <c r="J249" s="226"/>
      <c r="K249" s="166"/>
      <c r="L249" s="226"/>
      <c r="M249" s="166"/>
      <c r="N249" s="226"/>
      <c r="O249" s="166"/>
      <c r="P249" s="226"/>
      <c r="Q249" s="166"/>
      <c r="R249" s="226"/>
      <c r="S249" s="1"/>
      <c r="T249" s="1"/>
      <c r="U249" s="1"/>
      <c r="V249" s="4"/>
      <c r="W249" s="4"/>
      <c r="X249" s="4"/>
      <c r="Y249" s="4"/>
      <c r="Z249" s="4"/>
      <c r="AA249" s="4"/>
      <c r="AB249" s="1"/>
      <c r="AC249" s="1"/>
      <c r="AD249" s="1"/>
      <c r="AE249" s="1"/>
      <c r="AF249" s="1"/>
      <c r="AG249" s="1"/>
      <c r="AH249" s="1"/>
      <c r="AI249" s="1"/>
    </row>
    <row r="250" spans="1:35" s="2" customFormat="1" ht="11.5" x14ac:dyDescent="0.25">
      <c r="A250" s="1"/>
      <c r="B250" s="227"/>
      <c r="C250" s="227"/>
      <c r="D250" s="225"/>
      <c r="E250" s="225"/>
      <c r="F250" s="226"/>
      <c r="G250" s="166"/>
      <c r="H250" s="226"/>
      <c r="I250" s="166"/>
      <c r="J250" s="226"/>
      <c r="K250" s="166"/>
      <c r="L250" s="226"/>
      <c r="M250" s="166"/>
      <c r="N250" s="226"/>
      <c r="O250" s="166"/>
      <c r="P250" s="226"/>
      <c r="Q250" s="166"/>
      <c r="R250" s="226"/>
      <c r="S250" s="1"/>
      <c r="T250" s="1"/>
      <c r="U250" s="1"/>
      <c r="V250" s="4"/>
      <c r="W250" s="4"/>
      <c r="X250" s="4"/>
      <c r="Y250" s="4"/>
      <c r="Z250" s="4"/>
      <c r="AA250" s="4"/>
      <c r="AB250" s="1"/>
      <c r="AC250" s="1"/>
      <c r="AD250" s="1"/>
      <c r="AE250" s="1"/>
      <c r="AF250" s="1"/>
      <c r="AG250" s="1"/>
      <c r="AH250" s="1"/>
      <c r="AI250" s="1"/>
    </row>
    <row r="251" spans="1:35" s="2" customFormat="1" ht="11.5" x14ac:dyDescent="0.25">
      <c r="A251" s="1"/>
      <c r="B251" s="227"/>
      <c r="C251" s="227"/>
      <c r="D251" s="225"/>
      <c r="E251" s="225"/>
      <c r="F251" s="226"/>
      <c r="G251" s="166"/>
      <c r="H251" s="226"/>
      <c r="I251" s="166"/>
      <c r="J251" s="226"/>
      <c r="K251" s="166"/>
      <c r="L251" s="226"/>
      <c r="M251" s="166"/>
      <c r="N251" s="226"/>
      <c r="O251" s="166"/>
      <c r="P251" s="226"/>
      <c r="Q251" s="166"/>
      <c r="R251" s="226"/>
      <c r="S251" s="1"/>
      <c r="T251" s="1"/>
      <c r="U251" s="1"/>
      <c r="V251" s="4"/>
      <c r="W251" s="4"/>
      <c r="X251" s="4"/>
      <c r="Y251" s="4"/>
      <c r="Z251" s="4"/>
      <c r="AA251" s="4"/>
      <c r="AB251" s="1"/>
      <c r="AC251" s="1"/>
      <c r="AD251" s="1"/>
      <c r="AE251" s="1"/>
      <c r="AF251" s="1"/>
      <c r="AG251" s="1"/>
      <c r="AH251" s="1"/>
      <c r="AI251" s="1"/>
    </row>
    <row r="252" spans="1:35" s="2" customFormat="1" ht="11.5" x14ac:dyDescent="0.25">
      <c r="A252" s="1"/>
      <c r="B252" s="227"/>
      <c r="C252" s="227"/>
      <c r="D252" s="225"/>
      <c r="E252" s="225"/>
      <c r="F252" s="226"/>
      <c r="G252" s="166"/>
      <c r="H252" s="226"/>
      <c r="I252" s="166"/>
      <c r="J252" s="226"/>
      <c r="K252" s="166"/>
      <c r="L252" s="226"/>
      <c r="M252" s="166"/>
      <c r="N252" s="226"/>
      <c r="O252" s="166"/>
      <c r="P252" s="226"/>
      <c r="Q252" s="166"/>
      <c r="R252" s="226"/>
      <c r="S252" s="1"/>
      <c r="T252" s="1"/>
      <c r="U252" s="1"/>
      <c r="V252" s="4"/>
      <c r="W252" s="4"/>
      <c r="X252" s="4"/>
      <c r="Y252" s="4"/>
      <c r="Z252" s="4"/>
      <c r="AA252" s="4"/>
      <c r="AB252" s="1"/>
      <c r="AC252" s="1"/>
      <c r="AD252" s="1"/>
      <c r="AE252" s="1"/>
      <c r="AF252" s="1"/>
      <c r="AG252" s="1"/>
      <c r="AH252" s="1"/>
      <c r="AI252" s="1"/>
    </row>
    <row r="253" spans="1:35" s="2" customFormat="1" ht="11.5" x14ac:dyDescent="0.25">
      <c r="A253" s="1"/>
      <c r="B253" s="227"/>
      <c r="C253" s="227"/>
      <c r="D253" s="225"/>
      <c r="E253" s="225"/>
      <c r="F253" s="226"/>
      <c r="G253" s="166"/>
      <c r="H253" s="226"/>
      <c r="I253" s="166"/>
      <c r="J253" s="226"/>
      <c r="K253" s="166"/>
      <c r="L253" s="226"/>
      <c r="M253" s="166"/>
      <c r="N253" s="226"/>
      <c r="O253" s="166"/>
      <c r="P253" s="226"/>
      <c r="Q253" s="166"/>
      <c r="R253" s="226"/>
      <c r="S253" s="1"/>
      <c r="T253" s="1"/>
      <c r="U253" s="1"/>
      <c r="V253" s="4"/>
      <c r="W253" s="4"/>
      <c r="X253" s="4"/>
      <c r="Y253" s="4"/>
      <c r="Z253" s="4"/>
      <c r="AA253" s="4"/>
      <c r="AB253" s="1"/>
      <c r="AC253" s="1"/>
      <c r="AD253" s="1"/>
      <c r="AE253" s="1"/>
      <c r="AF253" s="1"/>
      <c r="AG253" s="1"/>
      <c r="AH253" s="1"/>
      <c r="AI253" s="1"/>
    </row>
    <row r="254" spans="1:35" s="2" customFormat="1" ht="11.5" x14ac:dyDescent="0.25">
      <c r="A254" s="1"/>
      <c r="B254" s="227"/>
      <c r="C254" s="227"/>
      <c r="D254" s="225"/>
      <c r="E254" s="225"/>
      <c r="F254" s="226"/>
      <c r="G254" s="166"/>
      <c r="H254" s="226"/>
      <c r="I254" s="166"/>
      <c r="J254" s="226"/>
      <c r="K254" s="166"/>
      <c r="L254" s="226"/>
      <c r="M254" s="166"/>
      <c r="N254" s="226"/>
      <c r="O254" s="166"/>
      <c r="P254" s="226"/>
      <c r="Q254" s="166"/>
      <c r="R254" s="226"/>
      <c r="S254" s="1"/>
      <c r="T254" s="1"/>
      <c r="U254" s="1"/>
      <c r="V254" s="4"/>
      <c r="W254" s="4"/>
      <c r="X254" s="4"/>
      <c r="Y254" s="4"/>
      <c r="Z254" s="4"/>
      <c r="AA254" s="4"/>
      <c r="AB254" s="1"/>
      <c r="AC254" s="1"/>
      <c r="AD254" s="1"/>
      <c r="AE254" s="1"/>
      <c r="AF254" s="1"/>
      <c r="AG254" s="1"/>
      <c r="AH254" s="1"/>
      <c r="AI254" s="1"/>
    </row>
    <row r="255" spans="1:35" s="2" customFormat="1" ht="11.5" x14ac:dyDescent="0.25">
      <c r="A255" s="1"/>
      <c r="B255" s="227"/>
      <c r="C255" s="227"/>
      <c r="D255" s="225"/>
      <c r="E255" s="225"/>
      <c r="F255" s="226"/>
      <c r="G255" s="166"/>
      <c r="H255" s="226"/>
      <c r="I255" s="166"/>
      <c r="J255" s="226"/>
      <c r="K255" s="166"/>
      <c r="L255" s="226"/>
      <c r="M255" s="166"/>
      <c r="N255" s="226"/>
      <c r="O255" s="166"/>
      <c r="P255" s="226"/>
      <c r="Q255" s="166"/>
      <c r="R255" s="226"/>
      <c r="S255" s="1"/>
      <c r="T255" s="1"/>
      <c r="U255" s="1"/>
      <c r="V255" s="4"/>
      <c r="W255" s="4"/>
      <c r="X255" s="4"/>
      <c r="Y255" s="4"/>
      <c r="Z255" s="4"/>
      <c r="AA255" s="4"/>
      <c r="AB255" s="1"/>
      <c r="AC255" s="1"/>
      <c r="AD255" s="1"/>
      <c r="AE255" s="1"/>
      <c r="AF255" s="1"/>
      <c r="AG255" s="1"/>
      <c r="AH255" s="1"/>
      <c r="AI255" s="1"/>
    </row>
    <row r="256" spans="1:35" s="2" customFormat="1" ht="11.5" x14ac:dyDescent="0.25">
      <c r="A256" s="1"/>
      <c r="B256" s="227"/>
      <c r="C256" s="227"/>
      <c r="D256" s="225"/>
      <c r="E256" s="225"/>
      <c r="F256" s="226"/>
      <c r="G256" s="166"/>
      <c r="H256" s="226"/>
      <c r="I256" s="166"/>
      <c r="J256" s="226"/>
      <c r="K256" s="166"/>
      <c r="L256" s="226"/>
      <c r="M256" s="166"/>
      <c r="N256" s="226"/>
      <c r="O256" s="166"/>
      <c r="P256" s="226"/>
      <c r="Q256" s="166"/>
      <c r="R256" s="226"/>
      <c r="S256" s="1"/>
      <c r="T256" s="1"/>
      <c r="U256" s="1"/>
      <c r="V256" s="4"/>
      <c r="W256" s="4"/>
      <c r="X256" s="4"/>
      <c r="Y256" s="4"/>
      <c r="Z256" s="4"/>
      <c r="AA256" s="4"/>
      <c r="AB256" s="1"/>
      <c r="AC256" s="1"/>
      <c r="AD256" s="1"/>
      <c r="AE256" s="1"/>
      <c r="AF256" s="1"/>
      <c r="AG256" s="1"/>
      <c r="AH256" s="1"/>
      <c r="AI256" s="1"/>
    </row>
    <row r="257" spans="1:35" s="2" customFormat="1" ht="11.5" x14ac:dyDescent="0.25">
      <c r="A257" s="1"/>
      <c r="B257" s="227"/>
      <c r="C257" s="227"/>
      <c r="D257" s="225"/>
      <c r="E257" s="225"/>
      <c r="F257" s="226"/>
      <c r="G257" s="166"/>
      <c r="H257" s="226"/>
      <c r="I257" s="166"/>
      <c r="J257" s="226"/>
      <c r="K257" s="166"/>
      <c r="L257" s="226"/>
      <c r="M257" s="166"/>
      <c r="N257" s="226"/>
      <c r="O257" s="166"/>
      <c r="P257" s="226"/>
      <c r="Q257" s="166"/>
      <c r="R257" s="226"/>
      <c r="S257" s="1"/>
      <c r="T257" s="1"/>
      <c r="U257" s="1"/>
      <c r="V257" s="4"/>
      <c r="W257" s="4"/>
      <c r="X257" s="4"/>
      <c r="Y257" s="4"/>
      <c r="Z257" s="4"/>
      <c r="AA257" s="4"/>
      <c r="AB257" s="1"/>
      <c r="AC257" s="1"/>
      <c r="AD257" s="1"/>
      <c r="AE257" s="1"/>
      <c r="AF257" s="1"/>
      <c r="AG257" s="1"/>
      <c r="AH257" s="1"/>
      <c r="AI257" s="1"/>
    </row>
    <row r="258" spans="1:35" s="2" customFormat="1" ht="11.5" x14ac:dyDescent="0.25">
      <c r="A258" s="1"/>
      <c r="B258" s="227"/>
      <c r="C258" s="227"/>
      <c r="D258" s="225"/>
      <c r="E258" s="225"/>
      <c r="F258" s="226"/>
      <c r="G258" s="166"/>
      <c r="H258" s="226"/>
      <c r="I258" s="166"/>
      <c r="J258" s="226"/>
      <c r="K258" s="166"/>
      <c r="L258" s="226"/>
      <c r="M258" s="166"/>
      <c r="N258" s="226"/>
      <c r="O258" s="166"/>
      <c r="P258" s="226"/>
      <c r="Q258" s="166"/>
      <c r="R258" s="226"/>
      <c r="S258" s="1"/>
      <c r="T258" s="1"/>
      <c r="U258" s="1"/>
      <c r="V258" s="4"/>
      <c r="W258" s="4"/>
      <c r="X258" s="4"/>
      <c r="Y258" s="4"/>
      <c r="Z258" s="4"/>
      <c r="AA258" s="4"/>
      <c r="AB258" s="1"/>
      <c r="AC258" s="1"/>
      <c r="AD258" s="1"/>
      <c r="AE258" s="1"/>
      <c r="AF258" s="1"/>
      <c r="AG258" s="1"/>
      <c r="AH258" s="1"/>
      <c r="AI258" s="1"/>
    </row>
    <row r="259" spans="1:35" s="2" customFormat="1" ht="11.5" x14ac:dyDescent="0.25">
      <c r="A259" s="1"/>
      <c r="B259" s="227"/>
      <c r="C259" s="227"/>
      <c r="D259" s="225"/>
      <c r="E259" s="225"/>
      <c r="F259" s="226"/>
      <c r="G259" s="166"/>
      <c r="H259" s="226"/>
      <c r="I259" s="166"/>
      <c r="J259" s="226"/>
      <c r="K259" s="166"/>
      <c r="L259" s="226"/>
      <c r="M259" s="166"/>
      <c r="N259" s="226"/>
      <c r="O259" s="166"/>
      <c r="P259" s="226"/>
      <c r="Q259" s="166"/>
      <c r="R259" s="226"/>
      <c r="S259" s="1"/>
      <c r="T259" s="1"/>
      <c r="U259" s="1"/>
      <c r="V259" s="4"/>
      <c r="W259" s="4"/>
      <c r="X259" s="4"/>
      <c r="Y259" s="4"/>
      <c r="Z259" s="4"/>
      <c r="AA259" s="4"/>
      <c r="AB259" s="1"/>
      <c r="AC259" s="1"/>
      <c r="AD259" s="1"/>
      <c r="AE259" s="1"/>
      <c r="AF259" s="1"/>
      <c r="AG259" s="1"/>
      <c r="AH259" s="1"/>
      <c r="AI259" s="1"/>
    </row>
    <row r="260" spans="1:35" s="2" customFormat="1" ht="11.5" x14ac:dyDescent="0.25">
      <c r="A260" s="1"/>
      <c r="B260" s="227"/>
      <c r="C260" s="227"/>
      <c r="D260" s="225"/>
      <c r="E260" s="225"/>
      <c r="F260" s="226"/>
      <c r="G260" s="166"/>
      <c r="H260" s="226"/>
      <c r="I260" s="166"/>
      <c r="J260" s="226"/>
      <c r="K260" s="166"/>
      <c r="L260" s="226"/>
      <c r="M260" s="166"/>
      <c r="N260" s="226"/>
      <c r="O260" s="166"/>
      <c r="P260" s="226"/>
      <c r="Q260" s="166"/>
      <c r="R260" s="226"/>
      <c r="S260" s="1"/>
      <c r="T260" s="1"/>
      <c r="U260" s="1"/>
      <c r="V260" s="4"/>
      <c r="W260" s="4"/>
      <c r="X260" s="4"/>
      <c r="Y260" s="4"/>
      <c r="Z260" s="4"/>
      <c r="AA260" s="4"/>
      <c r="AB260" s="1"/>
      <c r="AC260" s="1"/>
      <c r="AD260" s="1"/>
      <c r="AE260" s="1"/>
      <c r="AF260" s="1"/>
      <c r="AG260" s="1"/>
      <c r="AH260" s="1"/>
      <c r="AI260" s="1"/>
    </row>
    <row r="261" spans="1:35" s="2" customFormat="1" ht="11.5" x14ac:dyDescent="0.25">
      <c r="A261" s="1"/>
      <c r="B261" s="227"/>
      <c r="C261" s="227"/>
      <c r="D261" s="225"/>
      <c r="E261" s="225"/>
      <c r="F261" s="226"/>
      <c r="G261" s="166"/>
      <c r="H261" s="226"/>
      <c r="I261" s="166"/>
      <c r="J261" s="226"/>
      <c r="K261" s="166"/>
      <c r="L261" s="226"/>
      <c r="M261" s="166"/>
      <c r="N261" s="226"/>
      <c r="O261" s="166"/>
      <c r="P261" s="226"/>
      <c r="Q261" s="166"/>
      <c r="R261" s="226"/>
      <c r="S261" s="1"/>
      <c r="T261" s="1"/>
      <c r="U261" s="1"/>
      <c r="V261" s="4"/>
      <c r="W261" s="4"/>
      <c r="X261" s="4"/>
      <c r="Y261" s="4"/>
      <c r="Z261" s="4"/>
      <c r="AA261" s="4"/>
      <c r="AB261" s="1"/>
      <c r="AC261" s="1"/>
      <c r="AD261" s="1"/>
      <c r="AE261" s="1"/>
      <c r="AF261" s="1"/>
      <c r="AG261" s="1"/>
      <c r="AH261" s="1"/>
      <c r="AI261" s="1"/>
    </row>
    <row r="262" spans="1:35" s="2" customFormat="1" ht="11.5" x14ac:dyDescent="0.25">
      <c r="A262" s="1"/>
      <c r="B262" s="227"/>
      <c r="C262" s="227"/>
      <c r="D262" s="225"/>
      <c r="E262" s="225"/>
      <c r="F262" s="226"/>
      <c r="G262" s="166"/>
      <c r="H262" s="226"/>
      <c r="I262" s="166"/>
      <c r="J262" s="226"/>
      <c r="K262" s="166"/>
      <c r="L262" s="226"/>
      <c r="M262" s="166"/>
      <c r="N262" s="226"/>
      <c r="O262" s="166"/>
      <c r="P262" s="226"/>
      <c r="Q262" s="166"/>
      <c r="R262" s="226"/>
      <c r="S262" s="1"/>
      <c r="T262" s="1"/>
      <c r="U262" s="1"/>
      <c r="V262" s="4"/>
      <c r="W262" s="4"/>
      <c r="X262" s="4"/>
      <c r="Y262" s="4"/>
      <c r="Z262" s="4"/>
      <c r="AA262" s="4"/>
      <c r="AB262" s="1"/>
      <c r="AC262" s="1"/>
      <c r="AD262" s="1"/>
      <c r="AE262" s="1"/>
      <c r="AF262" s="1"/>
      <c r="AG262" s="1"/>
      <c r="AH262" s="1"/>
      <c r="AI262" s="1"/>
    </row>
    <row r="263" spans="1:35" s="2" customFormat="1" ht="11.5" x14ac:dyDescent="0.25">
      <c r="A263" s="1"/>
      <c r="B263" s="227"/>
      <c r="C263" s="227"/>
      <c r="D263" s="225"/>
      <c r="E263" s="225"/>
      <c r="F263" s="226"/>
      <c r="G263" s="166"/>
      <c r="H263" s="226"/>
      <c r="I263" s="166"/>
      <c r="J263" s="226"/>
      <c r="K263" s="166"/>
      <c r="L263" s="226"/>
      <c r="M263" s="166"/>
      <c r="N263" s="226"/>
      <c r="O263" s="166"/>
      <c r="P263" s="226"/>
      <c r="Q263" s="166"/>
      <c r="R263" s="226"/>
      <c r="S263" s="1"/>
      <c r="T263" s="1"/>
      <c r="U263" s="1"/>
      <c r="V263" s="4"/>
      <c r="W263" s="4"/>
      <c r="X263" s="4"/>
      <c r="Y263" s="4"/>
      <c r="Z263" s="4"/>
      <c r="AA263" s="4"/>
      <c r="AB263" s="1"/>
      <c r="AC263" s="1"/>
      <c r="AD263" s="1"/>
      <c r="AE263" s="1"/>
      <c r="AF263" s="1"/>
      <c r="AG263" s="1"/>
      <c r="AH263" s="1"/>
      <c r="AI263" s="1"/>
    </row>
    <row r="264" spans="1:35" s="2" customFormat="1" ht="11.5" x14ac:dyDescent="0.25">
      <c r="A264" s="1"/>
      <c r="B264" s="227"/>
      <c r="C264" s="227"/>
      <c r="D264" s="225"/>
      <c r="E264" s="225"/>
      <c r="F264" s="226"/>
      <c r="G264" s="166"/>
      <c r="H264" s="226"/>
      <c r="I264" s="166"/>
      <c r="J264" s="226"/>
      <c r="K264" s="166"/>
      <c r="L264" s="226"/>
      <c r="M264" s="166"/>
      <c r="N264" s="226"/>
      <c r="O264" s="166"/>
      <c r="P264" s="226"/>
      <c r="Q264" s="166"/>
      <c r="R264" s="226"/>
      <c r="S264" s="1"/>
      <c r="T264" s="1"/>
      <c r="U264" s="1"/>
      <c r="V264" s="4"/>
      <c r="W264" s="4"/>
      <c r="X264" s="4"/>
      <c r="Y264" s="4"/>
      <c r="Z264" s="4"/>
      <c r="AA264" s="4"/>
      <c r="AB264" s="1"/>
      <c r="AC264" s="1"/>
      <c r="AD264" s="1"/>
      <c r="AE264" s="1"/>
      <c r="AF264" s="1"/>
      <c r="AG264" s="1"/>
      <c r="AH264" s="1"/>
      <c r="AI264" s="1"/>
    </row>
    <row r="265" spans="1:35" s="2" customFormat="1" ht="11.5" x14ac:dyDescent="0.25">
      <c r="A265" s="1"/>
      <c r="B265" s="227"/>
      <c r="C265" s="227"/>
      <c r="D265" s="225"/>
      <c r="E265" s="225"/>
      <c r="F265" s="226"/>
      <c r="G265" s="166"/>
      <c r="H265" s="226"/>
      <c r="I265" s="166"/>
      <c r="J265" s="226"/>
      <c r="K265" s="166"/>
      <c r="L265" s="226"/>
      <c r="M265" s="166"/>
      <c r="N265" s="226"/>
      <c r="O265" s="166"/>
      <c r="P265" s="226"/>
      <c r="Q265" s="166"/>
      <c r="R265" s="226"/>
      <c r="S265" s="1"/>
      <c r="T265" s="1"/>
      <c r="U265" s="1"/>
      <c r="V265" s="4"/>
      <c r="W265" s="4"/>
      <c r="X265" s="4"/>
      <c r="Y265" s="4"/>
      <c r="Z265" s="4"/>
      <c r="AA265" s="4"/>
      <c r="AB265" s="1"/>
      <c r="AC265" s="1"/>
      <c r="AD265" s="1"/>
      <c r="AE265" s="1"/>
      <c r="AF265" s="1"/>
      <c r="AG265" s="1"/>
      <c r="AH265" s="1"/>
      <c r="AI265" s="1"/>
    </row>
    <row r="266" spans="1:35" s="2" customFormat="1" ht="11.5" x14ac:dyDescent="0.25">
      <c r="A266" s="1"/>
      <c r="B266" s="227"/>
      <c r="C266" s="227"/>
      <c r="D266" s="225"/>
      <c r="E266" s="225"/>
      <c r="F266" s="226"/>
      <c r="G266" s="166"/>
      <c r="H266" s="226"/>
      <c r="I266" s="166"/>
      <c r="J266" s="226"/>
      <c r="K266" s="166"/>
      <c r="L266" s="226"/>
      <c r="M266" s="166"/>
      <c r="N266" s="226"/>
      <c r="O266" s="166"/>
      <c r="P266" s="226"/>
      <c r="Q266" s="166"/>
      <c r="R266" s="226"/>
      <c r="S266" s="1"/>
      <c r="T266" s="1"/>
      <c r="U266" s="1"/>
      <c r="V266" s="4"/>
      <c r="W266" s="4"/>
      <c r="X266" s="4"/>
      <c r="Y266" s="4"/>
      <c r="Z266" s="4"/>
      <c r="AA266" s="4"/>
      <c r="AB266" s="1"/>
      <c r="AC266" s="1"/>
      <c r="AD266" s="1"/>
      <c r="AE266" s="1"/>
      <c r="AF266" s="1"/>
      <c r="AG266" s="1"/>
      <c r="AH266" s="1"/>
      <c r="AI266" s="1"/>
    </row>
    <row r="267" spans="1:35" s="2" customFormat="1" ht="11.5" x14ac:dyDescent="0.25">
      <c r="A267" s="1"/>
      <c r="B267" s="227"/>
      <c r="C267" s="227"/>
      <c r="D267" s="225"/>
      <c r="E267" s="225"/>
      <c r="F267" s="226"/>
      <c r="G267" s="166"/>
      <c r="H267" s="226"/>
      <c r="I267" s="166"/>
      <c r="J267" s="226"/>
      <c r="K267" s="166"/>
      <c r="L267" s="226"/>
      <c r="M267" s="166"/>
      <c r="N267" s="226"/>
      <c r="O267" s="166"/>
      <c r="P267" s="226"/>
      <c r="Q267" s="166"/>
      <c r="R267" s="226"/>
      <c r="S267" s="1"/>
      <c r="T267" s="1"/>
      <c r="U267" s="1"/>
      <c r="V267" s="4"/>
      <c r="W267" s="4"/>
      <c r="X267" s="4"/>
      <c r="Y267" s="4"/>
      <c r="Z267" s="4"/>
      <c r="AA267" s="4"/>
      <c r="AB267" s="1"/>
      <c r="AC267" s="1"/>
      <c r="AD267" s="1"/>
      <c r="AE267" s="1"/>
      <c r="AF267" s="1"/>
      <c r="AG267" s="1"/>
      <c r="AH267" s="1"/>
      <c r="AI267" s="1"/>
    </row>
    <row r="268" spans="1:35" s="2" customFormat="1" ht="11.5" x14ac:dyDescent="0.25">
      <c r="A268" s="1"/>
      <c r="B268" s="227"/>
      <c r="C268" s="227"/>
      <c r="D268" s="225"/>
      <c r="E268" s="225"/>
      <c r="F268" s="226"/>
      <c r="G268" s="166"/>
      <c r="H268" s="226"/>
      <c r="I268" s="166"/>
      <c r="J268" s="226"/>
      <c r="K268" s="166"/>
      <c r="L268" s="226"/>
      <c r="M268" s="166"/>
      <c r="N268" s="226"/>
      <c r="O268" s="166"/>
      <c r="P268" s="226"/>
      <c r="Q268" s="166"/>
      <c r="R268" s="226"/>
      <c r="S268" s="1"/>
      <c r="T268" s="1"/>
      <c r="U268" s="1"/>
      <c r="V268" s="4"/>
      <c r="W268" s="4"/>
      <c r="X268" s="4"/>
      <c r="Y268" s="4"/>
      <c r="Z268" s="4"/>
      <c r="AA268" s="4"/>
      <c r="AB268" s="1"/>
      <c r="AC268" s="1"/>
      <c r="AD268" s="1"/>
      <c r="AE268" s="1"/>
      <c r="AF268" s="1"/>
      <c r="AG268" s="1"/>
      <c r="AH268" s="1"/>
      <c r="AI268" s="1"/>
    </row>
    <row r="269" spans="1:35" s="2" customFormat="1" ht="11.5" x14ac:dyDescent="0.25">
      <c r="A269" s="1"/>
      <c r="B269" s="227"/>
      <c r="C269" s="227"/>
      <c r="D269" s="225"/>
      <c r="E269" s="225"/>
      <c r="F269" s="226"/>
      <c r="G269" s="166"/>
      <c r="H269" s="226"/>
      <c r="I269" s="166"/>
      <c r="J269" s="226"/>
      <c r="K269" s="166"/>
      <c r="L269" s="226"/>
      <c r="M269" s="166"/>
      <c r="N269" s="226"/>
      <c r="O269" s="166"/>
      <c r="P269" s="226"/>
      <c r="Q269" s="166"/>
      <c r="R269" s="226"/>
      <c r="S269" s="1"/>
      <c r="T269" s="1"/>
      <c r="U269" s="1"/>
      <c r="V269" s="4"/>
      <c r="W269" s="4"/>
      <c r="X269" s="4"/>
      <c r="Y269" s="4"/>
      <c r="Z269" s="4"/>
      <c r="AA269" s="4"/>
      <c r="AB269" s="1"/>
      <c r="AC269" s="1"/>
      <c r="AD269" s="1"/>
      <c r="AE269" s="1"/>
      <c r="AF269" s="1"/>
      <c r="AG269" s="1"/>
      <c r="AH269" s="1"/>
      <c r="AI269" s="1"/>
    </row>
    <row r="270" spans="1:35" s="2" customFormat="1" ht="11.5" x14ac:dyDescent="0.25">
      <c r="A270" s="1"/>
      <c r="B270" s="227"/>
      <c r="C270" s="227"/>
      <c r="D270" s="225"/>
      <c r="E270" s="225"/>
      <c r="F270" s="226"/>
      <c r="G270" s="166"/>
      <c r="H270" s="226"/>
      <c r="I270" s="166"/>
      <c r="J270" s="226"/>
      <c r="K270" s="166"/>
      <c r="L270" s="226"/>
      <c r="M270" s="166"/>
      <c r="N270" s="226"/>
      <c r="O270" s="166"/>
      <c r="P270" s="226"/>
      <c r="Q270" s="166"/>
      <c r="R270" s="226"/>
      <c r="S270" s="1"/>
      <c r="T270" s="1"/>
      <c r="U270" s="1"/>
      <c r="V270" s="4"/>
      <c r="W270" s="4"/>
      <c r="X270" s="4"/>
      <c r="Y270" s="4"/>
      <c r="Z270" s="4"/>
      <c r="AA270" s="4"/>
      <c r="AB270" s="1"/>
      <c r="AC270" s="1"/>
      <c r="AD270" s="1"/>
      <c r="AE270" s="1"/>
      <c r="AF270" s="1"/>
      <c r="AG270" s="1"/>
      <c r="AH270" s="1"/>
      <c r="AI270" s="1"/>
    </row>
    <row r="271" spans="1:35" s="2" customFormat="1" ht="11.5" x14ac:dyDescent="0.25">
      <c r="A271" s="1"/>
      <c r="B271" s="227"/>
      <c r="C271" s="227"/>
      <c r="D271" s="225"/>
      <c r="E271" s="225"/>
      <c r="F271" s="226"/>
      <c r="G271" s="166"/>
      <c r="H271" s="226"/>
      <c r="I271" s="166"/>
      <c r="J271" s="226"/>
      <c r="K271" s="166"/>
      <c r="L271" s="226"/>
      <c r="M271" s="166"/>
      <c r="N271" s="226"/>
      <c r="O271" s="166"/>
      <c r="P271" s="226"/>
      <c r="Q271" s="166"/>
      <c r="R271" s="226"/>
      <c r="S271" s="1"/>
      <c r="T271" s="1"/>
      <c r="U271" s="1"/>
      <c r="V271" s="4"/>
      <c r="W271" s="4"/>
      <c r="X271" s="4"/>
      <c r="Y271" s="4"/>
      <c r="Z271" s="4"/>
      <c r="AA271" s="4"/>
      <c r="AB271" s="1"/>
      <c r="AC271" s="1"/>
      <c r="AD271" s="1"/>
      <c r="AE271" s="1"/>
      <c r="AF271" s="1"/>
      <c r="AG271" s="1"/>
      <c r="AH271" s="1"/>
      <c r="AI271" s="1"/>
    </row>
    <row r="272" spans="1:35" s="2" customFormat="1" ht="11.5" x14ac:dyDescent="0.25">
      <c r="A272" s="1"/>
      <c r="B272" s="227"/>
      <c r="C272" s="227"/>
      <c r="D272" s="225"/>
      <c r="E272" s="225"/>
      <c r="F272" s="226"/>
      <c r="G272" s="166"/>
      <c r="H272" s="226"/>
      <c r="I272" s="166"/>
      <c r="J272" s="226"/>
      <c r="K272" s="166"/>
      <c r="L272" s="226"/>
      <c r="M272" s="166"/>
      <c r="N272" s="226"/>
      <c r="O272" s="166"/>
      <c r="P272" s="226"/>
      <c r="Q272" s="166"/>
      <c r="R272" s="226"/>
      <c r="S272" s="1"/>
      <c r="T272" s="1"/>
      <c r="U272" s="1"/>
      <c r="V272" s="4"/>
      <c r="W272" s="4"/>
      <c r="X272" s="4"/>
      <c r="Y272" s="4"/>
      <c r="Z272" s="4"/>
      <c r="AA272" s="4"/>
      <c r="AB272" s="1"/>
      <c r="AC272" s="1"/>
      <c r="AD272" s="1"/>
      <c r="AE272" s="1"/>
      <c r="AF272" s="1"/>
      <c r="AG272" s="1"/>
      <c r="AH272" s="1"/>
      <c r="AI272" s="1"/>
    </row>
    <row r="273" spans="1:35" s="2" customFormat="1" ht="11.5" x14ac:dyDescent="0.25">
      <c r="A273" s="1"/>
      <c r="B273" s="227"/>
      <c r="C273" s="227"/>
      <c r="D273" s="225"/>
      <c r="E273" s="225"/>
      <c r="F273" s="226"/>
      <c r="G273" s="166"/>
      <c r="H273" s="226"/>
      <c r="I273" s="166"/>
      <c r="J273" s="226"/>
      <c r="K273" s="166"/>
      <c r="L273" s="226"/>
      <c r="M273" s="166"/>
      <c r="N273" s="226"/>
      <c r="O273" s="166"/>
      <c r="P273" s="226"/>
      <c r="Q273" s="166"/>
      <c r="R273" s="226"/>
      <c r="S273" s="1"/>
      <c r="T273" s="1"/>
      <c r="U273" s="1"/>
      <c r="V273" s="4"/>
      <c r="W273" s="4"/>
      <c r="X273" s="4"/>
      <c r="Y273" s="4"/>
      <c r="Z273" s="4"/>
      <c r="AA273" s="4"/>
      <c r="AB273" s="1"/>
      <c r="AC273" s="1"/>
      <c r="AD273" s="1"/>
      <c r="AE273" s="1"/>
      <c r="AF273" s="1"/>
      <c r="AG273" s="1"/>
      <c r="AH273" s="1"/>
      <c r="AI273" s="1"/>
    </row>
    <row r="274" spans="1:35" s="2" customFormat="1" ht="11.5" x14ac:dyDescent="0.25">
      <c r="A274" s="1"/>
      <c r="B274" s="227"/>
      <c r="C274" s="227"/>
      <c r="D274" s="225"/>
      <c r="E274" s="225"/>
      <c r="F274" s="226"/>
      <c r="G274" s="166"/>
      <c r="H274" s="226"/>
      <c r="I274" s="166"/>
      <c r="J274" s="226"/>
      <c r="K274" s="166"/>
      <c r="L274" s="226"/>
      <c r="M274" s="166"/>
      <c r="N274" s="226"/>
      <c r="O274" s="166"/>
      <c r="P274" s="226"/>
      <c r="Q274" s="166"/>
      <c r="R274" s="226"/>
      <c r="S274" s="1"/>
      <c r="T274" s="1"/>
      <c r="U274" s="1"/>
      <c r="V274" s="4"/>
      <c r="W274" s="4"/>
      <c r="X274" s="4"/>
      <c r="Y274" s="4"/>
      <c r="Z274" s="4"/>
      <c r="AA274" s="4"/>
      <c r="AB274" s="1"/>
      <c r="AC274" s="1"/>
      <c r="AD274" s="1"/>
      <c r="AE274" s="1"/>
      <c r="AF274" s="1"/>
      <c r="AG274" s="1"/>
      <c r="AH274" s="1"/>
      <c r="AI274" s="1"/>
    </row>
    <row r="275" spans="1:35" s="2" customFormat="1" ht="11.5" x14ac:dyDescent="0.25">
      <c r="A275" s="1"/>
      <c r="B275" s="227"/>
      <c r="C275" s="227"/>
      <c r="D275" s="225"/>
      <c r="E275" s="225"/>
      <c r="F275" s="226"/>
      <c r="G275" s="166"/>
      <c r="H275" s="226"/>
      <c r="I275" s="166"/>
      <c r="J275" s="226"/>
      <c r="K275" s="166"/>
      <c r="L275" s="226"/>
      <c r="M275" s="166"/>
      <c r="N275" s="226"/>
      <c r="O275" s="166"/>
      <c r="P275" s="226"/>
      <c r="Q275" s="166"/>
      <c r="R275" s="226"/>
      <c r="S275" s="1"/>
      <c r="T275" s="1"/>
      <c r="U275" s="1"/>
      <c r="V275" s="4"/>
      <c r="W275" s="4"/>
      <c r="X275" s="4"/>
      <c r="Y275" s="4"/>
      <c r="Z275" s="4"/>
      <c r="AA275" s="4"/>
      <c r="AB275" s="1"/>
      <c r="AC275" s="1"/>
      <c r="AD275" s="1"/>
      <c r="AE275" s="1"/>
      <c r="AF275" s="1"/>
      <c r="AG275" s="1"/>
      <c r="AH275" s="1"/>
      <c r="AI275" s="1"/>
    </row>
    <row r="276" spans="1:35" s="2" customFormat="1" ht="11.5" x14ac:dyDescent="0.25">
      <c r="A276" s="1"/>
      <c r="B276" s="227"/>
      <c r="C276" s="227"/>
      <c r="D276" s="225"/>
      <c r="E276" s="225"/>
      <c r="F276" s="226"/>
      <c r="G276" s="166"/>
      <c r="H276" s="226"/>
      <c r="I276" s="166"/>
      <c r="J276" s="226"/>
      <c r="K276" s="166"/>
      <c r="L276" s="226"/>
      <c r="M276" s="166"/>
      <c r="N276" s="226"/>
      <c r="O276" s="166"/>
      <c r="P276" s="226"/>
      <c r="Q276" s="166"/>
      <c r="R276" s="226"/>
      <c r="S276" s="1"/>
      <c r="T276" s="1"/>
      <c r="U276" s="1"/>
      <c r="V276" s="4"/>
      <c r="W276" s="4"/>
      <c r="X276" s="4"/>
      <c r="Y276" s="4"/>
      <c r="Z276" s="4"/>
      <c r="AA276" s="4"/>
      <c r="AB276" s="1"/>
      <c r="AC276" s="1"/>
      <c r="AD276" s="1"/>
      <c r="AE276" s="1"/>
      <c r="AF276" s="1"/>
      <c r="AG276" s="1"/>
      <c r="AH276" s="1"/>
      <c r="AI276" s="1"/>
    </row>
    <row r="277" spans="1:35" s="2" customFormat="1" ht="11.5" x14ac:dyDescent="0.25">
      <c r="A277" s="1"/>
      <c r="B277" s="227"/>
      <c r="C277" s="227"/>
      <c r="D277" s="225"/>
      <c r="E277" s="225"/>
      <c r="F277" s="226"/>
      <c r="G277" s="166"/>
      <c r="H277" s="226"/>
      <c r="I277" s="166"/>
      <c r="J277" s="226"/>
      <c r="K277" s="166"/>
      <c r="L277" s="226"/>
      <c r="M277" s="166"/>
      <c r="N277" s="226"/>
      <c r="O277" s="166"/>
      <c r="P277" s="226"/>
      <c r="Q277" s="166"/>
      <c r="R277" s="226"/>
      <c r="S277" s="1"/>
      <c r="T277" s="1"/>
      <c r="U277" s="1"/>
      <c r="V277" s="4"/>
      <c r="W277" s="4"/>
      <c r="X277" s="4"/>
      <c r="Y277" s="4"/>
      <c r="Z277" s="4"/>
      <c r="AA277" s="4"/>
      <c r="AB277" s="1"/>
      <c r="AC277" s="1"/>
      <c r="AD277" s="1"/>
      <c r="AE277" s="1"/>
      <c r="AF277" s="1"/>
      <c r="AG277" s="1"/>
      <c r="AH277" s="1"/>
      <c r="AI277" s="1"/>
    </row>
    <row r="278" spans="1:35" s="2" customFormat="1" ht="11.5" x14ac:dyDescent="0.25">
      <c r="A278" s="1"/>
      <c r="B278" s="227"/>
      <c r="C278" s="227"/>
      <c r="D278" s="225"/>
      <c r="E278" s="225"/>
      <c r="F278" s="226"/>
      <c r="G278" s="166"/>
      <c r="H278" s="226"/>
      <c r="I278" s="166"/>
      <c r="J278" s="226"/>
      <c r="K278" s="166"/>
      <c r="L278" s="226"/>
      <c r="M278" s="166"/>
      <c r="N278" s="226"/>
      <c r="O278" s="166"/>
      <c r="P278" s="226"/>
      <c r="Q278" s="166"/>
      <c r="R278" s="226"/>
      <c r="S278" s="1"/>
      <c r="T278" s="1"/>
      <c r="U278" s="1"/>
      <c r="V278" s="4"/>
      <c r="W278" s="4"/>
      <c r="X278" s="4"/>
      <c r="Y278" s="4"/>
      <c r="Z278" s="4"/>
      <c r="AA278" s="4"/>
      <c r="AB278" s="1"/>
      <c r="AC278" s="1"/>
      <c r="AD278" s="1"/>
      <c r="AE278" s="1"/>
      <c r="AF278" s="1"/>
      <c r="AG278" s="1"/>
      <c r="AH278" s="1"/>
      <c r="AI278" s="1"/>
    </row>
    <row r="279" spans="1:35" s="2" customFormat="1" ht="11.5" x14ac:dyDescent="0.25">
      <c r="A279" s="1"/>
      <c r="B279" s="227"/>
      <c r="C279" s="227"/>
      <c r="D279" s="225"/>
      <c r="E279" s="225"/>
      <c r="F279" s="226"/>
      <c r="G279" s="166"/>
      <c r="H279" s="226"/>
      <c r="I279" s="166"/>
      <c r="J279" s="226"/>
      <c r="K279" s="166"/>
      <c r="L279" s="226"/>
      <c r="M279" s="166"/>
      <c r="N279" s="226"/>
      <c r="O279" s="166"/>
      <c r="P279" s="226"/>
      <c r="Q279" s="166"/>
      <c r="R279" s="226"/>
      <c r="S279" s="1"/>
      <c r="T279" s="1"/>
      <c r="U279" s="1"/>
      <c r="V279" s="4"/>
      <c r="W279" s="4"/>
      <c r="X279" s="4"/>
      <c r="Y279" s="4"/>
      <c r="Z279" s="4"/>
      <c r="AA279" s="4"/>
      <c r="AB279" s="1"/>
      <c r="AC279" s="1"/>
      <c r="AD279" s="1"/>
      <c r="AE279" s="1"/>
      <c r="AF279" s="1"/>
      <c r="AG279" s="1"/>
      <c r="AH279" s="1"/>
      <c r="AI279" s="1"/>
    </row>
    <row r="280" spans="1:35" s="2" customFormat="1" ht="11.5" x14ac:dyDescent="0.25">
      <c r="A280" s="1"/>
      <c r="B280" s="227"/>
      <c r="C280" s="227"/>
      <c r="D280" s="225"/>
      <c r="E280" s="225"/>
      <c r="F280" s="226"/>
      <c r="G280" s="166"/>
      <c r="H280" s="226"/>
      <c r="I280" s="166"/>
      <c r="J280" s="226"/>
      <c r="K280" s="166"/>
      <c r="L280" s="226"/>
      <c r="M280" s="166"/>
      <c r="N280" s="226"/>
      <c r="O280" s="166"/>
      <c r="P280" s="226"/>
      <c r="Q280" s="166"/>
      <c r="R280" s="226"/>
      <c r="S280" s="1"/>
      <c r="T280" s="1"/>
      <c r="U280" s="1"/>
      <c r="V280" s="4"/>
      <c r="W280" s="4"/>
      <c r="X280" s="4"/>
      <c r="Y280" s="4"/>
      <c r="Z280" s="4"/>
      <c r="AA280" s="4"/>
      <c r="AB280" s="1"/>
      <c r="AC280" s="1"/>
      <c r="AD280" s="1"/>
      <c r="AE280" s="1"/>
      <c r="AF280" s="1"/>
      <c r="AG280" s="1"/>
      <c r="AH280" s="1"/>
      <c r="AI280" s="1"/>
    </row>
    <row r="281" spans="1:35" s="2" customFormat="1" ht="11.5" x14ac:dyDescent="0.25">
      <c r="A281" s="1"/>
      <c r="B281" s="227"/>
      <c r="C281" s="227"/>
      <c r="D281" s="225"/>
      <c r="E281" s="225"/>
      <c r="F281" s="226"/>
      <c r="G281" s="166"/>
      <c r="H281" s="226"/>
      <c r="I281" s="166"/>
      <c r="J281" s="226"/>
      <c r="K281" s="166"/>
      <c r="L281" s="226"/>
      <c r="M281" s="166"/>
      <c r="N281" s="226"/>
      <c r="O281" s="166"/>
      <c r="P281" s="226"/>
      <c r="Q281" s="166"/>
      <c r="R281" s="226"/>
      <c r="S281" s="1"/>
      <c r="T281" s="1"/>
      <c r="U281" s="1"/>
      <c r="V281" s="4"/>
      <c r="W281" s="4"/>
      <c r="X281" s="4"/>
      <c r="Y281" s="4"/>
      <c r="Z281" s="4"/>
      <c r="AA281" s="4"/>
      <c r="AB281" s="1"/>
      <c r="AC281" s="1"/>
      <c r="AD281" s="1"/>
      <c r="AE281" s="1"/>
      <c r="AF281" s="1"/>
      <c r="AG281" s="1"/>
      <c r="AH281" s="1"/>
      <c r="AI281" s="1"/>
    </row>
    <row r="282" spans="1:35" s="2" customFormat="1" ht="11.5" x14ac:dyDescent="0.25">
      <c r="A282" s="1"/>
      <c r="B282" s="227"/>
      <c r="C282" s="227"/>
      <c r="D282" s="225"/>
      <c r="E282" s="225"/>
      <c r="F282" s="226"/>
      <c r="G282" s="166"/>
      <c r="H282" s="226"/>
      <c r="I282" s="166"/>
      <c r="J282" s="226"/>
      <c r="K282" s="166"/>
      <c r="L282" s="226"/>
      <c r="M282" s="166"/>
      <c r="N282" s="226"/>
      <c r="O282" s="166"/>
      <c r="P282" s="226"/>
      <c r="Q282" s="166"/>
      <c r="R282" s="226"/>
      <c r="S282" s="1"/>
      <c r="T282" s="1"/>
      <c r="U282" s="1"/>
      <c r="V282" s="4"/>
      <c r="W282" s="4"/>
      <c r="X282" s="4"/>
      <c r="Y282" s="4"/>
      <c r="Z282" s="4"/>
      <c r="AA282" s="4"/>
      <c r="AB282" s="1"/>
      <c r="AC282" s="1"/>
      <c r="AD282" s="1"/>
      <c r="AE282" s="1"/>
      <c r="AF282" s="1"/>
      <c r="AG282" s="1"/>
      <c r="AH282" s="1"/>
      <c r="AI282" s="1"/>
    </row>
    <row r="283" spans="1:35" s="2" customFormat="1" ht="11.5" x14ac:dyDescent="0.25">
      <c r="A283" s="1"/>
      <c r="B283" s="227"/>
      <c r="C283" s="227"/>
      <c r="D283" s="225"/>
      <c r="E283" s="225"/>
      <c r="F283" s="226"/>
      <c r="G283" s="166"/>
      <c r="H283" s="226"/>
      <c r="I283" s="166"/>
      <c r="J283" s="226"/>
      <c r="K283" s="166"/>
      <c r="L283" s="226"/>
      <c r="M283" s="166"/>
      <c r="N283" s="226"/>
      <c r="O283" s="166"/>
      <c r="P283" s="226"/>
      <c r="Q283" s="166"/>
      <c r="R283" s="226"/>
      <c r="S283" s="1"/>
      <c r="T283" s="1"/>
      <c r="U283" s="1"/>
      <c r="V283" s="4"/>
      <c r="W283" s="4"/>
      <c r="X283" s="4"/>
      <c r="Y283" s="4"/>
      <c r="Z283" s="4"/>
      <c r="AA283" s="4"/>
      <c r="AB283" s="1"/>
      <c r="AC283" s="1"/>
      <c r="AD283" s="1"/>
      <c r="AE283" s="1"/>
      <c r="AF283" s="1"/>
      <c r="AG283" s="1"/>
      <c r="AH283" s="1"/>
      <c r="AI283" s="1"/>
    </row>
    <row r="284" spans="1:35" s="2" customFormat="1" ht="11.5" x14ac:dyDescent="0.25">
      <c r="A284" s="1"/>
      <c r="B284" s="227"/>
      <c r="C284" s="227"/>
      <c r="D284" s="225"/>
      <c r="E284" s="225"/>
      <c r="F284" s="226"/>
      <c r="G284" s="166"/>
      <c r="H284" s="226"/>
      <c r="I284" s="166"/>
      <c r="J284" s="226"/>
      <c r="K284" s="166"/>
      <c r="L284" s="226"/>
      <c r="M284" s="166"/>
      <c r="N284" s="226"/>
      <c r="O284" s="166"/>
      <c r="P284" s="226"/>
      <c r="Q284" s="166"/>
      <c r="R284" s="226"/>
      <c r="S284" s="1"/>
      <c r="T284" s="1"/>
      <c r="U284" s="1"/>
      <c r="V284" s="4"/>
      <c r="W284" s="4"/>
      <c r="X284" s="4"/>
      <c r="Y284" s="4"/>
      <c r="Z284" s="4"/>
      <c r="AA284" s="4"/>
      <c r="AB284" s="1"/>
      <c r="AC284" s="1"/>
      <c r="AD284" s="1"/>
      <c r="AE284" s="1"/>
      <c r="AF284" s="1"/>
      <c r="AG284" s="1"/>
      <c r="AH284" s="1"/>
      <c r="AI284" s="1"/>
    </row>
    <row r="285" spans="1:35" s="2" customFormat="1" ht="11.5" x14ac:dyDescent="0.25">
      <c r="A285" s="1"/>
      <c r="B285" s="227"/>
      <c r="C285" s="227"/>
      <c r="D285" s="225"/>
      <c r="E285" s="225"/>
      <c r="F285" s="226"/>
      <c r="G285" s="166"/>
      <c r="H285" s="226"/>
      <c r="I285" s="166"/>
      <c r="J285" s="226"/>
      <c r="K285" s="166"/>
      <c r="L285" s="226"/>
      <c r="M285" s="166"/>
      <c r="N285" s="226"/>
      <c r="O285" s="166"/>
      <c r="P285" s="226"/>
      <c r="Q285" s="166"/>
      <c r="R285" s="226"/>
      <c r="S285" s="1"/>
      <c r="T285" s="1"/>
      <c r="U285" s="1"/>
      <c r="V285" s="4"/>
      <c r="W285" s="4"/>
      <c r="X285" s="4"/>
      <c r="Y285" s="4"/>
      <c r="Z285" s="4"/>
      <c r="AA285" s="4"/>
      <c r="AB285" s="1"/>
      <c r="AC285" s="1"/>
      <c r="AD285" s="1"/>
      <c r="AE285" s="1"/>
      <c r="AF285" s="1"/>
      <c r="AG285" s="1"/>
      <c r="AH285" s="1"/>
      <c r="AI285" s="1"/>
    </row>
    <row r="286" spans="1:35" s="2" customFormat="1" ht="11.5" x14ac:dyDescent="0.25">
      <c r="A286" s="1"/>
      <c r="B286" s="227"/>
      <c r="C286" s="227"/>
      <c r="D286" s="225"/>
      <c r="E286" s="225"/>
      <c r="F286" s="226"/>
      <c r="G286" s="166"/>
      <c r="H286" s="226"/>
      <c r="I286" s="166"/>
      <c r="J286" s="226"/>
      <c r="K286" s="166"/>
      <c r="L286" s="226"/>
      <c r="M286" s="166"/>
      <c r="N286" s="226"/>
      <c r="O286" s="166"/>
      <c r="P286" s="226"/>
      <c r="Q286" s="166"/>
      <c r="R286" s="226"/>
      <c r="S286" s="1"/>
      <c r="T286" s="1"/>
      <c r="U286" s="1"/>
      <c r="V286" s="4"/>
      <c r="W286" s="4"/>
      <c r="X286" s="4"/>
      <c r="Y286" s="4"/>
      <c r="Z286" s="4"/>
      <c r="AA286" s="4"/>
      <c r="AB286" s="1"/>
      <c r="AC286" s="1"/>
      <c r="AD286" s="1"/>
      <c r="AE286" s="1"/>
      <c r="AF286" s="1"/>
      <c r="AG286" s="1"/>
      <c r="AH286" s="1"/>
      <c r="AI286" s="1"/>
    </row>
    <row r="287" spans="1:35" s="2" customFormat="1" ht="11.5" x14ac:dyDescent="0.25">
      <c r="A287" s="1"/>
      <c r="B287" s="227"/>
      <c r="C287" s="227"/>
      <c r="D287" s="225"/>
      <c r="E287" s="225"/>
      <c r="F287" s="226"/>
      <c r="G287" s="166"/>
      <c r="H287" s="226"/>
      <c r="I287" s="166"/>
      <c r="J287" s="226"/>
      <c r="K287" s="166"/>
      <c r="L287" s="226"/>
      <c r="M287" s="166"/>
      <c r="N287" s="226"/>
      <c r="O287" s="166"/>
      <c r="P287" s="226"/>
      <c r="Q287" s="166"/>
      <c r="R287" s="226"/>
      <c r="S287" s="1"/>
      <c r="T287" s="1"/>
      <c r="U287" s="1"/>
      <c r="V287" s="4"/>
      <c r="W287" s="4"/>
      <c r="X287" s="4"/>
      <c r="Y287" s="4"/>
      <c r="Z287" s="4"/>
      <c r="AA287" s="4"/>
      <c r="AB287" s="1"/>
      <c r="AC287" s="1"/>
      <c r="AD287" s="1"/>
      <c r="AE287" s="1"/>
      <c r="AF287" s="1"/>
      <c r="AG287" s="1"/>
      <c r="AH287" s="1"/>
      <c r="AI287" s="1"/>
    </row>
    <row r="288" spans="1:35" s="2" customFormat="1" ht="11.5" x14ac:dyDescent="0.25">
      <c r="A288" s="1"/>
      <c r="B288" s="227"/>
      <c r="C288" s="227"/>
      <c r="D288" s="225"/>
      <c r="E288" s="225"/>
      <c r="F288" s="226"/>
      <c r="G288" s="166"/>
      <c r="H288" s="226"/>
      <c r="I288" s="166"/>
      <c r="J288" s="226"/>
      <c r="K288" s="166"/>
      <c r="L288" s="226"/>
      <c r="M288" s="166"/>
      <c r="N288" s="226"/>
      <c r="O288" s="166"/>
      <c r="P288" s="226"/>
      <c r="Q288" s="166"/>
      <c r="R288" s="226"/>
      <c r="S288" s="1"/>
      <c r="T288" s="1"/>
      <c r="U288" s="1"/>
      <c r="V288" s="4"/>
      <c r="W288" s="4"/>
      <c r="X288" s="4"/>
      <c r="Y288" s="4"/>
      <c r="Z288" s="4"/>
      <c r="AA288" s="4"/>
      <c r="AB288" s="1"/>
      <c r="AC288" s="1"/>
      <c r="AD288" s="1"/>
      <c r="AE288" s="1"/>
      <c r="AF288" s="1"/>
      <c r="AG288" s="1"/>
      <c r="AH288" s="1"/>
      <c r="AI288" s="1"/>
    </row>
    <row r="289" spans="1:35" s="2" customFormat="1" ht="11.5" x14ac:dyDescent="0.25">
      <c r="A289" s="1"/>
      <c r="B289" s="227"/>
      <c r="C289" s="227"/>
      <c r="D289" s="225"/>
      <c r="E289" s="225"/>
      <c r="F289" s="226"/>
      <c r="G289" s="166"/>
      <c r="H289" s="226"/>
      <c r="I289" s="166"/>
      <c r="J289" s="226"/>
      <c r="K289" s="166"/>
      <c r="L289" s="226"/>
      <c r="M289" s="166"/>
      <c r="N289" s="226"/>
      <c r="O289" s="166"/>
      <c r="P289" s="226"/>
      <c r="Q289" s="166"/>
      <c r="R289" s="226"/>
      <c r="S289" s="1"/>
      <c r="T289" s="1"/>
      <c r="U289" s="1"/>
      <c r="V289" s="4"/>
      <c r="W289" s="4"/>
      <c r="X289" s="4"/>
      <c r="Y289" s="4"/>
      <c r="Z289" s="4"/>
      <c r="AA289" s="4"/>
      <c r="AB289" s="1"/>
      <c r="AC289" s="1"/>
      <c r="AD289" s="1"/>
      <c r="AE289" s="1"/>
      <c r="AF289" s="1"/>
      <c r="AG289" s="1"/>
      <c r="AH289" s="1"/>
      <c r="AI289" s="1"/>
    </row>
    <row r="290" spans="1:35" s="2" customFormat="1" ht="11.5" x14ac:dyDescent="0.25">
      <c r="A290" s="1"/>
      <c r="B290" s="227"/>
      <c r="C290" s="227"/>
      <c r="D290" s="225"/>
      <c r="E290" s="225"/>
      <c r="F290" s="226"/>
      <c r="G290" s="166"/>
      <c r="H290" s="226"/>
      <c r="I290" s="166"/>
      <c r="J290" s="226"/>
      <c r="K290" s="166"/>
      <c r="L290" s="226"/>
      <c r="M290" s="166"/>
      <c r="N290" s="226"/>
      <c r="O290" s="166"/>
      <c r="P290" s="226"/>
      <c r="Q290" s="166"/>
      <c r="R290" s="226"/>
      <c r="S290" s="1"/>
      <c r="T290" s="1"/>
      <c r="U290" s="1"/>
      <c r="V290" s="4"/>
      <c r="W290" s="4"/>
      <c r="X290" s="4"/>
      <c r="Y290" s="4"/>
      <c r="Z290" s="4"/>
      <c r="AA290" s="4"/>
      <c r="AB290" s="1"/>
      <c r="AC290" s="1"/>
      <c r="AD290" s="1"/>
      <c r="AE290" s="1"/>
      <c r="AF290" s="1"/>
      <c r="AG290" s="1"/>
      <c r="AH290" s="1"/>
      <c r="AI290" s="1"/>
    </row>
    <row r="291" spans="1:35" s="2" customFormat="1" ht="11.5" x14ac:dyDescent="0.25">
      <c r="A291" s="1"/>
      <c r="B291" s="227"/>
      <c r="C291" s="227"/>
      <c r="D291" s="225"/>
      <c r="E291" s="225"/>
      <c r="F291" s="226"/>
      <c r="G291" s="166"/>
      <c r="H291" s="226"/>
      <c r="I291" s="166"/>
      <c r="J291" s="226"/>
      <c r="K291" s="166"/>
      <c r="L291" s="226"/>
      <c r="M291" s="166"/>
      <c r="N291" s="226"/>
      <c r="O291" s="166"/>
      <c r="P291" s="226"/>
      <c r="Q291" s="166"/>
      <c r="R291" s="226"/>
      <c r="S291" s="1"/>
      <c r="T291" s="1"/>
      <c r="U291" s="1"/>
      <c r="V291" s="4"/>
      <c r="W291" s="4"/>
      <c r="X291" s="4"/>
      <c r="Y291" s="4"/>
      <c r="Z291" s="4"/>
      <c r="AA291" s="4"/>
      <c r="AB291" s="1"/>
      <c r="AC291" s="1"/>
      <c r="AD291" s="1"/>
      <c r="AE291" s="1"/>
      <c r="AF291" s="1"/>
      <c r="AG291" s="1"/>
      <c r="AH291" s="1"/>
      <c r="AI291" s="1"/>
    </row>
    <row r="292" spans="1:35" s="2" customFormat="1" ht="11.5" x14ac:dyDescent="0.25">
      <c r="A292" s="1"/>
      <c r="B292" s="227"/>
      <c r="C292" s="227"/>
      <c r="D292" s="225"/>
      <c r="E292" s="225"/>
      <c r="F292" s="226"/>
      <c r="G292" s="166"/>
      <c r="H292" s="226"/>
      <c r="I292" s="166"/>
      <c r="J292" s="226"/>
      <c r="K292" s="166"/>
      <c r="L292" s="226"/>
      <c r="M292" s="166"/>
      <c r="N292" s="226"/>
      <c r="O292" s="166"/>
      <c r="P292" s="226"/>
      <c r="Q292" s="166"/>
      <c r="R292" s="226"/>
      <c r="S292" s="1"/>
      <c r="T292" s="1"/>
      <c r="U292" s="1"/>
      <c r="V292" s="4"/>
      <c r="W292" s="4"/>
      <c r="X292" s="4"/>
      <c r="Y292" s="4"/>
      <c r="Z292" s="4"/>
      <c r="AA292" s="4"/>
      <c r="AB292" s="1"/>
      <c r="AC292" s="1"/>
      <c r="AD292" s="1"/>
      <c r="AE292" s="1"/>
      <c r="AF292" s="1"/>
      <c r="AG292" s="1"/>
      <c r="AH292" s="1"/>
      <c r="AI292" s="1"/>
    </row>
    <row r="293" spans="1:35" s="2" customFormat="1" ht="11.5" x14ac:dyDescent="0.25">
      <c r="A293" s="1"/>
      <c r="B293" s="227"/>
      <c r="C293" s="227"/>
      <c r="D293" s="225"/>
      <c r="E293" s="225"/>
      <c r="F293" s="226"/>
      <c r="G293" s="166"/>
      <c r="H293" s="226"/>
      <c r="I293" s="166"/>
      <c r="J293" s="226"/>
      <c r="K293" s="166"/>
      <c r="L293" s="226"/>
      <c r="M293" s="166"/>
      <c r="N293" s="226"/>
      <c r="O293" s="166"/>
      <c r="P293" s="226"/>
      <c r="Q293" s="166"/>
      <c r="R293" s="226"/>
      <c r="S293" s="1"/>
      <c r="T293" s="1"/>
      <c r="U293" s="1"/>
      <c r="V293" s="4"/>
      <c r="W293" s="4"/>
      <c r="X293" s="4"/>
      <c r="Y293" s="4"/>
      <c r="Z293" s="4"/>
      <c r="AA293" s="4"/>
      <c r="AB293" s="1"/>
      <c r="AC293" s="1"/>
      <c r="AD293" s="1"/>
      <c r="AE293" s="1"/>
      <c r="AF293" s="1"/>
      <c r="AG293" s="1"/>
      <c r="AH293" s="1"/>
      <c r="AI293" s="1"/>
    </row>
    <row r="294" spans="1:35" s="2" customFormat="1" ht="11.5" x14ac:dyDescent="0.25">
      <c r="A294" s="1"/>
      <c r="B294" s="227"/>
      <c r="C294" s="227"/>
      <c r="D294" s="225"/>
      <c r="E294" s="225"/>
      <c r="F294" s="226"/>
      <c r="G294" s="166"/>
      <c r="H294" s="226"/>
      <c r="I294" s="166"/>
      <c r="J294" s="226"/>
      <c r="K294" s="166"/>
      <c r="L294" s="226"/>
      <c r="M294" s="166"/>
      <c r="N294" s="226"/>
      <c r="O294" s="166"/>
      <c r="P294" s="226"/>
      <c r="Q294" s="166"/>
      <c r="R294" s="226"/>
      <c r="S294" s="1"/>
      <c r="T294" s="1"/>
      <c r="U294" s="1"/>
      <c r="V294" s="4"/>
      <c r="W294" s="4"/>
      <c r="X294" s="4"/>
      <c r="Y294" s="4"/>
      <c r="Z294" s="4"/>
      <c r="AA294" s="4"/>
      <c r="AB294" s="1"/>
      <c r="AC294" s="1"/>
      <c r="AD294" s="1"/>
      <c r="AE294" s="1"/>
      <c r="AF294" s="1"/>
      <c r="AG294" s="1"/>
      <c r="AH294" s="1"/>
      <c r="AI294" s="1"/>
    </row>
    <row r="295" spans="1:35" s="2" customFormat="1" ht="11.5" x14ac:dyDescent="0.25">
      <c r="A295" s="1"/>
      <c r="B295" s="227"/>
      <c r="C295" s="227"/>
      <c r="D295" s="225"/>
      <c r="E295" s="225"/>
      <c r="F295" s="226"/>
      <c r="G295" s="166"/>
      <c r="H295" s="226"/>
      <c r="I295" s="166"/>
      <c r="J295" s="226"/>
      <c r="K295" s="166"/>
      <c r="L295" s="226"/>
      <c r="M295" s="166"/>
      <c r="N295" s="226"/>
      <c r="O295" s="166"/>
      <c r="P295" s="226"/>
      <c r="Q295" s="166"/>
      <c r="R295" s="226"/>
      <c r="S295" s="1"/>
      <c r="T295" s="1"/>
      <c r="U295" s="1"/>
      <c r="V295" s="4"/>
      <c r="W295" s="4"/>
      <c r="X295" s="4"/>
      <c r="Y295" s="4"/>
      <c r="Z295" s="4"/>
      <c r="AA295" s="4"/>
      <c r="AB295" s="1"/>
      <c r="AC295" s="1"/>
      <c r="AD295" s="1"/>
      <c r="AE295" s="1"/>
      <c r="AF295" s="1"/>
      <c r="AG295" s="1"/>
      <c r="AH295" s="1"/>
      <c r="AI295" s="1"/>
    </row>
    <row r="296" spans="1:35" s="2" customFormat="1" ht="11.5" x14ac:dyDescent="0.25">
      <c r="A296" s="1"/>
      <c r="B296" s="227"/>
      <c r="C296" s="227"/>
      <c r="D296" s="225"/>
      <c r="E296" s="225"/>
      <c r="F296" s="226"/>
      <c r="G296" s="166"/>
      <c r="H296" s="226"/>
      <c r="I296" s="166"/>
      <c r="J296" s="226"/>
      <c r="K296" s="166"/>
      <c r="L296" s="226"/>
      <c r="M296" s="166"/>
      <c r="N296" s="226"/>
      <c r="O296" s="166"/>
      <c r="P296" s="226"/>
      <c r="Q296" s="166"/>
      <c r="R296" s="226"/>
      <c r="S296" s="1"/>
      <c r="T296" s="1"/>
      <c r="U296" s="1"/>
      <c r="V296" s="4"/>
      <c r="W296" s="4"/>
      <c r="X296" s="4"/>
      <c r="Y296" s="4"/>
      <c r="Z296" s="4"/>
      <c r="AA296" s="4"/>
      <c r="AB296" s="1"/>
      <c r="AC296" s="1"/>
      <c r="AD296" s="1"/>
      <c r="AE296" s="1"/>
      <c r="AF296" s="1"/>
      <c r="AG296" s="1"/>
      <c r="AH296" s="1"/>
      <c r="AI296" s="1"/>
    </row>
    <row r="297" spans="1:35" s="2" customFormat="1" ht="11.5" x14ac:dyDescent="0.25">
      <c r="A297" s="1"/>
      <c r="B297" s="227"/>
      <c r="C297" s="227"/>
      <c r="D297" s="225"/>
      <c r="E297" s="225"/>
      <c r="F297" s="226"/>
      <c r="G297" s="166"/>
      <c r="H297" s="226"/>
      <c r="I297" s="166"/>
      <c r="J297" s="226"/>
      <c r="K297" s="166"/>
      <c r="L297" s="226"/>
      <c r="M297" s="166"/>
      <c r="N297" s="226"/>
      <c r="O297" s="166"/>
      <c r="P297" s="226"/>
      <c r="Q297" s="166"/>
      <c r="R297" s="226"/>
      <c r="S297" s="1"/>
      <c r="T297" s="1"/>
      <c r="U297" s="1"/>
      <c r="V297" s="4"/>
      <c r="W297" s="4"/>
      <c r="X297" s="4"/>
      <c r="Y297" s="4"/>
      <c r="Z297" s="4"/>
      <c r="AA297" s="4"/>
      <c r="AB297" s="1"/>
      <c r="AC297" s="1"/>
      <c r="AD297" s="1"/>
      <c r="AE297" s="1"/>
      <c r="AF297" s="1"/>
      <c r="AG297" s="1"/>
      <c r="AH297" s="1"/>
      <c r="AI297" s="1"/>
    </row>
    <row r="298" spans="1:35" s="2" customFormat="1" ht="11.5" x14ac:dyDescent="0.25">
      <c r="A298" s="1"/>
      <c r="B298" s="227"/>
      <c r="C298" s="227"/>
      <c r="D298" s="225"/>
      <c r="E298" s="225"/>
      <c r="F298" s="226"/>
      <c r="G298" s="166"/>
      <c r="H298" s="226"/>
      <c r="I298" s="166"/>
      <c r="J298" s="226"/>
      <c r="K298" s="166"/>
      <c r="L298" s="226"/>
      <c r="M298" s="166"/>
      <c r="N298" s="226"/>
      <c r="O298" s="166"/>
      <c r="P298" s="226"/>
      <c r="Q298" s="166"/>
      <c r="R298" s="226"/>
      <c r="S298" s="1"/>
      <c r="T298" s="1"/>
      <c r="U298" s="1"/>
      <c r="V298" s="4"/>
      <c r="W298" s="4"/>
      <c r="X298" s="4"/>
      <c r="Y298" s="4"/>
      <c r="Z298" s="4"/>
      <c r="AA298" s="4"/>
      <c r="AB298" s="1"/>
      <c r="AC298" s="1"/>
      <c r="AD298" s="1"/>
      <c r="AE298" s="1"/>
      <c r="AF298" s="1"/>
      <c r="AG298" s="1"/>
      <c r="AH298" s="1"/>
      <c r="AI298" s="1"/>
    </row>
    <row r="299" spans="1:35" s="2" customFormat="1" ht="11.5" x14ac:dyDescent="0.25">
      <c r="A299" s="1"/>
      <c r="B299" s="227"/>
      <c r="C299" s="227"/>
      <c r="D299" s="225"/>
      <c r="E299" s="225"/>
      <c r="F299" s="226"/>
      <c r="G299" s="166"/>
      <c r="H299" s="226"/>
      <c r="I299" s="166"/>
      <c r="J299" s="226"/>
      <c r="K299" s="166"/>
      <c r="L299" s="226"/>
      <c r="M299" s="166"/>
      <c r="N299" s="226"/>
      <c r="O299" s="166"/>
      <c r="P299" s="226"/>
      <c r="Q299" s="166"/>
      <c r="R299" s="226"/>
      <c r="S299" s="1"/>
      <c r="T299" s="1"/>
      <c r="U299" s="1"/>
      <c r="V299" s="4"/>
      <c r="W299" s="4"/>
      <c r="X299" s="4"/>
      <c r="Y299" s="4"/>
      <c r="Z299" s="4"/>
      <c r="AA299" s="4"/>
      <c r="AB299" s="1"/>
      <c r="AC299" s="1"/>
      <c r="AD299" s="1"/>
      <c r="AE299" s="1"/>
      <c r="AF299" s="1"/>
      <c r="AG299" s="1"/>
      <c r="AH299" s="1"/>
      <c r="AI299" s="1"/>
    </row>
    <row r="300" spans="1:35" s="2" customFormat="1" ht="11.5" x14ac:dyDescent="0.25">
      <c r="A300" s="1"/>
      <c r="B300" s="227"/>
      <c r="C300" s="227"/>
      <c r="D300" s="225"/>
      <c r="E300" s="225"/>
      <c r="F300" s="226"/>
      <c r="G300" s="166"/>
      <c r="H300" s="226"/>
      <c r="I300" s="166"/>
      <c r="J300" s="226"/>
      <c r="K300" s="166"/>
      <c r="L300" s="226"/>
      <c r="M300" s="166"/>
      <c r="N300" s="226"/>
      <c r="O300" s="166"/>
      <c r="P300" s="226"/>
      <c r="Q300" s="166"/>
      <c r="R300" s="226"/>
      <c r="S300" s="1"/>
      <c r="T300" s="1"/>
      <c r="U300" s="1"/>
      <c r="V300" s="4"/>
      <c r="W300" s="4"/>
      <c r="X300" s="4"/>
      <c r="Y300" s="4"/>
      <c r="Z300" s="4"/>
      <c r="AA300" s="4"/>
      <c r="AB300" s="1"/>
      <c r="AC300" s="1"/>
      <c r="AD300" s="1"/>
      <c r="AE300" s="1"/>
      <c r="AF300" s="1"/>
      <c r="AG300" s="1"/>
      <c r="AH300" s="1"/>
      <c r="AI300" s="1"/>
    </row>
    <row r="301" spans="1:35" s="2" customFormat="1" ht="11.5" x14ac:dyDescent="0.25">
      <c r="A301" s="1"/>
      <c r="B301" s="227"/>
      <c r="C301" s="227"/>
      <c r="D301" s="225"/>
      <c r="E301" s="225"/>
      <c r="F301" s="226"/>
      <c r="G301" s="166"/>
      <c r="H301" s="226"/>
      <c r="I301" s="166"/>
      <c r="J301" s="226"/>
      <c r="K301" s="166"/>
      <c r="L301" s="226"/>
      <c r="M301" s="166"/>
      <c r="N301" s="226"/>
      <c r="O301" s="166"/>
      <c r="P301" s="226"/>
      <c r="Q301" s="166"/>
      <c r="R301" s="226"/>
      <c r="S301" s="1"/>
      <c r="T301" s="1"/>
      <c r="U301" s="1"/>
      <c r="V301" s="4"/>
      <c r="W301" s="4"/>
      <c r="X301" s="4"/>
      <c r="Y301" s="4"/>
      <c r="Z301" s="4"/>
      <c r="AA301" s="4"/>
      <c r="AB301" s="1"/>
      <c r="AC301" s="1"/>
      <c r="AD301" s="1"/>
      <c r="AE301" s="1"/>
      <c r="AF301" s="1"/>
      <c r="AG301" s="1"/>
      <c r="AH301" s="1"/>
      <c r="AI301" s="1"/>
    </row>
    <row r="302" spans="1:35" s="2" customFormat="1" ht="11.5" x14ac:dyDescent="0.25">
      <c r="A302" s="1"/>
      <c r="B302" s="227"/>
      <c r="C302" s="227"/>
      <c r="D302" s="225"/>
      <c r="E302" s="225"/>
      <c r="F302" s="226"/>
      <c r="G302" s="166"/>
      <c r="H302" s="226"/>
      <c r="I302" s="166"/>
      <c r="J302" s="226"/>
      <c r="K302" s="166"/>
      <c r="L302" s="226"/>
      <c r="M302" s="166"/>
      <c r="N302" s="226"/>
      <c r="O302" s="166"/>
      <c r="P302" s="226"/>
      <c r="Q302" s="166"/>
      <c r="R302" s="226"/>
      <c r="S302" s="1"/>
      <c r="T302" s="1"/>
      <c r="U302" s="1"/>
      <c r="V302" s="4"/>
      <c r="W302" s="4"/>
      <c r="X302" s="4"/>
      <c r="Y302" s="4"/>
      <c r="Z302" s="4"/>
      <c r="AA302" s="4"/>
      <c r="AB302" s="1"/>
      <c r="AC302" s="1"/>
      <c r="AD302" s="1"/>
      <c r="AE302" s="1"/>
      <c r="AF302" s="1"/>
      <c r="AG302" s="1"/>
      <c r="AH302" s="1"/>
      <c r="AI302" s="1"/>
    </row>
    <row r="303" spans="1:35" s="2" customFormat="1" ht="11.5" x14ac:dyDescent="0.25">
      <c r="A303" s="1"/>
      <c r="B303" s="227"/>
      <c r="C303" s="227"/>
      <c r="D303" s="225"/>
      <c r="E303" s="225"/>
      <c r="F303" s="226"/>
      <c r="G303" s="166"/>
      <c r="H303" s="226"/>
      <c r="I303" s="166"/>
      <c r="J303" s="226"/>
      <c r="K303" s="166"/>
      <c r="L303" s="226"/>
      <c r="M303" s="166"/>
      <c r="N303" s="226"/>
      <c r="O303" s="166"/>
      <c r="P303" s="226"/>
      <c r="Q303" s="166"/>
      <c r="R303" s="226"/>
      <c r="S303" s="1"/>
      <c r="T303" s="1"/>
      <c r="U303" s="1"/>
      <c r="V303" s="4"/>
      <c r="W303" s="4"/>
      <c r="X303" s="4"/>
      <c r="Y303" s="4"/>
      <c r="Z303" s="4"/>
      <c r="AA303" s="4"/>
      <c r="AB303" s="1"/>
      <c r="AC303" s="1"/>
      <c r="AD303" s="1"/>
      <c r="AE303" s="1"/>
      <c r="AF303" s="1"/>
      <c r="AG303" s="1"/>
      <c r="AH303" s="1"/>
      <c r="AI303" s="1"/>
    </row>
    <row r="304" spans="1:35" s="2" customFormat="1" ht="11.5" x14ac:dyDescent="0.25">
      <c r="A304" s="1"/>
      <c r="B304" s="227"/>
      <c r="C304" s="227"/>
      <c r="D304" s="225"/>
      <c r="E304" s="225"/>
      <c r="F304" s="226"/>
      <c r="G304" s="166"/>
      <c r="H304" s="226"/>
      <c r="I304" s="166"/>
      <c r="J304" s="226"/>
      <c r="K304" s="166"/>
      <c r="L304" s="226"/>
      <c r="M304" s="166"/>
      <c r="N304" s="226"/>
      <c r="O304" s="166"/>
      <c r="P304" s="226"/>
      <c r="Q304" s="166"/>
      <c r="R304" s="226"/>
      <c r="S304" s="1"/>
      <c r="T304" s="1"/>
      <c r="U304" s="1"/>
      <c r="V304" s="4"/>
      <c r="W304" s="4"/>
      <c r="X304" s="4"/>
      <c r="Y304" s="4"/>
      <c r="Z304" s="4"/>
      <c r="AA304" s="4"/>
      <c r="AB304" s="1"/>
      <c r="AC304" s="1"/>
      <c r="AD304" s="1"/>
      <c r="AE304" s="1"/>
      <c r="AF304" s="1"/>
      <c r="AG304" s="1"/>
      <c r="AH304" s="1"/>
      <c r="AI304" s="1"/>
    </row>
    <row r="305" spans="1:35" s="2" customFormat="1" ht="11.5" x14ac:dyDescent="0.25">
      <c r="A305" s="1"/>
      <c r="B305" s="227"/>
      <c r="C305" s="227"/>
      <c r="D305" s="225"/>
      <c r="E305" s="225"/>
      <c r="F305" s="226"/>
      <c r="G305" s="166"/>
      <c r="H305" s="226"/>
      <c r="I305" s="166"/>
      <c r="J305" s="226"/>
      <c r="K305" s="166"/>
      <c r="L305" s="226"/>
      <c r="M305" s="166"/>
      <c r="N305" s="226"/>
      <c r="O305" s="166"/>
      <c r="P305" s="226"/>
      <c r="Q305" s="166"/>
      <c r="R305" s="226"/>
      <c r="S305" s="1"/>
      <c r="T305" s="1"/>
      <c r="U305" s="1"/>
      <c r="V305" s="4"/>
      <c r="W305" s="4"/>
      <c r="X305" s="4"/>
      <c r="Y305" s="4"/>
      <c r="Z305" s="4"/>
      <c r="AA305" s="4"/>
      <c r="AB305" s="1"/>
      <c r="AC305" s="1"/>
      <c r="AD305" s="1"/>
      <c r="AE305" s="1"/>
      <c r="AF305" s="1"/>
      <c r="AG305" s="1"/>
      <c r="AH305" s="1"/>
      <c r="AI305" s="1"/>
    </row>
    <row r="306" spans="1:35" s="2" customFormat="1" ht="11.5" x14ac:dyDescent="0.25">
      <c r="A306" s="1"/>
      <c r="B306" s="227"/>
      <c r="C306" s="227"/>
      <c r="D306" s="225"/>
      <c r="E306" s="225"/>
      <c r="F306" s="226"/>
      <c r="G306" s="166"/>
      <c r="H306" s="226"/>
      <c r="I306" s="166"/>
      <c r="J306" s="226"/>
      <c r="K306" s="166"/>
      <c r="L306" s="226"/>
      <c r="M306" s="166"/>
      <c r="N306" s="226"/>
      <c r="O306" s="166"/>
      <c r="P306" s="226"/>
      <c r="Q306" s="166"/>
      <c r="R306" s="226"/>
      <c r="S306" s="1"/>
      <c r="T306" s="1"/>
      <c r="U306" s="1"/>
      <c r="V306" s="4"/>
      <c r="W306" s="4"/>
      <c r="X306" s="4"/>
      <c r="Y306" s="4"/>
      <c r="Z306" s="4"/>
      <c r="AA306" s="4"/>
      <c r="AB306" s="1"/>
      <c r="AC306" s="1"/>
      <c r="AD306" s="1"/>
      <c r="AE306" s="1"/>
      <c r="AF306" s="1"/>
      <c r="AG306" s="1"/>
      <c r="AH306" s="1"/>
      <c r="AI306" s="1"/>
    </row>
    <row r="307" spans="1:35" s="2" customFormat="1" ht="11.5" x14ac:dyDescent="0.25">
      <c r="A307" s="1"/>
      <c r="B307" s="227"/>
      <c r="C307" s="227"/>
      <c r="D307" s="225"/>
      <c r="E307" s="225"/>
      <c r="F307" s="226"/>
      <c r="G307" s="166"/>
      <c r="H307" s="226"/>
      <c r="I307" s="166"/>
      <c r="J307" s="226"/>
      <c r="K307" s="166"/>
      <c r="L307" s="226"/>
      <c r="M307" s="166"/>
      <c r="N307" s="226"/>
      <c r="O307" s="166"/>
      <c r="P307" s="226"/>
      <c r="Q307" s="166"/>
      <c r="R307" s="226"/>
      <c r="S307" s="1"/>
      <c r="T307" s="1"/>
      <c r="U307" s="1"/>
      <c r="V307" s="4"/>
      <c r="W307" s="4"/>
      <c r="X307" s="4"/>
      <c r="Y307" s="4"/>
      <c r="Z307" s="4"/>
      <c r="AA307" s="4"/>
      <c r="AB307" s="1"/>
      <c r="AC307" s="1"/>
      <c r="AD307" s="1"/>
      <c r="AE307" s="1"/>
      <c r="AF307" s="1"/>
      <c r="AG307" s="1"/>
      <c r="AH307" s="1"/>
      <c r="AI307" s="1"/>
    </row>
    <row r="308" spans="1:35" s="2" customFormat="1" ht="11.5" x14ac:dyDescent="0.25">
      <c r="A308" s="1"/>
      <c r="B308" s="227"/>
      <c r="C308" s="227"/>
      <c r="D308" s="225"/>
      <c r="E308" s="225"/>
      <c r="F308" s="226"/>
      <c r="G308" s="166"/>
      <c r="H308" s="226"/>
      <c r="I308" s="166"/>
      <c r="J308" s="226"/>
      <c r="K308" s="166"/>
      <c r="L308" s="226"/>
      <c r="M308" s="166"/>
      <c r="N308" s="226"/>
      <c r="O308" s="166"/>
      <c r="P308" s="226"/>
      <c r="Q308" s="166"/>
      <c r="R308" s="226"/>
      <c r="S308" s="1"/>
      <c r="T308" s="1"/>
      <c r="U308" s="1"/>
      <c r="V308" s="4"/>
      <c r="W308" s="4"/>
      <c r="X308" s="4"/>
      <c r="Y308" s="4"/>
      <c r="Z308" s="4"/>
      <c r="AA308" s="4"/>
      <c r="AB308" s="1"/>
      <c r="AC308" s="1"/>
      <c r="AD308" s="1"/>
      <c r="AE308" s="1"/>
      <c r="AF308" s="1"/>
      <c r="AG308" s="1"/>
      <c r="AH308" s="1"/>
      <c r="AI308" s="1"/>
    </row>
    <row r="309" spans="1:35" s="2" customFormat="1" ht="11.5" x14ac:dyDescent="0.25">
      <c r="A309" s="1"/>
      <c r="B309" s="227"/>
      <c r="C309" s="227"/>
      <c r="D309" s="225"/>
      <c r="E309" s="225"/>
      <c r="F309" s="226"/>
      <c r="G309" s="166"/>
      <c r="H309" s="226"/>
      <c r="I309" s="166"/>
      <c r="J309" s="226"/>
      <c r="K309" s="166"/>
      <c r="L309" s="226"/>
      <c r="M309" s="166"/>
      <c r="N309" s="226"/>
      <c r="O309" s="166"/>
      <c r="P309" s="226"/>
      <c r="Q309" s="166"/>
      <c r="R309" s="226"/>
      <c r="S309" s="1"/>
      <c r="T309" s="1"/>
      <c r="U309" s="1"/>
      <c r="V309" s="4"/>
      <c r="W309" s="4"/>
      <c r="X309" s="4"/>
      <c r="Y309" s="4"/>
      <c r="Z309" s="4"/>
      <c r="AA309" s="4"/>
      <c r="AB309" s="1"/>
      <c r="AC309" s="1"/>
      <c r="AD309" s="1"/>
      <c r="AE309" s="1"/>
      <c r="AF309" s="1"/>
      <c r="AG309" s="1"/>
      <c r="AH309" s="1"/>
      <c r="AI309" s="1"/>
    </row>
    <row r="310" spans="1:35" s="2" customFormat="1" ht="11.5" x14ac:dyDescent="0.25">
      <c r="A310" s="1"/>
      <c r="B310" s="227"/>
      <c r="C310" s="227"/>
      <c r="D310" s="225"/>
      <c r="E310" s="225"/>
      <c r="F310" s="226"/>
      <c r="G310" s="166"/>
      <c r="H310" s="226"/>
      <c r="I310" s="166"/>
      <c r="J310" s="226"/>
      <c r="K310" s="166"/>
      <c r="L310" s="226"/>
      <c r="M310" s="166"/>
      <c r="N310" s="226"/>
      <c r="O310" s="166"/>
      <c r="P310" s="226"/>
      <c r="Q310" s="166"/>
      <c r="R310" s="226"/>
      <c r="S310" s="1"/>
      <c r="T310" s="1"/>
      <c r="U310" s="1"/>
      <c r="V310" s="4"/>
      <c r="W310" s="4"/>
      <c r="X310" s="4"/>
      <c r="Y310" s="4"/>
      <c r="Z310" s="4"/>
      <c r="AA310" s="4"/>
      <c r="AB310" s="1"/>
      <c r="AC310" s="1"/>
      <c r="AD310" s="1"/>
      <c r="AE310" s="1"/>
      <c r="AF310" s="1"/>
      <c r="AG310" s="1"/>
      <c r="AH310" s="1"/>
      <c r="AI310" s="1"/>
    </row>
    <row r="311" spans="1:35" s="2" customFormat="1" ht="11.5" x14ac:dyDescent="0.25">
      <c r="A311" s="1"/>
      <c r="B311" s="227"/>
      <c r="C311" s="227"/>
      <c r="D311" s="225"/>
      <c r="E311" s="225"/>
      <c r="F311" s="226"/>
      <c r="G311" s="166"/>
      <c r="H311" s="226"/>
      <c r="I311" s="166"/>
      <c r="J311" s="226"/>
      <c r="K311" s="166"/>
      <c r="L311" s="226"/>
      <c r="M311" s="166"/>
      <c r="N311" s="226"/>
      <c r="O311" s="166"/>
      <c r="P311" s="226"/>
      <c r="Q311" s="166"/>
      <c r="R311" s="226"/>
      <c r="S311" s="1"/>
      <c r="T311" s="1"/>
      <c r="U311" s="1"/>
      <c r="V311" s="4"/>
      <c r="W311" s="4"/>
      <c r="X311" s="4"/>
      <c r="Y311" s="4"/>
      <c r="Z311" s="4"/>
      <c r="AA311" s="4"/>
      <c r="AB311" s="1"/>
      <c r="AC311" s="1"/>
      <c r="AD311" s="1"/>
      <c r="AE311" s="1"/>
      <c r="AF311" s="1"/>
      <c r="AG311" s="1"/>
      <c r="AH311" s="1"/>
      <c r="AI311" s="1"/>
    </row>
    <row r="312" spans="1:35" s="2" customFormat="1" ht="11.5" x14ac:dyDescent="0.25">
      <c r="A312" s="1"/>
      <c r="B312" s="227"/>
      <c r="C312" s="227"/>
      <c r="D312" s="225"/>
      <c r="E312" s="225"/>
      <c r="F312" s="226"/>
      <c r="G312" s="166"/>
      <c r="H312" s="226"/>
      <c r="I312" s="166"/>
      <c r="J312" s="226"/>
      <c r="K312" s="166"/>
      <c r="L312" s="226"/>
      <c r="M312" s="166"/>
      <c r="N312" s="226"/>
      <c r="O312" s="166"/>
      <c r="P312" s="226"/>
      <c r="Q312" s="166"/>
      <c r="R312" s="226"/>
      <c r="S312" s="1"/>
      <c r="T312" s="1"/>
      <c r="U312" s="1"/>
      <c r="V312" s="4"/>
      <c r="W312" s="4"/>
      <c r="X312" s="4"/>
      <c r="Y312" s="4"/>
      <c r="Z312" s="4"/>
      <c r="AA312" s="4"/>
      <c r="AB312" s="1"/>
      <c r="AC312" s="1"/>
      <c r="AD312" s="1"/>
      <c r="AE312" s="1"/>
      <c r="AF312" s="1"/>
      <c r="AG312" s="1"/>
      <c r="AH312" s="1"/>
      <c r="AI312" s="1"/>
    </row>
    <row r="313" spans="1:35" s="2" customFormat="1" ht="11.5" x14ac:dyDescent="0.25">
      <c r="A313" s="1"/>
      <c r="B313" s="227"/>
      <c r="C313" s="227"/>
      <c r="D313" s="225"/>
      <c r="E313" s="225"/>
      <c r="F313" s="226"/>
      <c r="G313" s="166"/>
      <c r="H313" s="226"/>
      <c r="I313" s="166"/>
      <c r="J313" s="226"/>
      <c r="K313" s="166"/>
      <c r="L313" s="226"/>
      <c r="M313" s="166"/>
      <c r="N313" s="226"/>
      <c r="O313" s="166"/>
      <c r="P313" s="226"/>
      <c r="Q313" s="166"/>
      <c r="R313" s="226"/>
      <c r="S313" s="1"/>
      <c r="T313" s="1"/>
      <c r="U313" s="1"/>
      <c r="V313" s="4"/>
      <c r="W313" s="4"/>
      <c r="X313" s="4"/>
      <c r="Y313" s="4"/>
      <c r="Z313" s="4"/>
      <c r="AA313" s="4"/>
      <c r="AB313" s="1"/>
      <c r="AC313" s="1"/>
      <c r="AD313" s="1"/>
      <c r="AE313" s="1"/>
      <c r="AF313" s="1"/>
      <c r="AG313" s="1"/>
      <c r="AH313" s="1"/>
      <c r="AI313" s="1"/>
    </row>
    <row r="314" spans="1:35" s="2" customFormat="1" ht="11.5" x14ac:dyDescent="0.25">
      <c r="A314" s="1"/>
      <c r="B314" s="227"/>
      <c r="C314" s="227"/>
      <c r="D314" s="225"/>
      <c r="E314" s="225"/>
      <c r="F314" s="226"/>
      <c r="G314" s="166"/>
      <c r="H314" s="226"/>
      <c r="I314" s="166"/>
      <c r="J314" s="226"/>
      <c r="K314" s="166"/>
      <c r="L314" s="226"/>
      <c r="M314" s="166"/>
      <c r="N314" s="226"/>
      <c r="O314" s="166"/>
      <c r="P314" s="226"/>
      <c r="Q314" s="166"/>
      <c r="R314" s="226"/>
      <c r="S314" s="1"/>
      <c r="T314" s="1"/>
      <c r="U314" s="1"/>
      <c r="V314" s="4"/>
      <c r="W314" s="4"/>
      <c r="X314" s="4"/>
      <c r="Y314" s="4"/>
      <c r="Z314" s="4"/>
      <c r="AA314" s="4"/>
      <c r="AB314" s="1"/>
      <c r="AC314" s="1"/>
      <c r="AD314" s="1"/>
      <c r="AE314" s="1"/>
      <c r="AF314" s="1"/>
      <c r="AG314" s="1"/>
      <c r="AH314" s="1"/>
      <c r="AI314" s="1"/>
    </row>
    <row r="315" spans="1:35" s="2" customFormat="1" ht="11.5" x14ac:dyDescent="0.25">
      <c r="A315" s="1"/>
      <c r="B315" s="227"/>
      <c r="C315" s="227"/>
      <c r="D315" s="225"/>
      <c r="E315" s="225"/>
      <c r="F315" s="226"/>
      <c r="G315" s="166"/>
      <c r="H315" s="226"/>
      <c r="I315" s="166"/>
      <c r="J315" s="226"/>
      <c r="K315" s="166"/>
      <c r="L315" s="226"/>
      <c r="M315" s="166"/>
      <c r="N315" s="226"/>
      <c r="O315" s="166"/>
      <c r="P315" s="226"/>
      <c r="Q315" s="166"/>
      <c r="R315" s="226"/>
      <c r="S315" s="1"/>
      <c r="T315" s="1"/>
      <c r="U315" s="1"/>
      <c r="V315" s="4"/>
      <c r="W315" s="4"/>
      <c r="X315" s="4"/>
      <c r="Y315" s="4"/>
      <c r="Z315" s="4"/>
      <c r="AA315" s="4"/>
      <c r="AB315" s="1"/>
      <c r="AC315" s="1"/>
      <c r="AD315" s="1"/>
      <c r="AE315" s="1"/>
      <c r="AF315" s="1"/>
      <c r="AG315" s="1"/>
      <c r="AH315" s="1"/>
      <c r="AI315" s="1"/>
    </row>
    <row r="316" spans="1:35" s="2" customFormat="1" ht="11.5" x14ac:dyDescent="0.25">
      <c r="A316" s="1"/>
      <c r="B316" s="227"/>
      <c r="C316" s="227"/>
      <c r="D316" s="225"/>
      <c r="E316" s="225"/>
      <c r="F316" s="226"/>
      <c r="G316" s="166"/>
      <c r="H316" s="226"/>
      <c r="I316" s="166"/>
      <c r="J316" s="226"/>
      <c r="K316" s="166"/>
      <c r="L316" s="226"/>
      <c r="M316" s="166"/>
      <c r="N316" s="226"/>
      <c r="O316" s="166"/>
      <c r="P316" s="226"/>
      <c r="Q316" s="166"/>
      <c r="R316" s="226"/>
      <c r="S316" s="1"/>
      <c r="T316" s="1"/>
      <c r="U316" s="1"/>
      <c r="V316" s="4"/>
      <c r="W316" s="4"/>
      <c r="X316" s="4"/>
      <c r="Y316" s="4"/>
      <c r="Z316" s="4"/>
      <c r="AA316" s="4"/>
      <c r="AB316" s="1"/>
      <c r="AC316" s="1"/>
      <c r="AD316" s="1"/>
      <c r="AE316" s="1"/>
      <c r="AF316" s="1"/>
      <c r="AG316" s="1"/>
      <c r="AH316" s="1"/>
      <c r="AI316" s="1"/>
    </row>
    <row r="317" spans="1:35" s="2" customFormat="1" ht="11.5" x14ac:dyDescent="0.25">
      <c r="A317" s="1"/>
      <c r="B317" s="227"/>
      <c r="C317" s="227"/>
      <c r="D317" s="225"/>
      <c r="E317" s="225"/>
      <c r="F317" s="226"/>
      <c r="G317" s="166"/>
      <c r="H317" s="226"/>
      <c r="I317" s="166"/>
      <c r="J317" s="226"/>
      <c r="K317" s="166"/>
      <c r="L317" s="226"/>
      <c r="M317" s="166"/>
      <c r="N317" s="226"/>
      <c r="O317" s="166"/>
      <c r="P317" s="226"/>
      <c r="Q317" s="166"/>
      <c r="R317" s="226"/>
      <c r="S317" s="1"/>
      <c r="T317" s="1"/>
      <c r="U317" s="1"/>
      <c r="V317" s="4"/>
      <c r="W317" s="4"/>
      <c r="X317" s="4"/>
      <c r="Y317" s="4"/>
      <c r="Z317" s="4"/>
      <c r="AA317" s="4"/>
      <c r="AB317" s="1"/>
      <c r="AC317" s="1"/>
      <c r="AD317" s="1"/>
      <c r="AE317" s="1"/>
      <c r="AF317" s="1"/>
      <c r="AG317" s="1"/>
      <c r="AH317" s="1"/>
      <c r="AI317" s="1"/>
    </row>
    <row r="318" spans="1:35" s="2" customFormat="1" ht="11.5" x14ac:dyDescent="0.25">
      <c r="A318" s="1"/>
      <c r="B318" s="227"/>
      <c r="C318" s="227"/>
      <c r="D318" s="225"/>
      <c r="E318" s="225"/>
      <c r="F318" s="226"/>
      <c r="G318" s="166"/>
      <c r="H318" s="226"/>
      <c r="I318" s="166"/>
      <c r="J318" s="226"/>
      <c r="K318" s="166"/>
      <c r="L318" s="226"/>
      <c r="M318" s="166"/>
      <c r="N318" s="226"/>
      <c r="O318" s="166"/>
      <c r="P318" s="226"/>
      <c r="Q318" s="166"/>
      <c r="R318" s="226"/>
      <c r="S318" s="1"/>
      <c r="T318" s="1"/>
      <c r="U318" s="1"/>
      <c r="V318" s="4"/>
      <c r="W318" s="4"/>
      <c r="X318" s="4"/>
      <c r="Y318" s="4"/>
      <c r="Z318" s="4"/>
      <c r="AA318" s="4"/>
      <c r="AB318" s="1"/>
      <c r="AC318" s="1"/>
      <c r="AD318" s="1"/>
      <c r="AE318" s="1"/>
      <c r="AF318" s="1"/>
      <c r="AG318" s="1"/>
      <c r="AH318" s="1"/>
      <c r="AI318" s="1"/>
    </row>
    <row r="319" spans="1:35" s="2" customFormat="1" ht="11.5" x14ac:dyDescent="0.25">
      <c r="A319" s="1"/>
      <c r="B319" s="227"/>
      <c r="C319" s="227"/>
      <c r="D319" s="225"/>
      <c r="E319" s="225"/>
      <c r="F319" s="226"/>
      <c r="G319" s="166"/>
      <c r="H319" s="226"/>
      <c r="I319" s="166"/>
      <c r="J319" s="226"/>
      <c r="K319" s="166"/>
      <c r="L319" s="226"/>
      <c r="M319" s="166"/>
      <c r="N319" s="226"/>
      <c r="O319" s="166"/>
      <c r="P319" s="226"/>
      <c r="Q319" s="166"/>
      <c r="R319" s="226"/>
      <c r="S319" s="1"/>
      <c r="T319" s="1"/>
      <c r="U319" s="1"/>
      <c r="V319" s="4"/>
      <c r="W319" s="4"/>
      <c r="X319" s="4"/>
      <c r="Y319" s="4"/>
      <c r="Z319" s="4"/>
      <c r="AA319" s="4"/>
      <c r="AB319" s="1"/>
      <c r="AC319" s="1"/>
      <c r="AD319" s="1"/>
      <c r="AE319" s="1"/>
      <c r="AF319" s="1"/>
      <c r="AG319" s="1"/>
      <c r="AH319" s="1"/>
      <c r="AI319" s="1"/>
    </row>
    <row r="320" spans="1:35" s="2" customFormat="1" ht="11.5" x14ac:dyDescent="0.25">
      <c r="A320" s="1"/>
      <c r="B320" s="227"/>
      <c r="C320" s="227"/>
      <c r="D320" s="225"/>
      <c r="E320" s="225"/>
      <c r="F320" s="226"/>
      <c r="G320" s="166"/>
      <c r="H320" s="226"/>
      <c r="I320" s="166"/>
      <c r="J320" s="226"/>
      <c r="K320" s="166"/>
      <c r="L320" s="226"/>
      <c r="M320" s="166"/>
      <c r="N320" s="226"/>
      <c r="O320" s="166"/>
      <c r="P320" s="226"/>
      <c r="Q320" s="166"/>
      <c r="R320" s="226"/>
      <c r="S320" s="1"/>
      <c r="T320" s="1"/>
      <c r="U320" s="1"/>
      <c r="V320" s="4"/>
      <c r="W320" s="4"/>
      <c r="X320" s="4"/>
      <c r="Y320" s="4"/>
      <c r="Z320" s="4"/>
      <c r="AA320" s="4"/>
      <c r="AB320" s="1"/>
      <c r="AC320" s="1"/>
      <c r="AD320" s="1"/>
      <c r="AE320" s="1"/>
      <c r="AF320" s="1"/>
      <c r="AG320" s="1"/>
      <c r="AH320" s="1"/>
      <c r="AI320" s="1"/>
    </row>
    <row r="321" spans="1:35" s="2" customFormat="1" ht="11.5" x14ac:dyDescent="0.25">
      <c r="A321" s="1"/>
      <c r="B321" s="227"/>
      <c r="C321" s="227"/>
      <c r="D321" s="225"/>
      <c r="E321" s="225"/>
      <c r="F321" s="226"/>
      <c r="G321" s="166"/>
      <c r="H321" s="226"/>
      <c r="I321" s="166"/>
      <c r="J321" s="226"/>
      <c r="K321" s="166"/>
      <c r="L321" s="226"/>
      <c r="M321" s="166"/>
      <c r="N321" s="226"/>
      <c r="O321" s="166"/>
      <c r="P321" s="226"/>
      <c r="Q321" s="166"/>
      <c r="R321" s="226"/>
      <c r="S321" s="1"/>
      <c r="T321" s="1"/>
      <c r="U321" s="1"/>
      <c r="V321" s="4"/>
      <c r="W321" s="4"/>
      <c r="X321" s="4"/>
      <c r="Y321" s="4"/>
      <c r="Z321" s="4"/>
      <c r="AA321" s="4"/>
      <c r="AB321" s="1"/>
      <c r="AC321" s="1"/>
      <c r="AD321" s="1"/>
      <c r="AE321" s="1"/>
      <c r="AF321" s="1"/>
      <c r="AG321" s="1"/>
      <c r="AH321" s="1"/>
      <c r="AI321" s="1"/>
    </row>
    <row r="322" spans="1:35" s="2" customFormat="1" ht="11.5" x14ac:dyDescent="0.25">
      <c r="A322" s="1"/>
      <c r="B322" s="227"/>
      <c r="C322" s="227"/>
      <c r="D322" s="225"/>
      <c r="E322" s="225"/>
      <c r="F322" s="226"/>
      <c r="G322" s="166"/>
      <c r="H322" s="226"/>
      <c r="I322" s="166"/>
      <c r="J322" s="226"/>
      <c r="K322" s="166"/>
      <c r="L322" s="226"/>
      <c r="M322" s="166"/>
      <c r="N322" s="226"/>
      <c r="O322" s="166"/>
      <c r="P322" s="226"/>
      <c r="Q322" s="166"/>
      <c r="R322" s="226"/>
      <c r="S322" s="1"/>
      <c r="T322" s="1"/>
      <c r="U322" s="1"/>
      <c r="V322" s="4"/>
      <c r="W322" s="4"/>
      <c r="X322" s="4"/>
      <c r="Y322" s="4"/>
      <c r="Z322" s="4"/>
      <c r="AA322" s="4"/>
      <c r="AB322" s="1"/>
      <c r="AC322" s="1"/>
      <c r="AD322" s="1"/>
      <c r="AE322" s="1"/>
      <c r="AF322" s="1"/>
      <c r="AG322" s="1"/>
      <c r="AH322" s="1"/>
      <c r="AI322" s="1"/>
    </row>
    <row r="323" spans="1:35" s="2" customFormat="1" ht="11.5" x14ac:dyDescent="0.25">
      <c r="A323" s="1"/>
      <c r="B323" s="227"/>
      <c r="C323" s="227"/>
      <c r="D323" s="225"/>
      <c r="E323" s="225"/>
      <c r="F323" s="226"/>
      <c r="G323" s="166"/>
      <c r="H323" s="226"/>
      <c r="I323" s="166"/>
      <c r="J323" s="226"/>
      <c r="K323" s="166"/>
      <c r="L323" s="226"/>
      <c r="M323" s="166"/>
      <c r="N323" s="226"/>
      <c r="O323" s="166"/>
      <c r="P323" s="226"/>
      <c r="Q323" s="166"/>
      <c r="R323" s="226"/>
      <c r="S323" s="1"/>
      <c r="T323" s="1"/>
      <c r="U323" s="1"/>
      <c r="V323" s="4"/>
      <c r="W323" s="4"/>
      <c r="X323" s="4"/>
      <c r="Y323" s="4"/>
      <c r="Z323" s="4"/>
      <c r="AA323" s="4"/>
      <c r="AB323" s="1"/>
      <c r="AC323" s="1"/>
      <c r="AD323" s="1"/>
      <c r="AE323" s="1"/>
      <c r="AF323" s="1"/>
      <c r="AG323" s="1"/>
      <c r="AH323" s="1"/>
      <c r="AI323" s="1"/>
    </row>
    <row r="324" spans="1:35" s="2" customFormat="1" ht="11.5" x14ac:dyDescent="0.25">
      <c r="A324" s="1"/>
      <c r="B324" s="227"/>
      <c r="C324" s="227"/>
      <c r="D324" s="225"/>
      <c r="E324" s="225"/>
      <c r="F324" s="226"/>
      <c r="G324" s="166"/>
      <c r="H324" s="226"/>
      <c r="I324" s="166"/>
      <c r="J324" s="226"/>
      <c r="K324" s="166"/>
      <c r="L324" s="226"/>
      <c r="M324" s="166"/>
      <c r="N324" s="226"/>
      <c r="O324" s="166"/>
      <c r="P324" s="226"/>
      <c r="Q324" s="166"/>
      <c r="R324" s="226"/>
      <c r="S324" s="1"/>
      <c r="T324" s="1"/>
      <c r="U324" s="1"/>
      <c r="V324" s="4"/>
      <c r="W324" s="4"/>
      <c r="X324" s="4"/>
      <c r="Y324" s="4"/>
      <c r="Z324" s="4"/>
      <c r="AA324" s="4"/>
      <c r="AB324" s="1"/>
      <c r="AC324" s="1"/>
      <c r="AD324" s="1"/>
      <c r="AE324" s="1"/>
      <c r="AF324" s="1"/>
      <c r="AG324" s="1"/>
      <c r="AH324" s="1"/>
      <c r="AI324" s="1"/>
    </row>
    <row r="325" spans="1:35" s="2" customFormat="1" ht="11.5" x14ac:dyDescent="0.25">
      <c r="A325" s="1"/>
      <c r="B325" s="227"/>
      <c r="C325" s="227"/>
      <c r="D325" s="225"/>
      <c r="E325" s="225"/>
      <c r="F325" s="226"/>
      <c r="G325" s="166"/>
      <c r="H325" s="226"/>
      <c r="I325" s="166"/>
      <c r="J325" s="226"/>
      <c r="K325" s="166"/>
      <c r="L325" s="226"/>
      <c r="M325" s="166"/>
      <c r="N325" s="226"/>
      <c r="O325" s="166"/>
      <c r="P325" s="226"/>
      <c r="Q325" s="166"/>
      <c r="R325" s="226"/>
      <c r="S325" s="1"/>
      <c r="T325" s="1"/>
      <c r="U325" s="1"/>
      <c r="V325" s="4"/>
      <c r="W325" s="4"/>
      <c r="X325" s="4"/>
      <c r="Y325" s="4"/>
      <c r="Z325" s="4"/>
      <c r="AA325" s="4"/>
      <c r="AB325" s="1"/>
      <c r="AC325" s="1"/>
      <c r="AD325" s="1"/>
      <c r="AE325" s="1"/>
      <c r="AF325" s="1"/>
      <c r="AG325" s="1"/>
      <c r="AH325" s="1"/>
      <c r="AI325" s="1"/>
    </row>
    <row r="326" spans="1:35" s="2" customFormat="1" ht="11.5" x14ac:dyDescent="0.25">
      <c r="A326" s="1"/>
      <c r="B326" s="227"/>
      <c r="C326" s="227"/>
      <c r="D326" s="225"/>
      <c r="E326" s="225"/>
      <c r="F326" s="226"/>
      <c r="G326" s="166"/>
      <c r="H326" s="226"/>
      <c r="I326" s="166"/>
      <c r="J326" s="226"/>
      <c r="K326" s="166"/>
      <c r="L326" s="226"/>
      <c r="M326" s="166"/>
      <c r="N326" s="226"/>
      <c r="O326" s="166"/>
      <c r="P326" s="226"/>
      <c r="Q326" s="166"/>
      <c r="R326" s="226"/>
      <c r="S326" s="1"/>
      <c r="T326" s="1"/>
      <c r="U326" s="1"/>
      <c r="V326" s="4"/>
      <c r="W326" s="4"/>
      <c r="X326" s="4"/>
      <c r="Y326" s="4"/>
      <c r="Z326" s="4"/>
      <c r="AA326" s="4"/>
      <c r="AB326" s="1"/>
      <c r="AC326" s="1"/>
      <c r="AD326" s="1"/>
      <c r="AE326" s="1"/>
      <c r="AF326" s="1"/>
      <c r="AG326" s="1"/>
      <c r="AH326" s="1"/>
      <c r="AI326" s="1"/>
    </row>
    <row r="327" spans="1:35" s="2" customFormat="1" ht="11.5" x14ac:dyDescent="0.25">
      <c r="A327" s="1"/>
      <c r="B327" s="227"/>
      <c r="C327" s="227"/>
      <c r="D327" s="225"/>
      <c r="E327" s="225"/>
      <c r="F327" s="226"/>
      <c r="G327" s="166"/>
      <c r="H327" s="226"/>
      <c r="I327" s="166"/>
      <c r="J327" s="226"/>
      <c r="K327" s="166"/>
      <c r="L327" s="226"/>
      <c r="M327" s="166"/>
      <c r="N327" s="226"/>
      <c r="O327" s="166"/>
      <c r="P327" s="226"/>
      <c r="Q327" s="166"/>
      <c r="R327" s="226"/>
      <c r="S327" s="1"/>
      <c r="T327" s="1"/>
      <c r="U327" s="1"/>
      <c r="V327" s="4"/>
      <c r="W327" s="4"/>
      <c r="X327" s="4"/>
      <c r="Y327" s="4"/>
      <c r="Z327" s="4"/>
      <c r="AA327" s="4"/>
      <c r="AB327" s="1"/>
      <c r="AC327" s="1"/>
      <c r="AD327" s="1"/>
      <c r="AE327" s="1"/>
      <c r="AF327" s="1"/>
      <c r="AG327" s="1"/>
      <c r="AH327" s="1"/>
      <c r="AI327" s="1"/>
    </row>
    <row r="328" spans="1:35" s="2" customFormat="1" ht="11.5" x14ac:dyDescent="0.25">
      <c r="A328" s="1"/>
      <c r="B328" s="227"/>
      <c r="C328" s="227"/>
      <c r="D328" s="225"/>
      <c r="E328" s="225"/>
      <c r="F328" s="226"/>
      <c r="G328" s="166"/>
      <c r="H328" s="226"/>
      <c r="I328" s="166"/>
      <c r="J328" s="226"/>
      <c r="K328" s="166"/>
      <c r="L328" s="226"/>
      <c r="M328" s="166"/>
      <c r="N328" s="226"/>
      <c r="O328" s="166"/>
      <c r="P328" s="226"/>
      <c r="Q328" s="166"/>
      <c r="R328" s="226"/>
      <c r="S328" s="1"/>
      <c r="T328" s="1"/>
      <c r="U328" s="1"/>
      <c r="V328" s="4"/>
      <c r="W328" s="4"/>
      <c r="X328" s="4"/>
      <c r="Y328" s="4"/>
      <c r="Z328" s="4"/>
      <c r="AA328" s="4"/>
      <c r="AB328" s="1"/>
      <c r="AC328" s="1"/>
      <c r="AD328" s="1"/>
      <c r="AE328" s="1"/>
      <c r="AF328" s="1"/>
      <c r="AG328" s="1"/>
      <c r="AH328" s="1"/>
      <c r="AI328" s="1"/>
    </row>
    <row r="329" spans="1:35" s="2" customFormat="1" ht="11.5" x14ac:dyDescent="0.25">
      <c r="A329" s="1"/>
      <c r="B329" s="227"/>
      <c r="C329" s="227"/>
      <c r="D329" s="225"/>
      <c r="E329" s="225"/>
      <c r="F329" s="226"/>
      <c r="G329" s="166"/>
      <c r="H329" s="226"/>
      <c r="I329" s="166"/>
      <c r="J329" s="226"/>
      <c r="K329" s="166"/>
      <c r="L329" s="226"/>
      <c r="M329" s="166"/>
      <c r="N329" s="226"/>
      <c r="O329" s="166"/>
      <c r="P329" s="226"/>
      <c r="Q329" s="166"/>
      <c r="R329" s="226"/>
      <c r="S329" s="1"/>
      <c r="T329" s="1"/>
      <c r="U329" s="1"/>
      <c r="V329" s="4"/>
      <c r="W329" s="4"/>
      <c r="X329" s="4"/>
      <c r="Y329" s="4"/>
      <c r="Z329" s="4"/>
      <c r="AA329" s="4"/>
      <c r="AB329" s="1"/>
      <c r="AC329" s="1"/>
      <c r="AD329" s="1"/>
      <c r="AE329" s="1"/>
      <c r="AF329" s="1"/>
      <c r="AG329" s="1"/>
      <c r="AH329" s="1"/>
      <c r="AI329" s="1"/>
    </row>
    <row r="330" spans="1:35" s="2" customFormat="1" ht="11.5" x14ac:dyDescent="0.25">
      <c r="A330" s="1"/>
      <c r="B330" s="227"/>
      <c r="C330" s="227"/>
      <c r="D330" s="225"/>
      <c r="E330" s="225"/>
      <c r="F330" s="226"/>
      <c r="G330" s="166"/>
      <c r="H330" s="226"/>
      <c r="I330" s="166"/>
      <c r="J330" s="226"/>
      <c r="K330" s="166"/>
      <c r="L330" s="226"/>
      <c r="M330" s="166"/>
      <c r="N330" s="226"/>
      <c r="O330" s="166"/>
      <c r="P330" s="226"/>
      <c r="Q330" s="166"/>
      <c r="R330" s="226"/>
      <c r="S330" s="1"/>
      <c r="T330" s="1"/>
      <c r="U330" s="1"/>
      <c r="V330" s="4"/>
      <c r="W330" s="4"/>
      <c r="X330" s="4"/>
      <c r="Y330" s="4"/>
      <c r="Z330" s="4"/>
      <c r="AA330" s="4"/>
      <c r="AB330" s="1"/>
      <c r="AC330" s="1"/>
      <c r="AD330" s="1"/>
      <c r="AE330" s="1"/>
      <c r="AF330" s="1"/>
      <c r="AG330" s="1"/>
      <c r="AH330" s="1"/>
      <c r="AI330" s="1"/>
    </row>
    <row r="331" spans="1:35" s="2" customFormat="1" ht="11.5" x14ac:dyDescent="0.25">
      <c r="A331" s="1"/>
      <c r="B331" s="227"/>
      <c r="C331" s="227"/>
      <c r="D331" s="225"/>
      <c r="E331" s="225"/>
      <c r="F331" s="226"/>
      <c r="G331" s="166"/>
      <c r="H331" s="226"/>
      <c r="I331" s="166"/>
      <c r="J331" s="226"/>
      <c r="K331" s="166"/>
      <c r="L331" s="226"/>
      <c r="M331" s="166"/>
      <c r="N331" s="226"/>
      <c r="O331" s="166"/>
      <c r="P331" s="226"/>
      <c r="Q331" s="166"/>
      <c r="R331" s="226"/>
      <c r="S331" s="1"/>
      <c r="T331" s="1"/>
      <c r="U331" s="1"/>
      <c r="V331" s="4"/>
      <c r="W331" s="4"/>
      <c r="X331" s="4"/>
      <c r="Y331" s="4"/>
      <c r="Z331" s="4"/>
      <c r="AA331" s="4"/>
      <c r="AB331" s="1"/>
      <c r="AC331" s="1"/>
      <c r="AD331" s="1"/>
      <c r="AE331" s="1"/>
      <c r="AF331" s="1"/>
      <c r="AG331" s="1"/>
      <c r="AH331" s="1"/>
      <c r="AI331" s="1"/>
    </row>
    <row r="332" spans="1:35" s="2" customFormat="1" ht="11.5" x14ac:dyDescent="0.25">
      <c r="A332" s="1"/>
      <c r="B332" s="227"/>
      <c r="C332" s="227"/>
      <c r="D332" s="225"/>
      <c r="E332" s="225"/>
      <c r="F332" s="226"/>
      <c r="G332" s="166"/>
      <c r="H332" s="226"/>
      <c r="I332" s="166"/>
      <c r="J332" s="226"/>
      <c r="K332" s="166"/>
      <c r="L332" s="226"/>
      <c r="M332" s="166"/>
      <c r="N332" s="226"/>
      <c r="O332" s="166"/>
      <c r="P332" s="226"/>
      <c r="Q332" s="166"/>
      <c r="R332" s="226"/>
      <c r="S332" s="1"/>
      <c r="T332" s="1"/>
      <c r="U332" s="1"/>
      <c r="V332" s="4"/>
      <c r="W332" s="4"/>
      <c r="X332" s="4"/>
      <c r="Y332" s="4"/>
      <c r="Z332" s="4"/>
      <c r="AA332" s="4"/>
      <c r="AB332" s="1"/>
      <c r="AC332" s="1"/>
      <c r="AD332" s="1"/>
      <c r="AE332" s="1"/>
      <c r="AF332" s="1"/>
      <c r="AG332" s="1"/>
      <c r="AH332" s="1"/>
      <c r="AI332" s="1"/>
    </row>
    <row r="333" spans="1:35" s="2" customFormat="1" ht="11.5" x14ac:dyDescent="0.25">
      <c r="A333" s="1"/>
      <c r="B333" s="227"/>
      <c r="C333" s="227"/>
      <c r="D333" s="225"/>
      <c r="E333" s="225"/>
      <c r="F333" s="226"/>
      <c r="G333" s="166"/>
      <c r="H333" s="226"/>
      <c r="I333" s="166"/>
      <c r="J333" s="226"/>
      <c r="K333" s="166"/>
      <c r="L333" s="226"/>
      <c r="M333" s="166"/>
      <c r="N333" s="226"/>
      <c r="O333" s="166"/>
      <c r="P333" s="226"/>
      <c r="Q333" s="166"/>
      <c r="R333" s="226"/>
      <c r="S333" s="1"/>
      <c r="T333" s="1"/>
      <c r="U333" s="1"/>
      <c r="V333" s="4"/>
      <c r="W333" s="4"/>
      <c r="X333" s="4"/>
      <c r="Y333" s="4"/>
      <c r="Z333" s="4"/>
      <c r="AA333" s="4"/>
      <c r="AB333" s="1"/>
      <c r="AC333" s="1"/>
      <c r="AD333" s="1"/>
      <c r="AE333" s="1"/>
      <c r="AF333" s="1"/>
      <c r="AG333" s="1"/>
      <c r="AH333" s="1"/>
      <c r="AI333" s="1"/>
    </row>
    <row r="334" spans="1:35" s="2" customFormat="1" ht="11.5" x14ac:dyDescent="0.25">
      <c r="A334" s="1"/>
      <c r="B334" s="227"/>
      <c r="C334" s="227"/>
      <c r="D334" s="225"/>
      <c r="E334" s="225"/>
      <c r="F334" s="226"/>
      <c r="G334" s="166"/>
      <c r="H334" s="226"/>
      <c r="I334" s="166"/>
      <c r="J334" s="226"/>
      <c r="K334" s="166"/>
      <c r="L334" s="226"/>
      <c r="M334" s="166"/>
      <c r="N334" s="226"/>
      <c r="O334" s="166"/>
      <c r="P334" s="226"/>
      <c r="Q334" s="166"/>
      <c r="R334" s="226"/>
      <c r="S334" s="1"/>
      <c r="T334" s="1"/>
      <c r="U334" s="1"/>
      <c r="V334" s="4"/>
      <c r="W334" s="4"/>
      <c r="X334" s="4"/>
      <c r="Y334" s="4"/>
      <c r="Z334" s="4"/>
      <c r="AA334" s="4"/>
      <c r="AB334" s="1"/>
      <c r="AC334" s="1"/>
      <c r="AD334" s="1"/>
      <c r="AE334" s="1"/>
      <c r="AF334" s="1"/>
      <c r="AG334" s="1"/>
      <c r="AH334" s="1"/>
      <c r="AI334" s="1"/>
    </row>
    <row r="335" spans="1:35" s="2" customFormat="1" ht="11.5" x14ac:dyDescent="0.25">
      <c r="A335" s="1"/>
      <c r="B335" s="227"/>
      <c r="C335" s="227"/>
      <c r="D335" s="225"/>
      <c r="E335" s="225"/>
      <c r="F335" s="226"/>
      <c r="G335" s="166"/>
      <c r="H335" s="226"/>
      <c r="I335" s="166"/>
      <c r="J335" s="226"/>
      <c r="K335" s="166"/>
      <c r="L335" s="226"/>
      <c r="M335" s="166"/>
      <c r="N335" s="226"/>
      <c r="O335" s="166"/>
      <c r="P335" s="226"/>
      <c r="Q335" s="166"/>
      <c r="R335" s="226"/>
      <c r="S335" s="1"/>
      <c r="T335" s="1"/>
      <c r="U335" s="1"/>
      <c r="V335" s="4"/>
      <c r="W335" s="4"/>
      <c r="X335" s="4"/>
      <c r="Y335" s="4"/>
      <c r="Z335" s="4"/>
      <c r="AA335" s="4"/>
      <c r="AB335" s="1"/>
      <c r="AC335" s="1"/>
      <c r="AD335" s="1"/>
      <c r="AE335" s="1"/>
      <c r="AF335" s="1"/>
      <c r="AG335" s="1"/>
      <c r="AH335" s="1"/>
      <c r="AI335" s="1"/>
    </row>
    <row r="336" spans="1:35" s="2" customFormat="1" ht="11.5" x14ac:dyDescent="0.25">
      <c r="A336" s="1"/>
      <c r="B336" s="227"/>
      <c r="C336" s="227"/>
      <c r="D336" s="225"/>
      <c r="E336" s="225"/>
      <c r="F336" s="226"/>
      <c r="G336" s="166"/>
      <c r="H336" s="226"/>
      <c r="I336" s="166"/>
      <c r="J336" s="226"/>
      <c r="K336" s="166"/>
      <c r="L336" s="226"/>
      <c r="M336" s="166"/>
      <c r="N336" s="226"/>
      <c r="O336" s="166"/>
      <c r="P336" s="226"/>
      <c r="Q336" s="166"/>
      <c r="R336" s="226"/>
      <c r="S336" s="1"/>
      <c r="T336" s="1"/>
      <c r="U336" s="1"/>
      <c r="V336" s="4"/>
      <c r="W336" s="4"/>
      <c r="X336" s="4"/>
      <c r="Y336" s="4"/>
      <c r="Z336" s="4"/>
      <c r="AA336" s="4"/>
      <c r="AB336" s="1"/>
      <c r="AC336" s="1"/>
      <c r="AD336" s="1"/>
      <c r="AE336" s="1"/>
      <c r="AF336" s="1"/>
      <c r="AG336" s="1"/>
      <c r="AH336" s="1"/>
      <c r="AI336" s="1"/>
    </row>
    <row r="337" spans="1:35" s="2" customFormat="1" ht="11.5" x14ac:dyDescent="0.25">
      <c r="A337" s="1"/>
      <c r="B337" s="227"/>
      <c r="C337" s="227"/>
      <c r="D337" s="225"/>
      <c r="E337" s="225"/>
      <c r="F337" s="226"/>
      <c r="G337" s="166"/>
      <c r="H337" s="226"/>
      <c r="I337" s="166"/>
      <c r="J337" s="226"/>
      <c r="K337" s="166"/>
      <c r="L337" s="226"/>
      <c r="M337" s="166"/>
      <c r="N337" s="226"/>
      <c r="O337" s="166"/>
      <c r="P337" s="226"/>
      <c r="Q337" s="166"/>
      <c r="R337" s="226"/>
      <c r="S337" s="1"/>
      <c r="T337" s="1"/>
      <c r="U337" s="1"/>
      <c r="V337" s="4"/>
      <c r="W337" s="4"/>
      <c r="X337" s="4"/>
      <c r="Y337" s="4"/>
      <c r="Z337" s="4"/>
      <c r="AA337" s="4"/>
      <c r="AB337" s="1"/>
      <c r="AC337" s="1"/>
      <c r="AD337" s="1"/>
      <c r="AE337" s="1"/>
      <c r="AF337" s="1"/>
      <c r="AG337" s="1"/>
      <c r="AH337" s="1"/>
      <c r="AI337" s="1"/>
    </row>
    <row r="338" spans="1:35" s="2" customFormat="1" ht="11.5" x14ac:dyDescent="0.25">
      <c r="A338" s="1"/>
      <c r="B338" s="227"/>
      <c r="C338" s="227"/>
      <c r="D338" s="225"/>
      <c r="E338" s="225"/>
      <c r="F338" s="226"/>
      <c r="G338" s="166"/>
      <c r="H338" s="226"/>
      <c r="I338" s="166"/>
      <c r="J338" s="226"/>
      <c r="K338" s="166"/>
      <c r="L338" s="226"/>
      <c r="M338" s="166"/>
      <c r="N338" s="226"/>
      <c r="O338" s="166"/>
      <c r="P338" s="226"/>
      <c r="Q338" s="166"/>
      <c r="R338" s="226"/>
      <c r="S338" s="1"/>
      <c r="T338" s="1"/>
      <c r="U338" s="1"/>
      <c r="V338" s="4"/>
      <c r="W338" s="4"/>
      <c r="X338" s="4"/>
      <c r="Y338" s="4"/>
      <c r="Z338" s="4"/>
      <c r="AA338" s="4"/>
      <c r="AB338" s="1"/>
      <c r="AC338" s="1"/>
      <c r="AD338" s="1"/>
      <c r="AE338" s="1"/>
      <c r="AF338" s="1"/>
      <c r="AG338" s="1"/>
      <c r="AH338" s="1"/>
      <c r="AI338" s="1"/>
    </row>
    <row r="339" spans="1:35" s="2" customFormat="1" ht="11.5" x14ac:dyDescent="0.25">
      <c r="A339" s="1"/>
      <c r="B339" s="227"/>
      <c r="C339" s="227"/>
      <c r="D339" s="225"/>
      <c r="E339" s="225"/>
      <c r="F339" s="226"/>
      <c r="G339" s="166"/>
      <c r="H339" s="226"/>
      <c r="I339" s="166"/>
      <c r="J339" s="226"/>
      <c r="K339" s="166"/>
      <c r="L339" s="226"/>
      <c r="M339" s="166"/>
      <c r="N339" s="226"/>
      <c r="O339" s="166"/>
      <c r="P339" s="226"/>
      <c r="Q339" s="166"/>
      <c r="R339" s="226"/>
      <c r="S339" s="1"/>
      <c r="T339" s="1"/>
      <c r="U339" s="1"/>
      <c r="V339" s="4"/>
      <c r="W339" s="4"/>
      <c r="X339" s="4"/>
      <c r="Y339" s="4"/>
      <c r="Z339" s="4"/>
      <c r="AA339" s="4"/>
      <c r="AB339" s="1"/>
      <c r="AC339" s="1"/>
      <c r="AD339" s="1"/>
      <c r="AE339" s="1"/>
      <c r="AF339" s="1"/>
      <c r="AG339" s="1"/>
      <c r="AH339" s="1"/>
      <c r="AI339" s="1"/>
    </row>
    <row r="340" spans="1:35" s="2" customFormat="1" ht="11.5" x14ac:dyDescent="0.25">
      <c r="A340" s="1"/>
      <c r="B340" s="227"/>
      <c r="C340" s="227"/>
      <c r="D340" s="225"/>
      <c r="E340" s="225"/>
      <c r="F340" s="226"/>
      <c r="G340" s="166"/>
      <c r="H340" s="226"/>
      <c r="I340" s="166"/>
      <c r="J340" s="226"/>
      <c r="K340" s="166"/>
      <c r="L340" s="226"/>
      <c r="M340" s="166"/>
      <c r="N340" s="226"/>
      <c r="O340" s="166"/>
      <c r="P340" s="226"/>
      <c r="Q340" s="166"/>
      <c r="R340" s="226"/>
      <c r="S340" s="1"/>
      <c r="T340" s="1"/>
      <c r="U340" s="1"/>
      <c r="V340" s="4"/>
      <c r="W340" s="4"/>
      <c r="X340" s="4"/>
      <c r="Y340" s="4"/>
      <c r="Z340" s="4"/>
      <c r="AA340" s="4"/>
      <c r="AB340" s="1"/>
      <c r="AC340" s="1"/>
      <c r="AD340" s="1"/>
      <c r="AE340" s="1"/>
      <c r="AF340" s="1"/>
      <c r="AG340" s="1"/>
      <c r="AH340" s="1"/>
      <c r="AI340" s="1"/>
    </row>
    <row r="341" spans="1:35" s="2" customFormat="1" ht="11.5" x14ac:dyDescent="0.25">
      <c r="A341" s="1"/>
      <c r="B341" s="227"/>
      <c r="C341" s="227"/>
      <c r="D341" s="225"/>
      <c r="E341" s="225"/>
      <c r="F341" s="226"/>
      <c r="G341" s="166"/>
      <c r="H341" s="226"/>
      <c r="I341" s="166"/>
      <c r="J341" s="226"/>
      <c r="K341" s="166"/>
      <c r="L341" s="226"/>
      <c r="M341" s="166"/>
      <c r="N341" s="226"/>
      <c r="O341" s="166"/>
      <c r="P341" s="226"/>
      <c r="Q341" s="166"/>
      <c r="R341" s="226"/>
      <c r="S341" s="1"/>
      <c r="T341" s="1"/>
      <c r="U341" s="1"/>
      <c r="V341" s="4"/>
      <c r="W341" s="4"/>
      <c r="X341" s="4"/>
      <c r="Y341" s="4"/>
      <c r="Z341" s="4"/>
      <c r="AA341" s="4"/>
      <c r="AB341" s="1"/>
      <c r="AC341" s="1"/>
      <c r="AD341" s="1"/>
      <c r="AE341" s="1"/>
      <c r="AF341" s="1"/>
      <c r="AG341" s="1"/>
      <c r="AH341" s="1"/>
      <c r="AI341" s="1"/>
    </row>
    <row r="342" spans="1:35" s="2" customFormat="1" ht="11.5" x14ac:dyDescent="0.25">
      <c r="A342" s="1"/>
      <c r="B342" s="227"/>
      <c r="C342" s="227"/>
      <c r="D342" s="225"/>
      <c r="E342" s="225"/>
      <c r="F342" s="226"/>
      <c r="G342" s="166"/>
      <c r="H342" s="226"/>
      <c r="I342" s="166"/>
      <c r="J342" s="226"/>
      <c r="K342" s="166"/>
      <c r="L342" s="226"/>
      <c r="M342" s="166"/>
      <c r="N342" s="226"/>
      <c r="O342" s="166"/>
      <c r="P342" s="226"/>
      <c r="Q342" s="166"/>
      <c r="R342" s="226"/>
      <c r="S342" s="1"/>
      <c r="T342" s="1"/>
      <c r="U342" s="1"/>
      <c r="V342" s="4"/>
      <c r="W342" s="4"/>
      <c r="X342" s="4"/>
      <c r="Y342" s="4"/>
      <c r="Z342" s="4"/>
      <c r="AA342" s="4"/>
      <c r="AB342" s="1"/>
      <c r="AC342" s="1"/>
      <c r="AD342" s="1"/>
      <c r="AE342" s="1"/>
      <c r="AF342" s="1"/>
      <c r="AG342" s="1"/>
      <c r="AH342" s="1"/>
      <c r="AI342" s="1"/>
    </row>
    <row r="343" spans="1:35" s="2" customFormat="1" ht="11.5" x14ac:dyDescent="0.25">
      <c r="A343" s="1"/>
      <c r="B343" s="227"/>
      <c r="C343" s="227"/>
      <c r="D343" s="225"/>
      <c r="E343" s="225"/>
      <c r="F343" s="226"/>
      <c r="G343" s="166"/>
      <c r="H343" s="226"/>
      <c r="I343" s="166"/>
      <c r="J343" s="226"/>
      <c r="K343" s="166"/>
      <c r="L343" s="226"/>
      <c r="M343" s="166"/>
      <c r="N343" s="226"/>
      <c r="O343" s="166"/>
      <c r="P343" s="226"/>
      <c r="Q343" s="166"/>
      <c r="R343" s="226"/>
      <c r="S343" s="1"/>
      <c r="T343" s="1"/>
      <c r="U343" s="1"/>
      <c r="V343" s="4"/>
      <c r="W343" s="4"/>
      <c r="X343" s="4"/>
      <c r="Y343" s="4"/>
      <c r="Z343" s="4"/>
      <c r="AA343" s="4"/>
      <c r="AB343" s="1"/>
      <c r="AC343" s="1"/>
      <c r="AD343" s="1"/>
      <c r="AE343" s="1"/>
      <c r="AF343" s="1"/>
      <c r="AG343" s="1"/>
      <c r="AH343" s="1"/>
      <c r="AI343" s="1"/>
    </row>
    <row r="344" spans="1:35" s="2" customFormat="1" ht="11.5" x14ac:dyDescent="0.25">
      <c r="A344" s="1"/>
      <c r="B344" s="227"/>
      <c r="C344" s="227"/>
      <c r="D344" s="225"/>
      <c r="E344" s="225"/>
      <c r="F344" s="226"/>
      <c r="G344" s="166"/>
      <c r="H344" s="226"/>
      <c r="I344" s="166"/>
      <c r="J344" s="226"/>
      <c r="K344" s="166"/>
      <c r="L344" s="226"/>
      <c r="M344" s="166"/>
      <c r="N344" s="226"/>
      <c r="O344" s="166"/>
      <c r="P344" s="226"/>
      <c r="Q344" s="166"/>
      <c r="R344" s="226"/>
      <c r="S344" s="1"/>
      <c r="T344" s="1"/>
      <c r="U344" s="1"/>
      <c r="V344" s="4"/>
      <c r="W344" s="4"/>
      <c r="X344" s="4"/>
      <c r="Y344" s="4"/>
      <c r="Z344" s="4"/>
      <c r="AA344" s="4"/>
      <c r="AB344" s="1"/>
      <c r="AC344" s="1"/>
      <c r="AD344" s="1"/>
      <c r="AE344" s="1"/>
      <c r="AF344" s="1"/>
      <c r="AG344" s="1"/>
      <c r="AH344" s="1"/>
      <c r="AI344" s="1"/>
    </row>
    <row r="345" spans="1:35" s="2" customFormat="1" ht="11.5" x14ac:dyDescent="0.25">
      <c r="A345" s="1"/>
      <c r="B345" s="227"/>
      <c r="C345" s="227"/>
      <c r="D345" s="225"/>
      <c r="E345" s="225"/>
      <c r="F345" s="226"/>
      <c r="G345" s="166"/>
      <c r="H345" s="226"/>
      <c r="I345" s="166"/>
      <c r="J345" s="226"/>
      <c r="K345" s="166"/>
      <c r="L345" s="226"/>
      <c r="M345" s="166"/>
      <c r="N345" s="226"/>
      <c r="O345" s="166"/>
      <c r="P345" s="226"/>
      <c r="Q345" s="166"/>
      <c r="R345" s="226"/>
      <c r="S345" s="1"/>
      <c r="T345" s="1"/>
      <c r="U345" s="1"/>
      <c r="V345" s="4"/>
      <c r="W345" s="4"/>
      <c r="X345" s="4"/>
      <c r="Y345" s="4"/>
      <c r="Z345" s="4"/>
      <c r="AA345" s="4"/>
      <c r="AB345" s="1"/>
      <c r="AC345" s="1"/>
      <c r="AD345" s="1"/>
      <c r="AE345" s="1"/>
      <c r="AF345" s="1"/>
      <c r="AG345" s="1"/>
      <c r="AH345" s="1"/>
      <c r="AI345" s="1"/>
    </row>
    <row r="346" spans="1:35" s="2" customFormat="1" ht="11.5" x14ac:dyDescent="0.25">
      <c r="A346" s="1"/>
      <c r="B346" s="227"/>
      <c r="C346" s="227"/>
      <c r="D346" s="225"/>
      <c r="E346" s="225"/>
      <c r="F346" s="226"/>
      <c r="G346" s="166"/>
      <c r="H346" s="226"/>
      <c r="I346" s="166"/>
      <c r="J346" s="226"/>
      <c r="K346" s="166"/>
      <c r="L346" s="226"/>
      <c r="M346" s="166"/>
      <c r="N346" s="226"/>
      <c r="O346" s="166"/>
      <c r="P346" s="226"/>
      <c r="Q346" s="166"/>
      <c r="R346" s="226"/>
      <c r="S346" s="1"/>
      <c r="T346" s="1"/>
      <c r="U346" s="1"/>
      <c r="V346" s="4"/>
      <c r="W346" s="4"/>
      <c r="X346" s="4"/>
      <c r="Y346" s="4"/>
      <c r="Z346" s="4"/>
      <c r="AA346" s="4"/>
      <c r="AB346" s="1"/>
      <c r="AC346" s="1"/>
      <c r="AD346" s="1"/>
      <c r="AE346" s="1"/>
      <c r="AF346" s="1"/>
      <c r="AG346" s="1"/>
      <c r="AH346" s="1"/>
      <c r="AI346" s="1"/>
    </row>
    <row r="347" spans="1:35" s="2" customFormat="1" ht="11.5" x14ac:dyDescent="0.25">
      <c r="A347" s="1"/>
      <c r="B347" s="227"/>
      <c r="C347" s="227"/>
      <c r="D347" s="225"/>
      <c r="E347" s="225"/>
      <c r="F347" s="226"/>
      <c r="G347" s="166"/>
      <c r="H347" s="226"/>
      <c r="I347" s="166"/>
      <c r="J347" s="226"/>
      <c r="K347" s="166"/>
      <c r="L347" s="226"/>
      <c r="M347" s="166"/>
      <c r="N347" s="226"/>
      <c r="O347" s="166"/>
      <c r="P347" s="226"/>
      <c r="Q347" s="166"/>
      <c r="R347" s="226"/>
      <c r="S347" s="1"/>
      <c r="T347" s="1"/>
      <c r="U347" s="1"/>
      <c r="V347" s="4"/>
      <c r="W347" s="4"/>
      <c r="X347" s="4"/>
      <c r="Y347" s="4"/>
      <c r="Z347" s="4"/>
      <c r="AA347" s="4"/>
      <c r="AB347" s="1"/>
      <c r="AC347" s="1"/>
      <c r="AD347" s="1"/>
      <c r="AE347" s="1"/>
      <c r="AF347" s="1"/>
      <c r="AG347" s="1"/>
      <c r="AH347" s="1"/>
      <c r="AI347" s="1"/>
    </row>
    <row r="348" spans="1:35" s="2" customFormat="1" ht="11.5" x14ac:dyDescent="0.25">
      <c r="A348" s="1"/>
      <c r="B348" s="227"/>
      <c r="C348" s="227"/>
      <c r="D348" s="225"/>
      <c r="E348" s="225"/>
      <c r="F348" s="226"/>
      <c r="G348" s="166"/>
      <c r="H348" s="226"/>
      <c r="I348" s="166"/>
      <c r="J348" s="226"/>
      <c r="K348" s="166"/>
      <c r="L348" s="226"/>
      <c r="M348" s="166"/>
      <c r="N348" s="226"/>
      <c r="O348" s="166"/>
      <c r="P348" s="226"/>
      <c r="Q348" s="166"/>
      <c r="R348" s="226"/>
      <c r="S348" s="1"/>
      <c r="T348" s="1"/>
      <c r="U348" s="1"/>
      <c r="V348" s="4"/>
      <c r="W348" s="4"/>
      <c r="X348" s="4"/>
      <c r="Y348" s="4"/>
      <c r="Z348" s="4"/>
      <c r="AA348" s="4"/>
      <c r="AB348" s="1"/>
      <c r="AC348" s="1"/>
      <c r="AD348" s="1"/>
      <c r="AE348" s="1"/>
      <c r="AF348" s="1"/>
      <c r="AG348" s="1"/>
      <c r="AH348" s="1"/>
      <c r="AI348" s="1"/>
    </row>
    <row r="349" spans="1:35" s="2" customFormat="1" ht="11.5" x14ac:dyDescent="0.25">
      <c r="A349" s="1"/>
      <c r="B349" s="227"/>
      <c r="C349" s="227"/>
      <c r="D349" s="225"/>
      <c r="E349" s="225"/>
      <c r="F349" s="226"/>
      <c r="G349" s="166"/>
      <c r="H349" s="226"/>
      <c r="I349" s="166"/>
      <c r="J349" s="226"/>
      <c r="K349" s="166"/>
      <c r="L349" s="226"/>
      <c r="M349" s="166"/>
      <c r="N349" s="226"/>
      <c r="O349" s="166"/>
      <c r="P349" s="226"/>
      <c r="Q349" s="166"/>
      <c r="R349" s="226"/>
      <c r="S349" s="1"/>
      <c r="T349" s="1"/>
      <c r="U349" s="1"/>
      <c r="V349" s="4"/>
      <c r="W349" s="4"/>
      <c r="X349" s="4"/>
      <c r="Y349" s="4"/>
      <c r="Z349" s="4"/>
      <c r="AA349" s="4"/>
      <c r="AB349" s="1"/>
      <c r="AC349" s="1"/>
      <c r="AD349" s="1"/>
      <c r="AE349" s="1"/>
      <c r="AF349" s="1"/>
      <c r="AG349" s="1"/>
      <c r="AH349" s="1"/>
      <c r="AI349" s="1"/>
    </row>
    <row r="350" spans="1:35" s="2" customFormat="1" ht="11.5" x14ac:dyDescent="0.25">
      <c r="A350" s="1"/>
      <c r="B350" s="227"/>
      <c r="C350" s="227"/>
      <c r="D350" s="225"/>
      <c r="E350" s="225"/>
      <c r="F350" s="226"/>
      <c r="G350" s="166"/>
      <c r="H350" s="226"/>
      <c r="I350" s="166"/>
      <c r="J350" s="226"/>
      <c r="K350" s="166"/>
      <c r="L350" s="226"/>
      <c r="M350" s="166"/>
      <c r="N350" s="226"/>
      <c r="O350" s="166"/>
      <c r="P350" s="226"/>
      <c r="Q350" s="166"/>
      <c r="R350" s="226"/>
      <c r="S350" s="1"/>
      <c r="T350" s="1"/>
      <c r="U350" s="1"/>
      <c r="V350" s="4"/>
      <c r="W350" s="4"/>
      <c r="X350" s="4"/>
      <c r="Y350" s="4"/>
      <c r="Z350" s="4"/>
      <c r="AA350" s="4"/>
      <c r="AB350" s="1"/>
      <c r="AC350" s="1"/>
      <c r="AD350" s="1"/>
      <c r="AE350" s="1"/>
      <c r="AF350" s="1"/>
      <c r="AG350" s="1"/>
      <c r="AH350" s="1"/>
      <c r="AI350" s="1"/>
    </row>
    <row r="351" spans="1:35" s="2" customFormat="1" ht="11.5" x14ac:dyDescent="0.25">
      <c r="A351" s="1"/>
      <c r="B351" s="227"/>
      <c r="C351" s="227"/>
      <c r="D351" s="225"/>
      <c r="E351" s="225"/>
      <c r="F351" s="226"/>
      <c r="G351" s="166"/>
      <c r="H351" s="226"/>
      <c r="I351" s="166"/>
      <c r="J351" s="226"/>
      <c r="K351" s="166"/>
      <c r="L351" s="226"/>
      <c r="M351" s="166"/>
      <c r="N351" s="226"/>
      <c r="O351" s="166"/>
      <c r="P351" s="226"/>
      <c r="Q351" s="166"/>
      <c r="R351" s="226"/>
      <c r="S351" s="1"/>
      <c r="T351" s="1"/>
      <c r="U351" s="1"/>
      <c r="V351" s="4"/>
      <c r="W351" s="4"/>
      <c r="X351" s="4"/>
      <c r="Y351" s="4"/>
      <c r="Z351" s="4"/>
      <c r="AA351" s="4"/>
      <c r="AB351" s="1"/>
      <c r="AC351" s="1"/>
      <c r="AD351" s="1"/>
      <c r="AE351" s="1"/>
      <c r="AF351" s="1"/>
      <c r="AG351" s="1"/>
      <c r="AH351" s="1"/>
      <c r="AI351" s="1"/>
    </row>
    <row r="352" spans="1:35" s="2" customFormat="1" ht="11.5" x14ac:dyDescent="0.25">
      <c r="A352" s="1"/>
      <c r="B352" s="227"/>
      <c r="C352" s="227"/>
      <c r="D352" s="225"/>
      <c r="E352" s="225"/>
      <c r="F352" s="226"/>
      <c r="G352" s="166"/>
      <c r="H352" s="226"/>
      <c r="I352" s="166"/>
      <c r="J352" s="226"/>
      <c r="K352" s="166"/>
      <c r="L352" s="226"/>
      <c r="M352" s="166"/>
      <c r="N352" s="226"/>
      <c r="O352" s="166"/>
      <c r="P352" s="226"/>
      <c r="Q352" s="166"/>
      <c r="R352" s="226"/>
      <c r="S352" s="1"/>
      <c r="T352" s="1"/>
      <c r="U352" s="1"/>
      <c r="V352" s="4"/>
      <c r="W352" s="4"/>
      <c r="X352" s="4"/>
      <c r="Y352" s="4"/>
      <c r="Z352" s="4"/>
      <c r="AA352" s="4"/>
      <c r="AB352" s="1"/>
      <c r="AC352" s="1"/>
      <c r="AD352" s="1"/>
      <c r="AE352" s="1"/>
      <c r="AF352" s="1"/>
      <c r="AG352" s="1"/>
      <c r="AH352" s="1"/>
      <c r="AI352" s="1"/>
    </row>
    <row r="353" spans="1:35" s="2" customFormat="1" ht="11.5" x14ac:dyDescent="0.25">
      <c r="A353" s="1"/>
      <c r="B353" s="227"/>
      <c r="C353" s="227"/>
      <c r="D353" s="225"/>
      <c r="E353" s="225"/>
      <c r="F353" s="226"/>
      <c r="G353" s="166"/>
      <c r="H353" s="226"/>
      <c r="I353" s="166"/>
      <c r="J353" s="226"/>
      <c r="K353" s="166"/>
      <c r="L353" s="226"/>
      <c r="M353" s="166"/>
      <c r="N353" s="226"/>
      <c r="O353" s="166"/>
      <c r="P353" s="226"/>
      <c r="Q353" s="166"/>
      <c r="R353" s="226"/>
      <c r="S353" s="1"/>
      <c r="T353" s="1"/>
      <c r="U353" s="1"/>
      <c r="V353" s="4"/>
      <c r="W353" s="4"/>
      <c r="X353" s="4"/>
      <c r="Y353" s="4"/>
      <c r="Z353" s="4"/>
      <c r="AA353" s="4"/>
      <c r="AB353" s="1"/>
      <c r="AC353" s="1"/>
      <c r="AD353" s="1"/>
      <c r="AE353" s="1"/>
      <c r="AF353" s="1"/>
      <c r="AG353" s="1"/>
      <c r="AH353" s="1"/>
      <c r="AI353" s="1"/>
    </row>
    <row r="354" spans="1:35" s="2" customFormat="1" ht="11.5" x14ac:dyDescent="0.25">
      <c r="A354" s="1"/>
      <c r="B354" s="227"/>
      <c r="C354" s="227"/>
      <c r="D354" s="225"/>
      <c r="E354" s="225"/>
      <c r="F354" s="226"/>
      <c r="G354" s="166"/>
      <c r="H354" s="226"/>
      <c r="I354" s="166"/>
      <c r="J354" s="226"/>
      <c r="K354" s="166"/>
      <c r="L354" s="226"/>
      <c r="M354" s="166"/>
      <c r="N354" s="226"/>
      <c r="O354" s="166"/>
      <c r="P354" s="226"/>
      <c r="Q354" s="166"/>
      <c r="R354" s="226"/>
      <c r="S354" s="1"/>
      <c r="T354" s="1"/>
      <c r="U354" s="1"/>
      <c r="V354" s="4"/>
      <c r="W354" s="4"/>
      <c r="X354" s="4"/>
      <c r="Y354" s="4"/>
      <c r="Z354" s="4"/>
      <c r="AA354" s="4"/>
      <c r="AB354" s="1"/>
      <c r="AC354" s="1"/>
      <c r="AD354" s="1"/>
      <c r="AE354" s="1"/>
      <c r="AF354" s="1"/>
      <c r="AG354" s="1"/>
      <c r="AH354" s="1"/>
      <c r="AI354" s="1"/>
    </row>
    <row r="355" spans="1:35" s="2" customFormat="1" ht="11.5" x14ac:dyDescent="0.25">
      <c r="A355" s="1"/>
      <c r="B355" s="227"/>
      <c r="C355" s="227"/>
      <c r="D355" s="225"/>
      <c r="E355" s="225"/>
      <c r="F355" s="226"/>
      <c r="G355" s="166"/>
      <c r="H355" s="226"/>
      <c r="I355" s="166"/>
      <c r="J355" s="226"/>
      <c r="K355" s="166"/>
      <c r="L355" s="226"/>
      <c r="M355" s="166"/>
      <c r="N355" s="226"/>
      <c r="O355" s="166"/>
      <c r="P355" s="226"/>
      <c r="Q355" s="166"/>
      <c r="R355" s="226"/>
      <c r="S355" s="1"/>
      <c r="T355" s="1"/>
      <c r="U355" s="1"/>
      <c r="V355" s="4"/>
      <c r="W355" s="4"/>
      <c r="X355" s="4"/>
      <c r="Y355" s="4"/>
      <c r="Z355" s="4"/>
      <c r="AA355" s="4"/>
      <c r="AB355" s="1"/>
      <c r="AC355" s="1"/>
      <c r="AD355" s="1"/>
      <c r="AE355" s="1"/>
      <c r="AF355" s="1"/>
      <c r="AG355" s="1"/>
      <c r="AH355" s="1"/>
      <c r="AI355" s="1"/>
    </row>
    <row r="356" spans="1:35" s="2" customFormat="1" ht="11.5" x14ac:dyDescent="0.25">
      <c r="A356" s="1"/>
      <c r="B356" s="227"/>
      <c r="C356" s="227"/>
      <c r="D356" s="225"/>
      <c r="E356" s="225"/>
      <c r="F356" s="226"/>
      <c r="G356" s="166"/>
      <c r="H356" s="226"/>
      <c r="I356" s="166"/>
      <c r="J356" s="226"/>
      <c r="K356" s="166"/>
      <c r="L356" s="226"/>
      <c r="M356" s="166"/>
      <c r="N356" s="226"/>
      <c r="O356" s="166"/>
      <c r="P356" s="226"/>
      <c r="Q356" s="166"/>
      <c r="R356" s="226"/>
      <c r="S356" s="1"/>
      <c r="T356" s="1"/>
      <c r="U356" s="1"/>
      <c r="V356" s="4"/>
      <c r="W356" s="4"/>
      <c r="X356" s="4"/>
      <c r="Y356" s="4"/>
      <c r="Z356" s="4"/>
      <c r="AA356" s="4"/>
      <c r="AB356" s="1"/>
      <c r="AC356" s="1"/>
      <c r="AD356" s="1"/>
      <c r="AE356" s="1"/>
      <c r="AF356" s="1"/>
      <c r="AG356" s="1"/>
      <c r="AH356" s="1"/>
      <c r="AI356" s="1"/>
    </row>
    <row r="357" spans="1:35" s="2" customFormat="1" ht="11.5" x14ac:dyDescent="0.25">
      <c r="A357" s="1"/>
      <c r="B357" s="227"/>
      <c r="C357" s="227"/>
      <c r="D357" s="225"/>
      <c r="E357" s="225"/>
      <c r="F357" s="226"/>
      <c r="G357" s="166"/>
      <c r="H357" s="226"/>
      <c r="I357" s="166"/>
      <c r="J357" s="226"/>
      <c r="K357" s="166"/>
      <c r="L357" s="226"/>
      <c r="M357" s="166"/>
      <c r="N357" s="226"/>
      <c r="O357" s="166"/>
      <c r="P357" s="226"/>
      <c r="Q357" s="166"/>
      <c r="R357" s="226"/>
      <c r="S357" s="1"/>
      <c r="T357" s="1"/>
      <c r="U357" s="1"/>
      <c r="V357" s="4"/>
      <c r="W357" s="4"/>
      <c r="X357" s="4"/>
      <c r="Y357" s="4"/>
      <c r="Z357" s="4"/>
      <c r="AA357" s="4"/>
      <c r="AB357" s="1"/>
      <c r="AC357" s="1"/>
      <c r="AD357" s="1"/>
      <c r="AE357" s="1"/>
      <c r="AF357" s="1"/>
      <c r="AG357" s="1"/>
      <c r="AH357" s="1"/>
      <c r="AI357" s="1"/>
    </row>
    <row r="358" spans="1:35" s="2" customFormat="1" ht="11.5" x14ac:dyDescent="0.25">
      <c r="A358" s="1"/>
      <c r="B358" s="227"/>
      <c r="C358" s="227"/>
      <c r="D358" s="225"/>
      <c r="E358" s="225"/>
      <c r="F358" s="226"/>
      <c r="G358" s="166"/>
      <c r="H358" s="226"/>
      <c r="I358" s="166"/>
      <c r="J358" s="226"/>
      <c r="K358" s="166"/>
      <c r="L358" s="226"/>
      <c r="M358" s="166"/>
      <c r="N358" s="226"/>
      <c r="O358" s="166"/>
      <c r="P358" s="226"/>
      <c r="Q358" s="166"/>
      <c r="R358" s="226"/>
      <c r="S358" s="1"/>
      <c r="T358" s="1"/>
      <c r="U358" s="1"/>
      <c r="V358" s="4"/>
      <c r="W358" s="4"/>
      <c r="X358" s="4"/>
      <c r="Y358" s="4"/>
      <c r="Z358" s="4"/>
      <c r="AA358" s="4"/>
      <c r="AB358" s="1"/>
      <c r="AC358" s="1"/>
      <c r="AD358" s="1"/>
      <c r="AE358" s="1"/>
      <c r="AF358" s="1"/>
      <c r="AG358" s="1"/>
      <c r="AH358" s="1"/>
      <c r="AI358" s="1"/>
    </row>
    <row r="359" spans="1:35" s="2" customFormat="1" ht="11.5" x14ac:dyDescent="0.25">
      <c r="A359" s="1"/>
      <c r="B359" s="227"/>
      <c r="C359" s="227"/>
      <c r="D359" s="225"/>
      <c r="E359" s="225"/>
      <c r="F359" s="226"/>
      <c r="G359" s="166"/>
      <c r="H359" s="226"/>
      <c r="I359" s="166"/>
      <c r="J359" s="226"/>
      <c r="K359" s="166"/>
      <c r="L359" s="226"/>
      <c r="M359" s="166"/>
      <c r="N359" s="226"/>
      <c r="O359" s="166"/>
      <c r="P359" s="226"/>
      <c r="Q359" s="166"/>
      <c r="R359" s="226"/>
      <c r="S359" s="1"/>
      <c r="T359" s="1"/>
      <c r="U359" s="1"/>
      <c r="V359" s="4"/>
      <c r="W359" s="4"/>
      <c r="X359" s="4"/>
      <c r="Y359" s="4"/>
      <c r="Z359" s="4"/>
      <c r="AA359" s="4"/>
      <c r="AB359" s="1"/>
      <c r="AC359" s="1"/>
      <c r="AD359" s="1"/>
      <c r="AE359" s="1"/>
      <c r="AF359" s="1"/>
      <c r="AG359" s="1"/>
      <c r="AH359" s="1"/>
      <c r="AI359" s="1"/>
    </row>
    <row r="360" spans="1:35" s="2" customFormat="1" ht="11.5" x14ac:dyDescent="0.25">
      <c r="A360" s="1"/>
      <c r="B360" s="227"/>
      <c r="C360" s="227"/>
      <c r="D360" s="225"/>
      <c r="E360" s="225"/>
      <c r="F360" s="226"/>
      <c r="G360" s="166"/>
      <c r="H360" s="226"/>
      <c r="I360" s="166"/>
      <c r="J360" s="226"/>
      <c r="K360" s="166"/>
      <c r="L360" s="226"/>
      <c r="M360" s="166"/>
      <c r="N360" s="226"/>
      <c r="O360" s="166"/>
      <c r="P360" s="226"/>
      <c r="Q360" s="166"/>
      <c r="R360" s="226"/>
      <c r="S360" s="1"/>
      <c r="T360" s="1"/>
      <c r="U360" s="1"/>
      <c r="V360" s="4"/>
      <c r="W360" s="4"/>
      <c r="X360" s="4"/>
      <c r="Y360" s="4"/>
      <c r="Z360" s="4"/>
      <c r="AA360" s="4"/>
      <c r="AB360" s="1"/>
      <c r="AC360" s="1"/>
      <c r="AD360" s="1"/>
      <c r="AE360" s="1"/>
      <c r="AF360" s="1"/>
      <c r="AG360" s="1"/>
      <c r="AH360" s="1"/>
      <c r="AI360" s="1"/>
    </row>
    <row r="361" spans="1:35" s="2" customFormat="1" ht="11.5" x14ac:dyDescent="0.25">
      <c r="A361" s="1"/>
      <c r="B361" s="227"/>
      <c r="C361" s="227"/>
      <c r="D361" s="225"/>
      <c r="E361" s="225"/>
      <c r="F361" s="226"/>
      <c r="G361" s="166"/>
      <c r="H361" s="226"/>
      <c r="I361" s="166"/>
      <c r="J361" s="226"/>
      <c r="K361" s="166"/>
      <c r="L361" s="226"/>
      <c r="M361" s="166"/>
      <c r="N361" s="226"/>
      <c r="O361" s="166"/>
      <c r="P361" s="226"/>
      <c r="Q361" s="166"/>
      <c r="R361" s="226"/>
      <c r="S361" s="1"/>
      <c r="T361" s="1"/>
      <c r="U361" s="1"/>
      <c r="V361" s="4"/>
      <c r="W361" s="4"/>
      <c r="X361" s="4"/>
      <c r="Y361" s="4"/>
      <c r="Z361" s="4"/>
      <c r="AA361" s="4"/>
      <c r="AB361" s="1"/>
      <c r="AC361" s="1"/>
      <c r="AD361" s="1"/>
      <c r="AE361" s="1"/>
      <c r="AF361" s="1"/>
      <c r="AG361" s="1"/>
      <c r="AH361" s="1"/>
      <c r="AI361" s="1"/>
    </row>
    <row r="362" spans="1:35" s="2" customFormat="1" ht="11.5" x14ac:dyDescent="0.25">
      <c r="A362" s="1"/>
      <c r="B362" s="227"/>
      <c r="C362" s="227"/>
      <c r="D362" s="225"/>
      <c r="E362" s="225"/>
      <c r="F362" s="226"/>
      <c r="G362" s="166"/>
      <c r="H362" s="226"/>
      <c r="I362" s="166"/>
      <c r="J362" s="226"/>
      <c r="K362" s="166"/>
      <c r="L362" s="226"/>
      <c r="M362" s="166"/>
      <c r="N362" s="226"/>
      <c r="O362" s="166"/>
      <c r="P362" s="226"/>
      <c r="Q362" s="166"/>
      <c r="R362" s="226"/>
      <c r="S362" s="1"/>
      <c r="T362" s="1"/>
      <c r="U362" s="1"/>
      <c r="V362" s="4"/>
      <c r="W362" s="4"/>
      <c r="X362" s="4"/>
      <c r="Y362" s="4"/>
      <c r="Z362" s="4"/>
      <c r="AA362" s="4"/>
      <c r="AB362" s="1"/>
      <c r="AC362" s="1"/>
      <c r="AD362" s="1"/>
      <c r="AE362" s="1"/>
      <c r="AF362" s="1"/>
      <c r="AG362" s="1"/>
      <c r="AH362" s="1"/>
      <c r="AI362" s="1"/>
    </row>
    <row r="363" spans="1:35" s="2" customFormat="1" ht="11.5" x14ac:dyDescent="0.25">
      <c r="A363" s="1"/>
      <c r="B363" s="227"/>
      <c r="C363" s="227"/>
      <c r="D363" s="225"/>
      <c r="E363" s="225"/>
      <c r="F363" s="226"/>
      <c r="G363" s="166"/>
      <c r="H363" s="226"/>
      <c r="I363" s="166"/>
      <c r="J363" s="226"/>
      <c r="K363" s="166"/>
      <c r="L363" s="226"/>
      <c r="M363" s="166"/>
      <c r="N363" s="226"/>
      <c r="O363" s="166"/>
      <c r="P363" s="226"/>
      <c r="Q363" s="166"/>
      <c r="R363" s="226"/>
      <c r="S363" s="1"/>
      <c r="T363" s="1"/>
      <c r="U363" s="1"/>
      <c r="V363" s="4"/>
      <c r="W363" s="4"/>
      <c r="X363" s="4"/>
      <c r="Y363" s="4"/>
      <c r="Z363" s="4"/>
      <c r="AA363" s="4"/>
      <c r="AB363" s="1"/>
      <c r="AC363" s="1"/>
      <c r="AD363" s="1"/>
      <c r="AE363" s="1"/>
      <c r="AF363" s="1"/>
      <c r="AG363" s="1"/>
      <c r="AH363" s="1"/>
      <c r="AI363" s="1"/>
    </row>
    <row r="364" spans="1:35" s="2" customFormat="1" ht="11.5" x14ac:dyDescent="0.25">
      <c r="A364" s="1"/>
      <c r="B364" s="227"/>
      <c r="C364" s="227"/>
      <c r="D364" s="225"/>
      <c r="E364" s="225"/>
      <c r="F364" s="226"/>
      <c r="G364" s="166"/>
      <c r="H364" s="226"/>
      <c r="I364" s="166"/>
      <c r="J364" s="226"/>
      <c r="K364" s="166"/>
      <c r="L364" s="226"/>
      <c r="M364" s="166"/>
      <c r="N364" s="226"/>
      <c r="O364" s="166"/>
      <c r="P364" s="226"/>
      <c r="Q364" s="166"/>
      <c r="R364" s="226"/>
      <c r="S364" s="1"/>
      <c r="T364" s="1"/>
      <c r="U364" s="1"/>
      <c r="V364" s="4"/>
      <c r="W364" s="4"/>
      <c r="X364" s="4"/>
      <c r="Y364" s="4"/>
      <c r="Z364" s="4"/>
      <c r="AA364" s="4"/>
      <c r="AB364" s="1"/>
      <c r="AC364" s="1"/>
      <c r="AD364" s="1"/>
      <c r="AE364" s="1"/>
      <c r="AF364" s="1"/>
      <c r="AG364" s="1"/>
      <c r="AH364" s="1"/>
      <c r="AI364" s="1"/>
    </row>
    <row r="365" spans="1:35" s="2" customFormat="1" ht="11.5" x14ac:dyDescent="0.25">
      <c r="A365" s="1"/>
      <c r="B365" s="227"/>
      <c r="C365" s="227"/>
      <c r="D365" s="225"/>
      <c r="E365" s="225"/>
      <c r="F365" s="226"/>
      <c r="G365" s="166"/>
      <c r="H365" s="226"/>
      <c r="I365" s="166"/>
      <c r="J365" s="226"/>
      <c r="K365" s="166"/>
      <c r="L365" s="226"/>
      <c r="M365" s="166"/>
      <c r="N365" s="226"/>
      <c r="O365" s="166"/>
      <c r="P365" s="226"/>
      <c r="Q365" s="166"/>
      <c r="R365" s="226"/>
      <c r="S365" s="1"/>
      <c r="T365" s="1"/>
      <c r="U365" s="1"/>
      <c r="V365" s="4"/>
      <c r="W365" s="4"/>
      <c r="X365" s="4"/>
      <c r="Y365" s="4"/>
      <c r="Z365" s="4"/>
      <c r="AA365" s="4"/>
      <c r="AB365" s="1"/>
      <c r="AC365" s="1"/>
      <c r="AD365" s="1"/>
      <c r="AE365" s="1"/>
      <c r="AF365" s="1"/>
      <c r="AG365" s="1"/>
      <c r="AH365" s="1"/>
      <c r="AI365" s="1"/>
    </row>
    <row r="366" spans="1:35" s="2" customFormat="1" ht="11.5" x14ac:dyDescent="0.25">
      <c r="A366" s="1"/>
      <c r="B366" s="227"/>
      <c r="C366" s="227"/>
      <c r="D366" s="225"/>
      <c r="E366" s="225"/>
      <c r="F366" s="226"/>
      <c r="G366" s="166"/>
      <c r="H366" s="226"/>
      <c r="I366" s="166"/>
      <c r="J366" s="226"/>
      <c r="K366" s="166"/>
      <c r="L366" s="226"/>
      <c r="M366" s="166"/>
      <c r="N366" s="226"/>
      <c r="O366" s="166"/>
      <c r="P366" s="226"/>
      <c r="Q366" s="166"/>
      <c r="R366" s="226"/>
      <c r="S366" s="1"/>
      <c r="T366" s="1"/>
      <c r="U366" s="1"/>
      <c r="V366" s="4"/>
      <c r="W366" s="4"/>
      <c r="X366" s="4"/>
      <c r="Y366" s="4"/>
      <c r="Z366" s="4"/>
      <c r="AA366" s="4"/>
      <c r="AB366" s="1"/>
      <c r="AC366" s="1"/>
      <c r="AD366" s="1"/>
      <c r="AE366" s="1"/>
      <c r="AF366" s="1"/>
      <c r="AG366" s="1"/>
      <c r="AH366" s="1"/>
      <c r="AI366" s="1"/>
    </row>
    <row r="367" spans="1:35" s="2" customFormat="1" ht="11.5" x14ac:dyDescent="0.25">
      <c r="A367" s="1"/>
      <c r="B367" s="227"/>
      <c r="C367" s="227"/>
      <c r="D367" s="225"/>
      <c r="E367" s="225"/>
      <c r="F367" s="226"/>
      <c r="G367" s="166"/>
      <c r="H367" s="226"/>
      <c r="I367" s="166"/>
      <c r="J367" s="226"/>
      <c r="K367" s="166"/>
      <c r="L367" s="226"/>
      <c r="M367" s="166"/>
      <c r="N367" s="226"/>
      <c r="O367" s="166"/>
      <c r="P367" s="226"/>
      <c r="Q367" s="166"/>
      <c r="R367" s="226"/>
      <c r="S367" s="1"/>
      <c r="T367" s="1"/>
      <c r="U367" s="1"/>
      <c r="V367" s="4"/>
      <c r="W367" s="4"/>
      <c r="X367" s="4"/>
      <c r="Y367" s="4"/>
      <c r="Z367" s="4"/>
      <c r="AA367" s="4"/>
      <c r="AB367" s="1"/>
      <c r="AC367" s="1"/>
      <c r="AD367" s="1"/>
      <c r="AE367" s="1"/>
      <c r="AF367" s="1"/>
      <c r="AG367" s="1"/>
      <c r="AH367" s="1"/>
      <c r="AI367" s="1"/>
    </row>
    <row r="368" spans="1:35" s="2" customFormat="1" ht="11.5" x14ac:dyDescent="0.25">
      <c r="A368" s="1"/>
      <c r="B368" s="227"/>
      <c r="C368" s="227"/>
      <c r="D368" s="225"/>
      <c r="E368" s="225"/>
      <c r="F368" s="226"/>
      <c r="G368" s="166"/>
      <c r="H368" s="226"/>
      <c r="I368" s="166"/>
      <c r="J368" s="226"/>
      <c r="K368" s="166"/>
      <c r="L368" s="226"/>
      <c r="M368" s="166"/>
      <c r="N368" s="226"/>
      <c r="O368" s="166"/>
      <c r="P368" s="226"/>
      <c r="Q368" s="166"/>
      <c r="R368" s="226"/>
      <c r="S368" s="1"/>
      <c r="T368" s="1"/>
      <c r="U368" s="1"/>
      <c r="V368" s="4"/>
      <c r="W368" s="4"/>
      <c r="X368" s="4"/>
      <c r="Y368" s="4"/>
      <c r="Z368" s="4"/>
      <c r="AA368" s="4"/>
      <c r="AB368" s="1"/>
      <c r="AC368" s="1"/>
      <c r="AD368" s="1"/>
      <c r="AE368" s="1"/>
      <c r="AF368" s="1"/>
      <c r="AG368" s="1"/>
      <c r="AH368" s="1"/>
      <c r="AI368" s="1"/>
    </row>
    <row r="369" spans="1:35" s="2" customFormat="1" ht="11.5" x14ac:dyDescent="0.25">
      <c r="A369" s="1"/>
      <c r="B369" s="227"/>
      <c r="C369" s="227"/>
      <c r="D369" s="225"/>
      <c r="E369" s="225"/>
      <c r="F369" s="226"/>
      <c r="G369" s="166"/>
      <c r="H369" s="226"/>
      <c r="I369" s="166"/>
      <c r="J369" s="226"/>
      <c r="K369" s="166"/>
      <c r="L369" s="226"/>
      <c r="M369" s="166"/>
      <c r="N369" s="226"/>
      <c r="O369" s="166"/>
      <c r="P369" s="226"/>
      <c r="Q369" s="166"/>
      <c r="R369" s="226"/>
      <c r="S369" s="1"/>
      <c r="T369" s="1"/>
      <c r="U369" s="1"/>
      <c r="V369" s="4"/>
      <c r="W369" s="4"/>
      <c r="X369" s="4"/>
      <c r="Y369" s="4"/>
      <c r="Z369" s="4"/>
      <c r="AA369" s="4"/>
      <c r="AB369" s="1"/>
      <c r="AC369" s="1"/>
      <c r="AD369" s="1"/>
      <c r="AE369" s="1"/>
      <c r="AF369" s="1"/>
      <c r="AG369" s="1"/>
      <c r="AH369" s="1"/>
      <c r="AI369" s="1"/>
    </row>
    <row r="370" spans="1:35" s="2" customFormat="1" ht="11.5" x14ac:dyDescent="0.25">
      <c r="A370" s="1"/>
      <c r="B370" s="227"/>
      <c r="C370" s="227"/>
      <c r="D370" s="225"/>
      <c r="E370" s="225"/>
      <c r="F370" s="226"/>
      <c r="G370" s="166"/>
      <c r="H370" s="226"/>
      <c r="I370" s="166"/>
      <c r="J370" s="226"/>
      <c r="K370" s="166"/>
      <c r="L370" s="226"/>
      <c r="M370" s="166"/>
      <c r="N370" s="226"/>
      <c r="O370" s="166"/>
      <c r="P370" s="226"/>
      <c r="Q370" s="166"/>
      <c r="R370" s="226"/>
      <c r="S370" s="1"/>
      <c r="T370" s="1"/>
      <c r="U370" s="1"/>
      <c r="V370" s="4"/>
      <c r="W370" s="4"/>
      <c r="X370" s="4"/>
      <c r="Y370" s="4"/>
      <c r="Z370" s="4"/>
      <c r="AA370" s="4"/>
      <c r="AB370" s="1"/>
      <c r="AC370" s="1"/>
      <c r="AD370" s="1"/>
      <c r="AE370" s="1"/>
      <c r="AF370" s="1"/>
      <c r="AG370" s="1"/>
      <c r="AH370" s="1"/>
      <c r="AI370" s="1"/>
    </row>
    <row r="371" spans="1:35" s="2" customFormat="1" ht="11.5" x14ac:dyDescent="0.25">
      <c r="A371" s="1"/>
      <c r="B371" s="227"/>
      <c r="C371" s="227"/>
      <c r="D371" s="225"/>
      <c r="E371" s="225"/>
      <c r="F371" s="226"/>
      <c r="G371" s="166"/>
      <c r="H371" s="226"/>
      <c r="I371" s="166"/>
      <c r="J371" s="226"/>
      <c r="K371" s="166"/>
      <c r="L371" s="226"/>
      <c r="M371" s="166"/>
      <c r="N371" s="226"/>
      <c r="O371" s="166"/>
      <c r="P371" s="226"/>
      <c r="Q371" s="166"/>
      <c r="R371" s="226"/>
      <c r="S371" s="1"/>
      <c r="T371" s="1"/>
      <c r="U371" s="1"/>
      <c r="V371" s="4"/>
      <c r="W371" s="4"/>
      <c r="X371" s="4"/>
      <c r="Y371" s="4"/>
      <c r="Z371" s="4"/>
      <c r="AA371" s="4"/>
      <c r="AB371" s="1"/>
      <c r="AC371" s="1"/>
      <c r="AD371" s="1"/>
      <c r="AE371" s="1"/>
      <c r="AF371" s="1"/>
      <c r="AG371" s="1"/>
      <c r="AH371" s="1"/>
      <c r="AI371" s="1"/>
    </row>
    <row r="372" spans="1:35" s="2" customFormat="1" ht="11.5" x14ac:dyDescent="0.25">
      <c r="A372" s="1"/>
      <c r="B372" s="227"/>
      <c r="C372" s="227"/>
      <c r="D372" s="225"/>
      <c r="E372" s="225"/>
      <c r="F372" s="226"/>
      <c r="G372" s="166"/>
      <c r="H372" s="226"/>
      <c r="I372" s="166"/>
      <c r="J372" s="226"/>
      <c r="K372" s="166"/>
      <c r="L372" s="226"/>
      <c r="M372" s="166"/>
      <c r="N372" s="226"/>
      <c r="O372" s="166"/>
      <c r="P372" s="226"/>
      <c r="Q372" s="166"/>
      <c r="R372" s="226"/>
      <c r="S372" s="1"/>
      <c r="T372" s="1"/>
      <c r="U372" s="1"/>
      <c r="V372" s="4"/>
      <c r="W372" s="4"/>
      <c r="X372" s="4"/>
      <c r="Y372" s="4"/>
      <c r="Z372" s="4"/>
      <c r="AA372" s="4"/>
      <c r="AB372" s="1"/>
      <c r="AC372" s="1"/>
      <c r="AD372" s="1"/>
      <c r="AE372" s="1"/>
      <c r="AF372" s="1"/>
      <c r="AG372" s="1"/>
      <c r="AH372" s="1"/>
      <c r="AI372" s="1"/>
    </row>
    <row r="373" spans="1:35" s="2" customFormat="1" ht="11.5" x14ac:dyDescent="0.25">
      <c r="A373" s="1"/>
      <c r="B373" s="227"/>
      <c r="C373" s="227"/>
      <c r="D373" s="225"/>
      <c r="E373" s="225"/>
      <c r="F373" s="226"/>
      <c r="G373" s="166"/>
      <c r="H373" s="226"/>
      <c r="I373" s="166"/>
      <c r="J373" s="226"/>
      <c r="K373" s="166"/>
      <c r="L373" s="226"/>
      <c r="M373" s="166"/>
      <c r="N373" s="226"/>
      <c r="O373" s="166"/>
      <c r="P373" s="226"/>
      <c r="Q373" s="166"/>
      <c r="R373" s="226"/>
      <c r="S373" s="1"/>
      <c r="T373" s="1"/>
      <c r="U373" s="1"/>
      <c r="V373" s="4"/>
      <c r="W373" s="4"/>
      <c r="X373" s="4"/>
      <c r="Y373" s="4"/>
      <c r="Z373" s="4"/>
      <c r="AA373" s="4"/>
      <c r="AB373" s="1"/>
      <c r="AC373" s="1"/>
      <c r="AD373" s="1"/>
      <c r="AE373" s="1"/>
      <c r="AF373" s="1"/>
      <c r="AG373" s="1"/>
      <c r="AH373" s="1"/>
      <c r="AI373" s="1"/>
    </row>
    <row r="374" spans="1:35" s="2" customFormat="1" ht="11.5" x14ac:dyDescent="0.25">
      <c r="A374" s="1"/>
      <c r="B374" s="227"/>
      <c r="C374" s="227"/>
      <c r="D374" s="225"/>
      <c r="E374" s="225"/>
      <c r="F374" s="226"/>
      <c r="G374" s="166"/>
      <c r="H374" s="226"/>
      <c r="I374" s="166"/>
      <c r="J374" s="226"/>
      <c r="K374" s="166"/>
      <c r="L374" s="226"/>
      <c r="M374" s="166"/>
      <c r="N374" s="226"/>
      <c r="O374" s="166"/>
      <c r="P374" s="226"/>
      <c r="Q374" s="166"/>
      <c r="R374" s="226"/>
      <c r="S374" s="1"/>
      <c r="T374" s="1"/>
      <c r="U374" s="1"/>
      <c r="V374" s="4"/>
      <c r="W374" s="4"/>
      <c r="X374" s="4"/>
      <c r="Y374" s="4"/>
      <c r="Z374" s="4"/>
      <c r="AA374" s="4"/>
      <c r="AB374" s="1"/>
      <c r="AC374" s="1"/>
      <c r="AD374" s="1"/>
      <c r="AE374" s="1"/>
      <c r="AF374" s="1"/>
      <c r="AG374" s="1"/>
      <c r="AH374" s="1"/>
      <c r="AI374" s="1"/>
    </row>
    <row r="375" spans="1:35" s="2" customFormat="1" ht="11.5" x14ac:dyDescent="0.25">
      <c r="A375" s="1"/>
      <c r="B375" s="227"/>
      <c r="C375" s="227"/>
      <c r="D375" s="225"/>
      <c r="E375" s="225"/>
      <c r="F375" s="226"/>
      <c r="G375" s="166"/>
      <c r="H375" s="226"/>
      <c r="I375" s="166"/>
      <c r="J375" s="226"/>
      <c r="K375" s="166"/>
      <c r="L375" s="226"/>
      <c r="M375" s="166"/>
      <c r="N375" s="226"/>
      <c r="O375" s="166"/>
      <c r="P375" s="226"/>
      <c r="Q375" s="166"/>
      <c r="R375" s="226"/>
      <c r="S375" s="1"/>
      <c r="T375" s="1"/>
      <c r="U375" s="1"/>
      <c r="V375" s="4"/>
      <c r="W375" s="4"/>
      <c r="X375" s="4"/>
      <c r="Y375" s="4"/>
      <c r="Z375" s="4"/>
      <c r="AA375" s="4"/>
      <c r="AB375" s="1"/>
      <c r="AC375" s="1"/>
      <c r="AD375" s="1"/>
      <c r="AE375" s="1"/>
      <c r="AF375" s="1"/>
      <c r="AG375" s="1"/>
      <c r="AH375" s="1"/>
      <c r="AI375" s="1"/>
    </row>
    <row r="376" spans="1:35" s="2" customFormat="1" ht="11.5" x14ac:dyDescent="0.25">
      <c r="A376" s="1"/>
      <c r="B376" s="227"/>
      <c r="C376" s="227"/>
      <c r="D376" s="225"/>
      <c r="E376" s="225"/>
      <c r="F376" s="226"/>
      <c r="G376" s="166"/>
      <c r="H376" s="226"/>
      <c r="I376" s="166"/>
      <c r="J376" s="226"/>
      <c r="K376" s="166"/>
      <c r="L376" s="226"/>
      <c r="M376" s="166"/>
      <c r="N376" s="226"/>
      <c r="O376" s="166"/>
      <c r="P376" s="226"/>
      <c r="Q376" s="166"/>
      <c r="R376" s="226"/>
      <c r="S376" s="1"/>
      <c r="T376" s="1"/>
      <c r="U376" s="1"/>
      <c r="V376" s="4"/>
      <c r="W376" s="4"/>
      <c r="X376" s="4"/>
      <c r="Y376" s="4"/>
      <c r="Z376" s="4"/>
      <c r="AA376" s="4"/>
      <c r="AB376" s="1"/>
      <c r="AC376" s="1"/>
      <c r="AD376" s="1"/>
      <c r="AE376" s="1"/>
      <c r="AF376" s="1"/>
      <c r="AG376" s="1"/>
      <c r="AH376" s="1"/>
      <c r="AI376" s="1"/>
    </row>
    <row r="377" spans="1:35" s="2" customFormat="1" ht="11.5" x14ac:dyDescent="0.25">
      <c r="A377" s="1"/>
      <c r="B377" s="227"/>
      <c r="C377" s="227"/>
      <c r="D377" s="225"/>
      <c r="E377" s="225"/>
      <c r="F377" s="226"/>
      <c r="G377" s="166"/>
      <c r="H377" s="226"/>
      <c r="I377" s="166"/>
      <c r="J377" s="226"/>
      <c r="K377" s="166"/>
      <c r="L377" s="226"/>
      <c r="M377" s="166"/>
      <c r="N377" s="226"/>
      <c r="O377" s="166"/>
      <c r="P377" s="226"/>
      <c r="Q377" s="166"/>
      <c r="R377" s="226"/>
      <c r="S377" s="1"/>
      <c r="T377" s="1"/>
      <c r="U377" s="1"/>
      <c r="V377" s="4"/>
      <c r="W377" s="4"/>
      <c r="X377" s="4"/>
      <c r="Y377" s="4"/>
      <c r="Z377" s="4"/>
      <c r="AA377" s="4"/>
      <c r="AB377" s="1"/>
      <c r="AC377" s="1"/>
      <c r="AD377" s="1"/>
      <c r="AE377" s="1"/>
      <c r="AF377" s="1"/>
      <c r="AG377" s="1"/>
      <c r="AH377" s="1"/>
      <c r="AI377" s="1"/>
    </row>
    <row r="378" spans="1:35" s="2" customFormat="1" ht="11.5" x14ac:dyDescent="0.25">
      <c r="A378" s="1"/>
      <c r="B378" s="227"/>
      <c r="C378" s="227"/>
      <c r="D378" s="225"/>
      <c r="E378" s="225"/>
      <c r="F378" s="226"/>
      <c r="G378" s="166"/>
      <c r="H378" s="226"/>
      <c r="I378" s="166"/>
      <c r="J378" s="226"/>
      <c r="K378" s="166"/>
      <c r="L378" s="226"/>
      <c r="M378" s="166"/>
      <c r="N378" s="226"/>
      <c r="O378" s="166"/>
      <c r="P378" s="226"/>
      <c r="Q378" s="166"/>
      <c r="R378" s="226"/>
      <c r="S378" s="1"/>
      <c r="T378" s="1"/>
      <c r="U378" s="1"/>
      <c r="V378" s="4"/>
      <c r="W378" s="4"/>
      <c r="X378" s="4"/>
      <c r="Y378" s="4"/>
      <c r="Z378" s="4"/>
      <c r="AA378" s="4"/>
      <c r="AB378" s="1"/>
      <c r="AC378" s="1"/>
      <c r="AD378" s="1"/>
      <c r="AE378" s="1"/>
      <c r="AF378" s="1"/>
      <c r="AG378" s="1"/>
      <c r="AH378" s="1"/>
      <c r="AI378" s="1"/>
    </row>
    <row r="379" spans="1:35" s="2" customFormat="1" ht="11.5" x14ac:dyDescent="0.25">
      <c r="A379" s="1"/>
      <c r="B379" s="227"/>
      <c r="C379" s="227"/>
      <c r="D379" s="225"/>
      <c r="E379" s="225"/>
      <c r="F379" s="226"/>
      <c r="G379" s="166"/>
      <c r="H379" s="226"/>
      <c r="I379" s="166"/>
      <c r="J379" s="226"/>
      <c r="K379" s="166"/>
      <c r="L379" s="226"/>
      <c r="M379" s="166"/>
      <c r="N379" s="226"/>
      <c r="O379" s="166"/>
      <c r="P379" s="226"/>
      <c r="Q379" s="166"/>
      <c r="R379" s="226"/>
      <c r="S379" s="1"/>
      <c r="T379" s="1"/>
      <c r="U379" s="1"/>
      <c r="V379" s="4"/>
      <c r="W379" s="4"/>
      <c r="X379" s="4"/>
      <c r="Y379" s="4"/>
      <c r="Z379" s="4"/>
      <c r="AA379" s="4"/>
      <c r="AB379" s="1"/>
      <c r="AC379" s="1"/>
      <c r="AD379" s="1"/>
      <c r="AE379" s="1"/>
      <c r="AF379" s="1"/>
      <c r="AG379" s="1"/>
      <c r="AH379" s="1"/>
      <c r="AI379" s="1"/>
    </row>
    <row r="380" spans="1:35" s="2" customFormat="1" ht="11.5" x14ac:dyDescent="0.25">
      <c r="A380" s="1"/>
      <c r="B380" s="227"/>
      <c r="C380" s="227"/>
      <c r="D380" s="225"/>
      <c r="E380" s="225"/>
      <c r="F380" s="226"/>
      <c r="G380" s="166"/>
      <c r="H380" s="226"/>
      <c r="I380" s="166"/>
      <c r="J380" s="226"/>
      <c r="K380" s="166"/>
      <c r="L380" s="226"/>
      <c r="M380" s="166"/>
      <c r="N380" s="226"/>
      <c r="O380" s="166"/>
      <c r="P380" s="226"/>
      <c r="Q380" s="166"/>
      <c r="R380" s="226"/>
      <c r="S380" s="1"/>
      <c r="T380" s="1"/>
      <c r="U380" s="1"/>
      <c r="V380" s="4"/>
      <c r="W380" s="4"/>
      <c r="X380" s="4"/>
      <c r="Y380" s="4"/>
      <c r="Z380" s="4"/>
      <c r="AA380" s="4"/>
      <c r="AB380" s="1"/>
      <c r="AC380" s="1"/>
      <c r="AD380" s="1"/>
      <c r="AE380" s="1"/>
      <c r="AF380" s="1"/>
      <c r="AG380" s="1"/>
      <c r="AH380" s="1"/>
      <c r="AI380" s="1"/>
    </row>
    <row r="381" spans="1:35" s="2" customFormat="1" ht="11.5" x14ac:dyDescent="0.25">
      <c r="A381" s="1"/>
      <c r="B381" s="227"/>
      <c r="C381" s="227"/>
      <c r="D381" s="225"/>
      <c r="E381" s="225"/>
      <c r="F381" s="226"/>
      <c r="G381" s="166"/>
      <c r="H381" s="226"/>
      <c r="I381" s="166"/>
      <c r="J381" s="226"/>
      <c r="K381" s="166"/>
      <c r="L381" s="226"/>
      <c r="M381" s="166"/>
      <c r="N381" s="226"/>
      <c r="O381" s="166"/>
      <c r="P381" s="226"/>
      <c r="Q381" s="166"/>
      <c r="R381" s="226"/>
      <c r="S381" s="1"/>
      <c r="T381" s="1"/>
      <c r="U381" s="1"/>
      <c r="V381" s="4"/>
      <c r="W381" s="4"/>
      <c r="X381" s="4"/>
      <c r="Y381" s="4"/>
      <c r="Z381" s="4"/>
      <c r="AA381" s="4"/>
      <c r="AB381" s="1"/>
      <c r="AC381" s="1"/>
      <c r="AD381" s="1"/>
      <c r="AE381" s="1"/>
      <c r="AF381" s="1"/>
      <c r="AG381" s="1"/>
      <c r="AH381" s="1"/>
      <c r="AI381" s="1"/>
    </row>
    <row r="382" spans="1:35" s="2" customFormat="1" ht="11.5" x14ac:dyDescent="0.25">
      <c r="A382" s="1"/>
      <c r="B382" s="227"/>
      <c r="C382" s="227"/>
      <c r="D382" s="225"/>
      <c r="E382" s="225"/>
      <c r="F382" s="226"/>
      <c r="G382" s="166"/>
      <c r="H382" s="226"/>
      <c r="I382" s="166"/>
      <c r="J382" s="226"/>
      <c r="K382" s="166"/>
      <c r="L382" s="226"/>
      <c r="M382" s="166"/>
      <c r="N382" s="226"/>
      <c r="O382" s="166"/>
      <c r="P382" s="226"/>
      <c r="Q382" s="166"/>
      <c r="R382" s="226"/>
      <c r="S382" s="1"/>
      <c r="T382" s="1"/>
      <c r="U382" s="1"/>
      <c r="V382" s="4"/>
      <c r="W382" s="4"/>
      <c r="X382" s="4"/>
      <c r="Y382" s="4"/>
      <c r="Z382" s="4"/>
      <c r="AA382" s="4"/>
      <c r="AB382" s="1"/>
      <c r="AC382" s="1"/>
      <c r="AD382" s="1"/>
      <c r="AE382" s="1"/>
      <c r="AF382" s="1"/>
      <c r="AG382" s="1"/>
      <c r="AH382" s="1"/>
      <c r="AI382" s="1"/>
    </row>
    <row r="383" spans="1:35" s="2" customFormat="1" ht="11.5" x14ac:dyDescent="0.25">
      <c r="A383" s="1"/>
      <c r="B383" s="227"/>
      <c r="C383" s="227"/>
      <c r="D383" s="225"/>
      <c r="E383" s="225"/>
      <c r="F383" s="226"/>
      <c r="G383" s="166"/>
      <c r="H383" s="226"/>
      <c r="I383" s="166"/>
      <c r="J383" s="226"/>
      <c r="K383" s="166"/>
      <c r="L383" s="226"/>
      <c r="M383" s="166"/>
      <c r="N383" s="226"/>
      <c r="O383" s="166"/>
      <c r="P383" s="226"/>
      <c r="Q383" s="166"/>
      <c r="R383" s="226"/>
      <c r="S383" s="1"/>
      <c r="T383" s="1"/>
      <c r="U383" s="1"/>
      <c r="V383" s="4"/>
      <c r="W383" s="4"/>
      <c r="X383" s="4"/>
      <c r="Y383" s="4"/>
      <c r="Z383" s="4"/>
      <c r="AA383" s="4"/>
      <c r="AB383" s="1"/>
      <c r="AC383" s="1"/>
      <c r="AD383" s="1"/>
      <c r="AE383" s="1"/>
      <c r="AF383" s="1"/>
      <c r="AG383" s="1"/>
      <c r="AH383" s="1"/>
      <c r="AI383" s="1"/>
    </row>
    <row r="384" spans="1:35" s="2" customFormat="1" ht="11.5" x14ac:dyDescent="0.25">
      <c r="A384" s="1"/>
      <c r="B384" s="227"/>
      <c r="C384" s="227"/>
      <c r="D384" s="225"/>
      <c r="E384" s="225"/>
      <c r="F384" s="226"/>
      <c r="G384" s="166"/>
      <c r="H384" s="226"/>
      <c r="I384" s="166"/>
      <c r="J384" s="226"/>
      <c r="K384" s="166"/>
      <c r="L384" s="226"/>
      <c r="M384" s="166"/>
      <c r="N384" s="226"/>
      <c r="O384" s="166"/>
      <c r="P384" s="226"/>
      <c r="Q384" s="166"/>
      <c r="R384" s="226"/>
      <c r="S384" s="1"/>
      <c r="T384" s="1"/>
      <c r="U384" s="1"/>
      <c r="V384" s="4"/>
      <c r="W384" s="4"/>
      <c r="X384" s="4"/>
      <c r="Y384" s="4"/>
      <c r="Z384" s="4"/>
      <c r="AA384" s="4"/>
      <c r="AB384" s="1"/>
      <c r="AC384" s="1"/>
      <c r="AD384" s="1"/>
      <c r="AE384" s="1"/>
      <c r="AF384" s="1"/>
      <c r="AG384" s="1"/>
      <c r="AH384" s="1"/>
      <c r="AI384" s="1"/>
    </row>
    <row r="385" spans="1:35" s="2" customFormat="1" ht="11.5" x14ac:dyDescent="0.25">
      <c r="A385" s="1"/>
      <c r="B385" s="227"/>
      <c r="C385" s="227"/>
      <c r="D385" s="225"/>
      <c r="E385" s="225"/>
      <c r="F385" s="226"/>
      <c r="G385" s="166"/>
      <c r="H385" s="226"/>
      <c r="I385" s="166"/>
      <c r="J385" s="226"/>
      <c r="K385" s="166"/>
      <c r="L385" s="226"/>
      <c r="M385" s="166"/>
      <c r="N385" s="226"/>
      <c r="O385" s="166"/>
      <c r="P385" s="226"/>
      <c r="Q385" s="166"/>
      <c r="R385" s="226"/>
      <c r="S385" s="1"/>
      <c r="T385" s="1"/>
      <c r="U385" s="1"/>
      <c r="V385" s="4"/>
      <c r="W385" s="4"/>
      <c r="X385" s="4"/>
      <c r="Y385" s="4"/>
      <c r="Z385" s="4"/>
      <c r="AA385" s="4"/>
      <c r="AB385" s="1"/>
      <c r="AC385" s="1"/>
      <c r="AD385" s="1"/>
      <c r="AE385" s="1"/>
      <c r="AF385" s="1"/>
      <c r="AG385" s="1"/>
      <c r="AH385" s="1"/>
      <c r="AI385" s="1"/>
    </row>
    <row r="386" spans="1:35" s="2" customFormat="1" ht="11.5" x14ac:dyDescent="0.25">
      <c r="A386" s="1"/>
      <c r="B386" s="227"/>
      <c r="C386" s="227"/>
      <c r="D386" s="225"/>
      <c r="E386" s="225"/>
      <c r="F386" s="226"/>
      <c r="G386" s="166"/>
      <c r="H386" s="226"/>
      <c r="I386" s="166"/>
      <c r="J386" s="226"/>
      <c r="K386" s="166"/>
      <c r="L386" s="226"/>
      <c r="M386" s="166"/>
      <c r="N386" s="226"/>
      <c r="O386" s="166"/>
      <c r="P386" s="226"/>
      <c r="Q386" s="166"/>
      <c r="R386" s="226"/>
      <c r="S386" s="1"/>
      <c r="T386" s="1"/>
      <c r="U386" s="1"/>
      <c r="V386" s="4"/>
      <c r="W386" s="4"/>
      <c r="X386" s="4"/>
      <c r="Y386" s="4"/>
      <c r="Z386" s="4"/>
      <c r="AA386" s="4"/>
      <c r="AB386" s="1"/>
      <c r="AC386" s="1"/>
      <c r="AD386" s="1"/>
      <c r="AE386" s="1"/>
      <c r="AF386" s="1"/>
      <c r="AG386" s="1"/>
      <c r="AH386" s="1"/>
      <c r="AI386" s="1"/>
    </row>
    <row r="387" spans="1:35" s="2" customFormat="1" ht="11.5" x14ac:dyDescent="0.25">
      <c r="A387" s="1"/>
      <c r="B387" s="227"/>
      <c r="C387" s="227"/>
      <c r="D387" s="225"/>
      <c r="E387" s="225"/>
      <c r="F387" s="226"/>
      <c r="G387" s="166"/>
      <c r="H387" s="226"/>
      <c r="I387" s="166"/>
      <c r="J387" s="226"/>
      <c r="K387" s="166"/>
      <c r="L387" s="226"/>
      <c r="M387" s="166"/>
      <c r="N387" s="226"/>
      <c r="O387" s="166"/>
      <c r="P387" s="226"/>
      <c r="Q387" s="166"/>
      <c r="R387" s="226"/>
      <c r="S387" s="1"/>
      <c r="T387" s="1"/>
      <c r="U387" s="1"/>
      <c r="V387" s="4"/>
      <c r="W387" s="4"/>
      <c r="X387" s="4"/>
      <c r="Y387" s="4"/>
      <c r="Z387" s="4"/>
      <c r="AA387" s="4"/>
      <c r="AB387" s="1"/>
      <c r="AC387" s="1"/>
      <c r="AD387" s="1"/>
      <c r="AE387" s="1"/>
      <c r="AF387" s="1"/>
      <c r="AG387" s="1"/>
      <c r="AH387" s="1"/>
      <c r="AI387" s="1"/>
    </row>
    <row r="388" spans="1:35" s="2" customFormat="1" ht="11.5" x14ac:dyDescent="0.25">
      <c r="A388" s="1"/>
      <c r="B388" s="227"/>
      <c r="C388" s="227"/>
      <c r="D388" s="225"/>
      <c r="E388" s="225"/>
      <c r="F388" s="226"/>
      <c r="G388" s="166"/>
      <c r="H388" s="226"/>
      <c r="I388" s="166"/>
      <c r="J388" s="226"/>
      <c r="K388" s="166"/>
      <c r="L388" s="226"/>
      <c r="M388" s="166"/>
      <c r="N388" s="226"/>
      <c r="O388" s="166"/>
      <c r="P388" s="226"/>
      <c r="Q388" s="166"/>
      <c r="R388" s="226"/>
      <c r="S388" s="1"/>
      <c r="T388" s="1"/>
      <c r="U388" s="1"/>
      <c r="V388" s="4"/>
      <c r="W388" s="4"/>
      <c r="X388" s="4"/>
      <c r="Y388" s="4"/>
      <c r="Z388" s="4"/>
      <c r="AA388" s="4"/>
      <c r="AB388" s="1"/>
      <c r="AC388" s="1"/>
      <c r="AD388" s="1"/>
      <c r="AE388" s="1"/>
      <c r="AF388" s="1"/>
      <c r="AG388" s="1"/>
      <c r="AH388" s="1"/>
      <c r="AI388" s="1"/>
    </row>
    <row r="389" spans="1:35" s="2" customFormat="1" ht="11.5" x14ac:dyDescent="0.25">
      <c r="A389" s="1"/>
      <c r="B389" s="227"/>
      <c r="C389" s="227"/>
      <c r="D389" s="225"/>
      <c r="E389" s="225"/>
      <c r="F389" s="226"/>
      <c r="G389" s="166"/>
      <c r="H389" s="226"/>
      <c r="I389" s="166"/>
      <c r="J389" s="226"/>
      <c r="K389" s="166"/>
      <c r="L389" s="226"/>
      <c r="M389" s="166"/>
      <c r="N389" s="226"/>
      <c r="O389" s="166"/>
      <c r="P389" s="226"/>
      <c r="Q389" s="166"/>
      <c r="R389" s="226"/>
      <c r="S389" s="1"/>
      <c r="T389" s="1"/>
      <c r="U389" s="1"/>
      <c r="V389" s="4"/>
      <c r="W389" s="4"/>
      <c r="X389" s="4"/>
      <c r="Y389" s="4"/>
      <c r="Z389" s="4"/>
      <c r="AA389" s="4"/>
      <c r="AB389" s="1"/>
      <c r="AC389" s="1"/>
      <c r="AD389" s="1"/>
      <c r="AE389" s="1"/>
      <c r="AF389" s="1"/>
      <c r="AG389" s="1"/>
      <c r="AH389" s="1"/>
      <c r="AI389" s="1"/>
    </row>
    <row r="390" spans="1:35" s="2" customFormat="1" ht="11.5" x14ac:dyDescent="0.25">
      <c r="A390" s="1"/>
      <c r="B390" s="227"/>
      <c r="C390" s="227"/>
      <c r="D390" s="225"/>
      <c r="E390" s="225"/>
      <c r="F390" s="226"/>
      <c r="G390" s="166"/>
      <c r="H390" s="226"/>
      <c r="I390" s="166"/>
      <c r="J390" s="226"/>
      <c r="K390" s="166"/>
      <c r="L390" s="226"/>
      <c r="M390" s="166"/>
      <c r="N390" s="226"/>
      <c r="O390" s="166"/>
      <c r="P390" s="226"/>
      <c r="Q390" s="166"/>
      <c r="R390" s="226"/>
      <c r="S390" s="1"/>
      <c r="T390" s="1"/>
      <c r="U390" s="1"/>
      <c r="V390" s="4"/>
      <c r="W390" s="4"/>
      <c r="X390" s="4"/>
      <c r="Y390" s="4"/>
      <c r="Z390" s="4"/>
      <c r="AA390" s="4"/>
      <c r="AB390" s="1"/>
      <c r="AC390" s="1"/>
      <c r="AD390" s="1"/>
      <c r="AE390" s="1"/>
      <c r="AF390" s="1"/>
      <c r="AG390" s="1"/>
      <c r="AH390" s="1"/>
      <c r="AI390" s="1"/>
    </row>
    <row r="391" spans="1:35" s="2" customFormat="1" ht="11.5" x14ac:dyDescent="0.25">
      <c r="A391" s="1"/>
      <c r="B391" s="227"/>
      <c r="C391" s="227"/>
      <c r="D391" s="225"/>
      <c r="E391" s="225"/>
      <c r="F391" s="226"/>
      <c r="G391" s="166"/>
      <c r="H391" s="226"/>
      <c r="I391" s="166"/>
      <c r="J391" s="226"/>
      <c r="K391" s="166"/>
      <c r="L391" s="226"/>
      <c r="M391" s="166"/>
      <c r="N391" s="226"/>
      <c r="O391" s="166"/>
      <c r="P391" s="226"/>
      <c r="Q391" s="166"/>
      <c r="R391" s="226"/>
      <c r="S391" s="1"/>
      <c r="T391" s="1"/>
      <c r="U391" s="1"/>
      <c r="V391" s="4"/>
      <c r="W391" s="4"/>
      <c r="X391" s="4"/>
      <c r="Y391" s="4"/>
      <c r="Z391" s="4"/>
      <c r="AA391" s="4"/>
      <c r="AB391" s="1"/>
      <c r="AC391" s="1"/>
      <c r="AD391" s="1"/>
      <c r="AE391" s="1"/>
      <c r="AF391" s="1"/>
      <c r="AG391" s="1"/>
      <c r="AH391" s="1"/>
      <c r="AI391" s="1"/>
    </row>
    <row r="392" spans="1:35" s="2" customFormat="1" ht="11.5" x14ac:dyDescent="0.25">
      <c r="A392" s="1"/>
      <c r="B392" s="227"/>
      <c r="C392" s="227"/>
      <c r="D392" s="225"/>
      <c r="E392" s="225"/>
      <c r="F392" s="226"/>
      <c r="G392" s="166"/>
      <c r="H392" s="226"/>
      <c r="I392" s="166"/>
      <c r="J392" s="226"/>
      <c r="K392" s="166"/>
      <c r="L392" s="226"/>
      <c r="M392" s="166"/>
      <c r="N392" s="226"/>
      <c r="O392" s="166"/>
      <c r="P392" s="226"/>
      <c r="Q392" s="166"/>
      <c r="R392" s="226"/>
      <c r="S392" s="1"/>
      <c r="T392" s="1"/>
      <c r="U392" s="1"/>
      <c r="V392" s="4"/>
      <c r="W392" s="4"/>
      <c r="X392" s="4"/>
      <c r="Y392" s="4"/>
      <c r="Z392" s="4"/>
      <c r="AA392" s="4"/>
      <c r="AB392" s="1"/>
      <c r="AC392" s="1"/>
      <c r="AD392" s="1"/>
      <c r="AE392" s="1"/>
      <c r="AF392" s="1"/>
      <c r="AG392" s="1"/>
      <c r="AH392" s="1"/>
      <c r="AI392" s="1"/>
    </row>
    <row r="393" spans="1:35" s="2" customFormat="1" ht="11.5" x14ac:dyDescent="0.25">
      <c r="A393" s="1"/>
      <c r="B393" s="227"/>
      <c r="C393" s="227"/>
      <c r="D393" s="225"/>
      <c r="E393" s="225"/>
      <c r="F393" s="226"/>
      <c r="G393" s="166"/>
      <c r="H393" s="226"/>
      <c r="I393" s="166"/>
      <c r="J393" s="226"/>
      <c r="K393" s="166"/>
      <c r="L393" s="226"/>
      <c r="M393" s="166"/>
      <c r="N393" s="226"/>
      <c r="O393" s="166"/>
      <c r="P393" s="226"/>
      <c r="Q393" s="166"/>
      <c r="R393" s="226"/>
      <c r="S393" s="1"/>
      <c r="T393" s="1"/>
      <c r="U393" s="1"/>
      <c r="V393" s="4"/>
      <c r="W393" s="4"/>
      <c r="X393" s="4"/>
      <c r="Y393" s="4"/>
      <c r="Z393" s="4"/>
      <c r="AA393" s="4"/>
      <c r="AB393" s="1"/>
      <c r="AC393" s="1"/>
      <c r="AD393" s="1"/>
      <c r="AE393" s="1"/>
      <c r="AF393" s="1"/>
      <c r="AG393" s="1"/>
      <c r="AH393" s="1"/>
      <c r="AI393" s="1"/>
    </row>
    <row r="394" spans="1:35" s="2" customFormat="1" ht="11.5" x14ac:dyDescent="0.25">
      <c r="A394" s="1"/>
      <c r="B394" s="227"/>
      <c r="C394" s="227"/>
      <c r="D394" s="225"/>
      <c r="E394" s="225"/>
      <c r="F394" s="226"/>
      <c r="G394" s="166"/>
      <c r="H394" s="226"/>
      <c r="I394" s="166"/>
      <c r="J394" s="226"/>
      <c r="K394" s="166"/>
      <c r="L394" s="226"/>
      <c r="M394" s="166"/>
      <c r="N394" s="226"/>
      <c r="O394" s="166"/>
      <c r="P394" s="226"/>
      <c r="Q394" s="166"/>
      <c r="R394" s="226"/>
      <c r="S394" s="1"/>
      <c r="T394" s="1"/>
      <c r="U394" s="1"/>
      <c r="V394" s="4"/>
      <c r="W394" s="4"/>
      <c r="X394" s="4"/>
      <c r="Y394" s="4"/>
      <c r="Z394" s="4"/>
      <c r="AA394" s="4"/>
      <c r="AB394" s="1"/>
      <c r="AC394" s="1"/>
      <c r="AD394" s="1"/>
      <c r="AE394" s="1"/>
      <c r="AF394" s="1"/>
      <c r="AG394" s="1"/>
      <c r="AH394" s="1"/>
      <c r="AI394" s="1"/>
    </row>
    <row r="395" spans="1:35" s="2" customFormat="1" ht="11.5" x14ac:dyDescent="0.25">
      <c r="A395" s="1"/>
      <c r="B395" s="227"/>
      <c r="C395" s="227"/>
      <c r="D395" s="225"/>
      <c r="E395" s="225"/>
      <c r="F395" s="226"/>
      <c r="G395" s="166"/>
      <c r="H395" s="226"/>
      <c r="I395" s="166"/>
      <c r="J395" s="226"/>
      <c r="K395" s="166"/>
      <c r="L395" s="226"/>
      <c r="M395" s="166"/>
      <c r="N395" s="226"/>
      <c r="O395" s="166"/>
      <c r="P395" s="226"/>
      <c r="Q395" s="166"/>
      <c r="R395" s="226"/>
      <c r="S395" s="1"/>
      <c r="T395" s="1"/>
      <c r="U395" s="1"/>
      <c r="V395" s="4"/>
      <c r="W395" s="4"/>
      <c r="X395" s="4"/>
      <c r="Y395" s="4"/>
      <c r="Z395" s="4"/>
      <c r="AA395" s="4"/>
      <c r="AB395" s="1"/>
      <c r="AC395" s="1"/>
      <c r="AD395" s="1"/>
      <c r="AE395" s="1"/>
      <c r="AF395" s="1"/>
      <c r="AG395" s="1"/>
      <c r="AH395" s="1"/>
      <c r="AI395" s="1"/>
    </row>
    <row r="396" spans="1:35" s="2" customFormat="1" ht="11.5" x14ac:dyDescent="0.25">
      <c r="A396" s="1"/>
      <c r="B396" s="227"/>
      <c r="C396" s="227"/>
      <c r="D396" s="225"/>
      <c r="E396" s="225"/>
      <c r="F396" s="226"/>
      <c r="G396" s="166"/>
      <c r="H396" s="226"/>
      <c r="I396" s="166"/>
      <c r="J396" s="226"/>
      <c r="K396" s="166"/>
      <c r="L396" s="226"/>
      <c r="M396" s="166"/>
      <c r="N396" s="226"/>
      <c r="O396" s="166"/>
      <c r="P396" s="226"/>
      <c r="Q396" s="166"/>
      <c r="R396" s="226"/>
      <c r="S396" s="1"/>
      <c r="T396" s="1"/>
      <c r="U396" s="1"/>
      <c r="V396" s="4"/>
      <c r="W396" s="4"/>
      <c r="X396" s="4"/>
      <c r="Y396" s="4"/>
      <c r="Z396" s="4"/>
      <c r="AA396" s="4"/>
      <c r="AB396" s="1"/>
      <c r="AC396" s="1"/>
      <c r="AD396" s="1"/>
      <c r="AE396" s="1"/>
      <c r="AF396" s="1"/>
      <c r="AG396" s="1"/>
      <c r="AH396" s="1"/>
      <c r="AI396" s="1"/>
    </row>
    <row r="397" spans="1:35" s="2" customFormat="1" ht="11.5" x14ac:dyDescent="0.25">
      <c r="A397" s="1"/>
      <c r="B397" s="227"/>
      <c r="C397" s="227"/>
      <c r="D397" s="225"/>
      <c r="E397" s="225"/>
      <c r="F397" s="226"/>
      <c r="G397" s="166"/>
      <c r="H397" s="226"/>
      <c r="I397" s="166"/>
      <c r="J397" s="226"/>
      <c r="K397" s="166"/>
      <c r="L397" s="226"/>
      <c r="M397" s="166"/>
      <c r="N397" s="226"/>
      <c r="O397" s="166"/>
      <c r="P397" s="226"/>
      <c r="Q397" s="166"/>
      <c r="R397" s="226"/>
      <c r="S397" s="1"/>
      <c r="T397" s="1"/>
      <c r="U397" s="1"/>
      <c r="V397" s="4"/>
      <c r="W397" s="4"/>
      <c r="X397" s="4"/>
      <c r="Y397" s="4"/>
      <c r="Z397" s="4"/>
      <c r="AA397" s="4"/>
      <c r="AB397" s="1"/>
      <c r="AC397" s="1"/>
      <c r="AD397" s="1"/>
      <c r="AE397" s="1"/>
      <c r="AF397" s="1"/>
      <c r="AG397" s="1"/>
      <c r="AH397" s="1"/>
      <c r="AI397" s="1"/>
    </row>
    <row r="398" spans="1:35" s="2" customFormat="1" ht="11.5" x14ac:dyDescent="0.25">
      <c r="A398" s="1"/>
      <c r="B398" s="227"/>
      <c r="C398" s="227"/>
      <c r="D398" s="225"/>
      <c r="E398" s="225"/>
      <c r="F398" s="226"/>
      <c r="G398" s="166"/>
      <c r="H398" s="226"/>
      <c r="I398" s="166"/>
      <c r="J398" s="226"/>
      <c r="K398" s="166"/>
      <c r="L398" s="226"/>
      <c r="M398" s="166"/>
      <c r="N398" s="226"/>
      <c r="O398" s="166"/>
      <c r="P398" s="226"/>
      <c r="Q398" s="166"/>
      <c r="R398" s="226"/>
      <c r="S398" s="1"/>
      <c r="T398" s="1"/>
      <c r="U398" s="1"/>
      <c r="V398" s="4"/>
      <c r="W398" s="4"/>
      <c r="X398" s="4"/>
      <c r="Y398" s="4"/>
      <c r="Z398" s="4"/>
      <c r="AA398" s="4"/>
      <c r="AB398" s="1"/>
      <c r="AC398" s="1"/>
      <c r="AD398" s="1"/>
      <c r="AE398" s="1"/>
      <c r="AF398" s="1"/>
      <c r="AG398" s="1"/>
      <c r="AH398" s="1"/>
      <c r="AI398" s="1"/>
    </row>
    <row r="399" spans="1:35" s="2" customFormat="1" ht="11.5" x14ac:dyDescent="0.25">
      <c r="A399" s="1"/>
      <c r="B399" s="227"/>
      <c r="C399" s="227"/>
      <c r="D399" s="225"/>
      <c r="E399" s="225"/>
      <c r="F399" s="226"/>
      <c r="G399" s="166"/>
      <c r="H399" s="226"/>
      <c r="I399" s="166"/>
      <c r="J399" s="226"/>
      <c r="K399" s="166"/>
      <c r="L399" s="226"/>
      <c r="M399" s="166"/>
      <c r="N399" s="226"/>
      <c r="O399" s="166"/>
      <c r="P399" s="226"/>
      <c r="Q399" s="166"/>
      <c r="R399" s="226"/>
      <c r="S399" s="1"/>
      <c r="T399" s="1"/>
      <c r="U399" s="1"/>
      <c r="V399" s="4"/>
      <c r="W399" s="4"/>
      <c r="X399" s="4"/>
      <c r="Y399" s="4"/>
      <c r="Z399" s="4"/>
      <c r="AA399" s="4"/>
      <c r="AB399" s="1"/>
      <c r="AC399" s="1"/>
      <c r="AD399" s="1"/>
      <c r="AE399" s="1"/>
      <c r="AF399" s="1"/>
      <c r="AG399" s="1"/>
      <c r="AH399" s="1"/>
      <c r="AI399" s="1"/>
    </row>
    <row r="400" spans="1:35" s="2" customFormat="1" ht="11.5" x14ac:dyDescent="0.25">
      <c r="A400" s="1"/>
      <c r="B400" s="227"/>
      <c r="C400" s="227"/>
      <c r="D400" s="225"/>
      <c r="E400" s="225"/>
      <c r="F400" s="226"/>
      <c r="G400" s="166"/>
      <c r="H400" s="226"/>
      <c r="I400" s="166"/>
      <c r="J400" s="226"/>
      <c r="K400" s="166"/>
      <c r="L400" s="226"/>
      <c r="M400" s="166"/>
      <c r="N400" s="226"/>
      <c r="O400" s="166"/>
      <c r="P400" s="226"/>
      <c r="Q400" s="166"/>
      <c r="R400" s="226"/>
      <c r="S400" s="1"/>
      <c r="T400" s="1"/>
      <c r="U400" s="1"/>
      <c r="V400" s="4"/>
      <c r="W400" s="4"/>
      <c r="X400" s="4"/>
      <c r="Y400" s="4"/>
      <c r="Z400" s="4"/>
      <c r="AA400" s="4"/>
      <c r="AB400" s="1"/>
      <c r="AC400" s="1"/>
      <c r="AD400" s="1"/>
      <c r="AE400" s="1"/>
      <c r="AF400" s="1"/>
      <c r="AG400" s="1"/>
      <c r="AH400" s="1"/>
      <c r="AI400" s="1"/>
    </row>
    <row r="401" spans="1:35" s="2" customFormat="1" ht="11.5" x14ac:dyDescent="0.25">
      <c r="A401" s="1"/>
      <c r="B401" s="227"/>
      <c r="C401" s="227"/>
      <c r="D401" s="225"/>
      <c r="E401" s="225"/>
      <c r="F401" s="226"/>
      <c r="G401" s="166"/>
      <c r="H401" s="226"/>
      <c r="I401" s="166"/>
      <c r="J401" s="226"/>
      <c r="K401" s="166"/>
      <c r="L401" s="226"/>
      <c r="M401" s="166"/>
      <c r="N401" s="226"/>
      <c r="O401" s="166"/>
      <c r="P401" s="226"/>
      <c r="Q401" s="166"/>
      <c r="R401" s="226"/>
      <c r="S401" s="1"/>
      <c r="T401" s="1"/>
      <c r="U401" s="1"/>
      <c r="V401" s="4"/>
      <c r="W401" s="4"/>
      <c r="X401" s="4"/>
      <c r="Y401" s="4"/>
      <c r="Z401" s="4"/>
      <c r="AA401" s="4"/>
      <c r="AB401" s="1"/>
      <c r="AC401" s="1"/>
      <c r="AD401" s="1"/>
      <c r="AE401" s="1"/>
      <c r="AF401" s="1"/>
      <c r="AG401" s="1"/>
      <c r="AH401" s="1"/>
      <c r="AI401" s="1"/>
    </row>
    <row r="402" spans="1:35" s="2" customFormat="1" ht="11.5" x14ac:dyDescent="0.25">
      <c r="A402" s="1"/>
      <c r="B402" s="227"/>
      <c r="C402" s="227"/>
      <c r="D402" s="225"/>
      <c r="E402" s="225"/>
      <c r="F402" s="226"/>
      <c r="G402" s="166"/>
      <c r="H402" s="226"/>
      <c r="I402" s="166"/>
      <c r="J402" s="226"/>
      <c r="K402" s="166"/>
      <c r="L402" s="226"/>
      <c r="M402" s="166"/>
      <c r="N402" s="226"/>
      <c r="O402" s="166"/>
      <c r="P402" s="226"/>
      <c r="Q402" s="166"/>
      <c r="R402" s="226"/>
      <c r="S402" s="1"/>
      <c r="T402" s="1"/>
      <c r="U402" s="1"/>
      <c r="V402" s="4"/>
      <c r="W402" s="4"/>
      <c r="X402" s="4"/>
      <c r="Y402" s="4"/>
      <c r="Z402" s="4"/>
      <c r="AA402" s="4"/>
      <c r="AB402" s="1"/>
      <c r="AC402" s="1"/>
      <c r="AD402" s="1"/>
      <c r="AE402" s="1"/>
      <c r="AF402" s="1"/>
      <c r="AG402" s="1"/>
      <c r="AH402" s="1"/>
      <c r="AI402" s="1"/>
    </row>
    <row r="403" spans="1:35" s="2" customFormat="1" ht="11.5" x14ac:dyDescent="0.25">
      <c r="A403" s="1"/>
      <c r="B403" s="227"/>
      <c r="C403" s="227"/>
      <c r="D403" s="225"/>
      <c r="E403" s="225"/>
      <c r="F403" s="226"/>
      <c r="G403" s="166"/>
      <c r="H403" s="226"/>
      <c r="I403" s="166"/>
      <c r="J403" s="226"/>
      <c r="K403" s="166"/>
      <c r="L403" s="226"/>
      <c r="M403" s="166"/>
      <c r="N403" s="226"/>
      <c r="O403" s="166"/>
      <c r="P403" s="226"/>
      <c r="Q403" s="166"/>
      <c r="R403" s="226"/>
      <c r="S403" s="1"/>
      <c r="T403" s="1"/>
      <c r="U403" s="1"/>
      <c r="V403" s="4"/>
      <c r="W403" s="4"/>
      <c r="X403" s="4"/>
      <c r="Y403" s="4"/>
      <c r="Z403" s="4"/>
      <c r="AA403" s="4"/>
      <c r="AB403" s="1"/>
      <c r="AC403" s="1"/>
      <c r="AD403" s="1"/>
      <c r="AE403" s="1"/>
      <c r="AF403" s="1"/>
      <c r="AG403" s="1"/>
      <c r="AH403" s="1"/>
      <c r="AI403" s="1"/>
    </row>
    <row r="404" spans="1:35" s="2" customFormat="1" ht="11.5" x14ac:dyDescent="0.25">
      <c r="A404" s="1"/>
      <c r="B404" s="227"/>
      <c r="C404" s="227"/>
      <c r="D404" s="225"/>
      <c r="E404" s="225"/>
      <c r="F404" s="226"/>
      <c r="G404" s="166"/>
      <c r="H404" s="226"/>
      <c r="I404" s="166"/>
      <c r="J404" s="226"/>
      <c r="K404" s="166"/>
      <c r="L404" s="226"/>
      <c r="M404" s="166"/>
      <c r="N404" s="226"/>
      <c r="O404" s="166"/>
      <c r="P404" s="226"/>
      <c r="Q404" s="166"/>
      <c r="R404" s="226"/>
      <c r="S404" s="1"/>
      <c r="T404" s="1"/>
      <c r="U404" s="1"/>
      <c r="V404" s="4"/>
      <c r="W404" s="4"/>
      <c r="X404" s="4"/>
      <c r="Y404" s="4"/>
      <c r="Z404" s="4"/>
      <c r="AA404" s="4"/>
      <c r="AB404" s="1"/>
      <c r="AC404" s="1"/>
      <c r="AD404" s="1"/>
      <c r="AE404" s="1"/>
      <c r="AF404" s="1"/>
      <c r="AG404" s="1"/>
      <c r="AH404" s="1"/>
      <c r="AI404" s="1"/>
    </row>
    <row r="405" spans="1:35" s="2" customFormat="1" ht="11.5" x14ac:dyDescent="0.25">
      <c r="A405" s="1"/>
      <c r="B405" s="227"/>
      <c r="C405" s="227"/>
      <c r="D405" s="225"/>
      <c r="E405" s="225"/>
      <c r="F405" s="226"/>
      <c r="G405" s="166"/>
      <c r="H405" s="226"/>
      <c r="I405" s="166"/>
      <c r="J405" s="226"/>
      <c r="K405" s="166"/>
      <c r="L405" s="226"/>
      <c r="M405" s="166"/>
      <c r="N405" s="226"/>
      <c r="O405" s="166"/>
      <c r="P405" s="226"/>
      <c r="Q405" s="166"/>
      <c r="R405" s="226"/>
      <c r="S405" s="1"/>
      <c r="T405" s="1"/>
      <c r="U405" s="1"/>
      <c r="V405" s="4"/>
      <c r="W405" s="4"/>
      <c r="X405" s="4"/>
      <c r="Y405" s="4"/>
      <c r="Z405" s="4"/>
      <c r="AA405" s="4"/>
      <c r="AB405" s="1"/>
      <c r="AC405" s="1"/>
      <c r="AD405" s="1"/>
      <c r="AE405" s="1"/>
      <c r="AF405" s="1"/>
      <c r="AG405" s="1"/>
      <c r="AH405" s="1"/>
      <c r="AI405" s="1"/>
    </row>
    <row r="406" spans="1:35" s="2" customFormat="1" ht="11.5" x14ac:dyDescent="0.25">
      <c r="A406" s="1"/>
      <c r="B406" s="227"/>
      <c r="C406" s="227"/>
      <c r="D406" s="225"/>
      <c r="E406" s="225"/>
      <c r="F406" s="226"/>
      <c r="G406" s="166"/>
      <c r="H406" s="226"/>
      <c r="I406" s="166"/>
      <c r="J406" s="226"/>
      <c r="K406" s="166"/>
      <c r="L406" s="226"/>
      <c r="M406" s="166"/>
      <c r="N406" s="226"/>
      <c r="O406" s="166"/>
      <c r="P406" s="226"/>
      <c r="Q406" s="166"/>
      <c r="R406" s="226"/>
      <c r="S406" s="1"/>
      <c r="T406" s="1"/>
      <c r="U406" s="1"/>
      <c r="V406" s="4"/>
      <c r="W406" s="4"/>
      <c r="X406" s="4"/>
      <c r="Y406" s="4"/>
      <c r="Z406" s="4"/>
      <c r="AA406" s="4"/>
      <c r="AB406" s="1"/>
      <c r="AC406" s="1"/>
      <c r="AD406" s="1"/>
      <c r="AE406" s="1"/>
      <c r="AF406" s="1"/>
      <c r="AG406" s="1"/>
      <c r="AH406" s="1"/>
      <c r="AI406" s="1"/>
    </row>
    <row r="407" spans="1:35" s="2" customFormat="1" ht="11.5" x14ac:dyDescent="0.25">
      <c r="A407" s="1"/>
      <c r="B407" s="227"/>
      <c r="C407" s="227"/>
      <c r="D407" s="225"/>
      <c r="E407" s="225"/>
      <c r="F407" s="226"/>
      <c r="G407" s="166"/>
      <c r="H407" s="226"/>
      <c r="I407" s="166"/>
      <c r="J407" s="226"/>
      <c r="K407" s="166"/>
      <c r="L407" s="226"/>
      <c r="M407" s="166"/>
      <c r="N407" s="226"/>
      <c r="O407" s="166"/>
      <c r="P407" s="226"/>
      <c r="Q407" s="166"/>
      <c r="R407" s="226"/>
      <c r="S407" s="1"/>
      <c r="T407" s="1"/>
      <c r="U407" s="1"/>
      <c r="V407" s="4"/>
      <c r="W407" s="4"/>
      <c r="X407" s="4"/>
      <c r="Y407" s="4"/>
      <c r="Z407" s="4"/>
      <c r="AA407" s="4"/>
      <c r="AB407" s="1"/>
      <c r="AC407" s="1"/>
      <c r="AD407" s="1"/>
      <c r="AE407" s="1"/>
      <c r="AF407" s="1"/>
      <c r="AG407" s="1"/>
      <c r="AH407" s="1"/>
      <c r="AI407" s="1"/>
    </row>
    <row r="408" spans="1:35" s="2" customFormat="1" ht="11.5" x14ac:dyDescent="0.25">
      <c r="A408" s="1"/>
      <c r="B408" s="227"/>
      <c r="C408" s="227"/>
      <c r="D408" s="225"/>
      <c r="E408" s="225"/>
      <c r="F408" s="226"/>
      <c r="G408" s="166"/>
      <c r="H408" s="226"/>
      <c r="I408" s="166"/>
      <c r="J408" s="226"/>
      <c r="K408" s="166"/>
      <c r="L408" s="226"/>
      <c r="M408" s="166"/>
      <c r="N408" s="226"/>
      <c r="O408" s="166"/>
      <c r="P408" s="226"/>
      <c r="Q408" s="166"/>
      <c r="R408" s="226"/>
      <c r="S408" s="1"/>
      <c r="T408" s="1"/>
      <c r="U408" s="1"/>
      <c r="V408" s="4"/>
      <c r="W408" s="4"/>
      <c r="X408" s="4"/>
      <c r="Y408" s="4"/>
      <c r="Z408" s="4"/>
      <c r="AA408" s="4"/>
      <c r="AB408" s="1"/>
      <c r="AC408" s="1"/>
      <c r="AD408" s="1"/>
      <c r="AE408" s="1"/>
      <c r="AF408" s="1"/>
      <c r="AG408" s="1"/>
      <c r="AH408" s="1"/>
      <c r="AI408" s="1"/>
    </row>
    <row r="409" spans="1:35" s="2" customFormat="1" ht="11.5" x14ac:dyDescent="0.25">
      <c r="A409" s="1"/>
      <c r="B409" s="227"/>
      <c r="C409" s="227"/>
      <c r="D409" s="225"/>
      <c r="E409" s="225"/>
      <c r="F409" s="226"/>
      <c r="G409" s="166"/>
      <c r="H409" s="226"/>
      <c r="I409" s="166"/>
      <c r="J409" s="226"/>
      <c r="K409" s="166"/>
      <c r="L409" s="226"/>
      <c r="M409" s="166"/>
      <c r="N409" s="226"/>
      <c r="O409" s="166"/>
      <c r="P409" s="226"/>
      <c r="Q409" s="166"/>
      <c r="R409" s="226"/>
      <c r="S409" s="1"/>
      <c r="T409" s="1"/>
      <c r="U409" s="1"/>
      <c r="V409" s="4"/>
      <c r="W409" s="4"/>
      <c r="X409" s="4"/>
      <c r="Y409" s="4"/>
      <c r="Z409" s="4"/>
      <c r="AA409" s="4"/>
      <c r="AB409" s="1"/>
      <c r="AC409" s="1"/>
      <c r="AD409" s="1"/>
      <c r="AE409" s="1"/>
      <c r="AF409" s="1"/>
      <c r="AG409" s="1"/>
      <c r="AH409" s="1"/>
      <c r="AI409" s="1"/>
    </row>
    <row r="410" spans="1:35" s="2" customFormat="1" ht="11.5" x14ac:dyDescent="0.25">
      <c r="A410" s="1"/>
      <c r="B410" s="227"/>
      <c r="C410" s="227"/>
      <c r="D410" s="225"/>
      <c r="E410" s="225"/>
      <c r="F410" s="226"/>
      <c r="G410" s="166"/>
      <c r="H410" s="226"/>
      <c r="I410" s="166"/>
      <c r="J410" s="226"/>
      <c r="K410" s="166"/>
      <c r="L410" s="226"/>
      <c r="M410" s="166"/>
      <c r="N410" s="226"/>
      <c r="O410" s="166"/>
      <c r="P410" s="226"/>
      <c r="Q410" s="166"/>
      <c r="R410" s="226"/>
      <c r="S410" s="1"/>
      <c r="T410" s="1"/>
      <c r="U410" s="1"/>
      <c r="V410" s="4"/>
      <c r="W410" s="4"/>
      <c r="X410" s="4"/>
      <c r="Y410" s="4"/>
      <c r="Z410" s="4"/>
      <c r="AA410" s="4"/>
      <c r="AB410" s="1"/>
      <c r="AC410" s="1"/>
      <c r="AD410" s="1"/>
      <c r="AE410" s="1"/>
      <c r="AF410" s="1"/>
      <c r="AG410" s="1"/>
      <c r="AH410" s="1"/>
      <c r="AI410" s="1"/>
    </row>
    <row r="411" spans="1:35" s="2" customFormat="1" ht="11.5" x14ac:dyDescent="0.25">
      <c r="A411" s="1"/>
      <c r="B411" s="227"/>
      <c r="C411" s="227"/>
      <c r="D411" s="225"/>
      <c r="E411" s="225"/>
      <c r="F411" s="226"/>
      <c r="G411" s="166"/>
      <c r="H411" s="226"/>
      <c r="I411" s="166"/>
      <c r="J411" s="226"/>
      <c r="K411" s="166"/>
      <c r="L411" s="226"/>
      <c r="M411" s="166"/>
      <c r="N411" s="226"/>
      <c r="O411" s="166"/>
      <c r="P411" s="226"/>
      <c r="Q411" s="166"/>
      <c r="R411" s="226"/>
      <c r="S411" s="1"/>
      <c r="T411" s="1"/>
      <c r="U411" s="1"/>
      <c r="V411" s="4"/>
      <c r="W411" s="4"/>
      <c r="X411" s="4"/>
      <c r="Y411" s="4"/>
      <c r="Z411" s="4"/>
      <c r="AA411" s="4"/>
      <c r="AB411" s="1"/>
      <c r="AC411" s="1"/>
      <c r="AD411" s="1"/>
      <c r="AE411" s="1"/>
      <c r="AF411" s="1"/>
      <c r="AG411" s="1"/>
      <c r="AH411" s="1"/>
      <c r="AI411" s="1"/>
    </row>
    <row r="412" spans="1:35" s="2" customFormat="1" ht="11.5" x14ac:dyDescent="0.25">
      <c r="A412" s="1"/>
      <c r="B412" s="227"/>
      <c r="C412" s="227"/>
      <c r="D412" s="225"/>
      <c r="E412" s="225"/>
      <c r="F412" s="226"/>
      <c r="G412" s="166"/>
      <c r="H412" s="226"/>
      <c r="I412" s="166"/>
      <c r="J412" s="226"/>
      <c r="K412" s="166"/>
      <c r="L412" s="226"/>
      <c r="M412" s="166"/>
      <c r="N412" s="226"/>
      <c r="O412" s="166"/>
      <c r="P412" s="226"/>
      <c r="Q412" s="166"/>
      <c r="R412" s="226"/>
      <c r="S412" s="1"/>
      <c r="T412" s="1"/>
      <c r="U412" s="1"/>
      <c r="V412" s="4"/>
      <c r="W412" s="4"/>
      <c r="X412" s="4"/>
      <c r="Y412" s="4"/>
      <c r="Z412" s="4"/>
      <c r="AA412" s="4"/>
      <c r="AB412" s="1"/>
      <c r="AC412" s="1"/>
      <c r="AD412" s="1"/>
      <c r="AE412" s="1"/>
      <c r="AF412" s="1"/>
      <c r="AG412" s="1"/>
      <c r="AH412" s="1"/>
      <c r="AI412" s="1"/>
    </row>
    <row r="413" spans="1:35" s="2" customFormat="1" ht="11.5" x14ac:dyDescent="0.25">
      <c r="A413" s="1"/>
      <c r="B413" s="227"/>
      <c r="C413" s="227"/>
      <c r="D413" s="225"/>
      <c r="E413" s="225"/>
      <c r="F413" s="226"/>
      <c r="G413" s="166"/>
      <c r="H413" s="226"/>
      <c r="I413" s="166"/>
      <c r="J413" s="226"/>
      <c r="K413" s="166"/>
      <c r="L413" s="226"/>
      <c r="M413" s="166"/>
      <c r="N413" s="226"/>
      <c r="O413" s="166"/>
      <c r="P413" s="226"/>
      <c r="Q413" s="166"/>
      <c r="R413" s="226"/>
      <c r="S413" s="1"/>
      <c r="T413" s="1"/>
      <c r="U413" s="1"/>
      <c r="V413" s="4"/>
      <c r="W413" s="4"/>
      <c r="X413" s="4"/>
      <c r="Y413" s="4"/>
      <c r="Z413" s="4"/>
      <c r="AA413" s="4"/>
      <c r="AB413" s="1"/>
      <c r="AC413" s="1"/>
      <c r="AD413" s="1"/>
      <c r="AE413" s="1"/>
      <c r="AF413" s="1"/>
      <c r="AG413" s="1"/>
      <c r="AH413" s="1"/>
      <c r="AI413" s="1"/>
    </row>
    <row r="414" spans="1:35" s="2" customFormat="1" ht="11.5" x14ac:dyDescent="0.25">
      <c r="A414" s="1"/>
      <c r="B414" s="227"/>
      <c r="C414" s="227"/>
      <c r="D414" s="225"/>
      <c r="E414" s="225"/>
      <c r="F414" s="226"/>
      <c r="G414" s="166"/>
      <c r="H414" s="226"/>
      <c r="I414" s="166"/>
      <c r="J414" s="226"/>
      <c r="K414" s="166"/>
      <c r="L414" s="226"/>
      <c r="M414" s="166"/>
      <c r="N414" s="226"/>
      <c r="O414" s="166"/>
      <c r="P414" s="226"/>
      <c r="Q414" s="166"/>
      <c r="R414" s="226"/>
      <c r="S414" s="1"/>
      <c r="T414" s="1"/>
      <c r="U414" s="1"/>
      <c r="V414" s="4"/>
      <c r="W414" s="4"/>
      <c r="X414" s="4"/>
      <c r="Y414" s="4"/>
      <c r="Z414" s="4"/>
      <c r="AA414" s="4"/>
      <c r="AB414" s="1"/>
      <c r="AC414" s="1"/>
      <c r="AD414" s="1"/>
      <c r="AE414" s="1"/>
      <c r="AF414" s="1"/>
      <c r="AG414" s="1"/>
      <c r="AH414" s="1"/>
      <c r="AI414" s="1"/>
    </row>
    <row r="415" spans="1:35" ht="11.5" x14ac:dyDescent="0.25">
      <c r="B415" s="227"/>
      <c r="C415" s="227"/>
      <c r="D415" s="225"/>
      <c r="E415" s="225"/>
      <c r="F415" s="226"/>
      <c r="G415" s="166"/>
      <c r="H415" s="226"/>
      <c r="I415" s="166"/>
      <c r="J415" s="226"/>
      <c r="K415" s="166"/>
      <c r="L415" s="226"/>
      <c r="M415" s="166"/>
      <c r="N415" s="226"/>
      <c r="O415" s="166"/>
      <c r="P415" s="226"/>
      <c r="Q415" s="166"/>
      <c r="R415" s="226"/>
    </row>
    <row r="416" spans="1:35" ht="11.5" x14ac:dyDescent="0.25">
      <c r="B416" s="227"/>
      <c r="C416" s="166"/>
      <c r="D416" s="225"/>
      <c r="E416" s="225"/>
      <c r="F416" s="226"/>
      <c r="G416" s="166"/>
      <c r="H416" s="226"/>
      <c r="I416" s="166"/>
      <c r="J416" s="226"/>
      <c r="K416" s="166"/>
      <c r="L416" s="226"/>
      <c r="M416" s="166"/>
      <c r="N416" s="226"/>
      <c r="O416" s="166"/>
      <c r="P416" s="226"/>
      <c r="Q416" s="166"/>
      <c r="R416" s="226"/>
    </row>
    <row r="417" spans="1:35" ht="11.5" x14ac:dyDescent="0.25">
      <c r="B417" s="227"/>
      <c r="C417" s="166"/>
      <c r="D417" s="225"/>
      <c r="E417" s="225"/>
      <c r="F417" s="226"/>
      <c r="G417" s="166"/>
      <c r="H417" s="226"/>
      <c r="I417" s="166"/>
      <c r="J417" s="226"/>
      <c r="K417" s="166"/>
      <c r="L417" s="226"/>
      <c r="M417" s="166"/>
      <c r="N417" s="226"/>
      <c r="O417" s="166"/>
      <c r="P417" s="226"/>
      <c r="Q417" s="166"/>
      <c r="R417" s="226"/>
    </row>
    <row r="418" spans="1:35" ht="11.5" x14ac:dyDescent="0.25">
      <c r="B418" s="228"/>
      <c r="C418" s="227"/>
      <c r="D418" s="227"/>
      <c r="E418" s="225"/>
      <c r="F418" s="226"/>
      <c r="G418" s="166"/>
      <c r="H418" s="226"/>
      <c r="I418" s="166"/>
      <c r="J418" s="166"/>
      <c r="K418" s="166"/>
      <c r="L418" s="166"/>
      <c r="M418" s="166"/>
      <c r="N418" s="226"/>
      <c r="O418" s="166"/>
      <c r="P418" s="226"/>
      <c r="Q418" s="166"/>
      <c r="R418" s="226"/>
    </row>
    <row r="419" spans="1:35" ht="11.5" x14ac:dyDescent="0.25">
      <c r="B419" s="228"/>
      <c r="C419" s="227"/>
      <c r="D419" s="227"/>
      <c r="E419" s="225"/>
      <c r="F419" s="226"/>
      <c r="G419" s="166"/>
      <c r="H419" s="226"/>
      <c r="I419" s="166"/>
      <c r="J419" s="166"/>
      <c r="K419" s="166"/>
      <c r="L419" s="166"/>
      <c r="M419" s="166"/>
      <c r="N419" s="226"/>
      <c r="O419" s="166"/>
      <c r="P419" s="226"/>
      <c r="Q419" s="166"/>
      <c r="R419" s="226"/>
    </row>
    <row r="420" spans="1:35" ht="11.5" x14ac:dyDescent="0.25">
      <c r="B420" s="228"/>
      <c r="C420" s="227"/>
      <c r="D420" s="227"/>
      <c r="E420" s="225"/>
      <c r="F420" s="226"/>
      <c r="G420" s="166"/>
      <c r="H420" s="226"/>
      <c r="I420" s="166"/>
      <c r="J420" s="226"/>
      <c r="K420" s="166"/>
      <c r="L420" s="226"/>
      <c r="M420" s="166"/>
      <c r="N420" s="226"/>
      <c r="O420" s="166"/>
      <c r="P420" s="226"/>
      <c r="Q420" s="166"/>
      <c r="R420" s="226"/>
    </row>
    <row r="421" spans="1:35" ht="11.5" x14ac:dyDescent="0.25">
      <c r="B421" s="228"/>
      <c r="C421" s="227"/>
      <c r="D421" s="227"/>
      <c r="E421" s="225"/>
      <c r="F421" s="226"/>
      <c r="G421" s="166"/>
      <c r="H421" s="226"/>
      <c r="I421" s="166"/>
      <c r="J421" s="226"/>
      <c r="K421" s="166"/>
      <c r="L421" s="226"/>
      <c r="M421" s="166"/>
      <c r="N421" s="226"/>
      <c r="O421" s="166"/>
      <c r="P421" s="226"/>
      <c r="Q421" s="166"/>
      <c r="R421" s="226"/>
    </row>
    <row r="422" spans="1:35" ht="11.5" x14ac:dyDescent="0.25">
      <c r="B422" s="228"/>
      <c r="C422" s="227"/>
      <c r="D422" s="227"/>
      <c r="E422" s="225"/>
      <c r="F422" s="226"/>
      <c r="G422" s="166"/>
      <c r="H422" s="226"/>
      <c r="I422" s="166"/>
      <c r="J422" s="226"/>
      <c r="K422" s="166"/>
      <c r="L422" s="226"/>
      <c r="M422" s="166"/>
      <c r="N422" s="226"/>
      <c r="O422" s="166"/>
      <c r="P422" s="226"/>
      <c r="Q422" s="166"/>
      <c r="R422" s="226"/>
    </row>
    <row r="423" spans="1:35" ht="11.5" x14ac:dyDescent="0.25">
      <c r="B423" s="229"/>
      <c r="C423" s="227"/>
      <c r="D423" s="227"/>
      <c r="E423" s="225"/>
      <c r="F423" s="226"/>
      <c r="G423" s="166"/>
      <c r="H423" s="226"/>
      <c r="I423" s="166"/>
      <c r="J423" s="226"/>
      <c r="K423" s="166"/>
      <c r="L423" s="226"/>
      <c r="M423" s="166"/>
      <c r="N423" s="226"/>
      <c r="O423" s="166"/>
      <c r="P423" s="226"/>
      <c r="Q423" s="166"/>
      <c r="R423" s="226"/>
    </row>
    <row r="424" spans="1:35" ht="11.5" x14ac:dyDescent="0.25">
      <c r="B424" s="230"/>
      <c r="C424" s="227"/>
      <c r="D424" s="227"/>
      <c r="E424" s="225"/>
      <c r="F424" s="226"/>
      <c r="G424" s="166"/>
      <c r="H424" s="226"/>
      <c r="I424" s="166"/>
      <c r="J424" s="226"/>
      <c r="K424" s="166"/>
      <c r="L424" s="226"/>
      <c r="M424" s="166"/>
      <c r="N424" s="226"/>
      <c r="O424" s="166"/>
      <c r="P424" s="226"/>
      <c r="Q424" s="166"/>
      <c r="R424" s="226"/>
    </row>
    <row r="425" spans="1:35" ht="11.5" x14ac:dyDescent="0.25">
      <c r="B425" s="230"/>
      <c r="C425" s="227"/>
      <c r="D425" s="227"/>
      <c r="E425" s="225"/>
      <c r="F425" s="226"/>
      <c r="G425" s="166"/>
      <c r="H425" s="226"/>
      <c r="I425" s="166"/>
      <c r="J425" s="226"/>
      <c r="K425" s="166"/>
      <c r="L425" s="226"/>
      <c r="M425" s="166"/>
      <c r="N425" s="226"/>
      <c r="O425" s="166"/>
      <c r="P425" s="226"/>
      <c r="Q425" s="166"/>
      <c r="R425" s="226"/>
    </row>
    <row r="426" spans="1:35" ht="11.5" x14ac:dyDescent="0.25">
      <c r="B426" s="231"/>
      <c r="C426" s="166"/>
      <c r="D426" s="225"/>
      <c r="E426" s="225"/>
      <c r="F426" s="226"/>
      <c r="G426" s="166"/>
      <c r="H426" s="226"/>
      <c r="I426" s="166"/>
      <c r="J426" s="226"/>
      <c r="K426" s="166"/>
      <c r="L426" s="226"/>
      <c r="M426" s="166"/>
      <c r="N426" s="226"/>
      <c r="O426" s="166"/>
      <c r="P426" s="226"/>
      <c r="Q426" s="166"/>
      <c r="R426" s="226"/>
    </row>
    <row r="427" spans="1:35" ht="11.5" x14ac:dyDescent="0.25">
      <c r="B427" s="231"/>
      <c r="C427" s="166"/>
      <c r="D427" s="225"/>
      <c r="E427" s="225"/>
      <c r="F427" s="226"/>
      <c r="G427" s="166"/>
      <c r="H427" s="226"/>
      <c r="I427" s="166"/>
      <c r="J427" s="226"/>
      <c r="K427" s="166"/>
      <c r="L427" s="226"/>
      <c r="M427" s="166"/>
      <c r="N427" s="226"/>
      <c r="O427" s="166"/>
      <c r="P427" s="226"/>
      <c r="Q427" s="166"/>
      <c r="R427" s="226"/>
    </row>
    <row r="428" spans="1:35" ht="11.5" x14ac:dyDescent="0.25">
      <c r="B428" s="227"/>
      <c r="C428" s="166"/>
      <c r="D428" s="227"/>
      <c r="E428" s="225"/>
      <c r="F428" s="226"/>
      <c r="G428" s="166"/>
      <c r="H428" s="226"/>
      <c r="I428" s="166"/>
      <c r="J428" s="226"/>
      <c r="K428" s="166"/>
      <c r="L428" s="226"/>
      <c r="M428" s="166"/>
      <c r="N428" s="226"/>
      <c r="O428" s="166"/>
      <c r="P428" s="226"/>
      <c r="Q428" s="166"/>
      <c r="R428" s="226"/>
    </row>
    <row r="429" spans="1:35" ht="11.5" x14ac:dyDescent="0.25">
      <c r="B429" s="230"/>
      <c r="C429" s="227"/>
      <c r="D429" s="227"/>
      <c r="E429" s="225"/>
      <c r="F429" s="226"/>
      <c r="G429" s="166"/>
      <c r="H429" s="226"/>
      <c r="I429" s="166"/>
      <c r="J429" s="226"/>
      <c r="K429" s="166"/>
      <c r="L429" s="226"/>
      <c r="M429" s="166"/>
      <c r="N429" s="226"/>
      <c r="O429" s="166"/>
      <c r="P429" s="226"/>
      <c r="Q429" s="166"/>
      <c r="R429" s="226"/>
    </row>
    <row r="430" spans="1:35" ht="11.5" x14ac:dyDescent="0.25">
      <c r="B430" s="230"/>
      <c r="C430" s="227"/>
      <c r="D430" s="227"/>
      <c r="E430" s="225"/>
      <c r="F430" s="226"/>
      <c r="G430" s="166"/>
      <c r="H430" s="226"/>
      <c r="I430" s="166"/>
      <c r="J430" s="226"/>
      <c r="K430" s="166"/>
      <c r="L430" s="226"/>
      <c r="M430" s="166"/>
      <c r="N430" s="226"/>
      <c r="O430" s="166"/>
      <c r="P430" s="226"/>
      <c r="Q430" s="166"/>
      <c r="R430" s="226"/>
    </row>
    <row r="431" spans="1:35" s="2" customFormat="1" ht="11.5" x14ac:dyDescent="0.25">
      <c r="A431" s="1"/>
      <c r="B431" s="230"/>
      <c r="C431" s="227"/>
      <c r="D431" s="227"/>
      <c r="E431" s="225"/>
      <c r="F431" s="226"/>
      <c r="G431" s="166"/>
      <c r="H431" s="226"/>
      <c r="I431" s="166"/>
      <c r="J431" s="226"/>
      <c r="K431" s="166"/>
      <c r="L431" s="226"/>
      <c r="M431" s="166"/>
      <c r="N431" s="226"/>
      <c r="O431" s="166"/>
      <c r="P431" s="226"/>
      <c r="Q431" s="166"/>
      <c r="R431" s="226"/>
      <c r="S431" s="1"/>
      <c r="T431" s="1"/>
      <c r="U431" s="1"/>
      <c r="V431" s="4"/>
      <c r="W431" s="4"/>
      <c r="X431" s="4"/>
      <c r="Y431" s="4"/>
      <c r="Z431" s="4"/>
      <c r="AA431" s="4"/>
      <c r="AB431" s="1"/>
      <c r="AC431" s="1"/>
      <c r="AD431" s="1"/>
      <c r="AE431" s="1"/>
      <c r="AF431" s="1"/>
      <c r="AG431" s="1"/>
      <c r="AH431" s="1"/>
      <c r="AI431" s="1"/>
    </row>
    <row r="432" spans="1:35" s="2" customFormat="1" ht="11.5" x14ac:dyDescent="0.25">
      <c r="A432" s="1"/>
      <c r="B432" s="230"/>
      <c r="C432" s="227"/>
      <c r="D432" s="227"/>
      <c r="E432" s="225"/>
      <c r="F432" s="226"/>
      <c r="G432" s="166"/>
      <c r="H432" s="226"/>
      <c r="I432" s="166"/>
      <c r="J432" s="226"/>
      <c r="K432" s="166"/>
      <c r="L432" s="226"/>
      <c r="M432" s="166"/>
      <c r="N432" s="226"/>
      <c r="O432" s="166"/>
      <c r="P432" s="226"/>
      <c r="Q432" s="166"/>
      <c r="R432" s="226"/>
      <c r="S432" s="1"/>
      <c r="T432" s="1"/>
      <c r="U432" s="1"/>
      <c r="V432" s="4"/>
      <c r="W432" s="4"/>
      <c r="X432" s="4"/>
      <c r="Y432" s="4"/>
      <c r="Z432" s="4"/>
      <c r="AA432" s="4"/>
      <c r="AB432" s="1"/>
      <c r="AC432" s="1"/>
      <c r="AD432" s="1"/>
      <c r="AE432" s="1"/>
      <c r="AF432" s="1"/>
      <c r="AG432" s="1"/>
      <c r="AH432" s="1"/>
      <c r="AI432" s="1"/>
    </row>
    <row r="433" spans="1:35" s="2" customFormat="1" ht="11.5" x14ac:dyDescent="0.25">
      <c r="A433" s="1"/>
      <c r="B433" s="230"/>
      <c r="C433" s="227"/>
      <c r="D433" s="227"/>
      <c r="E433" s="225"/>
      <c r="F433" s="226"/>
      <c r="G433" s="166"/>
      <c r="H433" s="226"/>
      <c r="I433" s="166"/>
      <c r="J433" s="226"/>
      <c r="K433" s="166"/>
      <c r="L433" s="226"/>
      <c r="M433" s="166"/>
      <c r="N433" s="226"/>
      <c r="O433" s="166"/>
      <c r="P433" s="226"/>
      <c r="Q433" s="166"/>
      <c r="R433" s="226"/>
      <c r="S433" s="1"/>
      <c r="T433" s="1"/>
      <c r="U433" s="1"/>
      <c r="V433" s="4"/>
      <c r="W433" s="4"/>
      <c r="X433" s="4"/>
      <c r="Y433" s="4"/>
      <c r="Z433" s="4"/>
      <c r="AA433" s="4"/>
      <c r="AB433" s="1"/>
      <c r="AC433" s="1"/>
      <c r="AD433" s="1"/>
      <c r="AE433" s="1"/>
      <c r="AF433" s="1"/>
      <c r="AG433" s="1"/>
      <c r="AH433" s="1"/>
      <c r="AI433" s="1"/>
    </row>
    <row r="434" spans="1:35" s="2" customFormat="1" ht="11.5" x14ac:dyDescent="0.25">
      <c r="A434" s="1"/>
      <c r="B434" s="230"/>
      <c r="C434" s="227"/>
      <c r="D434" s="227"/>
      <c r="E434" s="225"/>
      <c r="F434" s="226"/>
      <c r="G434" s="166"/>
      <c r="H434" s="226"/>
      <c r="I434" s="166"/>
      <c r="J434" s="226"/>
      <c r="K434" s="166"/>
      <c r="L434" s="226"/>
      <c r="M434" s="166"/>
      <c r="N434" s="226"/>
      <c r="O434" s="166"/>
      <c r="P434" s="226"/>
      <c r="Q434" s="166"/>
      <c r="R434" s="226"/>
      <c r="S434" s="1"/>
      <c r="T434" s="1"/>
      <c r="U434" s="1"/>
      <c r="V434" s="4"/>
      <c r="W434" s="4"/>
      <c r="X434" s="4"/>
      <c r="Y434" s="4"/>
      <c r="Z434" s="4"/>
      <c r="AA434" s="4"/>
      <c r="AB434" s="1"/>
      <c r="AC434" s="1"/>
      <c r="AD434" s="1"/>
      <c r="AE434" s="1"/>
      <c r="AF434" s="1"/>
      <c r="AG434" s="1"/>
      <c r="AH434" s="1"/>
      <c r="AI434" s="1"/>
    </row>
    <row r="435" spans="1:35" s="2" customFormat="1" ht="11.5" x14ac:dyDescent="0.25">
      <c r="A435" s="1"/>
      <c r="B435" s="230"/>
      <c r="C435" s="227"/>
      <c r="D435" s="227"/>
      <c r="E435" s="225"/>
      <c r="F435" s="226"/>
      <c r="G435" s="166"/>
      <c r="H435" s="226"/>
      <c r="I435" s="166"/>
      <c r="J435" s="226"/>
      <c r="K435" s="166"/>
      <c r="L435" s="226"/>
      <c r="M435" s="166"/>
      <c r="N435" s="226"/>
      <c r="O435" s="166"/>
      <c r="P435" s="226"/>
      <c r="Q435" s="166"/>
      <c r="R435" s="226"/>
      <c r="S435" s="1"/>
      <c r="T435" s="1"/>
      <c r="U435" s="1"/>
      <c r="V435" s="4"/>
      <c r="W435" s="4"/>
      <c r="X435" s="4"/>
      <c r="Y435" s="4"/>
      <c r="Z435" s="4"/>
      <c r="AA435" s="4"/>
      <c r="AB435" s="1"/>
      <c r="AC435" s="1"/>
      <c r="AD435" s="1"/>
      <c r="AE435" s="1"/>
      <c r="AF435" s="1"/>
      <c r="AG435" s="1"/>
      <c r="AH435" s="1"/>
      <c r="AI435" s="1"/>
    </row>
    <row r="436" spans="1:35" s="2" customFormat="1" ht="11.5" x14ac:dyDescent="0.25">
      <c r="A436" s="1"/>
      <c r="B436" s="230"/>
      <c r="C436" s="227"/>
      <c r="D436" s="227"/>
      <c r="E436" s="225"/>
      <c r="F436" s="226"/>
      <c r="G436" s="166"/>
      <c r="H436" s="226"/>
      <c r="I436" s="166"/>
      <c r="J436" s="226"/>
      <c r="K436" s="166"/>
      <c r="L436" s="226"/>
      <c r="M436" s="166"/>
      <c r="N436" s="226"/>
      <c r="O436" s="166"/>
      <c r="P436" s="226"/>
      <c r="Q436" s="166"/>
      <c r="R436" s="226"/>
      <c r="S436" s="1"/>
      <c r="T436" s="1"/>
      <c r="U436" s="1"/>
      <c r="V436" s="4"/>
      <c r="W436" s="4"/>
      <c r="X436" s="4"/>
      <c r="Y436" s="4"/>
      <c r="Z436" s="4"/>
      <c r="AA436" s="4"/>
      <c r="AB436" s="1"/>
      <c r="AC436" s="1"/>
      <c r="AD436" s="1"/>
      <c r="AE436" s="1"/>
      <c r="AF436" s="1"/>
      <c r="AG436" s="1"/>
      <c r="AH436" s="1"/>
      <c r="AI436" s="1"/>
    </row>
    <row r="437" spans="1:35" s="2" customFormat="1" ht="11.5" x14ac:dyDescent="0.25">
      <c r="A437" s="1"/>
      <c r="B437" s="230"/>
      <c r="C437" s="227"/>
      <c r="D437" s="227"/>
      <c r="E437" s="225"/>
      <c r="F437" s="226"/>
      <c r="G437" s="166"/>
      <c r="H437" s="226"/>
      <c r="I437" s="166"/>
      <c r="J437" s="226"/>
      <c r="K437" s="166"/>
      <c r="L437" s="226"/>
      <c r="M437" s="166"/>
      <c r="N437" s="226"/>
      <c r="O437" s="166"/>
      <c r="P437" s="226"/>
      <c r="Q437" s="166"/>
      <c r="R437" s="226"/>
      <c r="S437" s="1"/>
      <c r="T437" s="1"/>
      <c r="U437" s="1"/>
      <c r="V437" s="4"/>
      <c r="W437" s="4"/>
      <c r="X437" s="4"/>
      <c r="Y437" s="4"/>
      <c r="Z437" s="4"/>
      <c r="AA437" s="4"/>
      <c r="AB437" s="1"/>
      <c r="AC437" s="1"/>
      <c r="AD437" s="1"/>
      <c r="AE437" s="1"/>
      <c r="AF437" s="1"/>
      <c r="AG437" s="1"/>
      <c r="AH437" s="1"/>
      <c r="AI437" s="1"/>
    </row>
    <row r="438" spans="1:35" s="2" customFormat="1" ht="11.5" x14ac:dyDescent="0.25">
      <c r="A438" s="1"/>
      <c r="B438" s="230"/>
      <c r="C438" s="227"/>
      <c r="D438" s="227"/>
      <c r="E438" s="225"/>
      <c r="F438" s="226"/>
      <c r="G438" s="166"/>
      <c r="H438" s="226"/>
      <c r="I438" s="166"/>
      <c r="J438" s="226"/>
      <c r="K438" s="166"/>
      <c r="L438" s="226"/>
      <c r="M438" s="166"/>
      <c r="N438" s="226"/>
      <c r="O438" s="166"/>
      <c r="P438" s="226"/>
      <c r="Q438" s="166"/>
      <c r="R438" s="226"/>
      <c r="S438" s="1"/>
      <c r="T438" s="1"/>
      <c r="U438" s="1"/>
      <c r="V438" s="4"/>
      <c r="W438" s="4"/>
      <c r="X438" s="4"/>
      <c r="Y438" s="4"/>
      <c r="Z438" s="4"/>
      <c r="AA438" s="4"/>
      <c r="AB438" s="1"/>
      <c r="AC438" s="1"/>
      <c r="AD438" s="1"/>
      <c r="AE438" s="1"/>
      <c r="AF438" s="1"/>
      <c r="AG438" s="1"/>
      <c r="AH438" s="1"/>
      <c r="AI438" s="1"/>
    </row>
    <row r="439" spans="1:35" s="2" customFormat="1" ht="11.5" x14ac:dyDescent="0.25">
      <c r="A439" s="1"/>
      <c r="B439" s="230"/>
      <c r="C439" s="227"/>
      <c r="D439" s="227"/>
      <c r="E439" s="225"/>
      <c r="F439" s="226"/>
      <c r="G439" s="166"/>
      <c r="H439" s="226"/>
      <c r="I439" s="166"/>
      <c r="J439" s="226"/>
      <c r="K439" s="166"/>
      <c r="L439" s="226"/>
      <c r="M439" s="166"/>
      <c r="N439" s="226"/>
      <c r="O439" s="166"/>
      <c r="P439" s="226"/>
      <c r="Q439" s="166"/>
      <c r="R439" s="226"/>
      <c r="S439" s="1"/>
      <c r="T439" s="1"/>
      <c r="U439" s="1"/>
      <c r="V439" s="4"/>
      <c r="W439" s="4"/>
      <c r="X439" s="4"/>
      <c r="Y439" s="4"/>
      <c r="Z439" s="4"/>
      <c r="AA439" s="4"/>
      <c r="AB439" s="1"/>
      <c r="AC439" s="1"/>
      <c r="AD439" s="1"/>
      <c r="AE439" s="1"/>
      <c r="AF439" s="1"/>
      <c r="AG439" s="1"/>
      <c r="AH439" s="1"/>
      <c r="AI439" s="1"/>
    </row>
    <row r="440" spans="1:35" s="2" customFormat="1" ht="11.5" x14ac:dyDescent="0.25">
      <c r="A440" s="1"/>
      <c r="B440" s="230"/>
      <c r="C440" s="227"/>
      <c r="D440" s="227"/>
      <c r="E440" s="225"/>
      <c r="F440" s="226"/>
      <c r="G440" s="166"/>
      <c r="H440" s="226"/>
      <c r="I440" s="166"/>
      <c r="J440" s="226"/>
      <c r="K440" s="166"/>
      <c r="L440" s="226"/>
      <c r="M440" s="166"/>
      <c r="N440" s="226"/>
      <c r="O440" s="166"/>
      <c r="P440" s="226"/>
      <c r="Q440" s="166"/>
      <c r="R440" s="226"/>
      <c r="S440" s="1"/>
      <c r="T440" s="1"/>
      <c r="U440" s="1"/>
      <c r="V440" s="4"/>
      <c r="W440" s="4"/>
      <c r="X440" s="4"/>
      <c r="Y440" s="4"/>
      <c r="Z440" s="4"/>
      <c r="AA440" s="4"/>
      <c r="AB440" s="1"/>
      <c r="AC440" s="1"/>
      <c r="AD440" s="1"/>
      <c r="AE440" s="1"/>
      <c r="AF440" s="1"/>
      <c r="AG440" s="1"/>
      <c r="AH440" s="1"/>
      <c r="AI440" s="1"/>
    </row>
    <row r="441" spans="1:35" s="2" customFormat="1" ht="11.5" x14ac:dyDescent="0.25">
      <c r="A441" s="1"/>
      <c r="B441" s="230"/>
      <c r="C441" s="227"/>
      <c r="D441" s="227"/>
      <c r="E441" s="225"/>
      <c r="F441" s="226"/>
      <c r="G441" s="166"/>
      <c r="H441" s="226"/>
      <c r="I441" s="166"/>
      <c r="J441" s="226"/>
      <c r="K441" s="166"/>
      <c r="L441" s="226"/>
      <c r="M441" s="166"/>
      <c r="N441" s="226"/>
      <c r="O441" s="166"/>
      <c r="P441" s="226"/>
      <c r="Q441" s="166"/>
      <c r="R441" s="226"/>
      <c r="S441" s="1"/>
      <c r="T441" s="1"/>
      <c r="U441" s="1"/>
      <c r="V441" s="4"/>
      <c r="W441" s="4"/>
      <c r="X441" s="4"/>
      <c r="Y441" s="4"/>
      <c r="Z441" s="4"/>
      <c r="AA441" s="4"/>
      <c r="AB441" s="1"/>
      <c r="AC441" s="1"/>
      <c r="AD441" s="1"/>
      <c r="AE441" s="1"/>
      <c r="AF441" s="1"/>
      <c r="AG441" s="1"/>
      <c r="AH441" s="1"/>
      <c r="AI441" s="1"/>
    </row>
    <row r="442" spans="1:35" s="2" customFormat="1" ht="11.5" x14ac:dyDescent="0.25">
      <c r="A442" s="1"/>
      <c r="B442" s="230"/>
      <c r="C442" s="227"/>
      <c r="D442" s="227"/>
      <c r="E442" s="225"/>
      <c r="F442" s="226"/>
      <c r="G442" s="166"/>
      <c r="H442" s="226"/>
      <c r="I442" s="166"/>
      <c r="J442" s="226"/>
      <c r="K442" s="166"/>
      <c r="L442" s="226"/>
      <c r="M442" s="166"/>
      <c r="N442" s="226"/>
      <c r="O442" s="166"/>
      <c r="P442" s="226"/>
      <c r="Q442" s="166"/>
      <c r="R442" s="226"/>
      <c r="S442" s="1"/>
      <c r="T442" s="1"/>
      <c r="U442" s="1"/>
      <c r="V442" s="4"/>
      <c r="W442" s="4"/>
      <c r="X442" s="4"/>
      <c r="Y442" s="4"/>
      <c r="Z442" s="4"/>
      <c r="AA442" s="4"/>
      <c r="AB442" s="1"/>
      <c r="AC442" s="1"/>
      <c r="AD442" s="1"/>
      <c r="AE442" s="1"/>
      <c r="AF442" s="1"/>
      <c r="AG442" s="1"/>
      <c r="AH442" s="1"/>
      <c r="AI442" s="1"/>
    </row>
    <row r="443" spans="1:35" s="2" customFormat="1" ht="11.5" x14ac:dyDescent="0.25">
      <c r="A443" s="1"/>
      <c r="B443" s="230"/>
      <c r="C443" s="227"/>
      <c r="D443" s="227"/>
      <c r="E443" s="225"/>
      <c r="F443" s="226"/>
      <c r="G443" s="166"/>
      <c r="H443" s="226"/>
      <c r="I443" s="166"/>
      <c r="J443" s="226"/>
      <c r="K443" s="166"/>
      <c r="L443" s="226"/>
      <c r="M443" s="166"/>
      <c r="N443" s="226"/>
      <c r="O443" s="166"/>
      <c r="P443" s="226"/>
      <c r="Q443" s="166"/>
      <c r="R443" s="226"/>
      <c r="S443" s="1"/>
      <c r="T443" s="1"/>
      <c r="U443" s="1"/>
      <c r="V443" s="4"/>
      <c r="W443" s="4"/>
      <c r="X443" s="4"/>
      <c r="Y443" s="4"/>
      <c r="Z443" s="4"/>
      <c r="AA443" s="4"/>
      <c r="AB443" s="1"/>
      <c r="AC443" s="1"/>
      <c r="AD443" s="1"/>
      <c r="AE443" s="1"/>
      <c r="AF443" s="1"/>
      <c r="AG443" s="1"/>
      <c r="AH443" s="1"/>
      <c r="AI443" s="1"/>
    </row>
    <row r="444" spans="1:35" s="2" customFormat="1" ht="11.5" x14ac:dyDescent="0.25">
      <c r="A444" s="1"/>
      <c r="B444" s="230"/>
      <c r="C444" s="227"/>
      <c r="D444" s="227"/>
      <c r="E444" s="225"/>
      <c r="F444" s="226"/>
      <c r="G444" s="166"/>
      <c r="H444" s="226"/>
      <c r="I444" s="166"/>
      <c r="J444" s="226"/>
      <c r="K444" s="166"/>
      <c r="L444" s="226"/>
      <c r="M444" s="166"/>
      <c r="N444" s="226"/>
      <c r="O444" s="166"/>
      <c r="P444" s="226"/>
      <c r="Q444" s="166"/>
      <c r="R444" s="226"/>
      <c r="S444" s="1"/>
      <c r="T444" s="1"/>
      <c r="U444" s="1"/>
      <c r="V444" s="4"/>
      <c r="W444" s="4"/>
      <c r="X444" s="4"/>
      <c r="Y444" s="4"/>
      <c r="Z444" s="4"/>
      <c r="AA444" s="4"/>
      <c r="AB444" s="1"/>
      <c r="AC444" s="1"/>
      <c r="AD444" s="1"/>
      <c r="AE444" s="1"/>
      <c r="AF444" s="1"/>
      <c r="AG444" s="1"/>
      <c r="AH444" s="1"/>
      <c r="AI444" s="1"/>
    </row>
    <row r="445" spans="1:35" s="2" customFormat="1" ht="11.5" x14ac:dyDescent="0.25">
      <c r="A445" s="1"/>
      <c r="B445" s="230"/>
      <c r="C445" s="227"/>
      <c r="D445" s="227"/>
      <c r="E445" s="225"/>
      <c r="F445" s="226"/>
      <c r="G445" s="166"/>
      <c r="H445" s="226"/>
      <c r="I445" s="166"/>
      <c r="J445" s="226"/>
      <c r="K445" s="166"/>
      <c r="L445" s="226"/>
      <c r="M445" s="166"/>
      <c r="N445" s="226"/>
      <c r="O445" s="166"/>
      <c r="P445" s="226"/>
      <c r="Q445" s="166"/>
      <c r="R445" s="226"/>
      <c r="S445" s="1"/>
      <c r="T445" s="1"/>
      <c r="U445" s="1"/>
      <c r="V445" s="4"/>
      <c r="W445" s="4"/>
      <c r="X445" s="4"/>
      <c r="Y445" s="4"/>
      <c r="Z445" s="4"/>
      <c r="AA445" s="4"/>
      <c r="AB445" s="1"/>
      <c r="AC445" s="1"/>
      <c r="AD445" s="1"/>
      <c r="AE445" s="1"/>
      <c r="AF445" s="1"/>
      <c r="AG445" s="1"/>
      <c r="AH445" s="1"/>
      <c r="AI445" s="1"/>
    </row>
    <row r="446" spans="1:35" s="2" customFormat="1" ht="11.5" x14ac:dyDescent="0.25">
      <c r="A446" s="1"/>
      <c r="B446" s="230"/>
      <c r="C446" s="227"/>
      <c r="D446" s="227"/>
      <c r="E446" s="225"/>
      <c r="F446" s="226"/>
      <c r="G446" s="166"/>
      <c r="H446" s="226"/>
      <c r="I446" s="166"/>
      <c r="J446" s="226"/>
      <c r="K446" s="166"/>
      <c r="L446" s="226"/>
      <c r="M446" s="166"/>
      <c r="N446" s="226"/>
      <c r="O446" s="166"/>
      <c r="P446" s="226"/>
      <c r="Q446" s="166"/>
      <c r="R446" s="226"/>
      <c r="S446" s="1"/>
      <c r="T446" s="1"/>
      <c r="U446" s="1"/>
      <c r="V446" s="4"/>
      <c r="W446" s="4"/>
      <c r="X446" s="4"/>
      <c r="Y446" s="4"/>
      <c r="Z446" s="4"/>
      <c r="AA446" s="4"/>
      <c r="AB446" s="1"/>
      <c r="AC446" s="1"/>
      <c r="AD446" s="1"/>
      <c r="AE446" s="1"/>
      <c r="AF446" s="1"/>
      <c r="AG446" s="1"/>
      <c r="AH446" s="1"/>
      <c r="AI446" s="1"/>
    </row>
    <row r="447" spans="1:35" s="2" customFormat="1" ht="11.5" x14ac:dyDescent="0.25">
      <c r="A447" s="1"/>
      <c r="B447" s="230"/>
      <c r="C447" s="227"/>
      <c r="D447" s="227"/>
      <c r="E447" s="225"/>
      <c r="F447" s="226"/>
      <c r="G447" s="166"/>
      <c r="H447" s="226"/>
      <c r="I447" s="166"/>
      <c r="J447" s="226"/>
      <c r="K447" s="166"/>
      <c r="L447" s="226"/>
      <c r="M447" s="166"/>
      <c r="N447" s="226"/>
      <c r="O447" s="166"/>
      <c r="P447" s="226"/>
      <c r="Q447" s="166"/>
      <c r="R447" s="226"/>
      <c r="S447" s="1"/>
      <c r="T447" s="1"/>
      <c r="U447" s="1"/>
      <c r="V447" s="4"/>
      <c r="W447" s="4"/>
      <c r="X447" s="4"/>
      <c r="Y447" s="4"/>
      <c r="Z447" s="4"/>
      <c r="AA447" s="4"/>
      <c r="AB447" s="1"/>
      <c r="AC447" s="1"/>
      <c r="AD447" s="1"/>
      <c r="AE447" s="1"/>
      <c r="AF447" s="1"/>
      <c r="AG447" s="1"/>
      <c r="AH447" s="1"/>
      <c r="AI447" s="1"/>
    </row>
    <row r="448" spans="1:35" s="2" customFormat="1" ht="11.5" x14ac:dyDescent="0.25">
      <c r="A448" s="1"/>
      <c r="B448" s="230"/>
      <c r="C448" s="227"/>
      <c r="D448" s="227"/>
      <c r="E448" s="225"/>
      <c r="F448" s="226"/>
      <c r="G448" s="166"/>
      <c r="H448" s="226"/>
      <c r="I448" s="166"/>
      <c r="J448" s="226"/>
      <c r="K448" s="166"/>
      <c r="L448" s="226"/>
      <c r="M448" s="166"/>
      <c r="N448" s="226"/>
      <c r="O448" s="166"/>
      <c r="P448" s="226"/>
      <c r="Q448" s="166"/>
      <c r="R448" s="226"/>
      <c r="S448" s="1"/>
      <c r="T448" s="1"/>
      <c r="U448" s="1"/>
      <c r="V448" s="4"/>
      <c r="W448" s="4"/>
      <c r="X448" s="4"/>
      <c r="Y448" s="4"/>
      <c r="Z448" s="4"/>
      <c r="AA448" s="4"/>
      <c r="AB448" s="1"/>
      <c r="AC448" s="1"/>
      <c r="AD448" s="1"/>
      <c r="AE448" s="1"/>
      <c r="AF448" s="1"/>
      <c r="AG448" s="1"/>
      <c r="AH448" s="1"/>
      <c r="AI448" s="1"/>
    </row>
    <row r="449" spans="1:35" s="2" customFormat="1" ht="11.5" x14ac:dyDescent="0.25">
      <c r="A449" s="1"/>
      <c r="B449" s="230"/>
      <c r="C449" s="227"/>
      <c r="D449" s="227"/>
      <c r="E449" s="225"/>
      <c r="F449" s="226"/>
      <c r="G449" s="166"/>
      <c r="H449" s="226"/>
      <c r="I449" s="166"/>
      <c r="J449" s="226"/>
      <c r="K449" s="166"/>
      <c r="L449" s="226"/>
      <c r="M449" s="166"/>
      <c r="N449" s="226"/>
      <c r="O449" s="166"/>
      <c r="P449" s="226"/>
      <c r="Q449" s="166"/>
      <c r="R449" s="226"/>
      <c r="S449" s="1"/>
      <c r="T449" s="1"/>
      <c r="U449" s="1"/>
      <c r="V449" s="4"/>
      <c r="W449" s="4"/>
      <c r="X449" s="4"/>
      <c r="Y449" s="4"/>
      <c r="Z449" s="4"/>
      <c r="AA449" s="4"/>
      <c r="AB449" s="1"/>
      <c r="AC449" s="1"/>
      <c r="AD449" s="1"/>
      <c r="AE449" s="1"/>
      <c r="AF449" s="1"/>
      <c r="AG449" s="1"/>
      <c r="AH449" s="1"/>
      <c r="AI449" s="1"/>
    </row>
    <row r="450" spans="1:35" s="2" customFormat="1" ht="11.5" x14ac:dyDescent="0.25">
      <c r="A450" s="1"/>
      <c r="B450" s="230"/>
      <c r="C450" s="227"/>
      <c r="D450" s="227"/>
      <c r="E450" s="225"/>
      <c r="F450" s="226"/>
      <c r="G450" s="166"/>
      <c r="H450" s="226"/>
      <c r="I450" s="166"/>
      <c r="J450" s="226"/>
      <c r="K450" s="166"/>
      <c r="L450" s="226"/>
      <c r="M450" s="166"/>
      <c r="N450" s="226"/>
      <c r="O450" s="166"/>
      <c r="P450" s="226"/>
      <c r="Q450" s="166"/>
      <c r="R450" s="226"/>
      <c r="S450" s="1"/>
      <c r="T450" s="1"/>
      <c r="U450" s="1"/>
      <c r="V450" s="4"/>
      <c r="W450" s="4"/>
      <c r="X450" s="4"/>
      <c r="Y450" s="4"/>
      <c r="Z450" s="4"/>
      <c r="AA450" s="4"/>
      <c r="AB450" s="1"/>
      <c r="AC450" s="1"/>
      <c r="AD450" s="1"/>
      <c r="AE450" s="1"/>
      <c r="AF450" s="1"/>
      <c r="AG450" s="1"/>
      <c r="AH450" s="1"/>
      <c r="AI450" s="1"/>
    </row>
    <row r="451" spans="1:35" s="2" customFormat="1" ht="11.5" x14ac:dyDescent="0.25">
      <c r="A451" s="1"/>
      <c r="B451" s="230"/>
      <c r="C451" s="227"/>
      <c r="D451" s="227"/>
      <c r="E451" s="225"/>
      <c r="F451" s="226"/>
      <c r="G451" s="166"/>
      <c r="H451" s="226"/>
      <c r="I451" s="166"/>
      <c r="J451" s="226"/>
      <c r="K451" s="166"/>
      <c r="L451" s="226"/>
      <c r="M451" s="166"/>
      <c r="N451" s="226"/>
      <c r="O451" s="166"/>
      <c r="P451" s="226"/>
      <c r="Q451" s="166"/>
      <c r="R451" s="226"/>
      <c r="S451" s="1"/>
      <c r="T451" s="1"/>
      <c r="U451" s="1"/>
      <c r="V451" s="4"/>
      <c r="W451" s="4"/>
      <c r="X451" s="4"/>
      <c r="Y451" s="4"/>
      <c r="Z451" s="4"/>
      <c r="AA451" s="4"/>
      <c r="AB451" s="1"/>
      <c r="AC451" s="1"/>
      <c r="AD451" s="1"/>
      <c r="AE451" s="1"/>
      <c r="AF451" s="1"/>
      <c r="AG451" s="1"/>
      <c r="AH451" s="1"/>
      <c r="AI451" s="1"/>
    </row>
    <row r="452" spans="1:35" s="2" customFormat="1" ht="11.5" x14ac:dyDescent="0.25">
      <c r="A452" s="1"/>
      <c r="B452" s="230"/>
      <c r="C452" s="227"/>
      <c r="D452" s="227"/>
      <c r="E452" s="225"/>
      <c r="F452" s="226"/>
      <c r="G452" s="166"/>
      <c r="H452" s="226"/>
      <c r="I452" s="166"/>
      <c r="J452" s="226"/>
      <c r="K452" s="166"/>
      <c r="L452" s="226"/>
      <c r="M452" s="166"/>
      <c r="N452" s="226"/>
      <c r="O452" s="166"/>
      <c r="P452" s="226"/>
      <c r="Q452" s="166"/>
      <c r="R452" s="226"/>
      <c r="S452" s="1"/>
      <c r="T452" s="1"/>
      <c r="U452" s="1"/>
      <c r="V452" s="4"/>
      <c r="W452" s="4"/>
      <c r="X452" s="4"/>
      <c r="Y452" s="4"/>
      <c r="Z452" s="4"/>
      <c r="AA452" s="4"/>
      <c r="AB452" s="1"/>
      <c r="AC452" s="1"/>
      <c r="AD452" s="1"/>
      <c r="AE452" s="1"/>
      <c r="AF452" s="1"/>
      <c r="AG452" s="1"/>
      <c r="AH452" s="1"/>
      <c r="AI452" s="1"/>
    </row>
    <row r="453" spans="1:35" s="2" customFormat="1" ht="11.5" x14ac:dyDescent="0.25">
      <c r="A453" s="1"/>
      <c r="B453" s="230"/>
      <c r="C453" s="227"/>
      <c r="D453" s="227"/>
      <c r="E453" s="225"/>
      <c r="F453" s="226"/>
      <c r="G453" s="166"/>
      <c r="H453" s="226"/>
      <c r="I453" s="166"/>
      <c r="J453" s="226"/>
      <c r="K453" s="166"/>
      <c r="L453" s="226"/>
      <c r="M453" s="166"/>
      <c r="N453" s="226"/>
      <c r="O453" s="166"/>
      <c r="P453" s="226"/>
      <c r="Q453" s="166"/>
      <c r="R453" s="226"/>
      <c r="S453" s="1"/>
      <c r="T453" s="1"/>
      <c r="U453" s="1"/>
      <c r="V453" s="4"/>
      <c r="W453" s="4"/>
      <c r="X453" s="4"/>
      <c r="Y453" s="4"/>
      <c r="Z453" s="4"/>
      <c r="AA453" s="4"/>
      <c r="AB453" s="1"/>
      <c r="AC453" s="1"/>
      <c r="AD453" s="1"/>
      <c r="AE453" s="1"/>
      <c r="AF453" s="1"/>
      <c r="AG453" s="1"/>
      <c r="AH453" s="1"/>
      <c r="AI453" s="1"/>
    </row>
    <row r="454" spans="1:35" s="2" customFormat="1" ht="11.5" x14ac:dyDescent="0.25">
      <c r="A454" s="1"/>
      <c r="B454" s="230"/>
      <c r="C454" s="227"/>
      <c r="D454" s="227"/>
      <c r="E454" s="225"/>
      <c r="F454" s="226"/>
      <c r="G454" s="166"/>
      <c r="H454" s="226"/>
      <c r="I454" s="166"/>
      <c r="J454" s="226"/>
      <c r="K454" s="166"/>
      <c r="L454" s="226"/>
      <c r="M454" s="166"/>
      <c r="N454" s="226"/>
      <c r="O454" s="166"/>
      <c r="P454" s="226"/>
      <c r="Q454" s="166"/>
      <c r="R454" s="226"/>
      <c r="S454" s="1"/>
      <c r="T454" s="1"/>
      <c r="U454" s="1"/>
      <c r="V454" s="4"/>
      <c r="W454" s="4"/>
      <c r="X454" s="4"/>
      <c r="Y454" s="4"/>
      <c r="Z454" s="4"/>
      <c r="AA454" s="4"/>
      <c r="AB454" s="1"/>
      <c r="AC454" s="1"/>
      <c r="AD454" s="1"/>
      <c r="AE454" s="1"/>
      <c r="AF454" s="1"/>
      <c r="AG454" s="1"/>
      <c r="AH454" s="1"/>
      <c r="AI454" s="1"/>
    </row>
    <row r="455" spans="1:35" s="2" customFormat="1" ht="11.5" x14ac:dyDescent="0.25">
      <c r="A455" s="1"/>
      <c r="B455" s="230"/>
      <c r="C455" s="227"/>
      <c r="D455" s="227"/>
      <c r="E455" s="225"/>
      <c r="F455" s="226"/>
      <c r="G455" s="166"/>
      <c r="H455" s="226"/>
      <c r="I455" s="166"/>
      <c r="J455" s="226"/>
      <c r="K455" s="166"/>
      <c r="L455" s="226"/>
      <c r="M455" s="166"/>
      <c r="N455" s="226"/>
      <c r="O455" s="166"/>
      <c r="P455" s="226"/>
      <c r="Q455" s="166"/>
      <c r="R455" s="226"/>
      <c r="S455" s="1"/>
      <c r="T455" s="1"/>
      <c r="U455" s="1"/>
      <c r="V455" s="4"/>
      <c r="W455" s="4"/>
      <c r="X455" s="4"/>
      <c r="Y455" s="4"/>
      <c r="Z455" s="4"/>
      <c r="AA455" s="4"/>
      <c r="AB455" s="1"/>
      <c r="AC455" s="1"/>
      <c r="AD455" s="1"/>
      <c r="AE455" s="1"/>
      <c r="AF455" s="1"/>
      <c r="AG455" s="1"/>
      <c r="AH455" s="1"/>
      <c r="AI455" s="1"/>
    </row>
    <row r="456" spans="1:35" s="2" customFormat="1" ht="11.5" x14ac:dyDescent="0.25">
      <c r="A456" s="1"/>
      <c r="B456" s="230"/>
      <c r="C456" s="227"/>
      <c r="D456" s="227"/>
      <c r="E456" s="225"/>
      <c r="F456" s="226"/>
      <c r="G456" s="166"/>
      <c r="H456" s="226"/>
      <c r="I456" s="166"/>
      <c r="J456" s="226"/>
      <c r="K456" s="166"/>
      <c r="L456" s="226"/>
      <c r="M456" s="166"/>
      <c r="N456" s="226"/>
      <c r="O456" s="166"/>
      <c r="P456" s="226"/>
      <c r="Q456" s="166"/>
      <c r="R456" s="226"/>
      <c r="S456" s="1"/>
      <c r="T456" s="1"/>
      <c r="U456" s="1"/>
      <c r="V456" s="4"/>
      <c r="W456" s="4"/>
      <c r="X456" s="4"/>
      <c r="Y456" s="4"/>
      <c r="Z456" s="4"/>
      <c r="AA456" s="4"/>
      <c r="AB456" s="1"/>
      <c r="AC456" s="1"/>
      <c r="AD456" s="1"/>
      <c r="AE456" s="1"/>
      <c r="AF456" s="1"/>
      <c r="AG456" s="1"/>
      <c r="AH456" s="1"/>
      <c r="AI456" s="1"/>
    </row>
    <row r="457" spans="1:35" s="2" customFormat="1" ht="11.5" x14ac:dyDescent="0.25">
      <c r="A457" s="1"/>
      <c r="B457" s="230"/>
      <c r="C457" s="227"/>
      <c r="D457" s="227"/>
      <c r="E457" s="225"/>
      <c r="F457" s="226"/>
      <c r="G457" s="166"/>
      <c r="H457" s="226"/>
      <c r="I457" s="166"/>
      <c r="J457" s="226"/>
      <c r="K457" s="166"/>
      <c r="L457" s="226"/>
      <c r="M457" s="166"/>
      <c r="N457" s="226"/>
      <c r="O457" s="166"/>
      <c r="P457" s="226"/>
      <c r="Q457" s="166"/>
      <c r="R457" s="226"/>
      <c r="S457" s="1"/>
      <c r="T457" s="1"/>
      <c r="U457" s="1"/>
      <c r="V457" s="4"/>
      <c r="W457" s="4"/>
      <c r="X457" s="4"/>
      <c r="Y457" s="4"/>
      <c r="Z457" s="4"/>
      <c r="AA457" s="4"/>
      <c r="AB457" s="1"/>
      <c r="AC457" s="1"/>
      <c r="AD457" s="1"/>
      <c r="AE457" s="1"/>
      <c r="AF457" s="1"/>
      <c r="AG457" s="1"/>
      <c r="AH457" s="1"/>
      <c r="AI457" s="1"/>
    </row>
    <row r="458" spans="1:35" s="2" customFormat="1" ht="11.5" x14ac:dyDescent="0.25">
      <c r="A458" s="1"/>
      <c r="B458" s="230"/>
      <c r="C458" s="227"/>
      <c r="D458" s="227"/>
      <c r="E458" s="225"/>
      <c r="F458" s="226"/>
      <c r="G458" s="166"/>
      <c r="H458" s="226"/>
      <c r="I458" s="166"/>
      <c r="J458" s="226"/>
      <c r="K458" s="166"/>
      <c r="L458" s="226"/>
      <c r="M458" s="166"/>
      <c r="N458" s="226"/>
      <c r="O458" s="166"/>
      <c r="P458" s="226"/>
      <c r="Q458" s="166"/>
      <c r="R458" s="226"/>
      <c r="S458" s="1"/>
      <c r="T458" s="1"/>
      <c r="U458" s="1"/>
      <c r="V458" s="4"/>
      <c r="W458" s="4"/>
      <c r="X458" s="4"/>
      <c r="Y458" s="4"/>
      <c r="Z458" s="4"/>
      <c r="AA458" s="4"/>
      <c r="AB458" s="1"/>
      <c r="AC458" s="1"/>
      <c r="AD458" s="1"/>
      <c r="AE458" s="1"/>
      <c r="AF458" s="1"/>
      <c r="AG458" s="1"/>
      <c r="AH458" s="1"/>
      <c r="AI458" s="1"/>
    </row>
    <row r="459" spans="1:35" s="2" customFormat="1" ht="11.5" x14ac:dyDescent="0.25">
      <c r="A459" s="1"/>
      <c r="B459" s="230"/>
      <c r="C459" s="227"/>
      <c r="D459" s="227"/>
      <c r="E459" s="225"/>
      <c r="F459" s="226"/>
      <c r="G459" s="166"/>
      <c r="H459" s="226"/>
      <c r="I459" s="166"/>
      <c r="J459" s="226"/>
      <c r="K459" s="166"/>
      <c r="L459" s="226"/>
      <c r="M459" s="166"/>
      <c r="N459" s="226"/>
      <c r="O459" s="166"/>
      <c r="P459" s="226"/>
      <c r="Q459" s="166"/>
      <c r="R459" s="226"/>
      <c r="S459" s="1"/>
      <c r="T459" s="1"/>
      <c r="U459" s="1"/>
      <c r="V459" s="4"/>
      <c r="W459" s="4"/>
      <c r="X459" s="4"/>
      <c r="Y459" s="4"/>
      <c r="Z459" s="4"/>
      <c r="AA459" s="4"/>
      <c r="AB459" s="1"/>
      <c r="AC459" s="1"/>
      <c r="AD459" s="1"/>
      <c r="AE459" s="1"/>
      <c r="AF459" s="1"/>
      <c r="AG459" s="1"/>
      <c r="AH459" s="1"/>
      <c r="AI459" s="1"/>
    </row>
    <row r="460" spans="1:35" s="2" customFormat="1" ht="11.5" x14ac:dyDescent="0.25">
      <c r="A460" s="1"/>
      <c r="B460" s="230"/>
      <c r="C460" s="227"/>
      <c r="D460" s="227"/>
      <c r="E460" s="225"/>
      <c r="F460" s="226"/>
      <c r="G460" s="166"/>
      <c r="H460" s="226"/>
      <c r="I460" s="166"/>
      <c r="J460" s="226"/>
      <c r="K460" s="166"/>
      <c r="L460" s="226"/>
      <c r="M460" s="166"/>
      <c r="N460" s="226"/>
      <c r="O460" s="166"/>
      <c r="P460" s="226"/>
      <c r="Q460" s="166"/>
      <c r="R460" s="226"/>
      <c r="S460" s="1"/>
      <c r="T460" s="1"/>
      <c r="U460" s="1"/>
      <c r="V460" s="4"/>
      <c r="W460" s="4"/>
      <c r="X460" s="4"/>
      <c r="Y460" s="4"/>
      <c r="Z460" s="4"/>
      <c r="AA460" s="4"/>
      <c r="AB460" s="1"/>
      <c r="AC460" s="1"/>
      <c r="AD460" s="1"/>
      <c r="AE460" s="1"/>
      <c r="AF460" s="1"/>
      <c r="AG460" s="1"/>
      <c r="AH460" s="1"/>
      <c r="AI460" s="1"/>
    </row>
    <row r="461" spans="1:35" s="2" customFormat="1" ht="11.5" x14ac:dyDescent="0.25">
      <c r="A461" s="1"/>
      <c r="B461" s="230"/>
      <c r="C461" s="227"/>
      <c r="D461" s="227"/>
      <c r="E461" s="225"/>
      <c r="F461" s="226"/>
      <c r="G461" s="166"/>
      <c r="H461" s="226"/>
      <c r="I461" s="166"/>
      <c r="J461" s="226"/>
      <c r="K461" s="166"/>
      <c r="L461" s="226"/>
      <c r="M461" s="166"/>
      <c r="N461" s="226"/>
      <c r="O461" s="166"/>
      <c r="P461" s="226"/>
      <c r="Q461" s="166"/>
      <c r="R461" s="226"/>
      <c r="S461" s="1"/>
      <c r="T461" s="1"/>
      <c r="U461" s="1"/>
      <c r="V461" s="4"/>
      <c r="W461" s="4"/>
      <c r="X461" s="4"/>
      <c r="Y461" s="4"/>
      <c r="Z461" s="4"/>
      <c r="AA461" s="4"/>
      <c r="AB461" s="1"/>
      <c r="AC461" s="1"/>
      <c r="AD461" s="1"/>
      <c r="AE461" s="1"/>
      <c r="AF461" s="1"/>
      <c r="AG461" s="1"/>
      <c r="AH461" s="1"/>
      <c r="AI461" s="1"/>
    </row>
    <row r="462" spans="1:35" s="2" customFormat="1" ht="11.5" x14ac:dyDescent="0.25">
      <c r="A462" s="1"/>
      <c r="B462" s="230"/>
      <c r="C462" s="227"/>
      <c r="D462" s="227"/>
      <c r="E462" s="225"/>
      <c r="F462" s="226"/>
      <c r="G462" s="166"/>
      <c r="H462" s="226"/>
      <c r="I462" s="166"/>
      <c r="J462" s="226"/>
      <c r="K462" s="166"/>
      <c r="L462" s="226"/>
      <c r="M462" s="166"/>
      <c r="N462" s="226"/>
      <c r="O462" s="166"/>
      <c r="P462" s="226"/>
      <c r="Q462" s="166"/>
      <c r="R462" s="226"/>
      <c r="S462" s="1"/>
      <c r="T462" s="1"/>
      <c r="U462" s="1"/>
      <c r="V462" s="4"/>
      <c r="W462" s="4"/>
      <c r="X462" s="4"/>
      <c r="Y462" s="4"/>
      <c r="Z462" s="4"/>
      <c r="AA462" s="4"/>
      <c r="AB462" s="1"/>
      <c r="AC462" s="1"/>
      <c r="AD462" s="1"/>
      <c r="AE462" s="1"/>
      <c r="AF462" s="1"/>
      <c r="AG462" s="1"/>
      <c r="AH462" s="1"/>
      <c r="AI462" s="1"/>
    </row>
    <row r="463" spans="1:35" s="2" customFormat="1" ht="11.5" x14ac:dyDescent="0.25">
      <c r="A463" s="1"/>
      <c r="B463" s="230"/>
      <c r="C463" s="227"/>
      <c r="D463" s="227"/>
      <c r="E463" s="225"/>
      <c r="F463" s="226"/>
      <c r="G463" s="166"/>
      <c r="H463" s="226"/>
      <c r="I463" s="166"/>
      <c r="J463" s="226"/>
      <c r="K463" s="166"/>
      <c r="L463" s="226"/>
      <c r="M463" s="166"/>
      <c r="N463" s="226"/>
      <c r="O463" s="166"/>
      <c r="P463" s="226"/>
      <c r="Q463" s="166"/>
      <c r="R463" s="226"/>
      <c r="S463" s="1"/>
      <c r="T463" s="1"/>
      <c r="U463" s="1"/>
      <c r="V463" s="4"/>
      <c r="W463" s="4"/>
      <c r="X463" s="4"/>
      <c r="Y463" s="4"/>
      <c r="Z463" s="4"/>
      <c r="AA463" s="4"/>
      <c r="AB463" s="1"/>
      <c r="AC463" s="1"/>
      <c r="AD463" s="1"/>
      <c r="AE463" s="1"/>
      <c r="AF463" s="1"/>
      <c r="AG463" s="1"/>
      <c r="AH463" s="1"/>
      <c r="AI463" s="1"/>
    </row>
    <row r="464" spans="1:35" s="2" customFormat="1" ht="11.5" x14ac:dyDescent="0.25">
      <c r="A464" s="1"/>
      <c r="B464" s="230"/>
      <c r="C464" s="227"/>
      <c r="D464" s="227"/>
      <c r="E464" s="225"/>
      <c r="F464" s="226"/>
      <c r="G464" s="166"/>
      <c r="H464" s="226"/>
      <c r="I464" s="166"/>
      <c r="J464" s="226"/>
      <c r="K464" s="166"/>
      <c r="L464" s="226"/>
      <c r="M464" s="166"/>
      <c r="N464" s="226"/>
      <c r="O464" s="166"/>
      <c r="P464" s="226"/>
      <c r="Q464" s="166"/>
      <c r="R464" s="226"/>
      <c r="S464" s="1"/>
      <c r="T464" s="1"/>
      <c r="U464" s="1"/>
      <c r="V464" s="4"/>
      <c r="W464" s="4"/>
      <c r="X464" s="4"/>
      <c r="Y464" s="4"/>
      <c r="Z464" s="4"/>
      <c r="AA464" s="4"/>
      <c r="AB464" s="1"/>
      <c r="AC464" s="1"/>
      <c r="AD464" s="1"/>
      <c r="AE464" s="1"/>
      <c r="AF464" s="1"/>
      <c r="AG464" s="1"/>
      <c r="AH464" s="1"/>
      <c r="AI464" s="1"/>
    </row>
    <row r="465" spans="1:35" s="2" customFormat="1" ht="11.5" x14ac:dyDescent="0.25">
      <c r="A465" s="1"/>
      <c r="B465" s="227"/>
      <c r="C465" s="166"/>
      <c r="D465" s="225"/>
      <c r="E465" s="225"/>
      <c r="F465" s="226"/>
      <c r="G465" s="166"/>
      <c r="H465" s="226"/>
      <c r="I465" s="166"/>
      <c r="J465" s="226"/>
      <c r="K465" s="166"/>
      <c r="L465" s="226"/>
      <c r="M465" s="166"/>
      <c r="N465" s="226"/>
      <c r="O465" s="166"/>
      <c r="P465" s="226"/>
      <c r="Q465" s="166"/>
      <c r="R465" s="226"/>
      <c r="S465" s="1"/>
      <c r="T465" s="1"/>
      <c r="U465" s="1"/>
      <c r="V465" s="4"/>
      <c r="W465" s="4"/>
      <c r="X465" s="4"/>
      <c r="Y465" s="4"/>
      <c r="Z465" s="4"/>
      <c r="AA465" s="4"/>
      <c r="AB465" s="1"/>
      <c r="AC465" s="1"/>
      <c r="AD465" s="1"/>
      <c r="AE465" s="1"/>
      <c r="AF465" s="1"/>
      <c r="AG465" s="1"/>
      <c r="AH465" s="1"/>
      <c r="AI465" s="1"/>
    </row>
    <row r="466" spans="1:35" s="2" customFormat="1" ht="11.5" x14ac:dyDescent="0.25">
      <c r="A466" s="1"/>
      <c r="B466" s="227"/>
      <c r="C466" s="166"/>
      <c r="D466" s="225"/>
      <c r="E466" s="225"/>
      <c r="F466" s="226"/>
      <c r="G466" s="166"/>
      <c r="H466" s="226"/>
      <c r="I466" s="166"/>
      <c r="J466" s="226"/>
      <c r="K466" s="166"/>
      <c r="L466" s="226"/>
      <c r="M466" s="166"/>
      <c r="N466" s="226"/>
      <c r="O466" s="166"/>
      <c r="P466" s="226"/>
      <c r="Q466" s="166"/>
      <c r="R466" s="226"/>
      <c r="S466" s="1"/>
      <c r="T466" s="1"/>
      <c r="U466" s="1"/>
      <c r="V466" s="4"/>
      <c r="W466" s="4"/>
      <c r="X466" s="4"/>
      <c r="Y466" s="4"/>
      <c r="Z466" s="4"/>
      <c r="AA466" s="4"/>
      <c r="AB466" s="1"/>
      <c r="AC466" s="1"/>
      <c r="AD466" s="1"/>
      <c r="AE466" s="1"/>
      <c r="AF466" s="1"/>
      <c r="AG466" s="1"/>
      <c r="AH466" s="1"/>
      <c r="AI466" s="1"/>
    </row>
    <row r="467" spans="1:35" ht="11.5" x14ac:dyDescent="0.25">
      <c r="B467" s="166"/>
      <c r="C467" s="166"/>
      <c r="D467" s="225"/>
      <c r="E467" s="225"/>
      <c r="F467" s="226"/>
      <c r="G467" s="166"/>
      <c r="H467" s="226"/>
      <c r="I467" s="166"/>
      <c r="J467" s="226"/>
      <c r="K467" s="166"/>
      <c r="L467" s="226"/>
      <c r="M467" s="166"/>
      <c r="N467" s="226"/>
      <c r="O467" s="166"/>
      <c r="P467" s="226"/>
      <c r="Q467" s="166"/>
      <c r="R467" s="226"/>
    </row>
    <row r="468" spans="1:35" ht="11.5" x14ac:dyDescent="0.25">
      <c r="B468" s="166"/>
      <c r="C468" s="166"/>
      <c r="D468" s="225"/>
      <c r="E468" s="225"/>
      <c r="F468" s="226"/>
      <c r="G468" s="166"/>
      <c r="H468" s="226"/>
      <c r="I468" s="166"/>
      <c r="J468" s="226"/>
      <c r="K468" s="166"/>
      <c r="L468" s="226"/>
      <c r="M468" s="166"/>
      <c r="N468" s="226"/>
      <c r="O468" s="166"/>
      <c r="P468" s="226"/>
      <c r="Q468" s="166"/>
      <c r="R468" s="226"/>
    </row>
    <row r="469" spans="1:35" ht="11.5" x14ac:dyDescent="0.25">
      <c r="B469" s="166"/>
      <c r="C469" s="166"/>
      <c r="D469" s="225"/>
      <c r="E469" s="225"/>
      <c r="F469" s="226"/>
      <c r="G469" s="166"/>
      <c r="H469" s="226"/>
      <c r="I469" s="166"/>
      <c r="J469" s="226"/>
      <c r="K469" s="166"/>
      <c r="L469" s="226"/>
      <c r="M469" s="166"/>
      <c r="N469" s="226"/>
      <c r="O469" s="166"/>
      <c r="P469" s="226"/>
      <c r="Q469" s="166"/>
      <c r="R469" s="226"/>
    </row>
    <row r="470" spans="1:35" ht="11.5" x14ac:dyDescent="0.25">
      <c r="B470" s="166"/>
      <c r="C470" s="166"/>
      <c r="D470" s="225"/>
      <c r="E470" s="225"/>
      <c r="F470" s="226"/>
      <c r="G470" s="166"/>
      <c r="H470" s="226"/>
      <c r="I470" s="166"/>
      <c r="J470" s="226"/>
      <c r="K470" s="166"/>
      <c r="L470" s="226"/>
      <c r="M470" s="166"/>
      <c r="N470" s="226"/>
      <c r="O470" s="166"/>
      <c r="P470" s="226"/>
      <c r="Q470" s="166"/>
      <c r="R470" s="226"/>
    </row>
    <row r="471" spans="1:35" ht="11.5" x14ac:dyDescent="0.25">
      <c r="B471" s="166"/>
      <c r="C471" s="166"/>
      <c r="D471" s="225"/>
      <c r="E471" s="225"/>
      <c r="F471" s="226"/>
      <c r="G471" s="166"/>
      <c r="H471" s="226"/>
      <c r="I471" s="166"/>
      <c r="J471" s="226"/>
      <c r="K471" s="166"/>
      <c r="L471" s="226"/>
      <c r="M471" s="166"/>
      <c r="N471" s="226"/>
      <c r="O471" s="166"/>
      <c r="P471" s="226"/>
      <c r="Q471" s="166"/>
      <c r="R471" s="226"/>
    </row>
    <row r="472" spans="1:35" ht="11.5" x14ac:dyDescent="0.25">
      <c r="B472" s="166"/>
      <c r="C472" s="166"/>
      <c r="D472" s="225"/>
      <c r="E472" s="225"/>
      <c r="F472" s="226"/>
      <c r="G472" s="166"/>
      <c r="H472" s="226"/>
      <c r="I472" s="166"/>
      <c r="J472" s="226"/>
      <c r="K472" s="166"/>
      <c r="L472" s="226"/>
      <c r="M472" s="166"/>
      <c r="N472" s="226"/>
      <c r="O472" s="166"/>
      <c r="P472" s="226"/>
      <c r="Q472" s="166"/>
      <c r="R472" s="226"/>
    </row>
    <row r="473" spans="1:35" ht="11.5" x14ac:dyDescent="0.25">
      <c r="B473" s="166"/>
      <c r="C473" s="166"/>
      <c r="D473" s="225"/>
      <c r="E473" s="225"/>
      <c r="F473" s="226"/>
      <c r="G473" s="166"/>
      <c r="H473" s="226"/>
      <c r="I473" s="166"/>
      <c r="J473" s="226"/>
      <c r="K473" s="166"/>
      <c r="L473" s="226"/>
      <c r="M473" s="166"/>
      <c r="N473" s="226"/>
      <c r="O473" s="166"/>
      <c r="P473" s="226"/>
      <c r="Q473" s="166"/>
      <c r="R473" s="226"/>
    </row>
    <row r="474" spans="1:35" ht="11.5" x14ac:dyDescent="0.25">
      <c r="B474" s="166"/>
      <c r="C474" s="166"/>
      <c r="D474" s="225"/>
      <c r="E474" s="225"/>
      <c r="F474" s="226"/>
      <c r="G474" s="166"/>
      <c r="H474" s="226"/>
      <c r="I474" s="166"/>
      <c r="J474" s="226"/>
      <c r="K474" s="166"/>
      <c r="L474" s="226"/>
      <c r="M474" s="166"/>
      <c r="N474" s="226"/>
      <c r="O474" s="166"/>
      <c r="P474" s="226"/>
      <c r="Q474" s="166"/>
      <c r="R474" s="226"/>
    </row>
    <row r="475" spans="1:35" ht="11.5" x14ac:dyDescent="0.25">
      <c r="B475" s="166"/>
      <c r="C475" s="166"/>
      <c r="D475" s="225"/>
      <c r="E475" s="225"/>
      <c r="F475" s="226"/>
      <c r="G475" s="166"/>
      <c r="H475" s="226"/>
      <c r="I475" s="166"/>
      <c r="J475" s="226"/>
      <c r="K475" s="166"/>
      <c r="L475" s="226"/>
      <c r="M475" s="166"/>
      <c r="N475" s="226"/>
      <c r="O475" s="166"/>
      <c r="P475" s="226"/>
      <c r="Q475" s="166"/>
      <c r="R475" s="226"/>
    </row>
    <row r="476" spans="1:35" ht="11.5" x14ac:dyDescent="0.25">
      <c r="B476" s="166"/>
      <c r="C476" s="166"/>
      <c r="D476" s="225"/>
      <c r="E476" s="225"/>
      <c r="F476" s="226"/>
      <c r="G476" s="166"/>
      <c r="H476" s="226"/>
      <c r="I476" s="166"/>
      <c r="J476" s="226"/>
      <c r="K476" s="166"/>
      <c r="L476" s="226"/>
      <c r="M476" s="166"/>
      <c r="N476" s="226"/>
      <c r="O476" s="166"/>
      <c r="P476" s="226"/>
      <c r="Q476" s="166"/>
      <c r="R476" s="226"/>
    </row>
    <row r="477" spans="1:35" ht="11.5" x14ac:dyDescent="0.25">
      <c r="B477" s="166"/>
      <c r="C477" s="166"/>
      <c r="D477" s="225"/>
      <c r="E477" s="225"/>
      <c r="F477" s="226"/>
      <c r="G477" s="166"/>
      <c r="H477" s="226"/>
      <c r="I477" s="166"/>
      <c r="J477" s="226"/>
      <c r="K477" s="166"/>
      <c r="L477" s="226"/>
      <c r="M477" s="166"/>
      <c r="N477" s="226"/>
      <c r="O477" s="166"/>
      <c r="P477" s="226"/>
      <c r="Q477" s="166"/>
      <c r="R477" s="226"/>
    </row>
    <row r="478" spans="1:35" ht="11.5" x14ac:dyDescent="0.25">
      <c r="B478" s="166"/>
      <c r="C478" s="166"/>
      <c r="D478" s="225"/>
      <c r="E478" s="225"/>
      <c r="F478" s="226"/>
      <c r="G478" s="166"/>
      <c r="H478" s="226"/>
      <c r="I478" s="166"/>
      <c r="J478" s="226"/>
      <c r="K478" s="166"/>
      <c r="L478" s="226"/>
      <c r="M478" s="166"/>
      <c r="N478" s="226"/>
      <c r="O478" s="166"/>
      <c r="P478" s="226"/>
      <c r="Q478" s="166"/>
      <c r="R478" s="226"/>
    </row>
    <row r="479" spans="1:35" ht="11.5" x14ac:dyDescent="0.25">
      <c r="B479" s="166"/>
      <c r="C479" s="166"/>
      <c r="D479" s="225"/>
      <c r="E479" s="225"/>
      <c r="F479" s="226"/>
      <c r="G479" s="166"/>
      <c r="H479" s="226"/>
      <c r="I479" s="166"/>
      <c r="J479" s="226"/>
      <c r="K479" s="166"/>
      <c r="L479" s="226"/>
      <c r="M479" s="166"/>
      <c r="N479" s="226"/>
      <c r="O479" s="166"/>
      <c r="P479" s="226"/>
      <c r="Q479" s="166"/>
      <c r="R479" s="226"/>
    </row>
    <row r="480" spans="1:35" ht="11.5" x14ac:dyDescent="0.25">
      <c r="B480" s="166"/>
      <c r="C480" s="166"/>
      <c r="D480" s="225"/>
      <c r="E480" s="225"/>
      <c r="F480" s="226"/>
      <c r="G480" s="166"/>
      <c r="H480" s="226"/>
      <c r="I480" s="166"/>
      <c r="J480" s="226"/>
      <c r="K480" s="166"/>
      <c r="L480" s="226"/>
      <c r="M480" s="166"/>
      <c r="N480" s="226"/>
      <c r="O480" s="166"/>
      <c r="P480" s="226"/>
      <c r="Q480" s="166"/>
      <c r="R480" s="226"/>
    </row>
    <row r="481" spans="2:18" ht="11.5" x14ac:dyDescent="0.25">
      <c r="B481" s="166"/>
      <c r="C481" s="166"/>
      <c r="D481" s="225"/>
      <c r="E481" s="225"/>
      <c r="F481" s="226"/>
      <c r="G481" s="166"/>
      <c r="H481" s="226"/>
      <c r="I481" s="166"/>
      <c r="J481" s="226"/>
      <c r="K481" s="166"/>
      <c r="L481" s="226"/>
      <c r="M481" s="166"/>
      <c r="N481" s="226"/>
      <c r="O481" s="166"/>
      <c r="P481" s="226"/>
      <c r="Q481" s="166"/>
      <c r="R481" s="226"/>
    </row>
    <row r="482" spans="2:18" ht="11.5" x14ac:dyDescent="0.25">
      <c r="B482" s="166"/>
      <c r="C482" s="166"/>
      <c r="D482" s="225"/>
      <c r="E482" s="225"/>
      <c r="F482" s="226"/>
      <c r="G482" s="166"/>
      <c r="H482" s="226"/>
      <c r="I482" s="166"/>
      <c r="J482" s="226"/>
      <c r="K482" s="166"/>
      <c r="L482" s="226"/>
      <c r="M482" s="166"/>
      <c r="N482" s="226"/>
      <c r="O482" s="166"/>
      <c r="P482" s="226"/>
      <c r="Q482" s="166"/>
      <c r="R482" s="226"/>
    </row>
    <row r="483" spans="2:18" ht="11.5" x14ac:dyDescent="0.25">
      <c r="B483" s="166"/>
      <c r="C483" s="166"/>
      <c r="D483" s="225"/>
      <c r="E483" s="225"/>
      <c r="F483" s="226"/>
      <c r="G483" s="166"/>
      <c r="H483" s="226"/>
      <c r="I483" s="166"/>
      <c r="J483" s="226"/>
      <c r="K483" s="166"/>
      <c r="L483" s="226"/>
      <c r="M483" s="166"/>
      <c r="N483" s="226"/>
      <c r="O483" s="166"/>
      <c r="P483" s="226"/>
      <c r="Q483" s="166"/>
      <c r="R483" s="226"/>
    </row>
    <row r="484" spans="2:18" ht="11.5" x14ac:dyDescent="0.25">
      <c r="B484" s="166"/>
      <c r="C484" s="166"/>
      <c r="D484" s="225"/>
      <c r="E484" s="225"/>
      <c r="F484" s="226"/>
      <c r="G484" s="166"/>
      <c r="H484" s="226"/>
      <c r="I484" s="166"/>
      <c r="J484" s="226"/>
      <c r="K484" s="166"/>
      <c r="L484" s="226"/>
      <c r="M484" s="166"/>
      <c r="N484" s="226"/>
      <c r="O484" s="166"/>
      <c r="P484" s="226"/>
      <c r="Q484" s="166"/>
      <c r="R484" s="226"/>
    </row>
    <row r="485" spans="2:18" ht="11.5" x14ac:dyDescent="0.25">
      <c r="B485" s="166"/>
      <c r="C485" s="166"/>
      <c r="D485" s="225"/>
      <c r="E485" s="225"/>
      <c r="F485" s="226"/>
      <c r="G485" s="166"/>
      <c r="H485" s="226"/>
      <c r="I485" s="166"/>
      <c r="J485" s="226"/>
      <c r="K485" s="166"/>
      <c r="L485" s="226"/>
      <c r="M485" s="166"/>
      <c r="N485" s="226"/>
      <c r="O485" s="166"/>
      <c r="P485" s="226"/>
      <c r="Q485" s="166"/>
      <c r="R485" s="226"/>
    </row>
    <row r="486" spans="2:18" ht="11.5" x14ac:dyDescent="0.25">
      <c r="B486" s="166"/>
      <c r="C486" s="166"/>
      <c r="D486" s="225"/>
      <c r="E486" s="225"/>
      <c r="F486" s="226"/>
      <c r="G486" s="166"/>
      <c r="H486" s="226"/>
      <c r="I486" s="166"/>
      <c r="J486" s="226"/>
      <c r="K486" s="166"/>
      <c r="L486" s="226"/>
      <c r="M486" s="166"/>
      <c r="N486" s="226"/>
      <c r="O486" s="166"/>
      <c r="P486" s="226"/>
      <c r="Q486" s="166"/>
      <c r="R486" s="226"/>
    </row>
    <row r="487" spans="2:18" ht="11.5" x14ac:dyDescent="0.25">
      <c r="B487" s="166"/>
      <c r="C487" s="166"/>
      <c r="D487" s="225"/>
      <c r="E487" s="225"/>
      <c r="F487" s="226"/>
      <c r="G487" s="166"/>
      <c r="H487" s="226"/>
      <c r="I487" s="166"/>
      <c r="J487" s="226"/>
      <c r="K487" s="166"/>
      <c r="L487" s="226"/>
      <c r="M487" s="166"/>
      <c r="N487" s="226"/>
      <c r="O487" s="166"/>
      <c r="P487" s="226"/>
      <c r="Q487" s="166"/>
      <c r="R487" s="226"/>
    </row>
    <row r="488" spans="2:18" ht="11.5" x14ac:dyDescent="0.25">
      <c r="B488" s="166"/>
      <c r="C488" s="166"/>
      <c r="D488" s="225"/>
      <c r="E488" s="225"/>
      <c r="F488" s="226"/>
      <c r="G488" s="166"/>
      <c r="H488" s="226"/>
      <c r="I488" s="166"/>
      <c r="J488" s="226"/>
      <c r="K488" s="166"/>
      <c r="L488" s="226"/>
      <c r="M488" s="166"/>
      <c r="N488" s="226"/>
      <c r="O488" s="166"/>
      <c r="P488" s="226"/>
      <c r="Q488" s="166"/>
      <c r="R488" s="226"/>
    </row>
    <row r="489" spans="2:18" ht="11.5" x14ac:dyDescent="0.25">
      <c r="B489" s="166"/>
      <c r="C489" s="166"/>
      <c r="D489" s="225"/>
      <c r="E489" s="225"/>
      <c r="F489" s="226"/>
      <c r="G489" s="166"/>
      <c r="H489" s="226"/>
      <c r="I489" s="166"/>
      <c r="J489" s="226"/>
      <c r="K489" s="166"/>
      <c r="L489" s="226"/>
      <c r="M489" s="166"/>
      <c r="N489" s="226"/>
      <c r="O489" s="166"/>
      <c r="P489" s="226"/>
      <c r="Q489" s="166"/>
      <c r="R489" s="226"/>
    </row>
    <row r="490" spans="2:18" ht="11.5" x14ac:dyDescent="0.25">
      <c r="B490" s="166"/>
      <c r="C490" s="166"/>
      <c r="D490" s="225"/>
      <c r="E490" s="225"/>
      <c r="F490" s="226"/>
      <c r="G490" s="166"/>
      <c r="H490" s="226"/>
      <c r="I490" s="166"/>
      <c r="J490" s="226"/>
      <c r="K490" s="166"/>
      <c r="L490" s="226"/>
      <c r="M490" s="166"/>
      <c r="N490" s="226"/>
      <c r="O490" s="166"/>
      <c r="P490" s="226"/>
      <c r="Q490" s="166"/>
      <c r="R490" s="226"/>
    </row>
    <row r="491" spans="2:18" ht="11.5" x14ac:dyDescent="0.25">
      <c r="B491" s="166"/>
      <c r="C491" s="166"/>
      <c r="D491" s="225"/>
      <c r="E491" s="225"/>
      <c r="F491" s="226"/>
      <c r="G491" s="166"/>
      <c r="H491" s="226"/>
      <c r="I491" s="166"/>
      <c r="J491" s="226"/>
      <c r="K491" s="166"/>
      <c r="L491" s="226"/>
      <c r="M491" s="166"/>
      <c r="N491" s="226"/>
      <c r="O491" s="166"/>
      <c r="P491" s="226"/>
      <c r="Q491" s="166"/>
      <c r="R491" s="226"/>
    </row>
    <row r="492" spans="2:18" ht="11.5" x14ac:dyDescent="0.25">
      <c r="B492" s="166"/>
      <c r="C492" s="166"/>
      <c r="D492" s="225"/>
      <c r="E492" s="225"/>
      <c r="F492" s="226"/>
      <c r="G492" s="166"/>
      <c r="H492" s="226"/>
      <c r="I492" s="166"/>
      <c r="J492" s="226"/>
      <c r="K492" s="166"/>
      <c r="L492" s="226"/>
      <c r="M492" s="166"/>
      <c r="N492" s="226"/>
      <c r="O492" s="166"/>
      <c r="P492" s="226"/>
      <c r="Q492" s="166"/>
      <c r="R492" s="226"/>
    </row>
    <row r="493" spans="2:18" ht="11.5" x14ac:dyDescent="0.25">
      <c r="B493" s="166"/>
      <c r="C493" s="166"/>
      <c r="D493" s="225"/>
      <c r="E493" s="225"/>
      <c r="F493" s="226"/>
      <c r="G493" s="166"/>
      <c r="H493" s="226"/>
      <c r="I493" s="166"/>
      <c r="J493" s="226"/>
      <c r="K493" s="166"/>
      <c r="L493" s="226"/>
      <c r="M493" s="166"/>
      <c r="N493" s="226"/>
      <c r="O493" s="166"/>
      <c r="P493" s="226"/>
      <c r="Q493" s="166"/>
      <c r="R493" s="226"/>
    </row>
    <row r="494" spans="2:18" ht="11.5" x14ac:dyDescent="0.25">
      <c r="B494" s="166"/>
      <c r="C494" s="166"/>
      <c r="D494" s="225"/>
      <c r="E494" s="225"/>
      <c r="F494" s="226"/>
      <c r="G494" s="166"/>
      <c r="H494" s="226"/>
      <c r="I494" s="166"/>
      <c r="J494" s="226"/>
      <c r="K494" s="166"/>
      <c r="L494" s="226"/>
      <c r="M494" s="166"/>
      <c r="N494" s="226"/>
      <c r="O494" s="166"/>
      <c r="P494" s="226"/>
      <c r="Q494" s="166"/>
      <c r="R494" s="226"/>
    </row>
    <row r="495" spans="2:18" ht="11.5" x14ac:dyDescent="0.25">
      <c r="B495" s="166"/>
      <c r="C495" s="166"/>
      <c r="D495" s="225"/>
      <c r="E495" s="225"/>
      <c r="F495" s="226"/>
      <c r="G495" s="166"/>
      <c r="H495" s="226"/>
      <c r="I495" s="166"/>
      <c r="J495" s="226"/>
      <c r="K495" s="166"/>
      <c r="L495" s="226"/>
      <c r="M495" s="166"/>
      <c r="N495" s="226"/>
      <c r="O495" s="166"/>
      <c r="P495" s="226"/>
      <c r="Q495" s="166"/>
      <c r="R495" s="226"/>
    </row>
    <row r="496" spans="2:18" ht="11.5" x14ac:dyDescent="0.25">
      <c r="B496" s="166"/>
      <c r="C496" s="166"/>
      <c r="D496" s="225"/>
      <c r="E496" s="225"/>
      <c r="F496" s="226"/>
      <c r="G496" s="166"/>
      <c r="H496" s="226"/>
      <c r="I496" s="166"/>
      <c r="J496" s="226"/>
      <c r="K496" s="166"/>
      <c r="L496" s="226"/>
      <c r="M496" s="166"/>
      <c r="N496" s="226"/>
      <c r="O496" s="166"/>
      <c r="P496" s="226"/>
      <c r="Q496" s="166"/>
      <c r="R496" s="226"/>
    </row>
    <row r="497" spans="2:18" ht="11.5" x14ac:dyDescent="0.25">
      <c r="B497" s="166"/>
      <c r="C497" s="166"/>
      <c r="D497" s="225"/>
      <c r="E497" s="225"/>
      <c r="F497" s="226"/>
      <c r="G497" s="166"/>
      <c r="H497" s="226"/>
      <c r="I497" s="166"/>
      <c r="J497" s="226"/>
      <c r="K497" s="166"/>
      <c r="L497" s="226"/>
      <c r="M497" s="166"/>
      <c r="N497" s="226"/>
      <c r="O497" s="166"/>
      <c r="P497" s="226"/>
      <c r="Q497" s="166"/>
      <c r="R497" s="226"/>
    </row>
    <row r="498" spans="2:18" ht="11.5" x14ac:dyDescent="0.25">
      <c r="B498" s="166"/>
      <c r="C498" s="166"/>
      <c r="D498" s="225"/>
      <c r="E498" s="225"/>
      <c r="F498" s="226"/>
      <c r="G498" s="166"/>
      <c r="H498" s="226"/>
      <c r="I498" s="166"/>
      <c r="J498" s="226"/>
      <c r="K498" s="166"/>
      <c r="L498" s="226"/>
      <c r="M498" s="166"/>
      <c r="N498" s="226"/>
      <c r="O498" s="166"/>
      <c r="P498" s="226"/>
      <c r="Q498" s="166"/>
      <c r="R498" s="226"/>
    </row>
    <row r="499" spans="2:18" ht="11.5" x14ac:dyDescent="0.25">
      <c r="B499" s="166"/>
      <c r="C499" s="166"/>
      <c r="D499" s="225"/>
      <c r="E499" s="225"/>
      <c r="F499" s="226"/>
      <c r="G499" s="166"/>
      <c r="H499" s="226"/>
      <c r="I499" s="166"/>
      <c r="J499" s="226"/>
      <c r="K499" s="166"/>
      <c r="L499" s="226"/>
      <c r="M499" s="166"/>
      <c r="N499" s="226"/>
      <c r="O499" s="166"/>
      <c r="P499" s="226"/>
      <c r="Q499" s="166"/>
      <c r="R499" s="226"/>
    </row>
    <row r="500" spans="2:18" ht="11.5" x14ac:dyDescent="0.25">
      <c r="B500" s="166"/>
      <c r="C500" s="166"/>
      <c r="D500" s="225"/>
      <c r="E500" s="225"/>
      <c r="F500" s="226"/>
      <c r="G500" s="166"/>
      <c r="H500" s="226"/>
      <c r="I500" s="166"/>
      <c r="J500" s="226"/>
      <c r="K500" s="166"/>
      <c r="L500" s="226"/>
      <c r="M500" s="166"/>
      <c r="N500" s="226"/>
      <c r="O500" s="166"/>
      <c r="P500" s="226"/>
      <c r="Q500" s="166"/>
      <c r="R500" s="226"/>
    </row>
    <row r="501" spans="2:18" ht="11.5" x14ac:dyDescent="0.25">
      <c r="B501" s="166"/>
      <c r="C501" s="166"/>
      <c r="D501" s="225"/>
      <c r="E501" s="225"/>
      <c r="F501" s="226"/>
      <c r="G501" s="166"/>
      <c r="H501" s="226"/>
      <c r="I501" s="166"/>
      <c r="J501" s="226"/>
      <c r="K501" s="166"/>
      <c r="L501" s="226"/>
      <c r="M501" s="166"/>
      <c r="N501" s="226"/>
      <c r="O501" s="166"/>
      <c r="P501" s="226"/>
      <c r="Q501" s="166"/>
      <c r="R501" s="226"/>
    </row>
    <row r="502" spans="2:18" ht="11.5" x14ac:dyDescent="0.25">
      <c r="B502" s="166"/>
      <c r="C502" s="166"/>
      <c r="D502" s="225"/>
      <c r="E502" s="225"/>
      <c r="F502" s="226"/>
      <c r="G502" s="166"/>
      <c r="H502" s="226"/>
      <c r="I502" s="166"/>
      <c r="J502" s="226"/>
      <c r="K502" s="166"/>
      <c r="L502" s="226"/>
      <c r="M502" s="166"/>
      <c r="N502" s="226"/>
      <c r="O502" s="166"/>
      <c r="P502" s="226"/>
      <c r="Q502" s="166"/>
      <c r="R502" s="226"/>
    </row>
    <row r="503" spans="2:18" ht="11.5" x14ac:dyDescent="0.25">
      <c r="B503" s="166"/>
      <c r="C503" s="166"/>
      <c r="D503" s="225"/>
      <c r="E503" s="225"/>
      <c r="F503" s="226"/>
      <c r="G503" s="166"/>
      <c r="H503" s="226"/>
      <c r="I503" s="166"/>
      <c r="J503" s="226"/>
      <c r="K503" s="166"/>
      <c r="L503" s="226"/>
      <c r="M503" s="166"/>
      <c r="N503" s="226"/>
      <c r="O503" s="166"/>
      <c r="P503" s="226"/>
      <c r="Q503" s="166"/>
      <c r="R503" s="226"/>
    </row>
    <row r="504" spans="2:18" ht="11.5" x14ac:dyDescent="0.25">
      <c r="B504" s="166"/>
      <c r="C504" s="166"/>
      <c r="D504" s="225"/>
      <c r="E504" s="225"/>
      <c r="F504" s="226"/>
      <c r="G504" s="166"/>
      <c r="H504" s="226"/>
      <c r="I504" s="166"/>
      <c r="J504" s="226"/>
      <c r="K504" s="166"/>
      <c r="L504" s="226"/>
      <c r="M504" s="166"/>
      <c r="N504" s="226"/>
      <c r="O504" s="166"/>
      <c r="P504" s="226"/>
      <c r="Q504" s="166"/>
      <c r="R504" s="226"/>
    </row>
    <row r="505" spans="2:18" ht="11.5" x14ac:dyDescent="0.25">
      <c r="B505" s="166"/>
      <c r="C505" s="166"/>
      <c r="D505" s="225"/>
      <c r="E505" s="225"/>
      <c r="F505" s="226"/>
      <c r="G505" s="166"/>
      <c r="H505" s="226"/>
      <c r="I505" s="166"/>
      <c r="J505" s="226"/>
      <c r="K505" s="166"/>
      <c r="L505" s="226"/>
      <c r="M505" s="166"/>
      <c r="N505" s="226"/>
      <c r="O505" s="166"/>
      <c r="P505" s="226"/>
      <c r="Q505" s="166"/>
      <c r="R505" s="226"/>
    </row>
    <row r="506" spans="2:18" ht="11.5" x14ac:dyDescent="0.25">
      <c r="B506" s="166"/>
      <c r="C506" s="166"/>
      <c r="D506" s="225"/>
      <c r="E506" s="225"/>
      <c r="F506" s="226"/>
      <c r="G506" s="166"/>
      <c r="H506" s="226"/>
      <c r="I506" s="166"/>
      <c r="J506" s="226"/>
      <c r="K506" s="166"/>
      <c r="L506" s="226"/>
      <c r="M506" s="166"/>
      <c r="N506" s="226"/>
      <c r="O506" s="166"/>
      <c r="P506" s="226"/>
      <c r="Q506" s="166"/>
      <c r="R506" s="226"/>
    </row>
    <row r="507" spans="2:18" ht="11.5" x14ac:dyDescent="0.25">
      <c r="B507" s="166"/>
      <c r="C507" s="166"/>
      <c r="D507" s="225"/>
      <c r="E507" s="225"/>
      <c r="F507" s="226"/>
      <c r="G507" s="166"/>
      <c r="H507" s="226"/>
      <c r="I507" s="166"/>
      <c r="J507" s="226"/>
      <c r="K507" s="166"/>
      <c r="L507" s="226"/>
      <c r="M507" s="166"/>
      <c r="N507" s="226"/>
      <c r="O507" s="166"/>
      <c r="P507" s="226"/>
      <c r="Q507" s="166"/>
      <c r="R507" s="226"/>
    </row>
    <row r="508" spans="2:18" ht="11.5" x14ac:dyDescent="0.25">
      <c r="B508" s="166"/>
      <c r="C508" s="166"/>
      <c r="D508" s="225"/>
      <c r="E508" s="225"/>
      <c r="F508" s="226"/>
      <c r="G508" s="166"/>
      <c r="H508" s="226"/>
      <c r="I508" s="166"/>
      <c r="J508" s="226"/>
      <c r="K508" s="166"/>
      <c r="L508" s="226"/>
      <c r="M508" s="166"/>
      <c r="N508" s="226"/>
      <c r="O508" s="166"/>
      <c r="P508" s="226"/>
      <c r="Q508" s="166"/>
      <c r="R508" s="226"/>
    </row>
    <row r="509" spans="2:18" ht="11.5" x14ac:dyDescent="0.25">
      <c r="B509" s="166"/>
      <c r="C509" s="166"/>
      <c r="D509" s="225"/>
      <c r="E509" s="225"/>
      <c r="F509" s="226"/>
      <c r="G509" s="166"/>
      <c r="H509" s="226"/>
      <c r="I509" s="166"/>
      <c r="J509" s="226"/>
      <c r="K509" s="166"/>
      <c r="L509" s="226"/>
      <c r="M509" s="166"/>
      <c r="N509" s="226"/>
      <c r="O509" s="166"/>
      <c r="P509" s="226"/>
      <c r="Q509" s="166"/>
      <c r="R509" s="226"/>
    </row>
    <row r="510" spans="2:18" ht="11.5" x14ac:dyDescent="0.25">
      <c r="B510" s="166"/>
      <c r="C510" s="166"/>
      <c r="D510" s="225"/>
      <c r="E510" s="225"/>
      <c r="F510" s="226"/>
      <c r="G510" s="166"/>
      <c r="H510" s="226"/>
      <c r="I510" s="166"/>
      <c r="J510" s="226"/>
      <c r="K510" s="166"/>
      <c r="L510" s="226"/>
      <c r="M510" s="166"/>
      <c r="N510" s="226"/>
      <c r="O510" s="166"/>
      <c r="P510" s="226"/>
      <c r="Q510" s="166"/>
      <c r="R510" s="226"/>
    </row>
    <row r="511" spans="2:18" ht="11.5" x14ac:dyDescent="0.25">
      <c r="B511" s="166"/>
      <c r="C511" s="166"/>
      <c r="D511" s="225"/>
      <c r="E511" s="225"/>
      <c r="F511" s="226"/>
      <c r="G511" s="166"/>
      <c r="H511" s="226"/>
      <c r="I511" s="166"/>
      <c r="J511" s="226"/>
      <c r="K511" s="166"/>
      <c r="L511" s="226"/>
      <c r="M511" s="166"/>
      <c r="N511" s="226"/>
      <c r="O511" s="166"/>
      <c r="P511" s="226"/>
      <c r="Q511" s="166"/>
      <c r="R511" s="226"/>
    </row>
    <row r="512" spans="2:18" ht="11.5" x14ac:dyDescent="0.25">
      <c r="B512" s="166"/>
      <c r="C512" s="166"/>
      <c r="D512" s="225"/>
      <c r="E512" s="225"/>
      <c r="F512" s="226"/>
      <c r="G512" s="166"/>
      <c r="H512" s="226"/>
      <c r="I512" s="166"/>
      <c r="J512" s="226"/>
      <c r="K512" s="166"/>
      <c r="L512" s="226"/>
      <c r="M512" s="166"/>
      <c r="N512" s="226"/>
      <c r="O512" s="166"/>
      <c r="P512" s="226"/>
      <c r="Q512" s="166"/>
      <c r="R512" s="226"/>
    </row>
    <row r="513" spans="2:18" ht="11.5" x14ac:dyDescent="0.25">
      <c r="B513" s="166"/>
      <c r="C513" s="166"/>
      <c r="D513" s="225"/>
      <c r="E513" s="225"/>
      <c r="F513" s="226"/>
      <c r="G513" s="166"/>
      <c r="H513" s="226"/>
      <c r="I513" s="166"/>
      <c r="J513" s="226"/>
      <c r="K513" s="166"/>
      <c r="L513" s="226"/>
      <c r="M513" s="166"/>
      <c r="N513" s="226"/>
      <c r="O513" s="166"/>
      <c r="P513" s="226"/>
      <c r="Q513" s="166"/>
      <c r="R513" s="226"/>
    </row>
    <row r="514" spans="2:18" ht="11.5" x14ac:dyDescent="0.25">
      <c r="B514" s="166"/>
      <c r="C514" s="166"/>
      <c r="D514" s="225"/>
      <c r="E514" s="225"/>
      <c r="F514" s="226"/>
      <c r="G514" s="166"/>
      <c r="H514" s="226"/>
      <c r="I514" s="166"/>
      <c r="J514" s="226"/>
      <c r="K514" s="166"/>
      <c r="L514" s="226"/>
      <c r="M514" s="166"/>
      <c r="N514" s="226"/>
      <c r="O514" s="166"/>
      <c r="P514" s="226"/>
      <c r="Q514" s="166"/>
      <c r="R514" s="226"/>
    </row>
    <row r="515" spans="2:18" ht="11.5" x14ac:dyDescent="0.25">
      <c r="B515" s="166"/>
      <c r="C515" s="166"/>
      <c r="D515" s="225"/>
      <c r="E515" s="225"/>
      <c r="F515" s="226"/>
      <c r="G515" s="166"/>
      <c r="H515" s="226"/>
      <c r="I515" s="166"/>
      <c r="J515" s="226"/>
      <c r="K515" s="166"/>
      <c r="L515" s="226"/>
      <c r="M515" s="166"/>
      <c r="N515" s="226"/>
      <c r="O515" s="166"/>
      <c r="P515" s="226"/>
      <c r="Q515" s="166"/>
      <c r="R515" s="226"/>
    </row>
    <row r="516" spans="2:18" ht="11.5" x14ac:dyDescent="0.25">
      <c r="B516" s="166"/>
      <c r="C516" s="166"/>
      <c r="D516" s="225"/>
      <c r="E516" s="225"/>
      <c r="F516" s="226"/>
      <c r="G516" s="166"/>
      <c r="H516" s="226"/>
      <c r="I516" s="166"/>
      <c r="J516" s="226"/>
      <c r="K516" s="166"/>
      <c r="L516" s="226"/>
      <c r="M516" s="166"/>
      <c r="N516" s="226"/>
      <c r="O516" s="166"/>
      <c r="P516" s="226"/>
      <c r="Q516" s="166"/>
      <c r="R516" s="226"/>
    </row>
    <row r="517" spans="2:18" ht="11.5" x14ac:dyDescent="0.25">
      <c r="B517" s="166"/>
      <c r="C517" s="166"/>
      <c r="D517" s="225"/>
      <c r="E517" s="225"/>
      <c r="F517" s="226"/>
      <c r="G517" s="166"/>
      <c r="H517" s="226"/>
      <c r="I517" s="166"/>
      <c r="J517" s="226"/>
      <c r="K517" s="166"/>
      <c r="L517" s="226"/>
      <c r="M517" s="166"/>
      <c r="N517" s="226"/>
      <c r="O517" s="166"/>
      <c r="P517" s="226"/>
      <c r="Q517" s="166"/>
      <c r="R517" s="226"/>
    </row>
    <row r="518" spans="2:18" ht="11.5" x14ac:dyDescent="0.25">
      <c r="B518" s="166"/>
      <c r="C518" s="166"/>
      <c r="D518" s="225"/>
      <c r="E518" s="225"/>
      <c r="F518" s="226"/>
      <c r="G518" s="166"/>
      <c r="H518" s="226"/>
      <c r="I518" s="166"/>
      <c r="J518" s="226"/>
      <c r="K518" s="166"/>
      <c r="L518" s="226"/>
      <c r="M518" s="166"/>
      <c r="N518" s="226"/>
      <c r="O518" s="166"/>
      <c r="P518" s="226"/>
      <c r="Q518" s="166"/>
      <c r="R518" s="226"/>
    </row>
    <row r="519" spans="2:18" ht="11.5" x14ac:dyDescent="0.25">
      <c r="B519" s="166"/>
      <c r="C519" s="166"/>
      <c r="D519" s="225"/>
      <c r="E519" s="225"/>
      <c r="F519" s="226"/>
      <c r="G519" s="166"/>
      <c r="H519" s="226"/>
      <c r="I519" s="166"/>
      <c r="J519" s="226"/>
      <c r="K519" s="166"/>
      <c r="L519" s="226"/>
      <c r="M519" s="166"/>
      <c r="N519" s="226"/>
      <c r="O519" s="166"/>
      <c r="P519" s="226"/>
      <c r="Q519" s="166"/>
      <c r="R519" s="226"/>
    </row>
    <row r="520" spans="2:18" ht="11.5" x14ac:dyDescent="0.25">
      <c r="B520" s="166"/>
      <c r="C520" s="166"/>
      <c r="D520" s="225"/>
      <c r="E520" s="225"/>
      <c r="F520" s="226"/>
      <c r="G520" s="166"/>
      <c r="H520" s="226"/>
      <c r="I520" s="166"/>
      <c r="J520" s="226"/>
      <c r="K520" s="166"/>
      <c r="L520" s="226"/>
      <c r="M520" s="166"/>
      <c r="N520" s="226"/>
      <c r="O520" s="166"/>
      <c r="P520" s="226"/>
      <c r="Q520" s="166"/>
      <c r="R520" s="226"/>
    </row>
    <row r="521" spans="2:18" ht="11.5" x14ac:dyDescent="0.25">
      <c r="B521" s="166"/>
      <c r="C521" s="166"/>
      <c r="D521" s="225"/>
      <c r="E521" s="225"/>
      <c r="F521" s="226"/>
      <c r="G521" s="166"/>
      <c r="H521" s="226"/>
      <c r="I521" s="166"/>
      <c r="J521" s="226"/>
      <c r="K521" s="166"/>
      <c r="L521" s="226"/>
      <c r="M521" s="166"/>
      <c r="N521" s="226"/>
      <c r="O521" s="166"/>
      <c r="P521" s="226"/>
      <c r="Q521" s="166"/>
      <c r="R521" s="226"/>
    </row>
    <row r="522" spans="2:18" ht="11.5" x14ac:dyDescent="0.25">
      <c r="B522" s="166"/>
      <c r="C522" s="166"/>
      <c r="D522" s="225"/>
      <c r="E522" s="225"/>
      <c r="F522" s="226"/>
      <c r="G522" s="166"/>
      <c r="H522" s="226"/>
      <c r="I522" s="166"/>
      <c r="J522" s="226"/>
      <c r="K522" s="166"/>
      <c r="L522" s="226"/>
      <c r="M522" s="166"/>
      <c r="N522" s="226"/>
      <c r="O522" s="166"/>
      <c r="P522" s="226"/>
      <c r="Q522" s="166"/>
      <c r="R522" s="226"/>
    </row>
    <row r="523" spans="2:18" ht="11.5" x14ac:dyDescent="0.25">
      <c r="B523" s="166"/>
      <c r="C523" s="166"/>
      <c r="D523" s="225"/>
      <c r="E523" s="225"/>
      <c r="F523" s="226"/>
      <c r="G523" s="166"/>
      <c r="H523" s="226"/>
      <c r="I523" s="166"/>
      <c r="J523" s="226"/>
      <c r="K523" s="166"/>
      <c r="L523" s="226"/>
      <c r="M523" s="166"/>
      <c r="N523" s="226"/>
      <c r="O523" s="166"/>
      <c r="P523" s="226"/>
      <c r="Q523" s="166"/>
      <c r="R523" s="226"/>
    </row>
    <row r="524" spans="2:18" ht="11.5" x14ac:dyDescent="0.25">
      <c r="B524" s="166"/>
      <c r="C524" s="166"/>
      <c r="D524" s="225"/>
      <c r="E524" s="225"/>
      <c r="F524" s="226"/>
      <c r="G524" s="166"/>
      <c r="H524" s="226"/>
      <c r="I524" s="166"/>
      <c r="J524" s="226"/>
      <c r="K524" s="166"/>
      <c r="L524" s="226"/>
      <c r="M524" s="166"/>
      <c r="N524" s="226"/>
      <c r="O524" s="166"/>
      <c r="P524" s="226"/>
      <c r="Q524" s="166"/>
      <c r="R524" s="226"/>
    </row>
    <row r="525" spans="2:18" ht="11.5" x14ac:dyDescent="0.25">
      <c r="B525" s="166"/>
      <c r="C525" s="166"/>
      <c r="D525" s="225"/>
      <c r="E525" s="225"/>
      <c r="F525" s="226"/>
      <c r="G525" s="166"/>
      <c r="H525" s="226"/>
      <c r="I525" s="166"/>
      <c r="J525" s="226"/>
      <c r="K525" s="166"/>
      <c r="L525" s="226"/>
      <c r="M525" s="166"/>
      <c r="N525" s="226"/>
      <c r="O525" s="166"/>
      <c r="P525" s="226"/>
      <c r="Q525" s="166"/>
      <c r="R525" s="226"/>
    </row>
    <row r="526" spans="2:18" ht="11.5" x14ac:dyDescent="0.25">
      <c r="B526" s="166"/>
      <c r="C526" s="166"/>
      <c r="D526" s="225"/>
      <c r="E526" s="225"/>
      <c r="F526" s="226"/>
      <c r="G526" s="166"/>
      <c r="H526" s="226"/>
      <c r="I526" s="166"/>
      <c r="J526" s="226"/>
      <c r="K526" s="166"/>
      <c r="L526" s="226"/>
      <c r="M526" s="166"/>
      <c r="N526" s="226"/>
      <c r="O526" s="166"/>
      <c r="P526" s="226"/>
      <c r="Q526" s="166"/>
      <c r="R526" s="226"/>
    </row>
    <row r="527" spans="2:18" ht="11.5" x14ac:dyDescent="0.25">
      <c r="B527" s="166"/>
      <c r="C527" s="166"/>
      <c r="D527" s="225"/>
      <c r="E527" s="225"/>
      <c r="F527" s="226"/>
      <c r="G527" s="166"/>
      <c r="H527" s="226"/>
      <c r="I527" s="166"/>
      <c r="J527" s="226"/>
      <c r="K527" s="166"/>
      <c r="L527" s="226"/>
      <c r="M527" s="166"/>
      <c r="N527" s="226"/>
      <c r="O527" s="166"/>
      <c r="P527" s="226"/>
      <c r="Q527" s="166"/>
      <c r="R527" s="226"/>
    </row>
    <row r="528" spans="2:18" ht="11.5" x14ac:dyDescent="0.25">
      <c r="B528" s="166"/>
      <c r="C528" s="166"/>
      <c r="D528" s="225"/>
      <c r="E528" s="225"/>
      <c r="F528" s="226"/>
      <c r="G528" s="166"/>
      <c r="H528" s="226"/>
      <c r="I528" s="166"/>
      <c r="J528" s="226"/>
      <c r="K528" s="166"/>
      <c r="L528" s="226"/>
      <c r="M528" s="166"/>
      <c r="N528" s="226"/>
      <c r="O528" s="166"/>
      <c r="P528" s="226"/>
      <c r="Q528" s="166"/>
      <c r="R528" s="226"/>
    </row>
    <row r="529" spans="2:18" ht="11.5" x14ac:dyDescent="0.25">
      <c r="B529" s="166"/>
      <c r="C529" s="166"/>
      <c r="D529" s="225"/>
      <c r="E529" s="225"/>
      <c r="F529" s="226"/>
      <c r="G529" s="166"/>
      <c r="H529" s="226"/>
      <c r="I529" s="166"/>
      <c r="J529" s="226"/>
      <c r="K529" s="166"/>
      <c r="L529" s="226"/>
      <c r="M529" s="166"/>
      <c r="N529" s="226"/>
      <c r="O529" s="166"/>
      <c r="P529" s="226"/>
      <c r="Q529" s="166"/>
      <c r="R529" s="226"/>
    </row>
    <row r="530" spans="2:18" ht="11.5" x14ac:dyDescent="0.25">
      <c r="B530" s="166"/>
      <c r="C530" s="166"/>
      <c r="D530" s="225"/>
      <c r="E530" s="225"/>
      <c r="F530" s="226"/>
      <c r="G530" s="166"/>
      <c r="H530" s="226"/>
      <c r="I530" s="166"/>
      <c r="J530" s="226"/>
      <c r="K530" s="166"/>
      <c r="L530" s="226"/>
      <c r="M530" s="166"/>
      <c r="N530" s="226"/>
      <c r="O530" s="166"/>
      <c r="P530" s="226"/>
      <c r="Q530" s="166"/>
      <c r="R530" s="226"/>
    </row>
    <row r="531" spans="2:18" ht="11.5" x14ac:dyDescent="0.25">
      <c r="B531" s="166"/>
      <c r="C531" s="166"/>
      <c r="D531" s="225"/>
      <c r="E531" s="225"/>
      <c r="F531" s="226"/>
      <c r="G531" s="166"/>
      <c r="H531" s="226"/>
      <c r="I531" s="166"/>
      <c r="J531" s="226"/>
      <c r="K531" s="166"/>
      <c r="L531" s="226"/>
      <c r="M531" s="166"/>
      <c r="N531" s="226"/>
      <c r="O531" s="166"/>
      <c r="P531" s="226"/>
      <c r="Q531" s="166"/>
      <c r="R531" s="226"/>
    </row>
    <row r="532" spans="2:18" ht="11.5" x14ac:dyDescent="0.25">
      <c r="B532" s="166"/>
      <c r="C532" s="166"/>
      <c r="D532" s="225"/>
      <c r="E532" s="225"/>
      <c r="F532" s="226"/>
      <c r="G532" s="166"/>
      <c r="H532" s="226"/>
      <c r="I532" s="166"/>
      <c r="J532" s="226"/>
      <c r="K532" s="166"/>
      <c r="L532" s="226"/>
      <c r="M532" s="166"/>
      <c r="N532" s="226"/>
      <c r="O532" s="166"/>
      <c r="P532" s="226"/>
      <c r="Q532" s="166"/>
      <c r="R532" s="226"/>
    </row>
    <row r="533" spans="2:18" ht="11.5" x14ac:dyDescent="0.25">
      <c r="B533" s="166"/>
      <c r="C533" s="166"/>
      <c r="D533" s="225"/>
      <c r="E533" s="225"/>
      <c r="F533" s="226"/>
      <c r="G533" s="166"/>
      <c r="H533" s="226"/>
      <c r="I533" s="166"/>
      <c r="J533" s="226"/>
      <c r="K533" s="166"/>
      <c r="L533" s="226"/>
      <c r="M533" s="166"/>
      <c r="N533" s="226"/>
      <c r="O533" s="166"/>
      <c r="P533" s="226"/>
      <c r="Q533" s="166"/>
      <c r="R533" s="226"/>
    </row>
    <row r="534" spans="2:18" ht="11.5" x14ac:dyDescent="0.25">
      <c r="B534" s="166"/>
      <c r="C534" s="166"/>
      <c r="D534" s="225"/>
      <c r="E534" s="225"/>
      <c r="F534" s="226"/>
      <c r="G534" s="166"/>
      <c r="H534" s="226"/>
      <c r="I534" s="166"/>
      <c r="J534" s="226"/>
      <c r="K534" s="166"/>
      <c r="L534" s="226"/>
      <c r="M534" s="166"/>
      <c r="N534" s="226"/>
      <c r="O534" s="166"/>
      <c r="P534" s="226"/>
      <c r="Q534" s="166"/>
      <c r="R534" s="226"/>
    </row>
    <row r="535" spans="2:18" ht="11.5" x14ac:dyDescent="0.25">
      <c r="B535" s="166"/>
      <c r="C535" s="166"/>
      <c r="D535" s="225"/>
      <c r="E535" s="225"/>
      <c r="F535" s="226"/>
      <c r="G535" s="166"/>
      <c r="H535" s="226"/>
      <c r="I535" s="166"/>
      <c r="J535" s="226"/>
      <c r="K535" s="166"/>
      <c r="L535" s="226"/>
      <c r="M535" s="166"/>
      <c r="N535" s="226"/>
      <c r="O535" s="166"/>
      <c r="P535" s="226"/>
      <c r="Q535" s="166"/>
      <c r="R535" s="226"/>
    </row>
    <row r="536" spans="2:18" ht="11.5" x14ac:dyDescent="0.25">
      <c r="B536" s="166"/>
      <c r="C536" s="166"/>
      <c r="D536" s="225"/>
      <c r="E536" s="225"/>
      <c r="F536" s="226"/>
      <c r="G536" s="166"/>
      <c r="H536" s="226"/>
      <c r="I536" s="166"/>
      <c r="J536" s="226"/>
      <c r="K536" s="166"/>
      <c r="L536" s="226"/>
      <c r="M536" s="166"/>
      <c r="N536" s="226"/>
      <c r="O536" s="166"/>
      <c r="P536" s="226"/>
      <c r="Q536" s="166"/>
      <c r="R536" s="226"/>
    </row>
    <row r="537" spans="2:18" ht="11.5" x14ac:dyDescent="0.25">
      <c r="B537" s="166"/>
      <c r="C537" s="166"/>
      <c r="D537" s="225"/>
      <c r="E537" s="225"/>
      <c r="F537" s="226"/>
      <c r="G537" s="166"/>
      <c r="H537" s="226"/>
      <c r="I537" s="166"/>
      <c r="J537" s="226"/>
      <c r="K537" s="166"/>
      <c r="L537" s="226"/>
      <c r="M537" s="166"/>
      <c r="N537" s="226"/>
      <c r="O537" s="166"/>
      <c r="P537" s="226"/>
      <c r="Q537" s="166"/>
      <c r="R537" s="226"/>
    </row>
    <row r="538" spans="2:18" ht="11.5" x14ac:dyDescent="0.25">
      <c r="B538" s="166"/>
      <c r="C538" s="166"/>
      <c r="D538" s="225"/>
      <c r="E538" s="225"/>
      <c r="F538" s="226"/>
      <c r="G538" s="166"/>
      <c r="H538" s="226"/>
      <c r="I538" s="166"/>
      <c r="J538" s="226"/>
      <c r="K538" s="166"/>
      <c r="L538" s="226"/>
      <c r="M538" s="166"/>
      <c r="N538" s="226"/>
      <c r="O538" s="166"/>
      <c r="P538" s="226"/>
      <c r="Q538" s="166"/>
      <c r="R538" s="226"/>
    </row>
    <row r="539" spans="2:18" ht="11.5" x14ac:dyDescent="0.25">
      <c r="B539" s="166"/>
      <c r="C539" s="166"/>
      <c r="D539" s="225"/>
      <c r="E539" s="225"/>
      <c r="F539" s="226"/>
      <c r="G539" s="166"/>
      <c r="H539" s="226"/>
      <c r="I539" s="166"/>
      <c r="J539" s="226"/>
      <c r="K539" s="166"/>
      <c r="L539" s="226"/>
      <c r="M539" s="166"/>
      <c r="N539" s="226"/>
      <c r="O539" s="166"/>
      <c r="P539" s="226"/>
      <c r="Q539" s="166"/>
      <c r="R539" s="226"/>
    </row>
    <row r="540" spans="2:18" ht="11.5" x14ac:dyDescent="0.25">
      <c r="B540" s="166"/>
      <c r="C540" s="166"/>
      <c r="D540" s="225"/>
      <c r="E540" s="225"/>
      <c r="F540" s="226"/>
      <c r="G540" s="166"/>
      <c r="H540" s="226"/>
      <c r="I540" s="166"/>
      <c r="J540" s="226"/>
      <c r="K540" s="166"/>
      <c r="L540" s="226"/>
      <c r="M540" s="166"/>
      <c r="N540" s="226"/>
      <c r="O540" s="166"/>
      <c r="P540" s="226"/>
      <c r="Q540" s="166"/>
      <c r="R540" s="226"/>
    </row>
    <row r="541" spans="2:18" ht="11.5" x14ac:dyDescent="0.25">
      <c r="B541" s="166"/>
      <c r="C541" s="166"/>
      <c r="D541" s="225"/>
      <c r="E541" s="225"/>
      <c r="F541" s="226"/>
      <c r="G541" s="166"/>
      <c r="H541" s="226"/>
      <c r="I541" s="166"/>
      <c r="J541" s="226"/>
      <c r="K541" s="166"/>
      <c r="L541" s="226"/>
      <c r="M541" s="166"/>
      <c r="N541" s="226"/>
      <c r="O541" s="166"/>
      <c r="P541" s="226"/>
      <c r="Q541" s="166"/>
      <c r="R541" s="226"/>
    </row>
    <row r="542" spans="2:18" ht="11.5" x14ac:dyDescent="0.25">
      <c r="B542" s="166"/>
      <c r="C542" s="166"/>
      <c r="D542" s="225"/>
      <c r="E542" s="225"/>
      <c r="F542" s="226"/>
      <c r="G542" s="166"/>
      <c r="H542" s="226"/>
      <c r="I542" s="166"/>
      <c r="J542" s="226"/>
      <c r="K542" s="166"/>
      <c r="L542" s="226"/>
      <c r="M542" s="166"/>
      <c r="N542" s="226"/>
      <c r="O542" s="166"/>
      <c r="P542" s="226"/>
      <c r="Q542" s="166"/>
      <c r="R542" s="226"/>
    </row>
    <row r="543" spans="2:18" ht="11.5" x14ac:dyDescent="0.25">
      <c r="B543" s="166"/>
      <c r="C543" s="166"/>
      <c r="D543" s="225"/>
      <c r="E543" s="225"/>
      <c r="F543" s="226"/>
      <c r="G543" s="166"/>
      <c r="H543" s="226"/>
      <c r="I543" s="166"/>
      <c r="J543" s="226"/>
      <c r="K543" s="166"/>
      <c r="L543" s="226"/>
      <c r="M543" s="166"/>
      <c r="N543" s="226"/>
      <c r="O543" s="166"/>
      <c r="P543" s="226"/>
      <c r="Q543" s="166"/>
      <c r="R543" s="226"/>
    </row>
    <row r="544" spans="2:18" ht="11.5" x14ac:dyDescent="0.25">
      <c r="B544" s="166"/>
      <c r="C544" s="166"/>
      <c r="D544" s="225"/>
      <c r="E544" s="225"/>
      <c r="F544" s="226"/>
      <c r="G544" s="166"/>
      <c r="H544" s="226"/>
      <c r="I544" s="166"/>
      <c r="J544" s="226"/>
      <c r="K544" s="166"/>
      <c r="L544" s="226"/>
      <c r="M544" s="166"/>
      <c r="N544" s="226"/>
      <c r="O544" s="166"/>
      <c r="P544" s="226"/>
      <c r="Q544" s="166"/>
      <c r="R544" s="226"/>
    </row>
    <row r="545" spans="2:18" ht="11.5" x14ac:dyDescent="0.25">
      <c r="B545" s="166"/>
      <c r="C545" s="166"/>
      <c r="D545" s="225"/>
      <c r="E545" s="225"/>
      <c r="F545" s="226"/>
      <c r="G545" s="166"/>
      <c r="H545" s="226"/>
      <c r="I545" s="166"/>
      <c r="J545" s="226"/>
      <c r="K545" s="166"/>
      <c r="L545" s="226"/>
      <c r="M545" s="166"/>
      <c r="N545" s="226"/>
      <c r="O545" s="166"/>
      <c r="P545" s="226"/>
      <c r="Q545" s="166"/>
      <c r="R545" s="226"/>
    </row>
    <row r="546" spans="2:18" ht="11.5" x14ac:dyDescent="0.25">
      <c r="B546" s="166"/>
      <c r="C546" s="166"/>
      <c r="D546" s="225"/>
      <c r="E546" s="225"/>
      <c r="F546" s="226"/>
      <c r="G546" s="166"/>
      <c r="H546" s="226"/>
      <c r="I546" s="166"/>
      <c r="J546" s="226"/>
      <c r="K546" s="166"/>
      <c r="L546" s="226"/>
      <c r="M546" s="166"/>
      <c r="N546" s="226"/>
      <c r="O546" s="166"/>
      <c r="P546" s="226"/>
      <c r="Q546" s="166"/>
      <c r="R546" s="226"/>
    </row>
    <row r="547" spans="2:18" ht="11.5" x14ac:dyDescent="0.25">
      <c r="B547" s="166"/>
      <c r="C547" s="166"/>
      <c r="D547" s="225"/>
      <c r="E547" s="225"/>
      <c r="F547" s="226"/>
      <c r="G547" s="166"/>
      <c r="H547" s="226"/>
      <c r="I547" s="166"/>
      <c r="J547" s="226"/>
      <c r="K547" s="166"/>
      <c r="L547" s="226"/>
      <c r="M547" s="166"/>
      <c r="N547" s="226"/>
      <c r="O547" s="166"/>
      <c r="P547" s="226"/>
      <c r="Q547" s="166"/>
      <c r="R547" s="226"/>
    </row>
    <row r="548" spans="2:18" ht="11.5" x14ac:dyDescent="0.25">
      <c r="B548" s="166"/>
      <c r="C548" s="166"/>
      <c r="D548" s="225"/>
      <c r="E548" s="225"/>
      <c r="F548" s="226"/>
      <c r="G548" s="166"/>
      <c r="H548" s="226"/>
      <c r="I548" s="166"/>
      <c r="J548" s="226"/>
      <c r="K548" s="166"/>
      <c r="L548" s="226"/>
      <c r="M548" s="166"/>
      <c r="N548" s="226"/>
      <c r="O548" s="166"/>
      <c r="P548" s="226"/>
      <c r="Q548" s="166"/>
      <c r="R548" s="226"/>
    </row>
    <row r="549" spans="2:18" ht="11.5" x14ac:dyDescent="0.25">
      <c r="B549" s="166"/>
      <c r="C549" s="166"/>
      <c r="D549" s="225"/>
      <c r="E549" s="225"/>
      <c r="F549" s="226"/>
      <c r="G549" s="166"/>
      <c r="H549" s="226"/>
      <c r="I549" s="166"/>
      <c r="J549" s="226"/>
      <c r="K549" s="166"/>
      <c r="L549" s="226"/>
      <c r="M549" s="166"/>
      <c r="N549" s="226"/>
      <c r="O549" s="166"/>
      <c r="P549" s="226"/>
      <c r="Q549" s="166"/>
      <c r="R549" s="226"/>
    </row>
    <row r="550" spans="2:18" ht="11.5" x14ac:dyDescent="0.25">
      <c r="B550" s="166"/>
      <c r="C550" s="166"/>
      <c r="D550" s="225"/>
      <c r="E550" s="225"/>
      <c r="F550" s="226"/>
      <c r="G550" s="166"/>
      <c r="H550" s="226"/>
      <c r="I550" s="166"/>
      <c r="J550" s="226"/>
      <c r="K550" s="166"/>
      <c r="L550" s="226"/>
      <c r="M550" s="166"/>
      <c r="N550" s="226"/>
      <c r="O550" s="166"/>
      <c r="P550" s="226"/>
      <c r="Q550" s="166"/>
      <c r="R550" s="226"/>
    </row>
    <row r="551" spans="2:18" ht="11.5" x14ac:dyDescent="0.25">
      <c r="B551" s="166"/>
      <c r="C551" s="166"/>
      <c r="D551" s="225"/>
      <c r="E551" s="225"/>
      <c r="F551" s="226"/>
      <c r="G551" s="166"/>
      <c r="H551" s="226"/>
      <c r="I551" s="166"/>
      <c r="J551" s="226"/>
      <c r="K551" s="166"/>
      <c r="L551" s="226"/>
      <c r="M551" s="166"/>
      <c r="N551" s="226"/>
      <c r="O551" s="166"/>
      <c r="P551" s="226"/>
      <c r="Q551" s="166"/>
      <c r="R551" s="226"/>
    </row>
    <row r="552" spans="2:18" ht="11.5" x14ac:dyDescent="0.25">
      <c r="B552" s="166"/>
      <c r="C552" s="166"/>
      <c r="D552" s="225"/>
      <c r="E552" s="225"/>
      <c r="F552" s="226"/>
      <c r="G552" s="166"/>
      <c r="H552" s="226"/>
      <c r="I552" s="166"/>
      <c r="J552" s="226"/>
      <c r="K552" s="166"/>
      <c r="L552" s="226"/>
      <c r="M552" s="166"/>
      <c r="N552" s="226"/>
      <c r="O552" s="166"/>
      <c r="P552" s="226"/>
      <c r="Q552" s="166"/>
      <c r="R552" s="226"/>
    </row>
    <row r="553" spans="2:18" ht="11.5" x14ac:dyDescent="0.25">
      <c r="B553" s="166"/>
      <c r="C553" s="166"/>
      <c r="D553" s="225"/>
      <c r="E553" s="225"/>
      <c r="F553" s="226"/>
      <c r="G553" s="166"/>
      <c r="H553" s="226"/>
      <c r="I553" s="166"/>
      <c r="J553" s="226"/>
      <c r="K553" s="166"/>
      <c r="L553" s="226"/>
      <c r="M553" s="166"/>
      <c r="N553" s="226"/>
      <c r="O553" s="166"/>
      <c r="P553" s="226"/>
      <c r="Q553" s="166"/>
      <c r="R553" s="226"/>
    </row>
    <row r="554" spans="2:18" ht="11.5" x14ac:dyDescent="0.25">
      <c r="B554" s="166"/>
      <c r="C554" s="166"/>
      <c r="D554" s="225"/>
      <c r="E554" s="225"/>
      <c r="F554" s="226"/>
      <c r="G554" s="166"/>
      <c r="H554" s="226"/>
      <c r="I554" s="166"/>
      <c r="J554" s="226"/>
      <c r="K554" s="166"/>
      <c r="L554" s="226"/>
      <c r="M554" s="166"/>
      <c r="N554" s="226"/>
      <c r="O554" s="166"/>
      <c r="P554" s="226"/>
      <c r="Q554" s="166"/>
      <c r="R554" s="226"/>
    </row>
    <row r="555" spans="2:18" ht="11.5" x14ac:dyDescent="0.25">
      <c r="B555" s="166"/>
      <c r="C555" s="166"/>
      <c r="D555" s="225"/>
      <c r="E555" s="225"/>
      <c r="F555" s="226"/>
      <c r="G555" s="166"/>
      <c r="H555" s="226"/>
      <c r="I555" s="166"/>
      <c r="J555" s="226"/>
      <c r="K555" s="166"/>
      <c r="L555" s="226"/>
      <c r="M555" s="166"/>
      <c r="N555" s="226"/>
      <c r="O555" s="166"/>
      <c r="P555" s="226"/>
      <c r="Q555" s="166"/>
      <c r="R555" s="226"/>
    </row>
    <row r="556" spans="2:18" ht="11.5" x14ac:dyDescent="0.25">
      <c r="B556" s="166"/>
      <c r="C556" s="166"/>
      <c r="D556" s="225"/>
      <c r="E556" s="225"/>
      <c r="F556" s="226"/>
      <c r="G556" s="166"/>
      <c r="H556" s="226"/>
      <c r="I556" s="166"/>
      <c r="J556" s="226"/>
      <c r="K556" s="166"/>
      <c r="L556" s="226"/>
      <c r="M556" s="166"/>
      <c r="N556" s="226"/>
      <c r="O556" s="166"/>
      <c r="P556" s="226"/>
      <c r="Q556" s="166"/>
      <c r="R556" s="226"/>
    </row>
    <row r="557" spans="2:18" ht="11.5" x14ac:dyDescent="0.25">
      <c r="B557" s="166"/>
      <c r="C557" s="166"/>
      <c r="D557" s="225"/>
      <c r="E557" s="225"/>
      <c r="F557" s="226"/>
      <c r="G557" s="166"/>
      <c r="H557" s="226"/>
      <c r="I557" s="166"/>
      <c r="J557" s="226"/>
      <c r="K557" s="166"/>
      <c r="L557" s="226"/>
      <c r="M557" s="166"/>
      <c r="N557" s="226"/>
      <c r="O557" s="166"/>
      <c r="P557" s="226"/>
      <c r="Q557" s="166"/>
      <c r="R557" s="226"/>
    </row>
    <row r="558" spans="2:18" ht="11.5" x14ac:dyDescent="0.25">
      <c r="B558" s="166"/>
      <c r="C558" s="166"/>
      <c r="D558" s="225"/>
      <c r="E558" s="225"/>
      <c r="F558" s="226"/>
      <c r="G558" s="166"/>
      <c r="H558" s="226"/>
      <c r="I558" s="166"/>
      <c r="J558" s="226"/>
      <c r="K558" s="166"/>
      <c r="L558" s="226"/>
      <c r="M558" s="166"/>
      <c r="N558" s="226"/>
      <c r="O558" s="166"/>
      <c r="P558" s="226"/>
      <c r="Q558" s="166"/>
      <c r="R558" s="226"/>
    </row>
    <row r="559" spans="2:18" ht="11.5" x14ac:dyDescent="0.25">
      <c r="B559" s="166"/>
      <c r="C559" s="166"/>
      <c r="D559" s="225"/>
      <c r="E559" s="225"/>
      <c r="F559" s="226"/>
      <c r="G559" s="166"/>
      <c r="H559" s="226"/>
      <c r="I559" s="166"/>
      <c r="J559" s="226"/>
      <c r="K559" s="166"/>
      <c r="L559" s="226"/>
      <c r="M559" s="166"/>
      <c r="N559" s="226"/>
      <c r="O559" s="166"/>
      <c r="P559" s="226"/>
      <c r="Q559" s="166"/>
      <c r="R559" s="226"/>
    </row>
    <row r="560" spans="2:18" ht="11.5" x14ac:dyDescent="0.25">
      <c r="B560" s="166"/>
      <c r="C560" s="166"/>
      <c r="D560" s="225"/>
      <c r="E560" s="225"/>
      <c r="F560" s="226"/>
      <c r="G560" s="166"/>
      <c r="H560" s="226"/>
      <c r="I560" s="166"/>
      <c r="J560" s="226"/>
      <c r="K560" s="166"/>
      <c r="L560" s="226"/>
      <c r="M560" s="166"/>
      <c r="N560" s="226"/>
      <c r="O560" s="166"/>
      <c r="P560" s="226"/>
      <c r="Q560" s="166"/>
      <c r="R560" s="226"/>
    </row>
    <row r="561" spans="2:18" ht="11.5" x14ac:dyDescent="0.25">
      <c r="B561" s="166"/>
      <c r="C561" s="166"/>
      <c r="D561" s="225"/>
      <c r="E561" s="225"/>
      <c r="F561" s="226"/>
      <c r="G561" s="166"/>
      <c r="H561" s="226"/>
      <c r="I561" s="166"/>
      <c r="J561" s="226"/>
      <c r="K561" s="166"/>
      <c r="L561" s="226"/>
      <c r="M561" s="166"/>
      <c r="N561" s="226"/>
      <c r="O561" s="166"/>
      <c r="P561" s="226"/>
      <c r="Q561" s="166"/>
      <c r="R561" s="226"/>
    </row>
    <row r="562" spans="2:18" ht="11.5" x14ac:dyDescent="0.25">
      <c r="B562" s="166"/>
      <c r="C562" s="166"/>
      <c r="D562" s="225"/>
      <c r="E562" s="225"/>
      <c r="F562" s="226"/>
      <c r="G562" s="166"/>
      <c r="H562" s="226"/>
      <c r="I562" s="166"/>
      <c r="J562" s="226"/>
      <c r="K562" s="166"/>
      <c r="L562" s="226"/>
      <c r="M562" s="166"/>
      <c r="N562" s="226"/>
      <c r="O562" s="166"/>
      <c r="P562" s="226"/>
      <c r="Q562" s="166"/>
      <c r="R562" s="226"/>
    </row>
    <row r="563" spans="2:18" ht="11.5" x14ac:dyDescent="0.25">
      <c r="B563" s="166"/>
      <c r="C563" s="166"/>
      <c r="D563" s="225"/>
      <c r="E563" s="225"/>
      <c r="F563" s="226"/>
      <c r="G563" s="166"/>
      <c r="H563" s="226"/>
      <c r="I563" s="166"/>
      <c r="J563" s="226"/>
      <c r="K563" s="166"/>
      <c r="L563" s="226"/>
      <c r="M563" s="166"/>
      <c r="N563" s="226"/>
      <c r="O563" s="166"/>
      <c r="P563" s="226"/>
      <c r="Q563" s="166"/>
      <c r="R563" s="226"/>
    </row>
    <row r="564" spans="2:18" ht="11.5" x14ac:dyDescent="0.25">
      <c r="B564" s="166"/>
      <c r="C564" s="166"/>
      <c r="D564" s="225"/>
      <c r="E564" s="225"/>
      <c r="F564" s="226"/>
      <c r="G564" s="166"/>
      <c r="H564" s="226"/>
      <c r="I564" s="166"/>
      <c r="J564" s="226"/>
      <c r="K564" s="166"/>
      <c r="L564" s="226"/>
      <c r="M564" s="166"/>
      <c r="N564" s="226"/>
      <c r="O564" s="166"/>
      <c r="P564" s="226"/>
      <c r="Q564" s="166"/>
      <c r="R564" s="226"/>
    </row>
    <row r="565" spans="2:18" ht="11.5" x14ac:dyDescent="0.25">
      <c r="B565" s="166"/>
      <c r="C565" s="166"/>
      <c r="D565" s="225"/>
      <c r="E565" s="225"/>
      <c r="F565" s="226"/>
      <c r="G565" s="166"/>
      <c r="H565" s="226"/>
      <c r="I565" s="166"/>
      <c r="J565" s="226"/>
      <c r="K565" s="166"/>
      <c r="L565" s="226"/>
      <c r="M565" s="166"/>
      <c r="N565" s="226"/>
      <c r="O565" s="166"/>
      <c r="P565" s="226"/>
      <c r="Q565" s="166"/>
      <c r="R565" s="226"/>
    </row>
    <row r="566" spans="2:18" ht="11.5" x14ac:dyDescent="0.25">
      <c r="B566" s="166"/>
      <c r="C566" s="166"/>
      <c r="D566" s="225"/>
      <c r="E566" s="225"/>
      <c r="F566" s="226"/>
      <c r="G566" s="166"/>
      <c r="H566" s="226"/>
      <c r="I566" s="166"/>
      <c r="J566" s="226"/>
      <c r="K566" s="166"/>
      <c r="L566" s="226"/>
      <c r="M566" s="166"/>
      <c r="N566" s="226"/>
      <c r="O566" s="166"/>
      <c r="P566" s="226"/>
      <c r="Q566" s="166"/>
      <c r="R566" s="226"/>
    </row>
    <row r="567" spans="2:18" ht="11.5" x14ac:dyDescent="0.25">
      <c r="B567" s="166"/>
      <c r="C567" s="166"/>
      <c r="D567" s="225"/>
      <c r="E567" s="225"/>
      <c r="F567" s="226"/>
      <c r="G567" s="166"/>
      <c r="H567" s="226"/>
      <c r="I567" s="166"/>
      <c r="J567" s="226"/>
      <c r="K567" s="166"/>
      <c r="L567" s="226"/>
      <c r="M567" s="166"/>
      <c r="N567" s="226"/>
      <c r="O567" s="166"/>
      <c r="P567" s="226"/>
      <c r="Q567" s="166"/>
      <c r="R567" s="226"/>
    </row>
    <row r="568" spans="2:18" ht="11.5" x14ac:dyDescent="0.25">
      <c r="B568" s="166"/>
      <c r="C568" s="166"/>
      <c r="D568" s="225"/>
      <c r="E568" s="225"/>
      <c r="F568" s="226"/>
      <c r="G568" s="166"/>
      <c r="H568" s="226"/>
      <c r="I568" s="166"/>
      <c r="J568" s="226"/>
      <c r="K568" s="166"/>
      <c r="L568" s="226"/>
      <c r="M568" s="166"/>
      <c r="N568" s="226"/>
      <c r="O568" s="166"/>
      <c r="P568" s="226"/>
      <c r="Q568" s="166"/>
      <c r="R568" s="226"/>
    </row>
    <row r="569" spans="2:18" ht="11.5" x14ac:dyDescent="0.25">
      <c r="B569" s="166"/>
      <c r="C569" s="166"/>
      <c r="D569" s="225"/>
      <c r="E569" s="225"/>
      <c r="F569" s="226"/>
      <c r="G569" s="166"/>
      <c r="H569" s="226"/>
      <c r="I569" s="166"/>
      <c r="J569" s="226"/>
      <c r="K569" s="166"/>
      <c r="L569" s="226"/>
      <c r="M569" s="166"/>
      <c r="N569" s="226"/>
      <c r="O569" s="166"/>
      <c r="P569" s="226"/>
      <c r="Q569" s="166"/>
      <c r="R569" s="226"/>
    </row>
    <row r="570" spans="2:18" ht="11.5" x14ac:dyDescent="0.25">
      <c r="B570" s="166"/>
      <c r="C570" s="166"/>
      <c r="D570" s="225"/>
      <c r="E570" s="225"/>
      <c r="F570" s="226"/>
      <c r="G570" s="166"/>
      <c r="H570" s="226"/>
      <c r="I570" s="166"/>
      <c r="J570" s="226"/>
      <c r="K570" s="166"/>
      <c r="L570" s="226"/>
      <c r="M570" s="166"/>
      <c r="N570" s="226"/>
      <c r="O570" s="166"/>
      <c r="P570" s="226"/>
      <c r="Q570" s="166"/>
      <c r="R570" s="226"/>
    </row>
    <row r="571" spans="2:18" ht="11.5" x14ac:dyDescent="0.25">
      <c r="B571" s="166"/>
      <c r="C571" s="166"/>
      <c r="D571" s="225"/>
      <c r="E571" s="225"/>
      <c r="F571" s="226"/>
      <c r="G571" s="166"/>
      <c r="H571" s="226"/>
      <c r="I571" s="166"/>
      <c r="J571" s="226"/>
      <c r="K571" s="166"/>
      <c r="L571" s="226"/>
      <c r="M571" s="166"/>
      <c r="N571" s="226"/>
      <c r="O571" s="166"/>
      <c r="P571" s="226"/>
      <c r="Q571" s="166"/>
      <c r="R571" s="226"/>
    </row>
    <row r="572" spans="2:18" ht="11.5" x14ac:dyDescent="0.25">
      <c r="B572" s="166"/>
      <c r="C572" s="166"/>
      <c r="D572" s="225"/>
      <c r="E572" s="225"/>
      <c r="F572" s="226"/>
      <c r="G572" s="166"/>
      <c r="H572" s="226"/>
      <c r="I572" s="166"/>
      <c r="J572" s="226"/>
      <c r="K572" s="166"/>
      <c r="L572" s="226"/>
      <c r="M572" s="166"/>
      <c r="N572" s="226"/>
      <c r="O572" s="166"/>
      <c r="P572" s="226"/>
      <c r="Q572" s="166"/>
      <c r="R572" s="226"/>
    </row>
    <row r="573" spans="2:18" ht="11.5" x14ac:dyDescent="0.25">
      <c r="B573" s="166"/>
      <c r="C573" s="166"/>
      <c r="D573" s="225"/>
      <c r="E573" s="225"/>
      <c r="F573" s="226"/>
      <c r="G573" s="166"/>
      <c r="H573" s="226"/>
      <c r="I573" s="166"/>
      <c r="J573" s="226"/>
      <c r="K573" s="166"/>
      <c r="L573" s="226"/>
      <c r="M573" s="166"/>
      <c r="N573" s="226"/>
      <c r="O573" s="166"/>
      <c r="P573" s="226"/>
      <c r="Q573" s="166"/>
      <c r="R573" s="226"/>
    </row>
    <row r="574" spans="2:18" ht="11.5" x14ac:dyDescent="0.25">
      <c r="B574" s="166"/>
      <c r="C574" s="166"/>
      <c r="D574" s="225"/>
      <c r="E574" s="225"/>
      <c r="F574" s="226"/>
      <c r="G574" s="166"/>
      <c r="H574" s="226"/>
      <c r="I574" s="166"/>
      <c r="J574" s="226"/>
      <c r="K574" s="166"/>
      <c r="L574" s="226"/>
      <c r="M574" s="166"/>
      <c r="N574" s="226"/>
      <c r="O574" s="166"/>
      <c r="P574" s="226"/>
      <c r="Q574" s="166"/>
      <c r="R574" s="226"/>
    </row>
    <row r="575" spans="2:18" ht="11.5" x14ac:dyDescent="0.25">
      <c r="B575" s="166"/>
      <c r="C575" s="166"/>
      <c r="D575" s="225"/>
      <c r="E575" s="225"/>
      <c r="F575" s="226"/>
      <c r="G575" s="166"/>
      <c r="H575" s="226"/>
      <c r="I575" s="166"/>
      <c r="J575" s="226"/>
      <c r="K575" s="166"/>
      <c r="L575" s="226"/>
      <c r="M575" s="166"/>
      <c r="N575" s="226"/>
      <c r="O575" s="166"/>
      <c r="P575" s="226"/>
      <c r="Q575" s="166"/>
      <c r="R575" s="226"/>
    </row>
    <row r="576" spans="2:18" ht="11.5" x14ac:dyDescent="0.25">
      <c r="B576" s="166"/>
      <c r="C576" s="166"/>
      <c r="D576" s="225"/>
      <c r="E576" s="225"/>
      <c r="F576" s="226"/>
      <c r="G576" s="166"/>
      <c r="H576" s="226"/>
      <c r="I576" s="166"/>
      <c r="J576" s="226"/>
      <c r="K576" s="166"/>
      <c r="L576" s="226"/>
      <c r="M576" s="166"/>
      <c r="N576" s="226"/>
      <c r="O576" s="166"/>
      <c r="P576" s="226"/>
      <c r="Q576" s="166"/>
      <c r="R576" s="226"/>
    </row>
    <row r="577" spans="2:18" ht="11.5" x14ac:dyDescent="0.25">
      <c r="B577" s="166"/>
      <c r="C577" s="166"/>
      <c r="D577" s="225"/>
      <c r="E577" s="225"/>
      <c r="F577" s="226"/>
      <c r="G577" s="166"/>
      <c r="H577" s="226"/>
      <c r="I577" s="166"/>
      <c r="J577" s="226"/>
      <c r="K577" s="166"/>
      <c r="L577" s="226"/>
      <c r="M577" s="166"/>
      <c r="N577" s="226"/>
      <c r="O577" s="166"/>
      <c r="P577" s="226"/>
      <c r="Q577" s="166"/>
      <c r="R577" s="226"/>
    </row>
    <row r="578" spans="2:18" ht="11.5" x14ac:dyDescent="0.25">
      <c r="B578" s="166"/>
      <c r="C578" s="166"/>
      <c r="D578" s="225"/>
      <c r="E578" s="225"/>
      <c r="F578" s="226"/>
      <c r="G578" s="166"/>
      <c r="H578" s="226"/>
      <c r="I578" s="166"/>
      <c r="J578" s="226"/>
      <c r="K578" s="166"/>
      <c r="L578" s="226"/>
      <c r="M578" s="166"/>
      <c r="N578" s="226"/>
      <c r="O578" s="166"/>
      <c r="P578" s="226"/>
      <c r="Q578" s="166"/>
      <c r="R578" s="226"/>
    </row>
    <row r="579" spans="2:18" ht="11.5" x14ac:dyDescent="0.25">
      <c r="B579" s="166"/>
      <c r="C579" s="166"/>
      <c r="D579" s="225"/>
      <c r="E579" s="225"/>
      <c r="F579" s="226"/>
      <c r="G579" s="166"/>
      <c r="H579" s="226"/>
      <c r="I579" s="166"/>
      <c r="J579" s="226"/>
      <c r="K579" s="166"/>
      <c r="L579" s="226"/>
      <c r="M579" s="166"/>
      <c r="N579" s="226"/>
      <c r="O579" s="166"/>
      <c r="P579" s="226"/>
      <c r="Q579" s="166"/>
      <c r="R579" s="226"/>
    </row>
    <row r="580" spans="2:18" ht="11.5" x14ac:dyDescent="0.25">
      <c r="B580" s="166"/>
      <c r="C580" s="166"/>
      <c r="D580" s="225"/>
      <c r="E580" s="225"/>
      <c r="F580" s="226"/>
      <c r="G580" s="166"/>
      <c r="H580" s="226"/>
      <c r="I580" s="166"/>
      <c r="J580" s="226"/>
      <c r="K580" s="166"/>
      <c r="L580" s="226"/>
      <c r="M580" s="166"/>
      <c r="N580" s="226"/>
      <c r="O580" s="166"/>
      <c r="P580" s="226"/>
      <c r="Q580" s="166"/>
      <c r="R580" s="226"/>
    </row>
    <row r="581" spans="2:18" ht="11.5" x14ac:dyDescent="0.25">
      <c r="B581" s="166"/>
      <c r="C581" s="166"/>
      <c r="D581" s="225"/>
      <c r="E581" s="225"/>
      <c r="F581" s="226"/>
      <c r="G581" s="166"/>
      <c r="H581" s="226"/>
      <c r="I581" s="166"/>
      <c r="J581" s="226"/>
      <c r="K581" s="166"/>
      <c r="L581" s="226"/>
      <c r="M581" s="166"/>
      <c r="N581" s="226"/>
      <c r="O581" s="166"/>
      <c r="P581" s="226"/>
      <c r="Q581" s="166"/>
      <c r="R581" s="226"/>
    </row>
    <row r="582" spans="2:18" ht="11.5" x14ac:dyDescent="0.25">
      <c r="B582" s="166"/>
      <c r="C582" s="166"/>
      <c r="D582" s="225"/>
      <c r="E582" s="225"/>
      <c r="F582" s="226"/>
      <c r="G582" s="166"/>
      <c r="H582" s="226"/>
      <c r="I582" s="166"/>
      <c r="J582" s="226"/>
      <c r="K582" s="166"/>
      <c r="L582" s="226"/>
      <c r="M582" s="166"/>
      <c r="N582" s="226"/>
      <c r="O582" s="166"/>
      <c r="P582" s="226"/>
      <c r="Q582" s="166"/>
      <c r="R582" s="226"/>
    </row>
    <row r="583" spans="2:18" ht="11.5" x14ac:dyDescent="0.25">
      <c r="B583" s="166"/>
      <c r="C583" s="166"/>
      <c r="D583" s="225"/>
      <c r="E583" s="225"/>
      <c r="F583" s="226"/>
      <c r="G583" s="166"/>
      <c r="H583" s="226"/>
      <c r="I583" s="166"/>
      <c r="J583" s="226"/>
      <c r="K583" s="166"/>
      <c r="L583" s="226"/>
      <c r="M583" s="166"/>
      <c r="N583" s="226"/>
      <c r="O583" s="166"/>
      <c r="P583" s="226"/>
      <c r="Q583" s="166"/>
      <c r="R583" s="226"/>
    </row>
    <row r="584" spans="2:18" ht="11.5" x14ac:dyDescent="0.25">
      <c r="B584" s="166"/>
      <c r="C584" s="166"/>
      <c r="D584" s="225"/>
      <c r="E584" s="225"/>
      <c r="F584" s="226"/>
      <c r="G584" s="166"/>
      <c r="H584" s="226"/>
      <c r="I584" s="166"/>
      <c r="J584" s="226"/>
      <c r="K584" s="166"/>
      <c r="L584" s="226"/>
      <c r="M584" s="166"/>
      <c r="N584" s="226"/>
      <c r="O584" s="166"/>
      <c r="P584" s="226"/>
      <c r="Q584" s="166"/>
      <c r="R584" s="226"/>
    </row>
    <row r="585" spans="2:18" ht="11.5" x14ac:dyDescent="0.25">
      <c r="B585" s="166"/>
      <c r="C585" s="166"/>
      <c r="D585" s="225"/>
      <c r="E585" s="225"/>
      <c r="F585" s="226"/>
      <c r="G585" s="166"/>
      <c r="H585" s="226"/>
      <c r="I585" s="166"/>
      <c r="J585" s="226"/>
      <c r="K585" s="166"/>
      <c r="L585" s="226"/>
      <c r="M585" s="166"/>
      <c r="N585" s="226"/>
      <c r="O585" s="166"/>
      <c r="P585" s="226"/>
      <c r="Q585" s="166"/>
      <c r="R585" s="226"/>
    </row>
    <row r="586" spans="2:18" ht="11.5" x14ac:dyDescent="0.25">
      <c r="B586" s="166"/>
      <c r="C586" s="166"/>
      <c r="D586" s="225"/>
      <c r="E586" s="225"/>
      <c r="F586" s="226"/>
      <c r="G586" s="166"/>
      <c r="H586" s="226"/>
      <c r="I586" s="166"/>
      <c r="J586" s="226"/>
      <c r="K586" s="166"/>
      <c r="L586" s="226"/>
      <c r="M586" s="166"/>
      <c r="N586" s="226"/>
      <c r="O586" s="166"/>
      <c r="P586" s="226"/>
      <c r="Q586" s="166"/>
      <c r="R586" s="226"/>
    </row>
    <row r="587" spans="2:18" ht="11.5" x14ac:dyDescent="0.25">
      <c r="B587" s="166"/>
      <c r="C587" s="166"/>
      <c r="D587" s="225"/>
      <c r="E587" s="225"/>
      <c r="F587" s="226"/>
      <c r="G587" s="166"/>
      <c r="H587" s="226"/>
      <c r="I587" s="166"/>
      <c r="J587" s="226"/>
      <c r="K587" s="166"/>
      <c r="L587" s="226"/>
      <c r="M587" s="166"/>
      <c r="N587" s="226"/>
      <c r="O587" s="166"/>
      <c r="P587" s="226"/>
      <c r="Q587" s="166"/>
      <c r="R587" s="226"/>
    </row>
    <row r="588" spans="2:18" ht="11.5" x14ac:dyDescent="0.25">
      <c r="B588" s="166"/>
      <c r="C588" s="166"/>
      <c r="D588" s="225"/>
      <c r="E588" s="225"/>
      <c r="F588" s="226"/>
      <c r="G588" s="166"/>
      <c r="H588" s="226"/>
      <c r="I588" s="166"/>
      <c r="J588" s="226"/>
      <c r="K588" s="166"/>
      <c r="L588" s="226"/>
      <c r="M588" s="166"/>
      <c r="N588" s="226"/>
      <c r="O588" s="166"/>
      <c r="P588" s="226"/>
      <c r="Q588" s="166"/>
      <c r="R588" s="226"/>
    </row>
    <row r="589" spans="2:18" ht="11.5" x14ac:dyDescent="0.25">
      <c r="B589" s="166"/>
      <c r="C589" s="166"/>
      <c r="D589" s="225"/>
      <c r="E589" s="225"/>
      <c r="F589" s="226"/>
      <c r="G589" s="166"/>
      <c r="H589" s="226"/>
      <c r="I589" s="166"/>
      <c r="J589" s="226"/>
      <c r="K589" s="166"/>
      <c r="L589" s="226"/>
      <c r="M589" s="166"/>
      <c r="N589" s="226"/>
      <c r="O589" s="166"/>
      <c r="P589" s="226"/>
      <c r="Q589" s="166"/>
      <c r="R589" s="226"/>
    </row>
    <row r="590" spans="2:18" ht="11.5" x14ac:dyDescent="0.25">
      <c r="B590" s="166"/>
      <c r="C590" s="166"/>
      <c r="D590" s="225"/>
      <c r="E590" s="225"/>
      <c r="F590" s="226"/>
      <c r="G590" s="166"/>
      <c r="H590" s="226"/>
      <c r="I590" s="166"/>
      <c r="J590" s="226"/>
      <c r="K590" s="166"/>
      <c r="L590" s="226"/>
      <c r="M590" s="166"/>
      <c r="N590" s="226"/>
      <c r="O590" s="166"/>
      <c r="P590" s="226"/>
      <c r="Q590" s="166"/>
      <c r="R590" s="226"/>
    </row>
    <row r="591" spans="2:18" ht="11.5" x14ac:dyDescent="0.25">
      <c r="B591" s="166"/>
      <c r="C591" s="166"/>
      <c r="D591" s="225"/>
      <c r="E591" s="225"/>
      <c r="F591" s="226"/>
      <c r="G591" s="166"/>
      <c r="H591" s="226"/>
      <c r="I591" s="166"/>
      <c r="J591" s="226"/>
      <c r="K591" s="166"/>
      <c r="L591" s="226"/>
      <c r="M591" s="166"/>
      <c r="N591" s="226"/>
      <c r="O591" s="166"/>
      <c r="P591" s="226"/>
      <c r="Q591" s="166"/>
      <c r="R591" s="226"/>
    </row>
    <row r="592" spans="2:18" ht="11.5" x14ac:dyDescent="0.25">
      <c r="B592" s="166"/>
      <c r="C592" s="166"/>
      <c r="D592" s="225"/>
      <c r="E592" s="225"/>
      <c r="F592" s="226"/>
      <c r="G592" s="166"/>
      <c r="H592" s="226"/>
      <c r="I592" s="166"/>
      <c r="J592" s="226"/>
      <c r="K592" s="166"/>
      <c r="L592" s="226"/>
      <c r="M592" s="166"/>
      <c r="N592" s="226"/>
      <c r="O592" s="166"/>
      <c r="P592" s="226"/>
      <c r="Q592" s="166"/>
      <c r="R592" s="226"/>
    </row>
    <row r="593" spans="2:18" ht="11.5" x14ac:dyDescent="0.25">
      <c r="B593" s="166"/>
      <c r="C593" s="166"/>
      <c r="D593" s="225"/>
      <c r="E593" s="225"/>
      <c r="F593" s="226"/>
      <c r="G593" s="166"/>
      <c r="H593" s="226"/>
      <c r="I593" s="166"/>
      <c r="J593" s="226"/>
      <c r="K593" s="166"/>
      <c r="L593" s="226"/>
      <c r="M593" s="166"/>
      <c r="N593" s="226"/>
      <c r="O593" s="166"/>
      <c r="P593" s="226"/>
      <c r="Q593" s="166"/>
      <c r="R593" s="226"/>
    </row>
    <row r="594" spans="2:18" ht="11.5" x14ac:dyDescent="0.25">
      <c r="B594" s="166"/>
      <c r="C594" s="166"/>
      <c r="D594" s="225"/>
      <c r="E594" s="225"/>
      <c r="F594" s="226"/>
      <c r="G594" s="166"/>
      <c r="H594" s="226"/>
      <c r="I594" s="166"/>
      <c r="J594" s="226"/>
      <c r="K594" s="166"/>
      <c r="L594" s="226"/>
      <c r="M594" s="166"/>
      <c r="N594" s="226"/>
      <c r="O594" s="166"/>
      <c r="P594" s="226"/>
      <c r="Q594" s="166"/>
      <c r="R594" s="226"/>
    </row>
    <row r="595" spans="2:18" ht="11.5" x14ac:dyDescent="0.25">
      <c r="B595" s="166"/>
      <c r="C595" s="166"/>
      <c r="D595" s="225"/>
      <c r="E595" s="225"/>
      <c r="F595" s="226"/>
      <c r="G595" s="166"/>
      <c r="H595" s="226"/>
      <c r="I595" s="166"/>
      <c r="J595" s="226"/>
      <c r="K595" s="166"/>
      <c r="L595" s="226"/>
      <c r="M595" s="166"/>
      <c r="N595" s="226"/>
      <c r="O595" s="166"/>
      <c r="P595" s="226"/>
      <c r="Q595" s="166"/>
      <c r="R595" s="226"/>
    </row>
    <row r="596" spans="2:18" ht="11.5" x14ac:dyDescent="0.25">
      <c r="B596" s="166"/>
      <c r="C596" s="166"/>
      <c r="D596" s="225"/>
      <c r="E596" s="225"/>
      <c r="F596" s="226"/>
      <c r="G596" s="166"/>
      <c r="H596" s="226"/>
      <c r="I596" s="166"/>
      <c r="J596" s="226"/>
      <c r="K596" s="166"/>
      <c r="L596" s="226"/>
      <c r="M596" s="166"/>
      <c r="N596" s="226"/>
      <c r="O596" s="166"/>
      <c r="P596" s="226"/>
      <c r="Q596" s="166"/>
      <c r="R596" s="226"/>
    </row>
    <row r="597" spans="2:18" ht="11.5" x14ac:dyDescent="0.25">
      <c r="B597" s="166"/>
      <c r="C597" s="166"/>
      <c r="D597" s="225"/>
      <c r="E597" s="225"/>
      <c r="F597" s="226"/>
      <c r="G597" s="166"/>
      <c r="H597" s="226"/>
      <c r="I597" s="166"/>
      <c r="J597" s="226"/>
      <c r="K597" s="166"/>
      <c r="L597" s="226"/>
      <c r="M597" s="166"/>
      <c r="N597" s="226"/>
      <c r="O597" s="166"/>
      <c r="P597" s="226"/>
      <c r="Q597" s="166"/>
      <c r="R597" s="226"/>
    </row>
    <row r="598" spans="2:18" ht="11.5" x14ac:dyDescent="0.25">
      <c r="B598" s="166"/>
      <c r="C598" s="166"/>
      <c r="D598" s="225"/>
      <c r="E598" s="225"/>
      <c r="F598" s="226"/>
      <c r="G598" s="166"/>
      <c r="H598" s="226"/>
      <c r="I598" s="166"/>
      <c r="J598" s="226"/>
      <c r="K598" s="166"/>
      <c r="L598" s="226"/>
      <c r="M598" s="166"/>
      <c r="N598" s="226"/>
      <c r="O598" s="166"/>
      <c r="P598" s="226"/>
      <c r="Q598" s="166"/>
      <c r="R598" s="226"/>
    </row>
    <row r="599" spans="2:18" ht="11.5" x14ac:dyDescent="0.25">
      <c r="B599" s="166"/>
      <c r="C599" s="166"/>
      <c r="D599" s="225"/>
      <c r="E599" s="225"/>
      <c r="F599" s="226"/>
      <c r="G599" s="166"/>
      <c r="H599" s="226"/>
      <c r="I599" s="166"/>
      <c r="J599" s="226"/>
      <c r="K599" s="166"/>
      <c r="L599" s="226"/>
      <c r="M599" s="166"/>
      <c r="N599" s="226"/>
      <c r="O599" s="166"/>
      <c r="P599" s="226"/>
      <c r="Q599" s="166"/>
      <c r="R599" s="226"/>
    </row>
    <row r="600" spans="2:18" ht="11.5" x14ac:dyDescent="0.25">
      <c r="B600" s="166"/>
      <c r="C600" s="166"/>
      <c r="D600" s="225"/>
      <c r="E600" s="225"/>
      <c r="F600" s="226"/>
      <c r="G600" s="166"/>
      <c r="H600" s="226"/>
      <c r="I600" s="166"/>
      <c r="J600" s="226"/>
      <c r="K600" s="166"/>
      <c r="L600" s="226"/>
      <c r="M600" s="166"/>
      <c r="N600" s="226"/>
      <c r="O600" s="166"/>
      <c r="P600" s="226"/>
      <c r="Q600" s="166"/>
      <c r="R600" s="226"/>
    </row>
    <row r="601" spans="2:18" ht="11.5" x14ac:dyDescent="0.25">
      <c r="B601" s="166"/>
      <c r="C601" s="166"/>
      <c r="D601" s="225"/>
      <c r="E601" s="225"/>
      <c r="F601" s="226"/>
      <c r="G601" s="166"/>
      <c r="H601" s="226"/>
      <c r="I601" s="166"/>
      <c r="J601" s="226"/>
      <c r="K601" s="166"/>
      <c r="L601" s="226"/>
      <c r="M601" s="166"/>
      <c r="N601" s="226"/>
      <c r="O601" s="166"/>
      <c r="P601" s="226"/>
      <c r="Q601" s="166"/>
      <c r="R601" s="226"/>
    </row>
    <row r="602" spans="2:18" ht="11.5" x14ac:dyDescent="0.25">
      <c r="B602" s="166"/>
      <c r="C602" s="166"/>
      <c r="D602" s="225"/>
      <c r="E602" s="225"/>
      <c r="F602" s="226"/>
      <c r="G602" s="166"/>
      <c r="H602" s="226"/>
      <c r="I602" s="166"/>
      <c r="J602" s="226"/>
      <c r="K602" s="166"/>
      <c r="L602" s="226"/>
      <c r="M602" s="166"/>
      <c r="N602" s="226"/>
      <c r="O602" s="166"/>
      <c r="P602" s="226"/>
      <c r="Q602" s="166"/>
      <c r="R602" s="226"/>
    </row>
    <row r="603" spans="2:18" ht="11.5" x14ac:dyDescent="0.25">
      <c r="B603" s="166"/>
      <c r="C603" s="166"/>
      <c r="D603" s="225"/>
      <c r="E603" s="225"/>
      <c r="F603" s="226"/>
      <c r="G603" s="166"/>
      <c r="H603" s="226"/>
      <c r="I603" s="166"/>
      <c r="J603" s="226"/>
      <c r="K603" s="166"/>
      <c r="L603" s="226"/>
      <c r="M603" s="166"/>
      <c r="N603" s="226"/>
      <c r="O603" s="166"/>
      <c r="P603" s="226"/>
      <c r="Q603" s="166"/>
      <c r="R603" s="226"/>
    </row>
    <row r="604" spans="2:18" ht="11.5" x14ac:dyDescent="0.25">
      <c r="B604" s="166"/>
      <c r="C604" s="166"/>
      <c r="D604" s="225"/>
      <c r="E604" s="225"/>
      <c r="F604" s="226"/>
      <c r="G604" s="166"/>
      <c r="H604" s="226"/>
      <c r="I604" s="166"/>
      <c r="J604" s="226"/>
      <c r="K604" s="166"/>
      <c r="L604" s="226"/>
      <c r="M604" s="166"/>
      <c r="N604" s="226"/>
      <c r="O604" s="166"/>
      <c r="P604" s="226"/>
      <c r="Q604" s="166"/>
      <c r="R604" s="226"/>
    </row>
    <row r="605" spans="2:18" ht="11.5" x14ac:dyDescent="0.25">
      <c r="B605" s="166"/>
      <c r="C605" s="166"/>
      <c r="D605" s="225"/>
      <c r="E605" s="225"/>
      <c r="F605" s="226"/>
      <c r="G605" s="166"/>
      <c r="H605" s="226"/>
      <c r="I605" s="166"/>
      <c r="J605" s="226"/>
      <c r="K605" s="166"/>
      <c r="L605" s="226"/>
      <c r="M605" s="166"/>
      <c r="N605" s="226"/>
      <c r="O605" s="166"/>
      <c r="P605" s="226"/>
      <c r="Q605" s="166"/>
      <c r="R605" s="226"/>
    </row>
    <row r="606" spans="2:18" ht="11.5" x14ac:dyDescent="0.25">
      <c r="B606" s="166"/>
      <c r="C606" s="166"/>
      <c r="D606" s="225"/>
      <c r="E606" s="225"/>
      <c r="F606" s="226"/>
      <c r="G606" s="166"/>
      <c r="H606" s="226"/>
      <c r="I606" s="166"/>
      <c r="J606" s="226"/>
      <c r="K606" s="166"/>
      <c r="L606" s="226"/>
      <c r="M606" s="166"/>
      <c r="N606" s="226"/>
      <c r="O606" s="166"/>
      <c r="P606" s="226"/>
      <c r="Q606" s="166"/>
      <c r="R606" s="226"/>
    </row>
    <row r="607" spans="2:18" ht="11.5" x14ac:dyDescent="0.25">
      <c r="B607" s="166"/>
      <c r="C607" s="166"/>
      <c r="D607" s="225"/>
      <c r="E607" s="225"/>
      <c r="F607" s="226"/>
      <c r="G607" s="166"/>
      <c r="H607" s="226"/>
      <c r="I607" s="166"/>
      <c r="J607" s="226"/>
      <c r="K607" s="166"/>
      <c r="L607" s="226"/>
      <c r="M607" s="166"/>
      <c r="N607" s="226"/>
      <c r="O607" s="166"/>
      <c r="P607" s="226"/>
      <c r="Q607" s="166"/>
      <c r="R607" s="226"/>
    </row>
    <row r="608" spans="2:18" ht="11.5" x14ac:dyDescent="0.25">
      <c r="B608" s="166"/>
      <c r="C608" s="166"/>
      <c r="D608" s="225"/>
      <c r="E608" s="225"/>
      <c r="F608" s="226"/>
      <c r="G608" s="166"/>
      <c r="H608" s="226"/>
      <c r="I608" s="166"/>
      <c r="J608" s="226"/>
      <c r="K608" s="166"/>
      <c r="L608" s="226"/>
      <c r="M608" s="166"/>
      <c r="N608" s="226"/>
      <c r="O608" s="166"/>
      <c r="P608" s="226"/>
      <c r="Q608" s="166"/>
      <c r="R608" s="226"/>
    </row>
    <row r="609" spans="2:18" ht="11.5" x14ac:dyDescent="0.25">
      <c r="B609" s="166"/>
      <c r="C609" s="166"/>
      <c r="D609" s="225"/>
      <c r="E609" s="225"/>
      <c r="F609" s="226"/>
      <c r="G609" s="166"/>
      <c r="H609" s="226"/>
      <c r="I609" s="166"/>
      <c r="J609" s="226"/>
      <c r="K609" s="166"/>
      <c r="L609" s="226"/>
      <c r="M609" s="166"/>
      <c r="N609" s="226"/>
      <c r="O609" s="166"/>
      <c r="P609" s="226"/>
      <c r="Q609" s="166"/>
      <c r="R609" s="226"/>
    </row>
    <row r="610" spans="2:18" ht="11.5" x14ac:dyDescent="0.25">
      <c r="B610" s="166"/>
      <c r="C610" s="166"/>
      <c r="D610" s="225"/>
      <c r="E610" s="225"/>
      <c r="F610" s="226"/>
      <c r="G610" s="166"/>
      <c r="H610" s="226"/>
      <c r="I610" s="166"/>
      <c r="J610" s="226"/>
      <c r="K610" s="166"/>
      <c r="L610" s="226"/>
      <c r="M610" s="166"/>
      <c r="N610" s="226"/>
      <c r="O610" s="166"/>
      <c r="P610" s="226"/>
      <c r="Q610" s="166"/>
      <c r="R610" s="226"/>
    </row>
    <row r="611" spans="2:18" ht="11.5" x14ac:dyDescent="0.25">
      <c r="B611" s="166"/>
      <c r="C611" s="166"/>
      <c r="D611" s="225"/>
      <c r="E611" s="225"/>
      <c r="F611" s="226"/>
      <c r="G611" s="166"/>
      <c r="H611" s="226"/>
      <c r="I611" s="166"/>
      <c r="J611" s="226"/>
      <c r="K611" s="166"/>
      <c r="L611" s="226"/>
      <c r="M611" s="166"/>
      <c r="N611" s="226"/>
      <c r="O611" s="166"/>
      <c r="P611" s="226"/>
      <c r="Q611" s="166"/>
      <c r="R611" s="226"/>
    </row>
    <row r="612" spans="2:18" ht="11.5" x14ac:dyDescent="0.25">
      <c r="B612" s="166"/>
      <c r="C612" s="166"/>
      <c r="D612" s="225"/>
      <c r="E612" s="225"/>
      <c r="F612" s="226"/>
      <c r="G612" s="166"/>
      <c r="H612" s="226"/>
      <c r="I612" s="166"/>
      <c r="J612" s="226"/>
      <c r="K612" s="166"/>
      <c r="L612" s="226"/>
      <c r="M612" s="166"/>
      <c r="N612" s="226"/>
      <c r="O612" s="166"/>
      <c r="P612" s="226"/>
      <c r="Q612" s="166"/>
      <c r="R612" s="226"/>
    </row>
    <row r="613" spans="2:18" ht="11.5" x14ac:dyDescent="0.25">
      <c r="B613" s="166"/>
      <c r="C613" s="166"/>
      <c r="D613" s="225"/>
      <c r="E613" s="225"/>
      <c r="F613" s="226"/>
      <c r="G613" s="166"/>
      <c r="H613" s="226"/>
      <c r="I613" s="166"/>
      <c r="J613" s="226"/>
      <c r="K613" s="166"/>
      <c r="L613" s="226"/>
      <c r="M613" s="166"/>
      <c r="N613" s="226"/>
      <c r="O613" s="166"/>
      <c r="P613" s="226"/>
      <c r="Q613" s="166"/>
      <c r="R613" s="226"/>
    </row>
    <row r="614" spans="2:18" ht="11.5" x14ac:dyDescent="0.25">
      <c r="B614" s="166"/>
      <c r="C614" s="166"/>
      <c r="D614" s="225"/>
      <c r="E614" s="225"/>
      <c r="F614" s="226"/>
      <c r="G614" s="166"/>
      <c r="H614" s="226"/>
      <c r="I614" s="166"/>
      <c r="J614" s="226"/>
      <c r="K614" s="166"/>
      <c r="L614" s="226"/>
      <c r="M614" s="166"/>
      <c r="N614" s="226"/>
      <c r="O614" s="166"/>
      <c r="P614" s="226"/>
      <c r="Q614" s="166"/>
      <c r="R614" s="226"/>
    </row>
    <row r="615" spans="2:18" ht="11.5" x14ac:dyDescent="0.25">
      <c r="B615" s="166"/>
      <c r="C615" s="166"/>
      <c r="D615" s="225"/>
      <c r="E615" s="225"/>
      <c r="F615" s="226"/>
      <c r="G615" s="166"/>
      <c r="H615" s="226"/>
      <c r="I615" s="166"/>
      <c r="J615" s="226"/>
      <c r="K615" s="166"/>
      <c r="L615" s="226"/>
      <c r="M615" s="166"/>
      <c r="N615" s="226"/>
      <c r="O615" s="166"/>
      <c r="P615" s="226"/>
      <c r="Q615" s="166"/>
      <c r="R615" s="226"/>
    </row>
    <row r="616" spans="2:18" ht="11.5" x14ac:dyDescent="0.25">
      <c r="B616" s="166"/>
      <c r="C616" s="166"/>
      <c r="D616" s="225"/>
      <c r="E616" s="225"/>
      <c r="F616" s="226"/>
      <c r="G616" s="166"/>
      <c r="H616" s="226"/>
      <c r="I616" s="166"/>
      <c r="J616" s="226"/>
      <c r="K616" s="166"/>
      <c r="L616" s="226"/>
      <c r="M616" s="166"/>
      <c r="N616" s="226"/>
      <c r="O616" s="166"/>
      <c r="P616" s="226"/>
      <c r="Q616" s="166"/>
      <c r="R616" s="226"/>
    </row>
    <row r="617" spans="2:18" ht="11.5" x14ac:dyDescent="0.25">
      <c r="B617" s="166"/>
      <c r="C617" s="166"/>
      <c r="D617" s="225"/>
      <c r="E617" s="225"/>
      <c r="F617" s="226"/>
      <c r="G617" s="166"/>
      <c r="H617" s="226"/>
      <c r="I617" s="166"/>
      <c r="J617" s="226"/>
      <c r="K617" s="166"/>
      <c r="L617" s="226"/>
      <c r="M617" s="166"/>
      <c r="N617" s="226"/>
      <c r="O617" s="166"/>
      <c r="P617" s="226"/>
      <c r="Q617" s="166"/>
      <c r="R617" s="226"/>
    </row>
    <row r="618" spans="2:18" ht="11.5" x14ac:dyDescent="0.25">
      <c r="B618" s="166"/>
      <c r="C618" s="166"/>
      <c r="D618" s="225"/>
      <c r="E618" s="225"/>
      <c r="F618" s="226"/>
      <c r="G618" s="166"/>
      <c r="H618" s="226"/>
      <c r="I618" s="166"/>
      <c r="J618" s="226"/>
      <c r="K618" s="166"/>
      <c r="L618" s="226"/>
      <c r="M618" s="166"/>
      <c r="N618" s="226"/>
      <c r="O618" s="166"/>
      <c r="P618" s="226"/>
      <c r="Q618" s="166"/>
      <c r="R618" s="226"/>
    </row>
    <row r="619" spans="2:18" ht="11.5" x14ac:dyDescent="0.25">
      <c r="B619" s="166"/>
      <c r="C619" s="166"/>
      <c r="D619" s="225"/>
      <c r="E619" s="225"/>
      <c r="F619" s="226"/>
      <c r="G619" s="166"/>
      <c r="H619" s="226"/>
      <c r="I619" s="166"/>
      <c r="J619" s="226"/>
      <c r="K619" s="166"/>
      <c r="L619" s="226"/>
      <c r="M619" s="166"/>
      <c r="N619" s="226"/>
      <c r="O619" s="166"/>
      <c r="P619" s="226"/>
      <c r="Q619" s="166"/>
      <c r="R619" s="226"/>
    </row>
    <row r="620" spans="2:18" ht="11.5" x14ac:dyDescent="0.25">
      <c r="B620" s="166"/>
      <c r="C620" s="166"/>
      <c r="D620" s="225"/>
      <c r="E620" s="225"/>
      <c r="F620" s="226"/>
      <c r="G620" s="166"/>
      <c r="H620" s="226"/>
      <c r="I620" s="166"/>
      <c r="J620" s="226"/>
      <c r="K620" s="166"/>
      <c r="L620" s="226"/>
      <c r="M620" s="166"/>
      <c r="N620" s="226"/>
      <c r="O620" s="166"/>
      <c r="P620" s="226"/>
      <c r="Q620" s="166"/>
      <c r="R620" s="226"/>
    </row>
    <row r="621" spans="2:18" ht="11.5" x14ac:dyDescent="0.25">
      <c r="B621" s="166"/>
      <c r="C621" s="166"/>
      <c r="D621" s="225"/>
      <c r="E621" s="225"/>
      <c r="F621" s="226"/>
      <c r="G621" s="166"/>
      <c r="H621" s="226"/>
      <c r="I621" s="166"/>
      <c r="J621" s="226"/>
      <c r="K621" s="166"/>
      <c r="L621" s="226"/>
      <c r="M621" s="166"/>
      <c r="N621" s="226"/>
      <c r="O621" s="166"/>
      <c r="P621" s="226"/>
      <c r="Q621" s="166"/>
      <c r="R621" s="226"/>
    </row>
    <row r="622" spans="2:18" ht="11.5" x14ac:dyDescent="0.25">
      <c r="B622" s="166"/>
      <c r="C622" s="166"/>
      <c r="D622" s="225"/>
      <c r="E622" s="225"/>
      <c r="F622" s="226"/>
      <c r="G622" s="166"/>
      <c r="H622" s="226"/>
      <c r="I622" s="166"/>
      <c r="J622" s="226"/>
      <c r="K622" s="166"/>
      <c r="L622" s="226"/>
      <c r="M622" s="166"/>
      <c r="N622" s="226"/>
      <c r="O622" s="166"/>
      <c r="P622" s="226"/>
      <c r="Q622" s="166"/>
      <c r="R622" s="226"/>
    </row>
    <row r="623" spans="2:18" ht="11.5" x14ac:dyDescent="0.25">
      <c r="B623" s="166"/>
      <c r="C623" s="166"/>
      <c r="D623" s="225"/>
      <c r="E623" s="225"/>
      <c r="F623" s="226"/>
      <c r="G623" s="166"/>
      <c r="H623" s="226"/>
      <c r="I623" s="166"/>
      <c r="J623" s="226"/>
      <c r="K623" s="166"/>
      <c r="L623" s="226"/>
      <c r="M623" s="166"/>
      <c r="N623" s="226"/>
      <c r="O623" s="166"/>
      <c r="P623" s="226"/>
      <c r="Q623" s="166"/>
      <c r="R623" s="226"/>
    </row>
    <row r="624" spans="2:18" ht="11.5" x14ac:dyDescent="0.25">
      <c r="B624" s="166"/>
      <c r="C624" s="166"/>
      <c r="D624" s="225"/>
      <c r="E624" s="225"/>
      <c r="F624" s="226"/>
      <c r="G624" s="166"/>
      <c r="H624" s="226"/>
      <c r="I624" s="166"/>
      <c r="J624" s="226"/>
      <c r="K624" s="166"/>
      <c r="L624" s="226"/>
      <c r="M624" s="166"/>
      <c r="N624" s="226"/>
      <c r="O624" s="166"/>
      <c r="P624" s="226"/>
      <c r="Q624" s="166"/>
      <c r="R624" s="226"/>
    </row>
    <row r="625" spans="2:18" ht="11.5" x14ac:dyDescent="0.25">
      <c r="B625" s="166"/>
      <c r="C625" s="166"/>
      <c r="D625" s="225"/>
      <c r="E625" s="225"/>
      <c r="F625" s="226"/>
      <c r="G625" s="166"/>
      <c r="H625" s="226"/>
      <c r="I625" s="166"/>
      <c r="J625" s="226"/>
      <c r="K625" s="166"/>
      <c r="L625" s="226"/>
      <c r="M625" s="166"/>
      <c r="N625" s="226"/>
      <c r="O625" s="166"/>
      <c r="P625" s="226"/>
      <c r="Q625" s="166"/>
      <c r="R625" s="226"/>
    </row>
    <row r="626" spans="2:18" ht="11.5" x14ac:dyDescent="0.25">
      <c r="B626" s="166"/>
      <c r="C626" s="166"/>
      <c r="D626" s="225"/>
      <c r="E626" s="225"/>
      <c r="F626" s="226"/>
      <c r="G626" s="166"/>
      <c r="H626" s="226"/>
      <c r="I626" s="166"/>
      <c r="J626" s="226"/>
      <c r="K626" s="166"/>
      <c r="L626" s="226"/>
      <c r="M626" s="166"/>
      <c r="N626" s="226"/>
      <c r="O626" s="166"/>
      <c r="P626" s="226"/>
      <c r="Q626" s="166"/>
      <c r="R626" s="226"/>
    </row>
    <row r="627" spans="2:18" ht="11.5" x14ac:dyDescent="0.25">
      <c r="B627" s="166"/>
      <c r="C627" s="166"/>
      <c r="D627" s="225"/>
      <c r="E627" s="225"/>
      <c r="F627" s="226"/>
      <c r="G627" s="166"/>
      <c r="H627" s="226"/>
      <c r="I627" s="166"/>
      <c r="J627" s="226"/>
      <c r="K627" s="166"/>
      <c r="L627" s="226"/>
      <c r="M627" s="166"/>
      <c r="N627" s="226"/>
      <c r="O627" s="166"/>
      <c r="P627" s="226"/>
      <c r="Q627" s="166"/>
      <c r="R627" s="226"/>
    </row>
    <row r="628" spans="2:18" ht="11.5" x14ac:dyDescent="0.25">
      <c r="B628" s="166"/>
      <c r="C628" s="166"/>
      <c r="D628" s="225"/>
      <c r="E628" s="225"/>
      <c r="F628" s="226"/>
      <c r="G628" s="166"/>
      <c r="H628" s="226"/>
      <c r="I628" s="166"/>
      <c r="J628" s="226"/>
      <c r="K628" s="166"/>
      <c r="L628" s="226"/>
      <c r="M628" s="166"/>
      <c r="N628" s="226"/>
      <c r="O628" s="166"/>
      <c r="P628" s="226"/>
      <c r="Q628" s="166"/>
      <c r="R628" s="226"/>
    </row>
    <row r="629" spans="2:18" ht="11.5" x14ac:dyDescent="0.25">
      <c r="B629" s="166"/>
      <c r="C629" s="166"/>
      <c r="D629" s="225"/>
      <c r="E629" s="225"/>
      <c r="F629" s="226"/>
      <c r="G629" s="166"/>
      <c r="H629" s="226"/>
      <c r="I629" s="166"/>
      <c r="J629" s="226"/>
      <c r="K629" s="166"/>
      <c r="L629" s="226"/>
      <c r="M629" s="166"/>
      <c r="N629" s="226"/>
      <c r="O629" s="166"/>
      <c r="P629" s="226"/>
      <c r="Q629" s="166"/>
      <c r="R629" s="226"/>
    </row>
    <row r="630" spans="2:18" ht="11.5" x14ac:dyDescent="0.25">
      <c r="B630" s="166"/>
      <c r="C630" s="166"/>
      <c r="D630" s="225"/>
      <c r="E630" s="225"/>
      <c r="F630" s="226"/>
      <c r="G630" s="166"/>
      <c r="H630" s="226"/>
      <c r="I630" s="166"/>
      <c r="J630" s="226"/>
      <c r="K630" s="166"/>
      <c r="L630" s="226"/>
      <c r="M630" s="166"/>
      <c r="N630" s="226"/>
      <c r="O630" s="166"/>
      <c r="P630" s="226"/>
      <c r="Q630" s="166"/>
      <c r="R630" s="226"/>
    </row>
    <row r="631" spans="2:18" ht="11.5" x14ac:dyDescent="0.25">
      <c r="B631" s="166"/>
      <c r="C631" s="166"/>
      <c r="D631" s="225"/>
      <c r="E631" s="225"/>
      <c r="F631" s="226"/>
      <c r="G631" s="166"/>
      <c r="H631" s="226"/>
      <c r="I631" s="166"/>
      <c r="J631" s="226"/>
      <c r="K631" s="166"/>
      <c r="L631" s="226"/>
      <c r="M631" s="166"/>
      <c r="N631" s="226"/>
      <c r="O631" s="166"/>
      <c r="P631" s="226"/>
      <c r="Q631" s="166"/>
      <c r="R631" s="226"/>
    </row>
    <row r="632" spans="2:18" ht="11.5" x14ac:dyDescent="0.25">
      <c r="B632" s="166"/>
      <c r="C632" s="166"/>
      <c r="D632" s="225"/>
      <c r="E632" s="225"/>
      <c r="F632" s="226"/>
      <c r="G632" s="166"/>
      <c r="H632" s="226"/>
      <c r="I632" s="166"/>
      <c r="J632" s="226"/>
      <c r="K632" s="166"/>
      <c r="L632" s="226"/>
      <c r="M632" s="166"/>
      <c r="N632" s="226"/>
      <c r="O632" s="166"/>
      <c r="P632" s="226"/>
      <c r="Q632" s="166"/>
      <c r="R632" s="226"/>
    </row>
    <row r="633" spans="2:18" ht="11.5" x14ac:dyDescent="0.25">
      <c r="B633" s="166"/>
      <c r="C633" s="166"/>
      <c r="D633" s="225"/>
      <c r="E633" s="225"/>
      <c r="F633" s="226"/>
      <c r="G633" s="166"/>
      <c r="H633" s="226"/>
      <c r="I633" s="166"/>
      <c r="J633" s="226"/>
      <c r="K633" s="166"/>
      <c r="L633" s="226"/>
      <c r="M633" s="166"/>
      <c r="N633" s="226"/>
      <c r="O633" s="166"/>
      <c r="P633" s="226"/>
      <c r="Q633" s="166"/>
      <c r="R633" s="226"/>
    </row>
    <row r="634" spans="2:18" ht="11.5" x14ac:dyDescent="0.25">
      <c r="B634" s="166"/>
      <c r="C634" s="166"/>
      <c r="D634" s="225"/>
      <c r="E634" s="225"/>
      <c r="F634" s="226"/>
      <c r="G634" s="166"/>
      <c r="H634" s="226"/>
      <c r="I634" s="166"/>
      <c r="J634" s="226"/>
      <c r="K634" s="166"/>
      <c r="L634" s="226"/>
      <c r="M634" s="166"/>
      <c r="N634" s="226"/>
      <c r="O634" s="166"/>
      <c r="P634" s="226"/>
      <c r="Q634" s="166"/>
      <c r="R634" s="226"/>
    </row>
    <row r="635" spans="2:18" ht="11.5" x14ac:dyDescent="0.25">
      <c r="B635" s="166"/>
      <c r="C635" s="166"/>
      <c r="D635" s="225"/>
      <c r="E635" s="225"/>
      <c r="F635" s="226"/>
      <c r="G635" s="166"/>
      <c r="H635" s="226"/>
      <c r="I635" s="166"/>
      <c r="J635" s="226"/>
      <c r="K635" s="166"/>
      <c r="L635" s="226"/>
      <c r="M635" s="166"/>
      <c r="N635" s="226"/>
      <c r="O635" s="166"/>
      <c r="P635" s="226"/>
      <c r="Q635" s="166"/>
      <c r="R635" s="226"/>
    </row>
    <row r="636" spans="2:18" ht="11.5" x14ac:dyDescent="0.25">
      <c r="B636" s="166"/>
      <c r="C636" s="166"/>
      <c r="D636" s="225"/>
      <c r="E636" s="225"/>
      <c r="F636" s="226"/>
      <c r="G636" s="166"/>
      <c r="H636" s="226"/>
      <c r="I636" s="166"/>
      <c r="J636" s="226"/>
      <c r="K636" s="166"/>
      <c r="L636" s="226"/>
      <c r="M636" s="166"/>
      <c r="N636" s="226"/>
      <c r="O636" s="166"/>
      <c r="P636" s="226"/>
      <c r="Q636" s="166"/>
      <c r="R636" s="226"/>
    </row>
    <row r="637" spans="2:18" ht="11.5" x14ac:dyDescent="0.25">
      <c r="B637" s="166"/>
      <c r="C637" s="166"/>
      <c r="D637" s="225"/>
      <c r="E637" s="225"/>
      <c r="F637" s="226"/>
      <c r="G637" s="166"/>
      <c r="H637" s="226"/>
      <c r="I637" s="166"/>
      <c r="J637" s="226"/>
      <c r="K637" s="166"/>
      <c r="L637" s="226"/>
      <c r="M637" s="166"/>
      <c r="N637" s="226"/>
      <c r="O637" s="166"/>
      <c r="P637" s="226"/>
      <c r="Q637" s="166"/>
      <c r="R637" s="226"/>
    </row>
    <row r="638" spans="2:18" ht="11.5" x14ac:dyDescent="0.25">
      <c r="B638" s="166"/>
      <c r="C638" s="166"/>
      <c r="D638" s="225"/>
      <c r="E638" s="225"/>
      <c r="F638" s="226"/>
      <c r="G638" s="166"/>
      <c r="H638" s="226"/>
      <c r="I638" s="166"/>
      <c r="J638" s="226"/>
      <c r="K638" s="166"/>
      <c r="L638" s="226"/>
      <c r="M638" s="166"/>
      <c r="N638" s="226"/>
      <c r="O638" s="166"/>
      <c r="P638" s="226"/>
      <c r="Q638" s="166"/>
      <c r="R638" s="226"/>
    </row>
    <row r="639" spans="2:18" ht="11.5" x14ac:dyDescent="0.25">
      <c r="B639" s="166"/>
      <c r="C639" s="166"/>
      <c r="D639" s="225"/>
      <c r="E639" s="225"/>
      <c r="F639" s="226"/>
      <c r="G639" s="166"/>
      <c r="H639" s="226"/>
      <c r="I639" s="166"/>
      <c r="J639" s="226"/>
      <c r="K639" s="166"/>
      <c r="L639" s="226"/>
      <c r="M639" s="166"/>
      <c r="N639" s="226"/>
      <c r="O639" s="166"/>
      <c r="P639" s="226"/>
      <c r="Q639" s="166"/>
      <c r="R639" s="226"/>
    </row>
    <row r="640" spans="2:18" ht="11.5" x14ac:dyDescent="0.25">
      <c r="B640" s="166"/>
      <c r="C640" s="166"/>
      <c r="D640" s="225"/>
      <c r="E640" s="225"/>
      <c r="F640" s="226"/>
      <c r="G640" s="166"/>
      <c r="H640" s="226"/>
      <c r="I640" s="166"/>
      <c r="J640" s="226"/>
      <c r="K640" s="166"/>
      <c r="L640" s="226"/>
      <c r="M640" s="166"/>
      <c r="N640" s="226"/>
      <c r="O640" s="166"/>
      <c r="P640" s="226"/>
      <c r="Q640" s="166"/>
      <c r="R640" s="226"/>
    </row>
    <row r="641" spans="2:18" ht="11.5" x14ac:dyDescent="0.25">
      <c r="B641" s="166"/>
      <c r="C641" s="166"/>
      <c r="D641" s="225"/>
      <c r="E641" s="225"/>
      <c r="F641" s="226"/>
      <c r="G641" s="166"/>
      <c r="H641" s="226"/>
      <c r="I641" s="166"/>
      <c r="J641" s="226"/>
      <c r="K641" s="166"/>
      <c r="L641" s="226"/>
      <c r="M641" s="166"/>
      <c r="N641" s="226"/>
      <c r="O641" s="166"/>
      <c r="P641" s="226"/>
      <c r="Q641" s="166"/>
      <c r="R641" s="226"/>
    </row>
    <row r="642" spans="2:18" ht="11.5" x14ac:dyDescent="0.25">
      <c r="B642" s="166"/>
      <c r="C642" s="166"/>
      <c r="D642" s="225"/>
      <c r="E642" s="225"/>
      <c r="F642" s="226"/>
      <c r="G642" s="166"/>
      <c r="H642" s="226"/>
      <c r="I642" s="166"/>
      <c r="J642" s="226"/>
      <c r="K642" s="166"/>
      <c r="L642" s="226"/>
      <c r="M642" s="166"/>
      <c r="N642" s="226"/>
      <c r="O642" s="166"/>
      <c r="P642" s="226"/>
      <c r="Q642" s="166"/>
      <c r="R642" s="226"/>
    </row>
    <row r="643" spans="2:18" ht="11.5" x14ac:dyDescent="0.25">
      <c r="B643" s="166"/>
      <c r="C643" s="166"/>
      <c r="D643" s="225"/>
      <c r="E643" s="225"/>
      <c r="F643" s="226"/>
      <c r="G643" s="166"/>
      <c r="H643" s="226"/>
      <c r="I643" s="166"/>
      <c r="J643" s="226"/>
      <c r="K643" s="166"/>
      <c r="L643" s="226"/>
      <c r="M643" s="166"/>
      <c r="N643" s="226"/>
      <c r="O643" s="166"/>
      <c r="P643" s="226"/>
      <c r="Q643" s="166"/>
      <c r="R643" s="226"/>
    </row>
    <row r="644" spans="2:18" ht="11.5" x14ac:dyDescent="0.25">
      <c r="B644" s="166"/>
      <c r="C644" s="166"/>
      <c r="D644" s="225"/>
      <c r="E644" s="225"/>
      <c r="F644" s="226"/>
      <c r="G644" s="166"/>
      <c r="H644" s="226"/>
      <c r="I644" s="166"/>
      <c r="J644" s="226"/>
      <c r="K644" s="166"/>
      <c r="L644" s="226"/>
      <c r="M644" s="166"/>
      <c r="N644" s="226"/>
      <c r="O644" s="166"/>
      <c r="P644" s="226"/>
      <c r="Q644" s="166"/>
      <c r="R644" s="226"/>
    </row>
    <row r="645" spans="2:18" ht="11.5" x14ac:dyDescent="0.25">
      <c r="B645" s="166"/>
      <c r="C645" s="166"/>
      <c r="D645" s="225"/>
      <c r="E645" s="225"/>
      <c r="F645" s="226"/>
      <c r="G645" s="166"/>
      <c r="H645" s="226"/>
      <c r="I645" s="166"/>
      <c r="J645" s="226"/>
      <c r="K645" s="166"/>
      <c r="L645" s="226"/>
      <c r="M645" s="166"/>
      <c r="N645" s="226"/>
      <c r="O645" s="166"/>
      <c r="P645" s="226"/>
      <c r="Q645" s="166"/>
      <c r="R645" s="226"/>
    </row>
    <row r="646" spans="2:18" ht="11.5" x14ac:dyDescent="0.25">
      <c r="B646" s="166"/>
      <c r="C646" s="166"/>
      <c r="D646" s="225"/>
      <c r="E646" s="225"/>
      <c r="F646" s="226"/>
      <c r="G646" s="166"/>
      <c r="H646" s="226"/>
      <c r="I646" s="166"/>
      <c r="J646" s="226"/>
      <c r="K646" s="166"/>
      <c r="L646" s="226"/>
      <c r="M646" s="166"/>
      <c r="N646" s="226"/>
      <c r="O646" s="166"/>
      <c r="P646" s="226"/>
      <c r="Q646" s="166"/>
      <c r="R646" s="226"/>
    </row>
    <row r="647" spans="2:18" ht="11.5" x14ac:dyDescent="0.25">
      <c r="B647" s="166"/>
      <c r="C647" s="166"/>
      <c r="D647" s="225"/>
      <c r="E647" s="225"/>
      <c r="F647" s="226"/>
      <c r="G647" s="166"/>
      <c r="H647" s="226"/>
      <c r="I647" s="166"/>
      <c r="J647" s="226"/>
      <c r="K647" s="166"/>
      <c r="L647" s="226"/>
      <c r="M647" s="166"/>
      <c r="N647" s="226"/>
      <c r="O647" s="166"/>
      <c r="P647" s="226"/>
      <c r="Q647" s="166"/>
      <c r="R647" s="226"/>
    </row>
    <row r="648" spans="2:18" ht="11.5" x14ac:dyDescent="0.25">
      <c r="B648" s="166"/>
      <c r="C648" s="166"/>
      <c r="D648" s="225"/>
      <c r="E648" s="225"/>
      <c r="F648" s="226"/>
      <c r="G648" s="166"/>
      <c r="H648" s="226"/>
      <c r="I648" s="166"/>
      <c r="J648" s="226"/>
      <c r="K648" s="166"/>
      <c r="L648" s="226"/>
      <c r="M648" s="166"/>
      <c r="N648" s="226"/>
      <c r="O648" s="166"/>
      <c r="P648" s="226"/>
      <c r="Q648" s="166"/>
      <c r="R648" s="226"/>
    </row>
    <row r="649" spans="2:18" ht="11.5" x14ac:dyDescent="0.25">
      <c r="B649" s="166"/>
      <c r="C649" s="166"/>
      <c r="D649" s="225"/>
      <c r="E649" s="225"/>
      <c r="F649" s="226"/>
      <c r="G649" s="166"/>
      <c r="H649" s="226"/>
      <c r="I649" s="166"/>
      <c r="J649" s="226"/>
      <c r="K649" s="166"/>
      <c r="L649" s="226"/>
      <c r="M649" s="166"/>
      <c r="N649" s="226"/>
      <c r="O649" s="166"/>
      <c r="P649" s="226"/>
      <c r="Q649" s="166"/>
      <c r="R649" s="226"/>
    </row>
    <row r="650" spans="2:18" ht="11.5" x14ac:dyDescent="0.25">
      <c r="B650" s="166"/>
      <c r="C650" s="166"/>
      <c r="D650" s="225"/>
      <c r="E650" s="225"/>
      <c r="F650" s="226"/>
      <c r="G650" s="166"/>
      <c r="H650" s="226"/>
      <c r="I650" s="166"/>
      <c r="J650" s="226"/>
      <c r="K650" s="166"/>
      <c r="L650" s="226"/>
      <c r="M650" s="166"/>
      <c r="N650" s="226"/>
      <c r="O650" s="166"/>
      <c r="P650" s="226"/>
      <c r="Q650" s="166"/>
      <c r="R650" s="226"/>
    </row>
    <row r="651" spans="2:18" ht="11.5" x14ac:dyDescent="0.25">
      <c r="B651" s="166"/>
      <c r="C651" s="166"/>
      <c r="D651" s="225"/>
      <c r="E651" s="225"/>
      <c r="F651" s="226"/>
      <c r="G651" s="166"/>
      <c r="H651" s="226"/>
      <c r="I651" s="166"/>
      <c r="J651" s="226"/>
      <c r="K651" s="166"/>
      <c r="L651" s="226"/>
      <c r="M651" s="166"/>
      <c r="N651" s="226"/>
      <c r="O651" s="166"/>
      <c r="P651" s="226"/>
      <c r="Q651" s="166"/>
      <c r="R651" s="226"/>
    </row>
    <row r="652" spans="2:18" ht="11.5" x14ac:dyDescent="0.25">
      <c r="B652" s="166"/>
      <c r="C652" s="166"/>
      <c r="D652" s="225"/>
      <c r="E652" s="225"/>
      <c r="F652" s="226"/>
      <c r="G652" s="166"/>
      <c r="H652" s="226"/>
      <c r="I652" s="166"/>
      <c r="J652" s="226"/>
      <c r="K652" s="166"/>
      <c r="L652" s="226"/>
      <c r="M652" s="166"/>
      <c r="N652" s="226"/>
      <c r="O652" s="166"/>
      <c r="P652" s="226"/>
      <c r="Q652" s="166"/>
      <c r="R652" s="226"/>
    </row>
    <row r="653" spans="2:18" ht="11.5" x14ac:dyDescent="0.25">
      <c r="B653" s="166"/>
      <c r="C653" s="166"/>
      <c r="D653" s="225"/>
      <c r="E653" s="225"/>
      <c r="F653" s="226"/>
      <c r="G653" s="166"/>
      <c r="H653" s="226"/>
      <c r="I653" s="166"/>
      <c r="J653" s="226"/>
      <c r="K653" s="166"/>
      <c r="L653" s="226"/>
      <c r="M653" s="166"/>
      <c r="N653" s="226"/>
      <c r="O653" s="166"/>
      <c r="P653" s="226"/>
      <c r="Q653" s="166"/>
      <c r="R653" s="226"/>
    </row>
    <row r="654" spans="2:18" ht="11.5" x14ac:dyDescent="0.25">
      <c r="B654" s="166"/>
      <c r="C654" s="166"/>
      <c r="D654" s="225"/>
      <c r="E654" s="225"/>
      <c r="F654" s="226"/>
      <c r="G654" s="166"/>
      <c r="H654" s="226"/>
      <c r="I654" s="166"/>
      <c r="J654" s="226"/>
      <c r="K654" s="166"/>
      <c r="L654" s="226"/>
      <c r="M654" s="166"/>
      <c r="N654" s="226"/>
      <c r="O654" s="166"/>
      <c r="P654" s="226"/>
      <c r="Q654" s="166"/>
      <c r="R654" s="226"/>
    </row>
    <row r="655" spans="2:18" ht="11.5" x14ac:dyDescent="0.25">
      <c r="B655" s="166"/>
      <c r="C655" s="166"/>
      <c r="D655" s="225"/>
      <c r="E655" s="225"/>
      <c r="F655" s="226"/>
      <c r="G655" s="166"/>
      <c r="H655" s="226"/>
      <c r="I655" s="166"/>
      <c r="J655" s="226"/>
      <c r="K655" s="166"/>
      <c r="L655" s="226"/>
      <c r="M655" s="166"/>
      <c r="N655" s="226"/>
      <c r="O655" s="166"/>
      <c r="P655" s="226"/>
      <c r="Q655" s="166"/>
      <c r="R655" s="226"/>
    </row>
    <row r="656" spans="2:18" ht="11.5" x14ac:dyDescent="0.25">
      <c r="B656" s="166"/>
      <c r="C656" s="166"/>
      <c r="D656" s="225"/>
      <c r="E656" s="225"/>
      <c r="F656" s="226"/>
      <c r="G656" s="166"/>
      <c r="H656" s="226"/>
      <c r="I656" s="166"/>
      <c r="J656" s="226"/>
      <c r="K656" s="166"/>
      <c r="L656" s="226"/>
      <c r="M656" s="166"/>
      <c r="N656" s="226"/>
      <c r="O656" s="166"/>
      <c r="P656" s="226"/>
      <c r="Q656" s="166"/>
      <c r="R656" s="226"/>
    </row>
    <row r="657" spans="2:18" ht="11.5" x14ac:dyDescent="0.25">
      <c r="B657" s="166"/>
      <c r="C657" s="166"/>
      <c r="D657" s="225"/>
      <c r="E657" s="225"/>
      <c r="F657" s="226"/>
      <c r="G657" s="166"/>
      <c r="H657" s="226"/>
      <c r="I657" s="166"/>
      <c r="J657" s="226"/>
      <c r="K657" s="166"/>
      <c r="L657" s="226"/>
      <c r="M657" s="166"/>
      <c r="N657" s="226"/>
      <c r="O657" s="166"/>
      <c r="P657" s="226"/>
      <c r="Q657" s="166"/>
      <c r="R657" s="226"/>
    </row>
    <row r="658" spans="2:18" ht="11.5" x14ac:dyDescent="0.25">
      <c r="B658" s="166"/>
      <c r="C658" s="166"/>
      <c r="D658" s="225"/>
      <c r="E658" s="225"/>
      <c r="F658" s="226"/>
      <c r="G658" s="166"/>
      <c r="H658" s="226"/>
      <c r="I658" s="166"/>
      <c r="J658" s="226"/>
      <c r="K658" s="166"/>
      <c r="L658" s="226"/>
      <c r="M658" s="166"/>
      <c r="N658" s="226"/>
      <c r="O658" s="166"/>
      <c r="P658" s="226"/>
      <c r="Q658" s="166"/>
      <c r="R658" s="226"/>
    </row>
    <row r="659" spans="2:18" ht="11.5" x14ac:dyDescent="0.25">
      <c r="B659" s="166"/>
      <c r="C659" s="166"/>
      <c r="D659" s="225"/>
      <c r="E659" s="225"/>
      <c r="F659" s="226"/>
      <c r="G659" s="166"/>
      <c r="H659" s="226"/>
      <c r="I659" s="166"/>
      <c r="J659" s="226"/>
      <c r="K659" s="166"/>
      <c r="L659" s="226"/>
      <c r="M659" s="166"/>
      <c r="N659" s="226"/>
      <c r="O659" s="166"/>
      <c r="P659" s="226"/>
      <c r="Q659" s="166"/>
      <c r="R659" s="226"/>
    </row>
    <row r="660" spans="2:18" ht="11.5" x14ac:dyDescent="0.25">
      <c r="B660" s="166"/>
      <c r="C660" s="166"/>
      <c r="D660" s="225"/>
      <c r="E660" s="225"/>
      <c r="F660" s="226"/>
      <c r="G660" s="166"/>
      <c r="H660" s="226"/>
      <c r="I660" s="166"/>
      <c r="J660" s="226"/>
      <c r="K660" s="166"/>
      <c r="L660" s="226"/>
      <c r="M660" s="166"/>
      <c r="N660" s="226"/>
      <c r="O660" s="166"/>
      <c r="P660" s="226"/>
      <c r="Q660" s="166"/>
      <c r="R660" s="226"/>
    </row>
    <row r="661" spans="2:18" ht="11.5" x14ac:dyDescent="0.25">
      <c r="B661" s="166"/>
      <c r="C661" s="166"/>
      <c r="D661" s="225"/>
      <c r="E661" s="225"/>
      <c r="F661" s="226"/>
      <c r="G661" s="166"/>
      <c r="H661" s="226"/>
      <c r="I661" s="166"/>
      <c r="J661" s="226"/>
      <c r="K661" s="166"/>
      <c r="L661" s="226"/>
      <c r="M661" s="166"/>
      <c r="N661" s="226"/>
      <c r="O661" s="166"/>
      <c r="P661" s="226"/>
      <c r="Q661" s="166"/>
      <c r="R661" s="226"/>
    </row>
    <row r="662" spans="2:18" ht="11.5" x14ac:dyDescent="0.25">
      <c r="B662" s="166"/>
      <c r="C662" s="166"/>
      <c r="D662" s="225"/>
      <c r="E662" s="225"/>
      <c r="F662" s="226"/>
      <c r="G662" s="166"/>
      <c r="H662" s="226"/>
      <c r="I662" s="166"/>
      <c r="J662" s="226"/>
      <c r="K662" s="166"/>
      <c r="L662" s="226"/>
      <c r="M662" s="166"/>
      <c r="N662" s="226"/>
      <c r="O662" s="166"/>
      <c r="P662" s="226"/>
      <c r="Q662" s="166"/>
      <c r="R662" s="226"/>
    </row>
    <row r="663" spans="2:18" ht="11.5" x14ac:dyDescent="0.25">
      <c r="B663" s="166"/>
      <c r="C663" s="166"/>
      <c r="D663" s="225"/>
      <c r="E663" s="225"/>
      <c r="F663" s="226"/>
      <c r="G663" s="166"/>
      <c r="H663" s="226"/>
      <c r="I663" s="166"/>
      <c r="J663" s="226"/>
      <c r="K663" s="166"/>
      <c r="L663" s="226"/>
      <c r="M663" s="166"/>
      <c r="N663" s="226"/>
      <c r="O663" s="166"/>
      <c r="P663" s="226"/>
      <c r="Q663" s="166"/>
      <c r="R663" s="226"/>
    </row>
    <row r="664" spans="2:18" ht="11.5" x14ac:dyDescent="0.25">
      <c r="B664" s="166"/>
      <c r="C664" s="166"/>
      <c r="D664" s="225"/>
      <c r="E664" s="225"/>
      <c r="F664" s="226"/>
      <c r="G664" s="166"/>
      <c r="H664" s="226"/>
      <c r="I664" s="166"/>
      <c r="J664" s="226"/>
      <c r="K664" s="166"/>
      <c r="L664" s="226"/>
      <c r="M664" s="166"/>
      <c r="N664" s="226"/>
      <c r="O664" s="166"/>
      <c r="P664" s="226"/>
      <c r="Q664" s="166"/>
      <c r="R664" s="226"/>
    </row>
    <row r="665" spans="2:18" ht="11.5" x14ac:dyDescent="0.25">
      <c r="B665" s="166"/>
      <c r="C665" s="166"/>
      <c r="D665" s="225"/>
      <c r="E665" s="225"/>
      <c r="F665" s="226"/>
      <c r="G665" s="166"/>
      <c r="H665" s="226"/>
      <c r="I665" s="166"/>
      <c r="J665" s="226"/>
      <c r="K665" s="166"/>
      <c r="L665" s="226"/>
      <c r="M665" s="166"/>
      <c r="N665" s="226"/>
      <c r="O665" s="166"/>
      <c r="P665" s="226"/>
      <c r="Q665" s="166"/>
      <c r="R665" s="226"/>
    </row>
    <row r="666" spans="2:18" ht="11.5" x14ac:dyDescent="0.25">
      <c r="B666" s="166"/>
      <c r="C666" s="166"/>
      <c r="D666" s="225"/>
      <c r="E666" s="225"/>
      <c r="F666" s="226"/>
      <c r="G666" s="166"/>
      <c r="H666" s="226"/>
      <c r="I666" s="166"/>
      <c r="J666" s="226"/>
      <c r="K666" s="166"/>
      <c r="L666" s="226"/>
      <c r="M666" s="166"/>
      <c r="N666" s="226"/>
      <c r="O666" s="166"/>
      <c r="P666" s="226"/>
      <c r="Q666" s="166"/>
      <c r="R666" s="226"/>
    </row>
    <row r="667" spans="2:18" ht="11.5" x14ac:dyDescent="0.25">
      <c r="B667" s="166"/>
      <c r="C667" s="166"/>
      <c r="D667" s="225"/>
      <c r="E667" s="225"/>
      <c r="F667" s="226"/>
      <c r="G667" s="166"/>
      <c r="H667" s="226"/>
      <c r="I667" s="166"/>
      <c r="J667" s="226"/>
      <c r="K667" s="166"/>
      <c r="L667" s="226"/>
      <c r="M667" s="166"/>
      <c r="N667" s="226"/>
      <c r="O667" s="166"/>
      <c r="P667" s="226"/>
      <c r="Q667" s="166"/>
      <c r="R667" s="226"/>
    </row>
    <row r="668" spans="2:18" ht="11.5" x14ac:dyDescent="0.25">
      <c r="B668" s="166"/>
      <c r="C668" s="166"/>
      <c r="D668" s="225"/>
      <c r="E668" s="225"/>
      <c r="F668" s="226"/>
      <c r="G668" s="166"/>
      <c r="H668" s="226"/>
      <c r="I668" s="166"/>
      <c r="J668" s="226"/>
      <c r="K668" s="166"/>
      <c r="L668" s="226"/>
      <c r="M668" s="166"/>
      <c r="N668" s="226"/>
      <c r="O668" s="166"/>
      <c r="P668" s="226"/>
      <c r="Q668" s="166"/>
      <c r="R668" s="226"/>
    </row>
    <row r="669" spans="2:18" ht="11.5" x14ac:dyDescent="0.25">
      <c r="B669" s="166"/>
      <c r="C669" s="166"/>
      <c r="D669" s="225"/>
      <c r="E669" s="225"/>
      <c r="F669" s="226"/>
      <c r="G669" s="166"/>
      <c r="H669" s="226"/>
      <c r="I669" s="166"/>
      <c r="J669" s="226"/>
      <c r="K669" s="166"/>
      <c r="L669" s="226"/>
      <c r="M669" s="166"/>
      <c r="N669" s="226"/>
      <c r="O669" s="166"/>
      <c r="P669" s="226"/>
      <c r="Q669" s="166"/>
      <c r="R669" s="226"/>
    </row>
    <row r="670" spans="2:18" ht="11.5" x14ac:dyDescent="0.25">
      <c r="B670" s="166"/>
      <c r="C670" s="166"/>
      <c r="D670" s="225"/>
      <c r="E670" s="225"/>
      <c r="F670" s="226"/>
      <c r="G670" s="166"/>
      <c r="H670" s="226"/>
      <c r="I670" s="166"/>
      <c r="J670" s="226"/>
      <c r="K670" s="166"/>
      <c r="L670" s="226"/>
      <c r="M670" s="166"/>
      <c r="N670" s="226"/>
      <c r="O670" s="166"/>
      <c r="P670" s="226"/>
      <c r="Q670" s="166"/>
      <c r="R670" s="226"/>
    </row>
    <row r="671" spans="2:18" ht="11.5" x14ac:dyDescent="0.25">
      <c r="B671" s="166"/>
      <c r="C671" s="166"/>
      <c r="D671" s="225"/>
      <c r="E671" s="225"/>
      <c r="F671" s="226"/>
      <c r="G671" s="166"/>
      <c r="H671" s="226"/>
      <c r="I671" s="166"/>
      <c r="J671" s="226"/>
      <c r="K671" s="166"/>
      <c r="L671" s="226"/>
      <c r="M671" s="166"/>
      <c r="N671" s="226"/>
      <c r="O671" s="166"/>
      <c r="P671" s="226"/>
      <c r="Q671" s="166"/>
      <c r="R671" s="226"/>
    </row>
    <row r="672" spans="2:18" ht="11.5" x14ac:dyDescent="0.25">
      <c r="B672" s="166"/>
      <c r="C672" s="166"/>
      <c r="D672" s="225"/>
      <c r="E672" s="225"/>
      <c r="F672" s="226"/>
      <c r="G672" s="166"/>
      <c r="H672" s="226"/>
      <c r="I672" s="166"/>
      <c r="J672" s="226"/>
      <c r="K672" s="166"/>
      <c r="L672" s="226"/>
      <c r="M672" s="166"/>
      <c r="N672" s="226"/>
      <c r="O672" s="166"/>
      <c r="P672" s="226"/>
      <c r="Q672" s="166"/>
      <c r="R672" s="226"/>
    </row>
    <row r="673" spans="2:18" ht="11.5" x14ac:dyDescent="0.25">
      <c r="B673" s="166"/>
      <c r="C673" s="166"/>
      <c r="D673" s="225"/>
      <c r="E673" s="225"/>
      <c r="F673" s="226"/>
      <c r="G673" s="166"/>
      <c r="H673" s="226"/>
      <c r="I673" s="166"/>
      <c r="J673" s="226"/>
      <c r="K673" s="166"/>
      <c r="L673" s="226"/>
      <c r="M673" s="166"/>
      <c r="N673" s="226"/>
      <c r="O673" s="166"/>
      <c r="P673" s="226"/>
      <c r="Q673" s="166"/>
      <c r="R673" s="226"/>
    </row>
    <row r="674" spans="2:18" ht="11.5" x14ac:dyDescent="0.25">
      <c r="B674" s="166"/>
      <c r="C674" s="166"/>
      <c r="D674" s="225"/>
      <c r="E674" s="225"/>
      <c r="F674" s="226"/>
      <c r="G674" s="166"/>
      <c r="H674" s="226"/>
      <c r="I674" s="166"/>
      <c r="J674" s="226"/>
      <c r="K674" s="166"/>
      <c r="L674" s="226"/>
      <c r="M674" s="166"/>
      <c r="N674" s="226"/>
      <c r="O674" s="166"/>
      <c r="P674" s="226"/>
      <c r="Q674" s="166"/>
      <c r="R674" s="226"/>
    </row>
    <row r="675" spans="2:18" ht="11.5" x14ac:dyDescent="0.25">
      <c r="B675" s="166"/>
      <c r="C675" s="166"/>
      <c r="D675" s="225"/>
      <c r="E675" s="225"/>
      <c r="F675" s="226"/>
      <c r="G675" s="166"/>
      <c r="H675" s="226"/>
      <c r="I675" s="166"/>
      <c r="J675" s="226"/>
      <c r="K675" s="166"/>
      <c r="L675" s="226"/>
      <c r="M675" s="166"/>
      <c r="N675" s="226"/>
      <c r="O675" s="166"/>
      <c r="P675" s="226"/>
      <c r="Q675" s="166"/>
      <c r="R675" s="226"/>
    </row>
    <row r="676" spans="2:18" ht="11.5" x14ac:dyDescent="0.25">
      <c r="B676" s="166"/>
      <c r="C676" s="166"/>
      <c r="D676" s="225"/>
      <c r="E676" s="225"/>
      <c r="F676" s="226"/>
      <c r="G676" s="166"/>
      <c r="H676" s="226"/>
      <c r="I676" s="166"/>
      <c r="J676" s="226"/>
      <c r="K676" s="166"/>
      <c r="L676" s="226"/>
      <c r="M676" s="166"/>
      <c r="N676" s="226"/>
      <c r="O676" s="166"/>
      <c r="P676" s="226"/>
      <c r="Q676" s="166"/>
      <c r="R676" s="226"/>
    </row>
    <row r="677" spans="2:18" ht="11.5" x14ac:dyDescent="0.25">
      <c r="B677" s="166"/>
      <c r="C677" s="166"/>
      <c r="D677" s="225"/>
      <c r="E677" s="225"/>
      <c r="F677" s="226"/>
      <c r="G677" s="166"/>
      <c r="H677" s="226"/>
      <c r="I677" s="166"/>
      <c r="J677" s="226"/>
      <c r="K677" s="166"/>
      <c r="L677" s="226"/>
      <c r="M677" s="166"/>
      <c r="N677" s="226"/>
      <c r="O677" s="166"/>
      <c r="P677" s="226"/>
      <c r="Q677" s="166"/>
      <c r="R677" s="226"/>
    </row>
    <row r="678" spans="2:18" ht="11.5" x14ac:dyDescent="0.25">
      <c r="B678" s="166"/>
      <c r="C678" s="166"/>
      <c r="D678" s="225"/>
      <c r="E678" s="225"/>
      <c r="F678" s="226"/>
      <c r="G678" s="166"/>
      <c r="H678" s="226"/>
      <c r="I678" s="166"/>
      <c r="J678" s="226"/>
      <c r="K678" s="166"/>
      <c r="L678" s="226"/>
      <c r="M678" s="166"/>
      <c r="N678" s="226"/>
      <c r="O678" s="166"/>
      <c r="P678" s="226"/>
      <c r="Q678" s="166"/>
      <c r="R678" s="226"/>
    </row>
    <row r="679" spans="2:18" ht="11.5" x14ac:dyDescent="0.25">
      <c r="B679" s="166"/>
      <c r="C679" s="166"/>
      <c r="D679" s="225"/>
      <c r="E679" s="225"/>
      <c r="F679" s="226"/>
      <c r="G679" s="166"/>
      <c r="H679" s="226"/>
      <c r="I679" s="166"/>
      <c r="J679" s="226"/>
      <c r="K679" s="166"/>
      <c r="L679" s="226"/>
      <c r="M679" s="166"/>
      <c r="N679" s="226"/>
      <c r="O679" s="166"/>
      <c r="P679" s="226"/>
      <c r="Q679" s="166"/>
      <c r="R679" s="226"/>
    </row>
    <row r="680" spans="2:18" ht="11.5" x14ac:dyDescent="0.25">
      <c r="B680" s="166"/>
      <c r="C680" s="166"/>
      <c r="D680" s="225"/>
      <c r="E680" s="225"/>
      <c r="F680" s="226"/>
      <c r="G680" s="166"/>
      <c r="H680" s="226"/>
      <c r="I680" s="166"/>
      <c r="J680" s="226"/>
      <c r="K680" s="166"/>
      <c r="L680" s="226"/>
      <c r="M680" s="166"/>
      <c r="N680" s="226"/>
      <c r="O680" s="166"/>
      <c r="P680" s="226"/>
      <c r="Q680" s="166"/>
      <c r="R680" s="226"/>
    </row>
    <row r="681" spans="2:18" ht="11.5" x14ac:dyDescent="0.25">
      <c r="B681" s="166"/>
      <c r="C681" s="166"/>
      <c r="D681" s="225"/>
      <c r="E681" s="225"/>
      <c r="F681" s="226"/>
      <c r="G681" s="166"/>
      <c r="H681" s="226"/>
      <c r="I681" s="166"/>
      <c r="J681" s="226"/>
      <c r="K681" s="166"/>
      <c r="L681" s="226"/>
      <c r="M681" s="166"/>
      <c r="N681" s="226"/>
      <c r="O681" s="166"/>
      <c r="P681" s="226"/>
      <c r="Q681" s="166"/>
      <c r="R681" s="226"/>
    </row>
    <row r="682" spans="2:18" ht="11.5" x14ac:dyDescent="0.25">
      <c r="B682" s="166"/>
      <c r="C682" s="166"/>
      <c r="D682" s="225"/>
      <c r="E682" s="225"/>
      <c r="F682" s="226"/>
      <c r="G682" s="166"/>
      <c r="H682" s="226"/>
      <c r="I682" s="166"/>
      <c r="J682" s="226"/>
      <c r="K682" s="166"/>
      <c r="L682" s="226"/>
      <c r="M682" s="166"/>
      <c r="N682" s="226"/>
      <c r="O682" s="166"/>
      <c r="P682" s="226"/>
      <c r="Q682" s="166"/>
      <c r="R682" s="226"/>
    </row>
    <row r="683" spans="2:18" ht="11.5" x14ac:dyDescent="0.25">
      <c r="B683" s="166"/>
      <c r="C683" s="166"/>
      <c r="D683" s="225"/>
      <c r="E683" s="225"/>
      <c r="F683" s="226"/>
      <c r="G683" s="166"/>
      <c r="H683" s="226"/>
      <c r="I683" s="166"/>
      <c r="J683" s="226"/>
      <c r="K683" s="166"/>
      <c r="L683" s="226"/>
      <c r="M683" s="166"/>
      <c r="N683" s="226"/>
      <c r="O683" s="166"/>
      <c r="P683" s="226"/>
      <c r="Q683" s="166"/>
      <c r="R683" s="226"/>
    </row>
    <row r="684" spans="2:18" ht="11.5" x14ac:dyDescent="0.25">
      <c r="O684" s="166"/>
      <c r="P684" s="226"/>
      <c r="Q684" s="166"/>
    </row>
  </sheetData>
  <sheetProtection selectLockedCells="1"/>
  <mergeCells count="37">
    <mergeCell ref="C2:G2"/>
    <mergeCell ref="C3:D3"/>
    <mergeCell ref="E3:F3"/>
    <mergeCell ref="C6:D6"/>
    <mergeCell ref="E6:F6"/>
    <mergeCell ref="C4:D4"/>
    <mergeCell ref="E4:F4"/>
    <mergeCell ref="C5:D5"/>
    <mergeCell ref="E5:F5"/>
    <mergeCell ref="C7:D7"/>
    <mergeCell ref="E7:F7"/>
    <mergeCell ref="C8:D8"/>
    <mergeCell ref="E8:F8"/>
    <mergeCell ref="C9:D9"/>
    <mergeCell ref="E9:F9"/>
    <mergeCell ref="P9:Q9"/>
    <mergeCell ref="R9:S9"/>
    <mergeCell ref="H10:I10"/>
    <mergeCell ref="J10:K10"/>
    <mergeCell ref="L10:M10"/>
    <mergeCell ref="N10:O10"/>
    <mergeCell ref="P10:Q10"/>
    <mergeCell ref="R10:S10"/>
    <mergeCell ref="O42:Q42"/>
    <mergeCell ref="B12:Q12"/>
    <mergeCell ref="E15:M17"/>
    <mergeCell ref="O23:Q23"/>
    <mergeCell ref="O24:Q24"/>
    <mergeCell ref="O26:Q26"/>
    <mergeCell ref="B30:D30"/>
    <mergeCell ref="E30:H30"/>
    <mergeCell ref="I30:N30"/>
    <mergeCell ref="B31:D31"/>
    <mergeCell ref="E31:H31"/>
    <mergeCell ref="I31:N31"/>
    <mergeCell ref="O31:Q31"/>
    <mergeCell ref="O34:Q34"/>
  </mergeCells>
  <printOptions horizontalCentered="1"/>
  <pageMargins left="0.25" right="0.25" top="0.23" bottom="0.28999999999999998" header="0.23" footer="0.3"/>
  <pageSetup scale="69" orientation="landscape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/>
    <pageSetUpPr fitToPage="1"/>
  </sheetPr>
  <dimension ref="A2:AI684"/>
  <sheetViews>
    <sheetView topLeftCell="A34" zoomScale="115" zoomScaleNormal="115" zoomScaleSheetLayoutView="100" workbookViewId="0">
      <selection activeCell="G53" sqref="G53"/>
    </sheetView>
  </sheetViews>
  <sheetFormatPr defaultColWidth="9.1796875" defaultRowHeight="10" x14ac:dyDescent="0.25"/>
  <cols>
    <col min="1" max="1" width="3.453125" style="1" customWidth="1"/>
    <col min="2" max="3" width="19.7265625" style="1" customWidth="1"/>
    <col min="4" max="4" width="10.7265625" style="2" customWidth="1"/>
    <col min="5" max="5" width="7.81640625" style="2" customWidth="1"/>
    <col min="6" max="6" width="6.54296875" style="3" customWidth="1"/>
    <col min="7" max="7" width="10.7265625" style="1" customWidth="1"/>
    <col min="8" max="8" width="6.54296875" style="3" customWidth="1"/>
    <col min="9" max="9" width="10.7265625" style="1" customWidth="1"/>
    <col min="10" max="10" width="5.7265625" style="3" customWidth="1"/>
    <col min="11" max="11" width="10.7265625" style="1" customWidth="1"/>
    <col min="12" max="12" width="5.7265625" style="3" customWidth="1"/>
    <col min="13" max="13" width="10.7265625" style="1" customWidth="1"/>
    <col min="14" max="14" width="5.7265625" style="3" customWidth="1"/>
    <col min="15" max="15" width="10.7265625" style="1" customWidth="1"/>
    <col min="16" max="16" width="5.7265625" style="3" customWidth="1"/>
    <col min="17" max="17" width="10.7265625" style="1" customWidth="1"/>
    <col min="18" max="18" width="5.7265625" style="3" customWidth="1"/>
    <col min="19" max="19" width="10.7265625" style="1" customWidth="1"/>
    <col min="20" max="20" width="13.453125" style="1" bestFit="1" customWidth="1"/>
    <col min="21" max="21" width="5" style="1" bestFit="1" customWidth="1"/>
    <col min="22" max="22" width="7.453125" style="4" customWidth="1"/>
    <col min="23" max="23" width="5.7265625" style="4" customWidth="1"/>
    <col min="24" max="24" width="3.7265625" style="4" customWidth="1"/>
    <col min="25" max="25" width="5.7265625" style="4" customWidth="1"/>
    <col min="26" max="26" width="3.7265625" style="4" customWidth="1"/>
    <col min="27" max="27" width="5.7265625" style="4" customWidth="1"/>
    <col min="28" max="28" width="3.7265625" style="1" customWidth="1"/>
    <col min="29" max="29" width="5.7265625" style="1" customWidth="1"/>
    <col min="30" max="30" width="3.7265625" style="1" customWidth="1"/>
    <col min="31" max="31" width="5.7265625" style="1" customWidth="1"/>
    <col min="32" max="32" width="3.7265625" style="1" customWidth="1"/>
    <col min="33" max="33" width="5.7265625" style="1" customWidth="1"/>
    <col min="34" max="34" width="3.7265625" style="1" customWidth="1"/>
    <col min="35" max="35" width="5.7265625" style="1" customWidth="1"/>
    <col min="36" max="42" width="3.7265625" style="1" customWidth="1"/>
    <col min="43" max="16384" width="9.1796875" style="1"/>
  </cols>
  <sheetData>
    <row r="2" spans="2:27" ht="11.25" customHeight="1" x14ac:dyDescent="0.25">
      <c r="B2" s="394" t="s">
        <v>0</v>
      </c>
      <c r="C2" s="795">
        <f>+'BVARI BUDGET'!C2</f>
        <v>0</v>
      </c>
      <c r="D2" s="795"/>
      <c r="E2" s="795"/>
      <c r="F2" s="795"/>
      <c r="G2" s="796"/>
    </row>
    <row r="3" spans="2:27" ht="11.25" customHeight="1" x14ac:dyDescent="0.25">
      <c r="B3" s="395" t="s">
        <v>47</v>
      </c>
      <c r="C3" s="759">
        <f>+'BVARI BUDGET'!C3</f>
        <v>0</v>
      </c>
      <c r="D3" s="759"/>
      <c r="E3" s="745" t="s">
        <v>58</v>
      </c>
      <c r="F3" s="745"/>
      <c r="G3" s="429">
        <f>+'BVARI BUDGET'!H3</f>
        <v>0</v>
      </c>
      <c r="H3" s="6"/>
      <c r="I3" s="104" t="s">
        <v>59</v>
      </c>
      <c r="J3" s="95"/>
      <c r="K3" s="96"/>
      <c r="L3" s="95"/>
      <c r="M3" s="96"/>
      <c r="N3" s="95"/>
      <c r="O3" s="97"/>
      <c r="V3" s="1"/>
      <c r="W3" s="1"/>
      <c r="X3" s="1"/>
      <c r="Y3" s="1"/>
      <c r="Z3" s="1"/>
      <c r="AA3" s="1"/>
    </row>
    <row r="4" spans="2:27" ht="11.25" customHeight="1" x14ac:dyDescent="0.25">
      <c r="B4" s="395" t="s">
        <v>1</v>
      </c>
      <c r="C4" s="759">
        <f>+'BVARI BUDGET'!C4</f>
        <v>0</v>
      </c>
      <c r="D4" s="759"/>
      <c r="E4" s="745" t="s">
        <v>43</v>
      </c>
      <c r="F4" s="745"/>
      <c r="G4" s="571">
        <f>+'BVARI BUDGET'!H4</f>
        <v>44743</v>
      </c>
      <c r="H4" s="6"/>
      <c r="I4" s="256" t="s">
        <v>143</v>
      </c>
      <c r="J4" s="99"/>
      <c r="K4" s="99"/>
      <c r="L4" s="99"/>
      <c r="M4" s="99"/>
      <c r="N4" s="99"/>
      <c r="O4" s="100"/>
      <c r="V4" s="1"/>
      <c r="W4" s="1"/>
      <c r="X4" s="1"/>
      <c r="Y4" s="1"/>
      <c r="Z4" s="1"/>
      <c r="AA4" s="1"/>
    </row>
    <row r="5" spans="2:27" ht="11.25" customHeight="1" x14ac:dyDescent="0.25">
      <c r="B5" s="395" t="s">
        <v>9</v>
      </c>
      <c r="C5" s="759">
        <f>+'BVARI BUDGET'!C5</f>
        <v>0</v>
      </c>
      <c r="D5" s="759"/>
      <c r="E5" s="745" t="s">
        <v>44</v>
      </c>
      <c r="F5" s="745"/>
      <c r="G5" s="571">
        <f>+'BVARI BUDGET'!H5</f>
        <v>47299</v>
      </c>
      <c r="H5" s="6"/>
      <c r="I5" s="107" t="s">
        <v>61</v>
      </c>
      <c r="J5" s="105"/>
      <c r="K5" s="105"/>
      <c r="L5" s="105"/>
      <c r="M5" s="105"/>
      <c r="N5" s="105"/>
      <c r="O5" s="106"/>
      <c r="V5" s="1"/>
      <c r="W5" s="1"/>
      <c r="X5" s="1"/>
      <c r="Y5" s="1"/>
      <c r="Z5" s="1"/>
      <c r="AA5" s="1"/>
    </row>
    <row r="6" spans="2:27" ht="11.25" customHeight="1" x14ac:dyDescent="0.25">
      <c r="B6" s="395" t="s">
        <v>10</v>
      </c>
      <c r="C6" s="759">
        <f>+'BVARI BUDGET'!C6</f>
        <v>0</v>
      </c>
      <c r="D6" s="759"/>
      <c r="E6" s="745" t="s">
        <v>45</v>
      </c>
      <c r="F6" s="745"/>
      <c r="G6" s="430" t="str">
        <f>+'BVARI BUDGET'!H6</f>
        <v>7 Yrs</v>
      </c>
      <c r="H6" s="6"/>
      <c r="I6" s="161" t="s">
        <v>63</v>
      </c>
      <c r="J6" s="99"/>
      <c r="K6" s="99"/>
      <c r="L6" s="99"/>
      <c r="M6" s="99"/>
      <c r="N6" s="99"/>
      <c r="O6" s="100"/>
      <c r="V6" s="1"/>
      <c r="W6" s="1"/>
      <c r="X6" s="1"/>
      <c r="Y6" s="1"/>
      <c r="Z6" s="1"/>
      <c r="AA6" s="1"/>
    </row>
    <row r="7" spans="2:27" ht="11.25" customHeight="1" x14ac:dyDescent="0.25">
      <c r="B7" s="396" t="s">
        <v>356</v>
      </c>
      <c r="C7" s="780">
        <f>+'BVARI BUDGET'!C7</f>
        <v>0</v>
      </c>
      <c r="D7" s="780"/>
      <c r="E7" s="745" t="s">
        <v>46</v>
      </c>
      <c r="F7" s="745"/>
      <c r="G7" s="431">
        <f>+'BVARI BUDGET'!H7</f>
        <v>0.03</v>
      </c>
      <c r="H7" s="6"/>
      <c r="I7" s="256"/>
      <c r="J7" s="99"/>
      <c r="K7" s="99"/>
      <c r="L7" s="99"/>
      <c r="M7" s="99"/>
      <c r="N7" s="99"/>
      <c r="O7" s="100"/>
      <c r="V7" s="1"/>
      <c r="W7" s="1"/>
      <c r="X7" s="1"/>
      <c r="Y7" s="1"/>
      <c r="Z7" s="1"/>
      <c r="AA7" s="1"/>
    </row>
    <row r="8" spans="2:27" ht="11.25" customHeight="1" x14ac:dyDescent="0.25">
      <c r="B8" s="396" t="s">
        <v>250</v>
      </c>
      <c r="C8" s="781">
        <f>+'BVARI BUDGET'!C8</f>
        <v>0</v>
      </c>
      <c r="D8" s="781"/>
      <c r="E8" s="745"/>
      <c r="F8" s="745"/>
      <c r="G8" s="430"/>
      <c r="H8" s="6"/>
      <c r="I8" s="98"/>
      <c r="J8" s="99"/>
      <c r="K8" s="99"/>
      <c r="L8" s="99"/>
      <c r="M8" s="99"/>
      <c r="N8" s="99"/>
      <c r="O8" s="100"/>
      <c r="Q8" s="5"/>
      <c r="S8" s="5"/>
      <c r="V8" s="1"/>
      <c r="W8" s="1"/>
      <c r="X8" s="1"/>
      <c r="Y8" s="1"/>
      <c r="Z8" s="1"/>
      <c r="AA8" s="1"/>
    </row>
    <row r="9" spans="2:27" ht="11.25" customHeight="1" x14ac:dyDescent="0.25">
      <c r="B9" s="397"/>
      <c r="C9" s="782"/>
      <c r="D9" s="782"/>
      <c r="E9" s="751"/>
      <c r="F9" s="751"/>
      <c r="G9" s="432"/>
      <c r="H9" s="94"/>
      <c r="I9" s="101"/>
      <c r="J9" s="102"/>
      <c r="K9" s="102"/>
      <c r="L9" s="102"/>
      <c r="M9" s="102"/>
      <c r="N9" s="102"/>
      <c r="O9" s="103"/>
      <c r="P9" s="766"/>
      <c r="Q9" s="766"/>
      <c r="R9" s="766"/>
      <c r="S9" s="766"/>
      <c r="V9" s="1"/>
      <c r="W9" s="1"/>
      <c r="X9" s="1"/>
      <c r="Y9" s="1"/>
      <c r="Z9" s="1"/>
      <c r="AA9" s="1"/>
    </row>
    <row r="10" spans="2:27" s="10" customFormat="1" ht="11.25" customHeight="1" x14ac:dyDescent="0.25">
      <c r="D10" s="51"/>
      <c r="E10" s="51"/>
      <c r="F10" s="52"/>
      <c r="H10" s="727"/>
      <c r="I10" s="727"/>
      <c r="J10" s="727"/>
      <c r="K10" s="727"/>
      <c r="L10" s="727"/>
      <c r="M10" s="727"/>
      <c r="N10" s="727"/>
      <c r="O10" s="727"/>
      <c r="P10" s="727"/>
      <c r="Q10" s="727"/>
      <c r="R10" s="727"/>
      <c r="S10" s="727"/>
      <c r="T10" s="9" t="str">
        <f>IF($B$423=5,"","↓")</f>
        <v>↓</v>
      </c>
      <c r="U10" s="1"/>
      <c r="V10" s="9"/>
      <c r="W10" s="9"/>
      <c r="X10" s="9"/>
      <c r="Y10" s="9"/>
      <c r="Z10" s="9"/>
      <c r="AA10" s="9"/>
    </row>
    <row r="11" spans="2:27" s="10" customFormat="1" ht="11.25" customHeight="1" x14ac:dyDescent="0.25">
      <c r="B11" s="1"/>
      <c r="D11" s="51"/>
      <c r="E11" s="51"/>
      <c r="F11" s="52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1"/>
      <c r="V11" s="9"/>
      <c r="W11" s="9"/>
      <c r="X11" s="9"/>
      <c r="Y11" s="9"/>
      <c r="Z11" s="9"/>
      <c r="AA11" s="9"/>
    </row>
    <row r="12" spans="2:27" s="10" customFormat="1" ht="11.25" customHeight="1" x14ac:dyDescent="0.25">
      <c r="B12" s="779" t="s">
        <v>331</v>
      </c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341"/>
      <c r="S12" s="341"/>
      <c r="T12" s="341"/>
      <c r="U12" s="1"/>
      <c r="V12" s="9"/>
      <c r="W12" s="9"/>
      <c r="X12" s="9"/>
      <c r="Y12" s="9"/>
      <c r="Z12" s="9"/>
      <c r="AA12" s="9"/>
    </row>
    <row r="13" spans="2:27" s="10" customFormat="1" ht="11.25" customHeight="1" x14ac:dyDescent="0.25">
      <c r="D13" s="51"/>
      <c r="E13" s="51"/>
      <c r="F13" s="52"/>
      <c r="H13" s="9"/>
      <c r="I13" s="9"/>
      <c r="J13" s="9"/>
      <c r="K13" s="9"/>
      <c r="L13" s="9"/>
      <c r="M13" s="9"/>
      <c r="N13" s="9"/>
      <c r="R13" s="9"/>
      <c r="S13" s="9"/>
      <c r="T13" s="9"/>
      <c r="U13" s="1"/>
      <c r="V13" s="9"/>
      <c r="W13" s="9"/>
      <c r="X13" s="9"/>
      <c r="Y13" s="9"/>
      <c r="Z13" s="9"/>
      <c r="AA13" s="9"/>
    </row>
    <row r="14" spans="2:27" s="10" customFormat="1" ht="11.25" customHeight="1" x14ac:dyDescent="0.25">
      <c r="D14" s="51"/>
      <c r="E14" s="51"/>
      <c r="F14" s="52"/>
      <c r="H14" s="9"/>
      <c r="I14" s="9"/>
      <c r="J14" s="9"/>
      <c r="K14" s="9"/>
      <c r="L14" s="9"/>
      <c r="M14" s="9"/>
      <c r="N14" s="9"/>
      <c r="R14" s="9"/>
      <c r="S14" s="9"/>
      <c r="T14" s="9"/>
      <c r="U14" s="1"/>
      <c r="V14" s="9"/>
      <c r="W14" s="9"/>
      <c r="X14" s="9"/>
      <c r="Y14" s="9"/>
      <c r="Z14" s="9"/>
      <c r="AA14" s="9"/>
    </row>
    <row r="15" spans="2:27" s="10" customFormat="1" ht="11.25" customHeight="1" x14ac:dyDescent="0.25">
      <c r="B15" s="162" t="s">
        <v>43</v>
      </c>
      <c r="C15" s="343">
        <f>+'BVARI BUDGET'!L13</f>
        <v>45474</v>
      </c>
      <c r="D15" s="342"/>
      <c r="E15" s="809" t="s">
        <v>185</v>
      </c>
      <c r="F15" s="809"/>
      <c r="G15" s="809"/>
      <c r="H15" s="809"/>
      <c r="I15" s="809"/>
      <c r="J15" s="809"/>
      <c r="K15" s="809"/>
      <c r="L15" s="809"/>
      <c r="M15" s="809"/>
      <c r="N15" s="349"/>
      <c r="O15" s="349"/>
      <c r="P15" s="349"/>
      <c r="Q15" s="349"/>
      <c r="R15" s="9"/>
      <c r="S15" s="9"/>
      <c r="T15" s="9"/>
      <c r="U15" s="1"/>
      <c r="V15" s="9"/>
      <c r="W15" s="9"/>
      <c r="X15" s="9"/>
      <c r="Y15" s="9"/>
      <c r="Z15" s="9"/>
      <c r="AA15" s="9"/>
    </row>
    <row r="16" spans="2:27" s="10" customFormat="1" ht="11.25" customHeight="1" x14ac:dyDescent="0.25">
      <c r="D16" s="51"/>
      <c r="E16" s="809"/>
      <c r="F16" s="809"/>
      <c r="G16" s="809"/>
      <c r="H16" s="809"/>
      <c r="I16" s="809"/>
      <c r="J16" s="809"/>
      <c r="K16" s="809"/>
      <c r="L16" s="809"/>
      <c r="M16" s="809"/>
      <c r="N16" s="349"/>
      <c r="O16" s="349"/>
      <c r="P16" s="349"/>
      <c r="Q16" s="349"/>
      <c r="R16" s="9"/>
      <c r="S16" s="9"/>
      <c r="T16" s="9"/>
      <c r="U16" s="1"/>
      <c r="V16" s="9"/>
      <c r="W16" s="9"/>
      <c r="X16" s="9"/>
      <c r="Y16" s="9"/>
      <c r="Z16" s="9"/>
      <c r="AA16" s="9"/>
    </row>
    <row r="17" spans="1:35" s="164" customFormat="1" ht="11.25" customHeight="1" x14ac:dyDescent="0.25">
      <c r="B17" s="162" t="s">
        <v>69</v>
      </c>
      <c r="C17" s="343">
        <f>+'BVARI BUDGET'!L14</f>
        <v>45838</v>
      </c>
      <c r="D17" s="344"/>
      <c r="E17" s="809"/>
      <c r="F17" s="809"/>
      <c r="G17" s="809"/>
      <c r="H17" s="809"/>
      <c r="I17" s="809"/>
      <c r="J17" s="809"/>
      <c r="K17" s="809"/>
      <c r="L17" s="809"/>
      <c r="M17" s="809"/>
      <c r="N17" s="349"/>
      <c r="O17" s="349"/>
      <c r="P17" s="349"/>
      <c r="Q17" s="349"/>
      <c r="R17" s="171"/>
      <c r="S17" s="171"/>
      <c r="T17" s="171"/>
      <c r="U17" s="166"/>
      <c r="V17" s="165"/>
      <c r="W17" s="165"/>
      <c r="X17" s="165"/>
      <c r="Y17" s="165"/>
      <c r="Z17" s="165"/>
      <c r="AA17" s="165"/>
    </row>
    <row r="18" spans="1:35" s="164" customFormat="1" ht="11.25" customHeight="1" x14ac:dyDescent="0.25">
      <c r="B18" s="167"/>
      <c r="C18" s="167"/>
      <c r="D18" s="169"/>
      <c r="E18" s="169"/>
      <c r="F18" s="170"/>
      <c r="G18" s="167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66"/>
      <c r="V18" s="165"/>
      <c r="W18" s="165"/>
      <c r="X18" s="165"/>
      <c r="Y18" s="165"/>
      <c r="Z18" s="165"/>
      <c r="AA18" s="165"/>
    </row>
    <row r="19" spans="1:35" s="164" customFormat="1" ht="11.25" customHeight="1" x14ac:dyDescent="0.25">
      <c r="B19" s="167"/>
      <c r="C19" s="167"/>
      <c r="D19" s="169"/>
      <c r="E19" s="169"/>
      <c r="F19" s="170"/>
      <c r="G19" s="167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66"/>
      <c r="V19" s="165"/>
      <c r="W19" s="165"/>
      <c r="X19" s="165"/>
      <c r="Y19" s="165"/>
      <c r="Z19" s="165"/>
      <c r="AA19" s="165"/>
    </row>
    <row r="20" spans="1:35" s="164" customFormat="1" ht="11.25" customHeight="1" x14ac:dyDescent="0.25">
      <c r="B20" s="172" t="s">
        <v>176</v>
      </c>
      <c r="C20" s="173"/>
      <c r="D20" s="174"/>
      <c r="E20" s="174"/>
      <c r="F20" s="175"/>
      <c r="G20" s="173"/>
      <c r="H20" s="176"/>
      <c r="I20" s="176"/>
      <c r="J20" s="176"/>
      <c r="K20" s="176"/>
      <c r="L20" s="176"/>
      <c r="M20" s="176"/>
      <c r="N20" s="176"/>
      <c r="O20" s="176"/>
      <c r="P20" s="176"/>
      <c r="Q20" s="176"/>
      <c r="R20" s="171"/>
      <c r="S20" s="171"/>
      <c r="T20" s="171"/>
      <c r="U20" s="166"/>
      <c r="V20" s="165"/>
      <c r="W20" s="165"/>
      <c r="X20" s="165"/>
      <c r="Y20" s="165"/>
      <c r="Z20" s="165"/>
      <c r="AA20" s="165"/>
    </row>
    <row r="21" spans="1:35" s="164" customFormat="1" ht="11.25" customHeight="1" x14ac:dyDescent="0.25">
      <c r="B21" s="167"/>
      <c r="C21" s="167"/>
      <c r="D21" s="169"/>
      <c r="E21" s="169"/>
      <c r="F21" s="170"/>
      <c r="G21" s="167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66"/>
      <c r="V21" s="165"/>
      <c r="W21" s="165"/>
      <c r="X21" s="165"/>
      <c r="Y21" s="165"/>
      <c r="Z21" s="165"/>
      <c r="AA21" s="165"/>
    </row>
    <row r="22" spans="1:35" ht="11.5" x14ac:dyDescent="0.25">
      <c r="C22" s="166"/>
      <c r="D22" s="225"/>
      <c r="E22" s="225"/>
      <c r="F22" s="226"/>
      <c r="G22" s="166"/>
      <c r="H22" s="226"/>
      <c r="I22" s="166"/>
      <c r="J22" s="226"/>
      <c r="K22" s="166"/>
      <c r="L22" s="226"/>
      <c r="M22" s="166"/>
      <c r="N22" s="226"/>
      <c r="O22" s="171"/>
      <c r="P22" s="171" t="s">
        <v>75</v>
      </c>
      <c r="Q22" s="171"/>
      <c r="R22" s="226"/>
    </row>
    <row r="23" spans="1:35" ht="11.5" x14ac:dyDescent="0.25">
      <c r="C23" s="233" t="s">
        <v>178</v>
      </c>
      <c r="D23" s="167"/>
      <c r="E23" s="167"/>
      <c r="F23" s="167"/>
      <c r="G23" s="167"/>
      <c r="H23" s="167"/>
      <c r="I23" s="167"/>
      <c r="J23" s="167"/>
      <c r="K23" s="167"/>
      <c r="L23" s="167"/>
      <c r="M23" s="167"/>
      <c r="N23" s="226"/>
      <c r="O23" s="760">
        <f>+'BVARI BUDGET'!N189</f>
        <v>0</v>
      </c>
      <c r="P23" s="761"/>
      <c r="Q23" s="762"/>
      <c r="R23" s="226"/>
    </row>
    <row r="24" spans="1:35" s="2" customFormat="1" ht="13" x14ac:dyDescent="0.25">
      <c r="B24" s="1"/>
      <c r="C24" s="233" t="s">
        <v>179</v>
      </c>
      <c r="D24" s="225"/>
      <c r="E24" s="225"/>
      <c r="F24" s="226"/>
      <c r="G24" s="166"/>
      <c r="H24" s="226"/>
      <c r="I24" s="166"/>
      <c r="J24" s="226"/>
      <c r="K24" s="166"/>
      <c r="L24" s="226"/>
      <c r="M24" s="166"/>
      <c r="N24" s="193"/>
      <c r="O24" s="760">
        <f>+'BVARI BUDGET'!N191-'BVARI BUDGET'!N189</f>
        <v>0</v>
      </c>
      <c r="P24" s="761"/>
      <c r="Q24" s="762"/>
      <c r="R24" s="226"/>
      <c r="S24" s="1"/>
      <c r="T24" s="1"/>
      <c r="U24" s="1"/>
      <c r="V24" s="4"/>
      <c r="W24" s="4"/>
      <c r="X24" s="4"/>
      <c r="Y24" s="4"/>
      <c r="Z24" s="4"/>
      <c r="AA24" s="4"/>
      <c r="AB24" s="1"/>
      <c r="AC24" s="1"/>
      <c r="AD24" s="1"/>
      <c r="AE24" s="1"/>
      <c r="AF24" s="1"/>
      <c r="AG24" s="1"/>
      <c r="AH24" s="1"/>
      <c r="AI24" s="1"/>
    </row>
    <row r="25" spans="1:35" s="2" customFormat="1" ht="11.5" x14ac:dyDescent="0.25">
      <c r="A25" s="1"/>
      <c r="B25" s="227"/>
      <c r="C25" s="227"/>
      <c r="D25" s="225"/>
      <c r="E25" s="225"/>
      <c r="F25" s="226"/>
      <c r="G25" s="166"/>
      <c r="H25" s="226"/>
      <c r="I25" s="166"/>
      <c r="J25" s="226"/>
      <c r="K25" s="166"/>
      <c r="L25" s="226"/>
      <c r="M25" s="166"/>
      <c r="O25" s="166"/>
      <c r="P25" s="226"/>
      <c r="Q25" s="166"/>
      <c r="R25" s="226"/>
      <c r="S25" s="1"/>
      <c r="T25" s="1"/>
      <c r="U25" s="1"/>
      <c r="V25" s="4"/>
      <c r="W25" s="4"/>
      <c r="X25" s="4"/>
      <c r="Y25" s="4"/>
      <c r="Z25" s="4"/>
      <c r="AA25" s="4"/>
      <c r="AB25" s="1"/>
      <c r="AC25" s="1"/>
      <c r="AD25" s="1"/>
      <c r="AE25" s="1"/>
      <c r="AF25" s="1"/>
      <c r="AG25" s="1"/>
      <c r="AH25" s="1"/>
      <c r="AI25" s="1"/>
    </row>
    <row r="26" spans="1:35" s="2" customFormat="1" ht="13" x14ac:dyDescent="0.25">
      <c r="A26" s="1"/>
      <c r="B26" s="227"/>
      <c r="C26" s="227"/>
      <c r="D26" s="225"/>
      <c r="E26" s="225"/>
      <c r="F26" s="226"/>
      <c r="G26" s="166"/>
      <c r="H26" s="226"/>
      <c r="I26" s="166"/>
      <c r="J26" s="226"/>
      <c r="K26" s="166"/>
      <c r="L26" s="226"/>
      <c r="M26" s="166"/>
      <c r="N26" s="193" t="s">
        <v>177</v>
      </c>
      <c r="O26" s="783">
        <f>SUM(O23:Q24)</f>
        <v>0</v>
      </c>
      <c r="P26" s="784"/>
      <c r="Q26" s="785"/>
      <c r="R26" s="226"/>
      <c r="S26" s="1"/>
      <c r="T26" s="1"/>
      <c r="U26" s="1"/>
      <c r="V26" s="4"/>
      <c r="W26" s="4"/>
      <c r="X26" s="4"/>
      <c r="Y26" s="4"/>
      <c r="Z26" s="4"/>
      <c r="AA26" s="4"/>
      <c r="AB26" s="1"/>
      <c r="AC26" s="1"/>
      <c r="AD26" s="1"/>
      <c r="AE26" s="1"/>
      <c r="AF26" s="1"/>
      <c r="AG26" s="1"/>
      <c r="AH26" s="1"/>
      <c r="AI26" s="1"/>
    </row>
    <row r="27" spans="1:35" s="2" customFormat="1" ht="11.5" x14ac:dyDescent="0.25">
      <c r="A27" s="1"/>
      <c r="B27" s="227"/>
      <c r="C27" s="227"/>
      <c r="D27" s="225"/>
      <c r="E27" s="225"/>
      <c r="F27" s="226"/>
      <c r="G27" s="166"/>
      <c r="H27" s="226"/>
      <c r="I27" s="166"/>
      <c r="J27" s="226"/>
      <c r="K27" s="166"/>
      <c r="L27" s="226"/>
      <c r="M27" s="166"/>
      <c r="N27" s="226"/>
      <c r="O27" s="166"/>
      <c r="P27" s="226"/>
      <c r="Q27" s="166"/>
      <c r="R27" s="226"/>
      <c r="S27" s="1"/>
      <c r="T27" s="1"/>
      <c r="U27" s="1"/>
      <c r="V27" s="4"/>
      <c r="W27" s="4"/>
      <c r="X27" s="4"/>
      <c r="Y27" s="4"/>
      <c r="Z27" s="4"/>
      <c r="AA27" s="4"/>
      <c r="AB27" s="1"/>
      <c r="AC27" s="1"/>
      <c r="AD27" s="1"/>
      <c r="AE27" s="1"/>
      <c r="AF27" s="1"/>
      <c r="AG27" s="1"/>
      <c r="AH27" s="1"/>
      <c r="AI27" s="1"/>
    </row>
    <row r="28" spans="1:35" s="164" customFormat="1" ht="11.25" customHeight="1" x14ac:dyDescent="0.25">
      <c r="B28" s="172" t="s">
        <v>182</v>
      </c>
      <c r="C28" s="173"/>
      <c r="D28" s="174"/>
      <c r="E28" s="174"/>
      <c r="F28" s="175"/>
      <c r="G28" s="173"/>
      <c r="H28" s="176"/>
      <c r="I28" s="176"/>
      <c r="J28" s="176"/>
      <c r="K28" s="176"/>
      <c r="L28" s="176"/>
      <c r="M28" s="176"/>
      <c r="N28" s="176"/>
      <c r="O28" s="176"/>
      <c r="P28" s="176"/>
      <c r="Q28" s="176"/>
      <c r="R28" s="171"/>
      <c r="S28" s="171"/>
      <c r="T28" s="171"/>
      <c r="U28" s="166"/>
      <c r="V28" s="165"/>
      <c r="W28" s="165"/>
      <c r="X28" s="165"/>
      <c r="Y28" s="165"/>
      <c r="Z28" s="165"/>
      <c r="AA28" s="165"/>
    </row>
    <row r="29" spans="1:35" s="164" customFormat="1" ht="11.25" customHeight="1" x14ac:dyDescent="0.25">
      <c r="B29" s="167"/>
      <c r="C29" s="167"/>
      <c r="D29" s="169"/>
      <c r="E29" s="169"/>
      <c r="F29" s="170"/>
      <c r="G29" s="167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66"/>
      <c r="V29" s="165"/>
      <c r="W29" s="165"/>
      <c r="X29" s="165"/>
      <c r="Y29" s="165"/>
      <c r="Z29" s="165"/>
      <c r="AA29" s="165"/>
    </row>
    <row r="30" spans="1:35" s="164" customFormat="1" ht="11.25" customHeight="1" x14ac:dyDescent="0.25">
      <c r="A30" s="178"/>
      <c r="B30" s="802" t="s">
        <v>134</v>
      </c>
      <c r="C30" s="802"/>
      <c r="D30" s="802"/>
      <c r="E30" s="798" t="s">
        <v>133</v>
      </c>
      <c r="F30" s="798"/>
      <c r="G30" s="798"/>
      <c r="H30" s="798"/>
      <c r="I30" s="797" t="s">
        <v>132</v>
      </c>
      <c r="J30" s="797"/>
      <c r="K30" s="797"/>
      <c r="L30" s="797"/>
      <c r="M30" s="797"/>
      <c r="N30" s="797"/>
      <c r="O30" s="171"/>
      <c r="P30" s="171" t="s">
        <v>75</v>
      </c>
      <c r="Q30" s="171"/>
      <c r="R30" s="171"/>
      <c r="S30" s="171"/>
      <c r="T30" s="171"/>
      <c r="U30" s="166"/>
      <c r="V30" s="165"/>
      <c r="W30" s="165"/>
      <c r="X30" s="165"/>
      <c r="Y30" s="165"/>
      <c r="Z30" s="165"/>
      <c r="AA30" s="165"/>
    </row>
    <row r="31" spans="1:35" s="164" customFormat="1" ht="11.25" customHeight="1" x14ac:dyDescent="0.25">
      <c r="A31" s="178"/>
      <c r="B31" s="763" t="s">
        <v>135</v>
      </c>
      <c r="C31" s="764"/>
      <c r="D31" s="765"/>
      <c r="E31" s="799">
        <f>+'BVARI BUDGET'!L193</f>
        <v>0.309</v>
      </c>
      <c r="F31" s="800"/>
      <c r="G31" s="800"/>
      <c r="H31" s="801"/>
      <c r="I31" s="760">
        <f>+'BVARI BUDGET'!N192</f>
        <v>0</v>
      </c>
      <c r="J31" s="761"/>
      <c r="K31" s="761"/>
      <c r="L31" s="761"/>
      <c r="M31" s="761"/>
      <c r="N31" s="762"/>
      <c r="O31" s="760">
        <f>+'BVARI BUDGET'!N193</f>
        <v>0</v>
      </c>
      <c r="P31" s="761"/>
      <c r="Q31" s="762"/>
      <c r="R31" s="171"/>
      <c r="S31" s="171"/>
      <c r="T31" s="171"/>
      <c r="U31" s="166"/>
      <c r="V31" s="165"/>
      <c r="W31" s="165"/>
      <c r="X31" s="165"/>
      <c r="Y31" s="165"/>
      <c r="Z31" s="165"/>
      <c r="AA31" s="165"/>
    </row>
    <row r="32" spans="1:35" s="2" customFormat="1" ht="11.5" x14ac:dyDescent="0.25">
      <c r="A32" s="1"/>
      <c r="B32" s="227"/>
      <c r="C32" s="227"/>
      <c r="D32" s="225"/>
      <c r="E32" s="225"/>
      <c r="F32" s="226"/>
      <c r="G32" s="166"/>
      <c r="H32" s="226"/>
      <c r="I32" s="166"/>
      <c r="J32" s="226"/>
      <c r="K32" s="166"/>
      <c r="L32" s="226"/>
      <c r="M32" s="166"/>
      <c r="N32" s="226"/>
      <c r="O32" s="166"/>
      <c r="P32" s="226"/>
      <c r="Q32" s="166"/>
      <c r="R32" s="226"/>
      <c r="S32" s="1"/>
      <c r="T32" s="1"/>
      <c r="U32" s="1"/>
      <c r="V32" s="4"/>
      <c r="W32" s="4"/>
      <c r="X32" s="4"/>
      <c r="Y32" s="4"/>
      <c r="Z32" s="4"/>
      <c r="AA32" s="4"/>
      <c r="AB32" s="1"/>
      <c r="AC32" s="1"/>
      <c r="AD32" s="1"/>
      <c r="AE32" s="1"/>
      <c r="AF32" s="1"/>
      <c r="AG32" s="1"/>
      <c r="AH32" s="1"/>
      <c r="AI32" s="1"/>
    </row>
    <row r="33" spans="1:35" s="2" customFormat="1" ht="11.5" x14ac:dyDescent="0.25">
      <c r="A33" s="1"/>
      <c r="B33" s="227"/>
      <c r="C33" s="227"/>
      <c r="D33" s="225"/>
      <c r="E33" s="225"/>
      <c r="F33" s="226"/>
      <c r="G33" s="166"/>
      <c r="H33" s="226"/>
      <c r="I33" s="166"/>
      <c r="J33" s="226"/>
      <c r="K33" s="166"/>
      <c r="L33" s="226"/>
      <c r="M33" s="166"/>
      <c r="N33" s="226"/>
      <c r="O33" s="166"/>
      <c r="P33" s="226"/>
      <c r="Q33" s="166"/>
      <c r="R33" s="226"/>
      <c r="S33" s="1"/>
      <c r="T33" s="1"/>
      <c r="U33" s="1"/>
      <c r="V33" s="4"/>
      <c r="W33" s="4"/>
      <c r="X33" s="4"/>
      <c r="Y33" s="4"/>
      <c r="Z33" s="4"/>
      <c r="AA33" s="4"/>
      <c r="AB33" s="1"/>
      <c r="AC33" s="1"/>
      <c r="AD33" s="1"/>
      <c r="AE33" s="1"/>
      <c r="AF33" s="1"/>
      <c r="AG33" s="1"/>
      <c r="AH33" s="1"/>
      <c r="AI33" s="1"/>
    </row>
    <row r="34" spans="1:35" s="2" customFormat="1" ht="13" x14ac:dyDescent="0.25">
      <c r="A34" s="1"/>
      <c r="C34" s="248" t="s">
        <v>28</v>
      </c>
      <c r="D34" s="225"/>
      <c r="E34" s="225"/>
      <c r="F34" s="226"/>
      <c r="G34" s="166"/>
      <c r="H34" s="226"/>
      <c r="I34" s="166"/>
      <c r="J34" s="226"/>
      <c r="K34" s="166"/>
      <c r="L34" s="226"/>
      <c r="M34" s="166"/>
      <c r="N34" s="226"/>
      <c r="O34" s="789">
        <f>+O31</f>
        <v>0</v>
      </c>
      <c r="P34" s="790"/>
      <c r="Q34" s="791"/>
      <c r="R34" s="226"/>
      <c r="S34" s="1"/>
      <c r="T34" s="1"/>
      <c r="U34" s="1"/>
      <c r="V34" s="4"/>
      <c r="W34" s="4"/>
      <c r="X34" s="4"/>
      <c r="Y34" s="4"/>
      <c r="Z34" s="4"/>
      <c r="AA34" s="4"/>
      <c r="AB34" s="1"/>
      <c r="AC34" s="1"/>
      <c r="AD34" s="1"/>
      <c r="AE34" s="1"/>
      <c r="AF34" s="1"/>
      <c r="AG34" s="1"/>
      <c r="AH34" s="1"/>
      <c r="AI34" s="1"/>
    </row>
    <row r="35" spans="1:35" s="2" customFormat="1" ht="11.5" x14ac:dyDescent="0.25">
      <c r="A35" s="1"/>
      <c r="B35" s="227"/>
      <c r="C35" s="227"/>
      <c r="D35" s="225"/>
      <c r="E35" s="225"/>
      <c r="F35" s="226"/>
      <c r="G35" s="166"/>
      <c r="H35" s="226"/>
      <c r="I35" s="166"/>
      <c r="J35" s="226"/>
      <c r="K35" s="166"/>
      <c r="L35" s="226"/>
      <c r="M35" s="166"/>
      <c r="N35" s="226"/>
      <c r="O35" s="166"/>
      <c r="P35" s="226"/>
      <c r="Q35" s="166"/>
      <c r="R35" s="226"/>
      <c r="S35" s="1"/>
      <c r="T35" s="1"/>
      <c r="U35" s="1"/>
      <c r="V35" s="4"/>
      <c r="W35" s="4"/>
      <c r="X35" s="4"/>
      <c r="Y35" s="4"/>
      <c r="Z35" s="4"/>
      <c r="AA35" s="4"/>
      <c r="AB35" s="1"/>
      <c r="AC35" s="1"/>
      <c r="AD35" s="1"/>
      <c r="AE35" s="1"/>
      <c r="AF35" s="1"/>
      <c r="AG35" s="1"/>
      <c r="AH35" s="1"/>
      <c r="AI35" s="1"/>
    </row>
    <row r="36" spans="1:35" s="2" customFormat="1" ht="11.5" x14ac:dyDescent="0.25">
      <c r="A36" s="1"/>
      <c r="B36" s="227" t="s">
        <v>136</v>
      </c>
      <c r="C36" s="227"/>
      <c r="D36" s="253" t="s">
        <v>486</v>
      </c>
      <c r="E36" s="254"/>
      <c r="F36" s="255"/>
      <c r="G36" s="242"/>
      <c r="H36" s="226"/>
      <c r="I36" s="166"/>
      <c r="J36" s="226"/>
      <c r="K36" s="166"/>
      <c r="L36" s="226"/>
      <c r="M36" s="166"/>
      <c r="N36" s="226"/>
      <c r="O36" s="166"/>
      <c r="P36" s="226"/>
      <c r="Q36" s="166"/>
      <c r="R36" s="226"/>
      <c r="S36" s="1"/>
      <c r="T36" s="1"/>
      <c r="U36" s="1"/>
      <c r="V36" s="4"/>
      <c r="W36" s="4"/>
      <c r="X36" s="4"/>
      <c r="Y36" s="4"/>
      <c r="Z36" s="4"/>
      <c r="AA36" s="4"/>
      <c r="AB36" s="1"/>
      <c r="AC36" s="1"/>
      <c r="AD36" s="1"/>
      <c r="AE36" s="1"/>
      <c r="AF36" s="1"/>
      <c r="AG36" s="1"/>
      <c r="AH36" s="1"/>
      <c r="AI36" s="1"/>
    </row>
    <row r="37" spans="1:35" s="2" customFormat="1" ht="11.5" x14ac:dyDescent="0.25">
      <c r="A37" s="1"/>
      <c r="B37" s="227"/>
      <c r="C37" s="227"/>
      <c r="D37" s="345"/>
      <c r="E37" s="346"/>
      <c r="F37" s="347"/>
      <c r="G37" s="166"/>
      <c r="H37" s="226"/>
      <c r="I37" s="166"/>
      <c r="J37" s="226"/>
      <c r="K37" s="166"/>
      <c r="L37" s="226"/>
      <c r="M37" s="166"/>
      <c r="N37" s="226"/>
      <c r="O37" s="166"/>
      <c r="P37" s="226"/>
      <c r="Q37" s="166"/>
      <c r="R37" s="226"/>
      <c r="S37" s="1"/>
      <c r="T37" s="1"/>
      <c r="U37" s="1"/>
      <c r="V37" s="4"/>
      <c r="W37" s="4"/>
      <c r="X37" s="4"/>
      <c r="Y37" s="4"/>
      <c r="Z37" s="4"/>
      <c r="AA37" s="4"/>
      <c r="AB37" s="1"/>
      <c r="AC37" s="1"/>
      <c r="AD37" s="1"/>
      <c r="AE37" s="1"/>
      <c r="AF37" s="1"/>
      <c r="AG37" s="1"/>
      <c r="AH37" s="1"/>
      <c r="AI37" s="1"/>
    </row>
    <row r="38" spans="1:35" s="2" customFormat="1" ht="11.5" x14ac:dyDescent="0.25">
      <c r="A38" s="1"/>
      <c r="B38" s="227" t="s">
        <v>181</v>
      </c>
      <c r="C38" s="227"/>
      <c r="D38" s="348">
        <v>44386</v>
      </c>
      <c r="E38" s="225"/>
      <c r="F38" s="226"/>
      <c r="G38" s="166"/>
      <c r="H38" s="226"/>
      <c r="I38" s="166"/>
      <c r="J38" s="226"/>
      <c r="K38" s="166"/>
      <c r="L38" s="226"/>
      <c r="M38" s="166"/>
      <c r="N38" s="226"/>
      <c r="O38" s="166"/>
      <c r="P38" s="226"/>
      <c r="Q38" s="166"/>
      <c r="R38" s="226"/>
      <c r="S38" s="1"/>
      <c r="T38" s="1"/>
      <c r="U38" s="1"/>
      <c r="V38" s="4"/>
      <c r="W38" s="4"/>
      <c r="X38" s="4"/>
      <c r="Y38" s="4"/>
      <c r="Z38" s="4"/>
      <c r="AA38" s="4"/>
      <c r="AB38" s="1"/>
      <c r="AC38" s="1"/>
      <c r="AD38" s="1"/>
      <c r="AE38" s="1"/>
      <c r="AF38" s="1"/>
      <c r="AG38" s="1"/>
      <c r="AH38" s="1"/>
      <c r="AI38" s="1"/>
    </row>
    <row r="39" spans="1:35" s="2" customFormat="1" ht="11.5" x14ac:dyDescent="0.25">
      <c r="A39" s="1"/>
      <c r="B39" s="227"/>
      <c r="C39" s="227"/>
      <c r="D39" s="225"/>
      <c r="E39" s="225"/>
      <c r="F39" s="226"/>
      <c r="G39" s="166"/>
      <c r="H39" s="226"/>
      <c r="I39" s="166"/>
      <c r="J39" s="226"/>
      <c r="K39" s="166"/>
      <c r="L39" s="226"/>
      <c r="M39" s="166"/>
      <c r="N39" s="226"/>
      <c r="O39" s="166"/>
      <c r="P39" s="226"/>
      <c r="Q39" s="166"/>
      <c r="R39" s="226"/>
      <c r="S39" s="1"/>
      <c r="T39" s="1"/>
      <c r="U39" s="1"/>
      <c r="V39" s="4"/>
      <c r="W39" s="4"/>
      <c r="X39" s="4"/>
      <c r="Y39" s="4"/>
      <c r="Z39" s="4"/>
      <c r="AA39" s="4"/>
      <c r="AB39" s="1"/>
      <c r="AC39" s="1"/>
      <c r="AD39" s="1"/>
      <c r="AE39" s="1"/>
      <c r="AF39" s="1"/>
      <c r="AG39" s="1"/>
      <c r="AH39" s="1"/>
      <c r="AI39" s="1"/>
    </row>
    <row r="40" spans="1:35" s="2" customFormat="1" ht="13" x14ac:dyDescent="0.25">
      <c r="A40" s="1"/>
      <c r="B40" s="172" t="s">
        <v>183</v>
      </c>
      <c r="C40" s="172"/>
      <c r="D40" s="180"/>
      <c r="E40" s="180"/>
      <c r="F40" s="181"/>
      <c r="G40" s="17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226"/>
      <c r="S40" s="1"/>
      <c r="T40" s="1"/>
      <c r="U40" s="1"/>
      <c r="V40" s="4"/>
      <c r="W40" s="4"/>
      <c r="X40" s="4"/>
      <c r="Y40" s="4"/>
      <c r="Z40" s="4"/>
      <c r="AA40" s="4"/>
      <c r="AB40" s="1"/>
      <c r="AC40" s="1"/>
      <c r="AD40" s="1"/>
      <c r="AE40" s="1"/>
      <c r="AF40" s="1"/>
      <c r="AG40" s="1"/>
      <c r="AH40" s="1"/>
      <c r="AI40" s="1"/>
    </row>
    <row r="41" spans="1:35" s="2" customFormat="1" ht="11.5" x14ac:dyDescent="0.25">
      <c r="A41" s="1"/>
      <c r="B41" s="1"/>
      <c r="C41" s="1"/>
      <c r="F41" s="3"/>
      <c r="G41" s="1"/>
      <c r="H41" s="3"/>
      <c r="I41" s="1"/>
      <c r="J41" s="3"/>
      <c r="K41" s="1"/>
      <c r="L41" s="3"/>
      <c r="M41" s="1"/>
      <c r="N41" s="3"/>
      <c r="O41" s="1"/>
      <c r="P41" s="3"/>
      <c r="Q41" s="1"/>
      <c r="R41" s="226"/>
      <c r="S41" s="1"/>
      <c r="T41" s="1"/>
      <c r="U41" s="1"/>
      <c r="V41" s="4"/>
      <c r="W41" s="4"/>
      <c r="X41" s="4"/>
      <c r="Y41" s="4"/>
      <c r="Z41" s="4"/>
      <c r="AA41" s="4"/>
      <c r="AB41" s="1"/>
      <c r="AC41" s="1"/>
      <c r="AD41" s="1"/>
      <c r="AE41" s="1"/>
      <c r="AF41" s="1"/>
      <c r="AG41" s="1"/>
      <c r="AH41" s="1"/>
      <c r="AI41" s="1"/>
    </row>
    <row r="42" spans="1:35" s="2" customFormat="1" ht="13" x14ac:dyDescent="0.25">
      <c r="A42" s="1"/>
      <c r="C42" s="248" t="s">
        <v>184</v>
      </c>
      <c r="D42" s="225"/>
      <c r="E42" s="225"/>
      <c r="F42" s="226"/>
      <c r="G42" s="166"/>
      <c r="H42" s="226"/>
      <c r="I42" s="166"/>
      <c r="J42" s="226"/>
      <c r="K42" s="166"/>
      <c r="L42" s="226"/>
      <c r="M42" s="166"/>
      <c r="N42" s="226"/>
      <c r="O42" s="789">
        <f>+O26+O34</f>
        <v>0</v>
      </c>
      <c r="P42" s="790"/>
      <c r="Q42" s="791"/>
      <c r="R42" s="226"/>
      <c r="S42" s="1"/>
      <c r="T42" s="1"/>
      <c r="U42" s="1"/>
      <c r="V42" s="4"/>
      <c r="W42" s="4"/>
      <c r="X42" s="4"/>
      <c r="Y42" s="4"/>
      <c r="Z42" s="4"/>
      <c r="AA42" s="4"/>
      <c r="AB42" s="1"/>
      <c r="AC42" s="1"/>
      <c r="AD42" s="1"/>
      <c r="AE42" s="1"/>
      <c r="AF42" s="1"/>
      <c r="AG42" s="1"/>
      <c r="AH42" s="1"/>
      <c r="AI42" s="1"/>
    </row>
    <row r="43" spans="1:35" s="2" customFormat="1" ht="11.5" x14ac:dyDescent="0.25">
      <c r="A43" s="1"/>
      <c r="C43" s="167"/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226"/>
      <c r="R43" s="226"/>
      <c r="S43" s="1"/>
      <c r="T43" s="1"/>
      <c r="U43" s="1"/>
      <c r="V43" s="4"/>
      <c r="W43" s="4"/>
      <c r="X43" s="4"/>
      <c r="Y43" s="4"/>
      <c r="Z43" s="4"/>
      <c r="AA43" s="4"/>
      <c r="AB43" s="1"/>
      <c r="AC43" s="1"/>
      <c r="AD43" s="1"/>
      <c r="AE43" s="1"/>
      <c r="AF43" s="1"/>
      <c r="AG43" s="1"/>
      <c r="AH43" s="1"/>
      <c r="AI43" s="1"/>
    </row>
    <row r="44" spans="1:35" s="2" customFormat="1" ht="11.5" x14ac:dyDescent="0.25">
      <c r="A44" s="1"/>
      <c r="B44" s="227"/>
      <c r="C44" s="227"/>
      <c r="D44" s="225"/>
      <c r="E44" s="225"/>
      <c r="F44" s="226"/>
      <c r="G44" s="166"/>
      <c r="H44" s="226"/>
      <c r="I44" s="166"/>
      <c r="J44" s="226"/>
      <c r="K44" s="166"/>
      <c r="L44" s="226"/>
      <c r="M44" s="166"/>
      <c r="N44" s="226"/>
      <c r="O44" s="166"/>
      <c r="P44" s="226"/>
      <c r="Q44" s="166"/>
      <c r="R44" s="226"/>
      <c r="S44" s="1"/>
      <c r="T44" s="1"/>
      <c r="U44" s="1"/>
      <c r="V44" s="4"/>
      <c r="W44" s="4"/>
      <c r="X44" s="4"/>
      <c r="Y44" s="4"/>
      <c r="Z44" s="4"/>
      <c r="AA44" s="4"/>
      <c r="AB44" s="1"/>
      <c r="AC44" s="1"/>
      <c r="AD44" s="1"/>
      <c r="AE44" s="1"/>
      <c r="AF44" s="1"/>
      <c r="AG44" s="1"/>
      <c r="AH44" s="1"/>
      <c r="AI44" s="1"/>
    </row>
    <row r="45" spans="1:35" s="2" customFormat="1" ht="11.5" x14ac:dyDescent="0.25">
      <c r="A45" s="1"/>
      <c r="B45" s="227"/>
      <c r="C45" s="227"/>
      <c r="D45" s="225"/>
      <c r="E45" s="225"/>
      <c r="F45" s="226"/>
      <c r="G45" s="166"/>
      <c r="H45" s="226"/>
      <c r="I45" s="166"/>
      <c r="J45" s="226"/>
      <c r="K45" s="166"/>
      <c r="L45" s="226"/>
      <c r="M45" s="166"/>
      <c r="N45" s="226"/>
      <c r="O45" s="166"/>
      <c r="P45" s="226"/>
      <c r="Q45" s="166"/>
      <c r="R45" s="226"/>
      <c r="S45" s="1"/>
      <c r="T45" s="1"/>
      <c r="U45" s="1"/>
      <c r="V45" s="4"/>
      <c r="W45" s="4"/>
      <c r="X45" s="4"/>
      <c r="Y45" s="4"/>
      <c r="Z45" s="4"/>
      <c r="AA45" s="4"/>
      <c r="AB45" s="1"/>
      <c r="AC45" s="1"/>
      <c r="AD45" s="1"/>
      <c r="AE45" s="1"/>
      <c r="AF45" s="1"/>
      <c r="AG45" s="1"/>
      <c r="AH45" s="1"/>
      <c r="AI45" s="1"/>
    </row>
    <row r="46" spans="1:35" s="2" customFormat="1" ht="11.5" x14ac:dyDescent="0.25">
      <c r="A46" s="1"/>
      <c r="B46" s="227"/>
      <c r="C46" s="227"/>
      <c r="D46" s="225"/>
      <c r="E46" s="225"/>
      <c r="F46" s="226"/>
      <c r="G46" s="166"/>
      <c r="H46" s="226"/>
      <c r="I46" s="166"/>
      <c r="J46" s="226"/>
      <c r="K46" s="166"/>
      <c r="L46" s="226"/>
      <c r="M46" s="166"/>
      <c r="N46" s="226"/>
      <c r="O46" s="166"/>
      <c r="P46" s="226"/>
      <c r="Q46" s="166"/>
      <c r="R46" s="226"/>
      <c r="S46" s="1"/>
      <c r="T46" s="1"/>
      <c r="U46" s="1"/>
      <c r="V46" s="4"/>
      <c r="W46" s="4"/>
      <c r="X46" s="4"/>
      <c r="Y46" s="4"/>
      <c r="Z46" s="4"/>
      <c r="AA46" s="4"/>
      <c r="AB46" s="1"/>
      <c r="AC46" s="1"/>
      <c r="AD46" s="1"/>
      <c r="AE46" s="1"/>
      <c r="AF46" s="1"/>
      <c r="AG46" s="1"/>
      <c r="AH46" s="1"/>
      <c r="AI46" s="1"/>
    </row>
    <row r="47" spans="1:35" s="2" customFormat="1" ht="11.5" x14ac:dyDescent="0.25">
      <c r="A47" s="1"/>
      <c r="B47" s="227"/>
      <c r="C47" s="227"/>
      <c r="D47" s="225"/>
      <c r="E47" s="225"/>
      <c r="F47" s="226"/>
      <c r="G47" s="166"/>
      <c r="H47" s="226"/>
      <c r="I47" s="166"/>
      <c r="J47" s="226"/>
      <c r="K47" s="166"/>
      <c r="L47" s="226"/>
      <c r="M47" s="166"/>
      <c r="N47" s="226"/>
      <c r="O47" s="166"/>
      <c r="P47" s="226"/>
      <c r="Q47" s="166"/>
      <c r="R47" s="226"/>
      <c r="S47" s="1"/>
      <c r="T47" s="1"/>
      <c r="U47" s="1"/>
      <c r="V47" s="4"/>
      <c r="W47" s="4"/>
      <c r="X47" s="4"/>
      <c r="Y47" s="4"/>
      <c r="Z47" s="4"/>
      <c r="AA47" s="4"/>
      <c r="AB47" s="1"/>
      <c r="AC47" s="1"/>
      <c r="AD47" s="1"/>
      <c r="AE47" s="1"/>
      <c r="AF47" s="1"/>
      <c r="AG47" s="1"/>
      <c r="AH47" s="1"/>
      <c r="AI47" s="1"/>
    </row>
    <row r="48" spans="1:35" s="2" customFormat="1" ht="11.5" x14ac:dyDescent="0.25">
      <c r="A48" s="1"/>
      <c r="B48" s="227"/>
      <c r="C48" s="227"/>
      <c r="D48" s="225"/>
      <c r="E48" s="225"/>
      <c r="F48" s="226"/>
      <c r="G48" s="166"/>
      <c r="H48" s="226"/>
      <c r="I48" s="166"/>
      <c r="J48" s="226"/>
      <c r="K48" s="166"/>
      <c r="L48" s="226"/>
      <c r="M48" s="166"/>
      <c r="N48" s="226"/>
      <c r="O48" s="166"/>
      <c r="P48" s="226"/>
      <c r="Q48" s="166"/>
      <c r="R48" s="226"/>
      <c r="S48" s="1"/>
      <c r="T48" s="1"/>
      <c r="U48" s="1"/>
      <c r="V48" s="4"/>
      <c r="W48" s="4"/>
      <c r="X48" s="4"/>
      <c r="Y48" s="4"/>
      <c r="Z48" s="4"/>
      <c r="AA48" s="4"/>
      <c r="AB48" s="1"/>
      <c r="AC48" s="1"/>
      <c r="AD48" s="1"/>
      <c r="AE48" s="1"/>
      <c r="AF48" s="1"/>
      <c r="AG48" s="1"/>
      <c r="AH48" s="1"/>
      <c r="AI48" s="1"/>
    </row>
    <row r="49" spans="1:35" s="2" customFormat="1" ht="11.5" x14ac:dyDescent="0.25">
      <c r="A49" s="1"/>
      <c r="B49" s="227"/>
      <c r="C49" s="227"/>
      <c r="D49" s="225"/>
      <c r="E49" s="225"/>
      <c r="F49" s="226"/>
      <c r="G49" s="166"/>
      <c r="H49" s="226"/>
      <c r="I49" s="166"/>
      <c r="J49" s="226"/>
      <c r="K49" s="166"/>
      <c r="L49" s="226"/>
      <c r="M49" s="166"/>
      <c r="N49" s="226"/>
      <c r="O49" s="166"/>
      <c r="P49" s="226"/>
      <c r="Q49" s="166"/>
      <c r="R49" s="226"/>
      <c r="S49" s="1"/>
      <c r="T49" s="1"/>
      <c r="U49" s="1"/>
      <c r="V49" s="4"/>
      <c r="W49" s="4"/>
      <c r="X49" s="4"/>
      <c r="Y49" s="4"/>
      <c r="Z49" s="4"/>
      <c r="AA49" s="4"/>
      <c r="AB49" s="1"/>
      <c r="AC49" s="1"/>
      <c r="AD49" s="1"/>
      <c r="AE49" s="1"/>
      <c r="AF49" s="1"/>
      <c r="AG49" s="1"/>
      <c r="AH49" s="1"/>
      <c r="AI49" s="1"/>
    </row>
    <row r="50" spans="1:35" s="2" customFormat="1" ht="11.5" x14ac:dyDescent="0.25">
      <c r="A50" s="1"/>
      <c r="B50" s="227"/>
      <c r="C50" s="227"/>
      <c r="D50" s="225"/>
      <c r="E50" s="225"/>
      <c r="F50" s="226"/>
      <c r="G50" s="166"/>
      <c r="H50" s="226"/>
      <c r="I50" s="166"/>
      <c r="J50" s="226"/>
      <c r="K50" s="166"/>
      <c r="L50" s="226"/>
      <c r="M50" s="166"/>
      <c r="N50" s="226"/>
      <c r="O50" s="166"/>
      <c r="P50" s="226"/>
      <c r="Q50" s="166"/>
      <c r="R50" s="226"/>
      <c r="S50" s="1"/>
      <c r="T50" s="1"/>
      <c r="U50" s="1"/>
      <c r="V50" s="4"/>
      <c r="W50" s="4"/>
      <c r="X50" s="4"/>
      <c r="Y50" s="4"/>
      <c r="Z50" s="4"/>
      <c r="AA50" s="4"/>
      <c r="AB50" s="1"/>
      <c r="AC50" s="1"/>
      <c r="AD50" s="1"/>
      <c r="AE50" s="1"/>
      <c r="AF50" s="1"/>
      <c r="AG50" s="1"/>
      <c r="AH50" s="1"/>
      <c r="AI50" s="1"/>
    </row>
    <row r="51" spans="1:35" s="2" customFormat="1" ht="11.5" x14ac:dyDescent="0.25">
      <c r="A51" s="1"/>
      <c r="B51" s="227"/>
      <c r="C51" s="227"/>
      <c r="D51" s="225"/>
      <c r="E51" s="225"/>
      <c r="F51" s="226"/>
      <c r="G51" s="166"/>
      <c r="H51" s="226"/>
      <c r="I51" s="166"/>
      <c r="J51" s="226"/>
      <c r="K51" s="166"/>
      <c r="L51" s="226"/>
      <c r="M51" s="166"/>
      <c r="N51" s="226"/>
      <c r="O51" s="166"/>
      <c r="P51" s="226"/>
      <c r="Q51" s="166"/>
      <c r="R51" s="226"/>
      <c r="S51" s="1"/>
      <c r="T51" s="1"/>
      <c r="U51" s="1"/>
      <c r="V51" s="4"/>
      <c r="W51" s="4"/>
      <c r="X51" s="4"/>
      <c r="Y51" s="4"/>
      <c r="Z51" s="4"/>
      <c r="AA51" s="4"/>
      <c r="AB51" s="1"/>
      <c r="AC51" s="1"/>
      <c r="AD51" s="1"/>
      <c r="AE51" s="1"/>
      <c r="AF51" s="1"/>
      <c r="AG51" s="1"/>
      <c r="AH51" s="1"/>
      <c r="AI51" s="1"/>
    </row>
    <row r="52" spans="1:35" s="2" customFormat="1" ht="11.5" x14ac:dyDescent="0.25">
      <c r="A52" s="1"/>
      <c r="B52" s="227"/>
      <c r="C52" s="227"/>
      <c r="D52" s="225"/>
      <c r="E52" s="225"/>
      <c r="F52" s="226"/>
      <c r="G52" s="166"/>
      <c r="H52" s="226"/>
      <c r="I52" s="166"/>
      <c r="J52" s="226"/>
      <c r="K52" s="166"/>
      <c r="L52" s="226"/>
      <c r="M52" s="166"/>
      <c r="N52" s="226"/>
      <c r="O52" s="166"/>
      <c r="P52" s="226"/>
      <c r="Q52" s="166"/>
      <c r="R52" s="226"/>
      <c r="S52" s="1"/>
      <c r="T52" s="1"/>
      <c r="U52" s="1"/>
      <c r="V52" s="4"/>
      <c r="W52" s="4"/>
      <c r="X52" s="4"/>
      <c r="Y52" s="4"/>
      <c r="Z52" s="4"/>
      <c r="AA52" s="4"/>
      <c r="AB52" s="1"/>
      <c r="AC52" s="1"/>
      <c r="AD52" s="1"/>
      <c r="AE52" s="1"/>
      <c r="AF52" s="1"/>
      <c r="AG52" s="1"/>
      <c r="AH52" s="1"/>
      <c r="AI52" s="1"/>
    </row>
    <row r="53" spans="1:35" s="2" customFormat="1" ht="11.5" x14ac:dyDescent="0.25">
      <c r="A53" s="1"/>
      <c r="B53" s="227"/>
      <c r="C53" s="227"/>
      <c r="D53" s="225"/>
      <c r="E53" s="225"/>
      <c r="F53" s="226"/>
      <c r="G53" s="166"/>
      <c r="H53" s="226"/>
      <c r="I53" s="166"/>
      <c r="J53" s="226"/>
      <c r="K53" s="166"/>
      <c r="L53" s="226"/>
      <c r="M53" s="166"/>
      <c r="N53" s="226"/>
      <c r="O53" s="166"/>
      <c r="P53" s="226"/>
      <c r="Q53" s="166"/>
      <c r="R53" s="226"/>
      <c r="S53" s="1"/>
      <c r="T53" s="1"/>
      <c r="U53" s="1"/>
      <c r="V53" s="4"/>
      <c r="W53" s="4"/>
      <c r="X53" s="4"/>
      <c r="Y53" s="4"/>
      <c r="Z53" s="4"/>
      <c r="AA53" s="4"/>
      <c r="AB53" s="1"/>
      <c r="AC53" s="1"/>
      <c r="AD53" s="1"/>
      <c r="AE53" s="1"/>
      <c r="AF53" s="1"/>
      <c r="AG53" s="1"/>
      <c r="AH53" s="1"/>
      <c r="AI53" s="1"/>
    </row>
    <row r="54" spans="1:35" s="2" customFormat="1" ht="11.5" x14ac:dyDescent="0.25">
      <c r="A54" s="1"/>
      <c r="B54" s="227"/>
      <c r="C54" s="227"/>
      <c r="D54" s="225"/>
      <c r="E54" s="225"/>
      <c r="F54" s="226"/>
      <c r="G54" s="166"/>
      <c r="H54" s="226"/>
      <c r="I54" s="166"/>
      <c r="J54" s="226"/>
      <c r="K54" s="166"/>
      <c r="L54" s="226"/>
      <c r="M54" s="166"/>
      <c r="N54" s="226"/>
      <c r="O54" s="166"/>
      <c r="P54" s="226"/>
      <c r="Q54" s="166"/>
      <c r="R54" s="226"/>
      <c r="S54" s="1"/>
      <c r="T54" s="1"/>
      <c r="U54" s="1"/>
      <c r="V54" s="4"/>
      <c r="W54" s="4"/>
      <c r="X54" s="4"/>
      <c r="Y54" s="4"/>
      <c r="Z54" s="4"/>
      <c r="AA54" s="4"/>
      <c r="AB54" s="1"/>
      <c r="AC54" s="1"/>
      <c r="AD54" s="1"/>
      <c r="AE54" s="1"/>
      <c r="AF54" s="1"/>
      <c r="AG54" s="1"/>
      <c r="AH54" s="1"/>
      <c r="AI54" s="1"/>
    </row>
    <row r="55" spans="1:35" s="2" customFormat="1" ht="11.5" x14ac:dyDescent="0.25">
      <c r="A55" s="1"/>
      <c r="B55" s="227"/>
      <c r="C55" s="227"/>
      <c r="D55" s="225"/>
      <c r="E55" s="225"/>
      <c r="F55" s="226"/>
      <c r="G55" s="166"/>
      <c r="H55" s="226"/>
      <c r="I55" s="166"/>
      <c r="J55" s="226"/>
      <c r="K55" s="166"/>
      <c r="L55" s="226"/>
      <c r="M55" s="166"/>
      <c r="N55" s="226"/>
      <c r="O55" s="166"/>
      <c r="P55" s="226"/>
      <c r="Q55" s="166"/>
      <c r="R55" s="226"/>
      <c r="S55" s="1"/>
      <c r="T55" s="1"/>
      <c r="U55" s="1"/>
      <c r="V55" s="4"/>
      <c r="W55" s="4"/>
      <c r="X55" s="4"/>
      <c r="Y55" s="4"/>
      <c r="Z55" s="4"/>
      <c r="AA55" s="4"/>
      <c r="AB55" s="1"/>
      <c r="AC55" s="1"/>
      <c r="AD55" s="1"/>
      <c r="AE55" s="1"/>
      <c r="AF55" s="1"/>
      <c r="AG55" s="1"/>
      <c r="AH55" s="1"/>
      <c r="AI55" s="1"/>
    </row>
    <row r="56" spans="1:35" s="2" customFormat="1" ht="11.5" x14ac:dyDescent="0.25">
      <c r="A56" s="1"/>
      <c r="B56" s="227"/>
      <c r="C56" s="227"/>
      <c r="D56" s="225"/>
      <c r="E56" s="225"/>
      <c r="F56" s="226"/>
      <c r="G56" s="166"/>
      <c r="H56" s="226"/>
      <c r="I56" s="166"/>
      <c r="J56" s="226"/>
      <c r="K56" s="166"/>
      <c r="L56" s="226"/>
      <c r="M56" s="166"/>
      <c r="N56" s="226"/>
      <c r="O56" s="166"/>
      <c r="P56" s="226"/>
      <c r="Q56" s="166"/>
      <c r="R56" s="226"/>
      <c r="S56" s="1"/>
      <c r="T56" s="1"/>
      <c r="U56" s="1"/>
      <c r="V56" s="4"/>
      <c r="W56" s="4"/>
      <c r="X56" s="4"/>
      <c r="Y56" s="4"/>
      <c r="Z56" s="4"/>
      <c r="AA56" s="4"/>
      <c r="AB56" s="1"/>
      <c r="AC56" s="1"/>
      <c r="AD56" s="1"/>
      <c r="AE56" s="1"/>
      <c r="AF56" s="1"/>
      <c r="AG56" s="1"/>
      <c r="AH56" s="1"/>
      <c r="AI56" s="1"/>
    </row>
    <row r="57" spans="1:35" s="2" customFormat="1" ht="11.5" x14ac:dyDescent="0.25">
      <c r="A57" s="1"/>
      <c r="B57" s="227"/>
      <c r="C57" s="227"/>
      <c r="D57" s="225"/>
      <c r="E57" s="225"/>
      <c r="F57" s="226"/>
      <c r="G57" s="166"/>
      <c r="H57" s="226"/>
      <c r="I57" s="166"/>
      <c r="J57" s="226"/>
      <c r="K57" s="166"/>
      <c r="L57" s="226"/>
      <c r="M57" s="166"/>
      <c r="N57" s="226"/>
      <c r="O57" s="166"/>
      <c r="P57" s="226"/>
      <c r="Q57" s="166"/>
      <c r="R57" s="226"/>
      <c r="S57" s="1"/>
      <c r="T57" s="1"/>
      <c r="U57" s="1"/>
      <c r="V57" s="4"/>
      <c r="W57" s="4"/>
      <c r="X57" s="4"/>
      <c r="Y57" s="4"/>
      <c r="Z57" s="4"/>
      <c r="AA57" s="4"/>
      <c r="AB57" s="1"/>
      <c r="AC57" s="1"/>
      <c r="AD57" s="1"/>
      <c r="AE57" s="1"/>
      <c r="AF57" s="1"/>
      <c r="AG57" s="1"/>
      <c r="AH57" s="1"/>
      <c r="AI57" s="1"/>
    </row>
    <row r="58" spans="1:35" s="2" customFormat="1" ht="11.5" x14ac:dyDescent="0.25">
      <c r="A58" s="1"/>
      <c r="B58" s="227"/>
      <c r="C58" s="227"/>
      <c r="D58" s="225"/>
      <c r="E58" s="225"/>
      <c r="F58" s="226"/>
      <c r="G58" s="166"/>
      <c r="H58" s="226"/>
      <c r="I58" s="166"/>
      <c r="J58" s="226"/>
      <c r="K58" s="166"/>
      <c r="L58" s="226"/>
      <c r="M58" s="166"/>
      <c r="N58" s="226"/>
      <c r="O58" s="166"/>
      <c r="P58" s="226"/>
      <c r="Q58" s="166"/>
      <c r="R58" s="226"/>
      <c r="S58" s="1"/>
      <c r="T58" s="1"/>
      <c r="U58" s="1"/>
      <c r="V58" s="4"/>
      <c r="W58" s="4"/>
      <c r="X58" s="4"/>
      <c r="Y58" s="4"/>
      <c r="Z58" s="4"/>
      <c r="AA58" s="4"/>
      <c r="AB58" s="1"/>
      <c r="AC58" s="1"/>
      <c r="AD58" s="1"/>
      <c r="AE58" s="1"/>
      <c r="AF58" s="1"/>
      <c r="AG58" s="1"/>
      <c r="AH58" s="1"/>
      <c r="AI58" s="1"/>
    </row>
    <row r="59" spans="1:35" s="2" customFormat="1" ht="11.5" x14ac:dyDescent="0.25">
      <c r="A59" s="1"/>
      <c r="B59" s="227"/>
      <c r="C59" s="227"/>
      <c r="D59" s="225"/>
      <c r="E59" s="225"/>
      <c r="F59" s="226"/>
      <c r="G59" s="166"/>
      <c r="H59" s="226"/>
      <c r="I59" s="166"/>
      <c r="J59" s="226"/>
      <c r="K59" s="166"/>
      <c r="L59" s="226"/>
      <c r="M59" s="166"/>
      <c r="N59" s="226"/>
      <c r="O59" s="166"/>
      <c r="P59" s="226"/>
      <c r="Q59" s="166"/>
      <c r="R59" s="226"/>
      <c r="S59" s="1"/>
      <c r="T59" s="1"/>
      <c r="U59" s="1"/>
      <c r="V59" s="4"/>
      <c r="W59" s="4"/>
      <c r="X59" s="4"/>
      <c r="Y59" s="4"/>
      <c r="Z59" s="4"/>
      <c r="AA59" s="4"/>
      <c r="AB59" s="1"/>
      <c r="AC59" s="1"/>
      <c r="AD59" s="1"/>
      <c r="AE59" s="1"/>
      <c r="AF59" s="1"/>
      <c r="AG59" s="1"/>
      <c r="AH59" s="1"/>
      <c r="AI59" s="1"/>
    </row>
    <row r="60" spans="1:35" s="2" customFormat="1" ht="11.5" x14ac:dyDescent="0.25">
      <c r="A60" s="1"/>
      <c r="B60" s="227"/>
      <c r="C60" s="227"/>
      <c r="D60" s="225"/>
      <c r="E60" s="225"/>
      <c r="F60" s="226"/>
      <c r="G60" s="166"/>
      <c r="H60" s="226"/>
      <c r="I60" s="166"/>
      <c r="J60" s="226"/>
      <c r="K60" s="166"/>
      <c r="L60" s="226"/>
      <c r="M60" s="166"/>
      <c r="N60" s="226"/>
      <c r="O60" s="166"/>
      <c r="P60" s="226"/>
      <c r="Q60" s="166"/>
      <c r="R60" s="226"/>
      <c r="S60" s="1"/>
      <c r="T60" s="1"/>
      <c r="U60" s="1"/>
      <c r="V60" s="4"/>
      <c r="W60" s="4"/>
      <c r="X60" s="4"/>
      <c r="Y60" s="4"/>
      <c r="Z60" s="4"/>
      <c r="AA60" s="4"/>
      <c r="AB60" s="1"/>
      <c r="AC60" s="1"/>
      <c r="AD60" s="1"/>
      <c r="AE60" s="1"/>
      <c r="AF60" s="1"/>
      <c r="AG60" s="1"/>
      <c r="AH60" s="1"/>
      <c r="AI60" s="1"/>
    </row>
    <row r="61" spans="1:35" s="2" customFormat="1" ht="11.5" x14ac:dyDescent="0.25">
      <c r="A61" s="1"/>
      <c r="B61" s="227"/>
      <c r="C61" s="227"/>
      <c r="D61" s="225"/>
      <c r="E61" s="225"/>
      <c r="F61" s="226"/>
      <c r="G61" s="166"/>
      <c r="H61" s="226"/>
      <c r="I61" s="166"/>
      <c r="J61" s="226"/>
      <c r="K61" s="166"/>
      <c r="L61" s="226"/>
      <c r="M61" s="166"/>
      <c r="N61" s="226"/>
      <c r="O61" s="166"/>
      <c r="P61" s="226"/>
      <c r="Q61" s="166"/>
      <c r="R61" s="226"/>
      <c r="S61" s="1"/>
      <c r="T61" s="1"/>
      <c r="U61" s="1"/>
      <c r="V61" s="4"/>
      <c r="W61" s="4"/>
      <c r="X61" s="4"/>
      <c r="Y61" s="4"/>
      <c r="Z61" s="4"/>
      <c r="AA61" s="4"/>
      <c r="AB61" s="1"/>
      <c r="AC61" s="1"/>
      <c r="AD61" s="1"/>
      <c r="AE61" s="1"/>
      <c r="AF61" s="1"/>
      <c r="AG61" s="1"/>
      <c r="AH61" s="1"/>
      <c r="AI61" s="1"/>
    </row>
    <row r="62" spans="1:35" s="2" customFormat="1" ht="11.5" x14ac:dyDescent="0.25">
      <c r="A62" s="1"/>
      <c r="B62" s="227"/>
      <c r="C62" s="227"/>
      <c r="D62" s="225"/>
      <c r="E62" s="225"/>
      <c r="F62" s="226"/>
      <c r="G62" s="166"/>
      <c r="H62" s="226"/>
      <c r="I62" s="166"/>
      <c r="J62" s="226"/>
      <c r="K62" s="166"/>
      <c r="L62" s="226"/>
      <c r="M62" s="166"/>
      <c r="N62" s="226"/>
      <c r="O62" s="166"/>
      <c r="P62" s="226"/>
      <c r="Q62" s="166"/>
      <c r="R62" s="226"/>
      <c r="S62" s="1"/>
      <c r="T62" s="1"/>
      <c r="U62" s="1"/>
      <c r="V62" s="4"/>
      <c r="W62" s="4"/>
      <c r="X62" s="4"/>
      <c r="Y62" s="4"/>
      <c r="Z62" s="4"/>
      <c r="AA62" s="4"/>
      <c r="AB62" s="1"/>
      <c r="AC62" s="1"/>
      <c r="AD62" s="1"/>
      <c r="AE62" s="1"/>
      <c r="AF62" s="1"/>
      <c r="AG62" s="1"/>
      <c r="AH62" s="1"/>
      <c r="AI62" s="1"/>
    </row>
    <row r="63" spans="1:35" s="2" customFormat="1" ht="11.5" x14ac:dyDescent="0.25">
      <c r="A63" s="1"/>
      <c r="B63" s="227"/>
      <c r="C63" s="227"/>
      <c r="D63" s="225"/>
      <c r="E63" s="225"/>
      <c r="F63" s="226"/>
      <c r="G63" s="166"/>
      <c r="H63" s="226"/>
      <c r="I63" s="166"/>
      <c r="J63" s="226"/>
      <c r="K63" s="166"/>
      <c r="L63" s="226"/>
      <c r="M63" s="166"/>
      <c r="N63" s="226"/>
      <c r="O63" s="166"/>
      <c r="P63" s="226"/>
      <c r="Q63" s="166"/>
      <c r="R63" s="226"/>
      <c r="S63" s="1"/>
      <c r="T63" s="1"/>
      <c r="U63" s="1"/>
      <c r="V63" s="4"/>
      <c r="W63" s="4"/>
      <c r="X63" s="4"/>
      <c r="Y63" s="4"/>
      <c r="Z63" s="4"/>
      <c r="AA63" s="4"/>
      <c r="AB63" s="1"/>
      <c r="AC63" s="1"/>
      <c r="AD63" s="1"/>
      <c r="AE63" s="1"/>
      <c r="AF63" s="1"/>
      <c r="AG63" s="1"/>
      <c r="AH63" s="1"/>
      <c r="AI63" s="1"/>
    </row>
    <row r="64" spans="1:35" s="2" customFormat="1" ht="11.5" x14ac:dyDescent="0.25">
      <c r="A64" s="1"/>
      <c r="B64" s="227"/>
      <c r="C64" s="227"/>
      <c r="D64" s="225"/>
      <c r="E64" s="225"/>
      <c r="F64" s="226"/>
      <c r="G64" s="166"/>
      <c r="H64" s="226"/>
      <c r="I64" s="166"/>
      <c r="J64" s="226"/>
      <c r="K64" s="166"/>
      <c r="L64" s="226"/>
      <c r="M64" s="166"/>
      <c r="N64" s="226"/>
      <c r="O64" s="166"/>
      <c r="P64" s="226"/>
      <c r="Q64" s="166"/>
      <c r="R64" s="226"/>
      <c r="S64" s="1"/>
      <c r="T64" s="1"/>
      <c r="U64" s="1"/>
      <c r="V64" s="4"/>
      <c r="W64" s="4"/>
      <c r="X64" s="4"/>
      <c r="Y64" s="4"/>
      <c r="Z64" s="4"/>
      <c r="AA64" s="4"/>
      <c r="AB64" s="1"/>
      <c r="AC64" s="1"/>
      <c r="AD64" s="1"/>
      <c r="AE64" s="1"/>
      <c r="AF64" s="1"/>
      <c r="AG64" s="1"/>
      <c r="AH64" s="1"/>
      <c r="AI64" s="1"/>
    </row>
    <row r="65" spans="1:35" s="2" customFormat="1" ht="11.5" x14ac:dyDescent="0.25">
      <c r="A65" s="1"/>
      <c r="B65" s="227"/>
      <c r="C65" s="227"/>
      <c r="D65" s="225"/>
      <c r="E65" s="225"/>
      <c r="F65" s="226"/>
      <c r="G65" s="166"/>
      <c r="H65" s="226"/>
      <c r="I65" s="166"/>
      <c r="J65" s="226"/>
      <c r="K65" s="166"/>
      <c r="L65" s="226"/>
      <c r="M65" s="166"/>
      <c r="N65" s="226"/>
      <c r="O65" s="166"/>
      <c r="P65" s="226"/>
      <c r="Q65" s="166"/>
      <c r="R65" s="226"/>
      <c r="S65" s="1"/>
      <c r="T65" s="1"/>
      <c r="U65" s="1"/>
      <c r="V65" s="4"/>
      <c r="W65" s="4"/>
      <c r="X65" s="4"/>
      <c r="Y65" s="4"/>
      <c r="Z65" s="4"/>
      <c r="AA65" s="4"/>
      <c r="AB65" s="1"/>
      <c r="AC65" s="1"/>
      <c r="AD65" s="1"/>
      <c r="AE65" s="1"/>
      <c r="AF65" s="1"/>
      <c r="AG65" s="1"/>
      <c r="AH65" s="1"/>
      <c r="AI65" s="1"/>
    </row>
    <row r="66" spans="1:35" s="2" customFormat="1" ht="11.5" x14ac:dyDescent="0.25">
      <c r="A66" s="1"/>
      <c r="B66" s="227"/>
      <c r="C66" s="227"/>
      <c r="D66" s="225"/>
      <c r="E66" s="225"/>
      <c r="F66" s="226"/>
      <c r="G66" s="166"/>
      <c r="H66" s="226"/>
      <c r="I66" s="166"/>
      <c r="J66" s="226"/>
      <c r="K66" s="166"/>
      <c r="L66" s="226"/>
      <c r="M66" s="166"/>
      <c r="N66" s="226"/>
      <c r="O66" s="166"/>
      <c r="P66" s="226"/>
      <c r="Q66" s="166"/>
      <c r="R66" s="226"/>
      <c r="S66" s="1"/>
      <c r="T66" s="1"/>
      <c r="U66" s="1"/>
      <c r="V66" s="4"/>
      <c r="W66" s="4"/>
      <c r="X66" s="4"/>
      <c r="Y66" s="4"/>
      <c r="Z66" s="4"/>
      <c r="AA66" s="4"/>
      <c r="AB66" s="1"/>
      <c r="AC66" s="1"/>
      <c r="AD66" s="1"/>
      <c r="AE66" s="1"/>
      <c r="AF66" s="1"/>
      <c r="AG66" s="1"/>
      <c r="AH66" s="1"/>
      <c r="AI66" s="1"/>
    </row>
    <row r="67" spans="1:35" s="2" customFormat="1" ht="11.5" x14ac:dyDescent="0.25">
      <c r="A67" s="1"/>
      <c r="B67" s="227"/>
      <c r="C67" s="227"/>
      <c r="D67" s="225"/>
      <c r="E67" s="225"/>
      <c r="F67" s="226"/>
      <c r="G67" s="166"/>
      <c r="H67" s="226"/>
      <c r="I67" s="166"/>
      <c r="J67" s="226"/>
      <c r="K67" s="166"/>
      <c r="L67" s="226"/>
      <c r="M67" s="166"/>
      <c r="N67" s="226"/>
      <c r="O67" s="166"/>
      <c r="P67" s="226"/>
      <c r="Q67" s="166"/>
      <c r="R67" s="226"/>
      <c r="S67" s="1"/>
      <c r="T67" s="1"/>
      <c r="U67" s="1"/>
      <c r="V67" s="4"/>
      <c r="W67" s="4"/>
      <c r="X67" s="4"/>
      <c r="Y67" s="4"/>
      <c r="Z67" s="4"/>
      <c r="AA67" s="4"/>
      <c r="AB67" s="1"/>
      <c r="AC67" s="1"/>
      <c r="AD67" s="1"/>
      <c r="AE67" s="1"/>
      <c r="AF67" s="1"/>
      <c r="AG67" s="1"/>
      <c r="AH67" s="1"/>
      <c r="AI67" s="1"/>
    </row>
    <row r="68" spans="1:35" s="2" customFormat="1" ht="11.5" x14ac:dyDescent="0.25">
      <c r="A68" s="1"/>
      <c r="B68" s="227"/>
      <c r="C68" s="227"/>
      <c r="D68" s="225"/>
      <c r="E68" s="225"/>
      <c r="F68" s="226"/>
      <c r="G68" s="166"/>
      <c r="H68" s="226"/>
      <c r="I68" s="166"/>
      <c r="J68" s="226"/>
      <c r="K68" s="166"/>
      <c r="L68" s="226"/>
      <c r="M68" s="166"/>
      <c r="N68" s="226"/>
      <c r="O68" s="166"/>
      <c r="P68" s="226"/>
      <c r="Q68" s="166"/>
      <c r="R68" s="226"/>
      <c r="S68" s="1"/>
      <c r="T68" s="1"/>
      <c r="U68" s="1"/>
      <c r="V68" s="4"/>
      <c r="W68" s="4"/>
      <c r="X68" s="4"/>
      <c r="Y68" s="4"/>
      <c r="Z68" s="4"/>
      <c r="AA68" s="4"/>
      <c r="AB68" s="1"/>
      <c r="AC68" s="1"/>
      <c r="AD68" s="1"/>
      <c r="AE68" s="1"/>
      <c r="AF68" s="1"/>
      <c r="AG68" s="1"/>
      <c r="AH68" s="1"/>
      <c r="AI68" s="1"/>
    </row>
    <row r="69" spans="1:35" s="2" customFormat="1" ht="11.5" x14ac:dyDescent="0.25">
      <c r="A69" s="1"/>
      <c r="B69" s="227"/>
      <c r="C69" s="227"/>
      <c r="D69" s="225"/>
      <c r="E69" s="225"/>
      <c r="F69" s="226"/>
      <c r="G69" s="166"/>
      <c r="H69" s="226"/>
      <c r="I69" s="166"/>
      <c r="J69" s="226"/>
      <c r="K69" s="166"/>
      <c r="L69" s="226"/>
      <c r="M69" s="166"/>
      <c r="N69" s="226"/>
      <c r="O69" s="166"/>
      <c r="P69" s="226"/>
      <c r="Q69" s="166"/>
      <c r="R69" s="226"/>
      <c r="S69" s="1"/>
      <c r="T69" s="1"/>
      <c r="U69" s="1"/>
      <c r="V69" s="4"/>
      <c r="W69" s="4"/>
      <c r="X69" s="4"/>
      <c r="Y69" s="4"/>
      <c r="Z69" s="4"/>
      <c r="AA69" s="4"/>
      <c r="AB69" s="1"/>
      <c r="AC69" s="1"/>
      <c r="AD69" s="1"/>
      <c r="AE69" s="1"/>
      <c r="AF69" s="1"/>
      <c r="AG69" s="1"/>
      <c r="AH69" s="1"/>
      <c r="AI69" s="1"/>
    </row>
    <row r="70" spans="1:35" s="2" customFormat="1" ht="11.5" x14ac:dyDescent="0.25">
      <c r="A70" s="1"/>
      <c r="B70" s="227"/>
      <c r="C70" s="227"/>
      <c r="D70" s="225"/>
      <c r="E70" s="225"/>
      <c r="F70" s="226"/>
      <c r="G70" s="166"/>
      <c r="H70" s="226"/>
      <c r="I70" s="166"/>
      <c r="J70" s="226"/>
      <c r="K70" s="166"/>
      <c r="L70" s="226"/>
      <c r="M70" s="166"/>
      <c r="N70" s="226"/>
      <c r="O70" s="166"/>
      <c r="P70" s="226"/>
      <c r="Q70" s="166"/>
      <c r="R70" s="226"/>
      <c r="S70" s="1"/>
      <c r="T70" s="1"/>
      <c r="U70" s="1"/>
      <c r="V70" s="4"/>
      <c r="W70" s="4"/>
      <c r="X70" s="4"/>
      <c r="Y70" s="4"/>
      <c r="Z70" s="4"/>
      <c r="AA70" s="4"/>
      <c r="AB70" s="1"/>
      <c r="AC70" s="1"/>
      <c r="AD70" s="1"/>
      <c r="AE70" s="1"/>
      <c r="AF70" s="1"/>
      <c r="AG70" s="1"/>
      <c r="AH70" s="1"/>
      <c r="AI70" s="1"/>
    </row>
    <row r="71" spans="1:35" s="2" customFormat="1" ht="11.5" x14ac:dyDescent="0.25">
      <c r="A71" s="1"/>
      <c r="B71" s="227"/>
      <c r="C71" s="227"/>
      <c r="D71" s="225"/>
      <c r="E71" s="225"/>
      <c r="F71" s="226"/>
      <c r="G71" s="166"/>
      <c r="H71" s="226"/>
      <c r="I71" s="166"/>
      <c r="J71" s="226"/>
      <c r="K71" s="166"/>
      <c r="L71" s="226"/>
      <c r="M71" s="166"/>
      <c r="N71" s="226"/>
      <c r="O71" s="166"/>
      <c r="P71" s="226"/>
      <c r="Q71" s="166"/>
      <c r="R71" s="226"/>
      <c r="S71" s="1"/>
      <c r="T71" s="1"/>
      <c r="U71" s="1"/>
      <c r="V71" s="4"/>
      <c r="W71" s="4"/>
      <c r="X71" s="4"/>
      <c r="Y71" s="4"/>
      <c r="Z71" s="4"/>
      <c r="AA71" s="4"/>
      <c r="AB71" s="1"/>
      <c r="AC71" s="1"/>
      <c r="AD71" s="1"/>
      <c r="AE71" s="1"/>
      <c r="AF71" s="1"/>
      <c r="AG71" s="1"/>
      <c r="AH71" s="1"/>
      <c r="AI71" s="1"/>
    </row>
    <row r="72" spans="1:35" s="2" customFormat="1" ht="11.5" x14ac:dyDescent="0.25">
      <c r="A72" s="1"/>
      <c r="B72" s="227"/>
      <c r="C72" s="227"/>
      <c r="D72" s="225"/>
      <c r="E72" s="225"/>
      <c r="F72" s="226"/>
      <c r="G72" s="166"/>
      <c r="H72" s="226"/>
      <c r="I72" s="166"/>
      <c r="J72" s="226"/>
      <c r="K72" s="166"/>
      <c r="L72" s="226"/>
      <c r="M72" s="166"/>
      <c r="N72" s="226"/>
      <c r="O72" s="166"/>
      <c r="P72" s="226"/>
      <c r="Q72" s="166"/>
      <c r="R72" s="226"/>
      <c r="S72" s="1"/>
      <c r="T72" s="1"/>
      <c r="U72" s="1"/>
      <c r="V72" s="4"/>
      <c r="W72" s="4"/>
      <c r="X72" s="4"/>
      <c r="Y72" s="4"/>
      <c r="Z72" s="4"/>
      <c r="AA72" s="4"/>
      <c r="AB72" s="1"/>
      <c r="AC72" s="1"/>
      <c r="AD72" s="1"/>
      <c r="AE72" s="1"/>
      <c r="AF72" s="1"/>
      <c r="AG72" s="1"/>
      <c r="AH72" s="1"/>
      <c r="AI72" s="1"/>
    </row>
    <row r="73" spans="1:35" s="2" customFormat="1" ht="11.5" x14ac:dyDescent="0.25">
      <c r="A73" s="1"/>
      <c r="B73" s="227"/>
      <c r="C73" s="227"/>
      <c r="D73" s="225"/>
      <c r="E73" s="225"/>
      <c r="F73" s="226"/>
      <c r="G73" s="166"/>
      <c r="H73" s="226"/>
      <c r="I73" s="166"/>
      <c r="J73" s="226"/>
      <c r="K73" s="166"/>
      <c r="L73" s="226"/>
      <c r="M73" s="166"/>
      <c r="N73" s="226"/>
      <c r="O73" s="166"/>
      <c r="P73" s="226"/>
      <c r="Q73" s="166"/>
      <c r="R73" s="226"/>
      <c r="S73" s="1"/>
      <c r="T73" s="1"/>
      <c r="U73" s="1"/>
      <c r="V73" s="4"/>
      <c r="W73" s="4"/>
      <c r="X73" s="4"/>
      <c r="Y73" s="4"/>
      <c r="Z73" s="4"/>
      <c r="AA73" s="4"/>
      <c r="AB73" s="1"/>
      <c r="AC73" s="1"/>
      <c r="AD73" s="1"/>
      <c r="AE73" s="1"/>
      <c r="AF73" s="1"/>
      <c r="AG73" s="1"/>
      <c r="AH73" s="1"/>
      <c r="AI73" s="1"/>
    </row>
    <row r="74" spans="1:35" s="2" customFormat="1" ht="11.5" x14ac:dyDescent="0.25">
      <c r="A74" s="1"/>
      <c r="B74" s="227"/>
      <c r="C74" s="227"/>
      <c r="D74" s="225"/>
      <c r="E74" s="225"/>
      <c r="F74" s="226"/>
      <c r="G74" s="166"/>
      <c r="H74" s="226"/>
      <c r="I74" s="166"/>
      <c r="J74" s="226"/>
      <c r="K74" s="166"/>
      <c r="L74" s="226"/>
      <c r="M74" s="166"/>
      <c r="N74" s="226"/>
      <c r="O74" s="166"/>
      <c r="P74" s="226"/>
      <c r="Q74" s="166"/>
      <c r="R74" s="226"/>
      <c r="S74" s="1"/>
      <c r="T74" s="1"/>
      <c r="U74" s="1"/>
      <c r="V74" s="4"/>
      <c r="W74" s="4"/>
      <c r="X74" s="4"/>
      <c r="Y74" s="4"/>
      <c r="Z74" s="4"/>
      <c r="AA74" s="4"/>
      <c r="AB74" s="1"/>
      <c r="AC74" s="1"/>
      <c r="AD74" s="1"/>
      <c r="AE74" s="1"/>
      <c r="AF74" s="1"/>
      <c r="AG74" s="1"/>
      <c r="AH74" s="1"/>
      <c r="AI74" s="1"/>
    </row>
    <row r="75" spans="1:35" s="2" customFormat="1" ht="11.5" x14ac:dyDescent="0.25">
      <c r="A75" s="1"/>
      <c r="B75" s="227"/>
      <c r="C75" s="227"/>
      <c r="D75" s="225"/>
      <c r="E75" s="225"/>
      <c r="F75" s="226"/>
      <c r="G75" s="166"/>
      <c r="H75" s="226"/>
      <c r="I75" s="166"/>
      <c r="J75" s="226"/>
      <c r="K75" s="166"/>
      <c r="L75" s="226"/>
      <c r="M75" s="166"/>
      <c r="N75" s="226"/>
      <c r="O75" s="166"/>
      <c r="P75" s="226"/>
      <c r="Q75" s="166"/>
      <c r="R75" s="226"/>
      <c r="S75" s="1"/>
      <c r="T75" s="1"/>
      <c r="U75" s="1"/>
      <c r="V75" s="4"/>
      <c r="W75" s="4"/>
      <c r="X75" s="4"/>
      <c r="Y75" s="4"/>
      <c r="Z75" s="4"/>
      <c r="AA75" s="4"/>
      <c r="AB75" s="1"/>
      <c r="AC75" s="1"/>
      <c r="AD75" s="1"/>
      <c r="AE75" s="1"/>
      <c r="AF75" s="1"/>
      <c r="AG75" s="1"/>
      <c r="AH75" s="1"/>
      <c r="AI75" s="1"/>
    </row>
    <row r="76" spans="1:35" s="2" customFormat="1" ht="11.5" x14ac:dyDescent="0.25">
      <c r="A76" s="1"/>
      <c r="B76" s="227"/>
      <c r="C76" s="227"/>
      <c r="D76" s="225"/>
      <c r="E76" s="225"/>
      <c r="F76" s="226"/>
      <c r="G76" s="166"/>
      <c r="H76" s="226"/>
      <c r="I76" s="166"/>
      <c r="J76" s="226"/>
      <c r="K76" s="166"/>
      <c r="L76" s="226"/>
      <c r="M76" s="166"/>
      <c r="N76" s="226"/>
      <c r="O76" s="166"/>
      <c r="P76" s="226"/>
      <c r="Q76" s="166"/>
      <c r="R76" s="226"/>
      <c r="S76" s="1"/>
      <c r="T76" s="1"/>
      <c r="U76" s="1"/>
      <c r="V76" s="4"/>
      <c r="W76" s="4"/>
      <c r="X76" s="4"/>
      <c r="Y76" s="4"/>
      <c r="Z76" s="4"/>
      <c r="AA76" s="4"/>
      <c r="AB76" s="1"/>
      <c r="AC76" s="1"/>
      <c r="AD76" s="1"/>
      <c r="AE76" s="1"/>
      <c r="AF76" s="1"/>
      <c r="AG76" s="1"/>
      <c r="AH76" s="1"/>
      <c r="AI76" s="1"/>
    </row>
    <row r="77" spans="1:35" s="2" customFormat="1" ht="11.5" x14ac:dyDescent="0.25">
      <c r="A77" s="1"/>
      <c r="B77" s="227"/>
      <c r="C77" s="227"/>
      <c r="D77" s="225"/>
      <c r="E77" s="225"/>
      <c r="F77" s="226"/>
      <c r="G77" s="166"/>
      <c r="H77" s="226"/>
      <c r="I77" s="166"/>
      <c r="J77" s="226"/>
      <c r="K77" s="166"/>
      <c r="L77" s="226"/>
      <c r="M77" s="166"/>
      <c r="N77" s="226"/>
      <c r="O77" s="166"/>
      <c r="P77" s="226"/>
      <c r="Q77" s="166"/>
      <c r="R77" s="226"/>
      <c r="S77" s="1"/>
      <c r="T77" s="1"/>
      <c r="U77" s="1"/>
      <c r="V77" s="4"/>
      <c r="W77" s="4"/>
      <c r="X77" s="4"/>
      <c r="Y77" s="4"/>
      <c r="Z77" s="4"/>
      <c r="AA77" s="4"/>
      <c r="AB77" s="1"/>
      <c r="AC77" s="1"/>
      <c r="AD77" s="1"/>
      <c r="AE77" s="1"/>
      <c r="AF77" s="1"/>
      <c r="AG77" s="1"/>
      <c r="AH77" s="1"/>
      <c r="AI77" s="1"/>
    </row>
    <row r="78" spans="1:35" s="2" customFormat="1" ht="11.5" x14ac:dyDescent="0.25">
      <c r="A78" s="1"/>
      <c r="B78" s="227"/>
      <c r="C78" s="227"/>
      <c r="D78" s="225"/>
      <c r="E78" s="225"/>
      <c r="F78" s="226"/>
      <c r="G78" s="166"/>
      <c r="H78" s="226"/>
      <c r="I78" s="166"/>
      <c r="J78" s="226"/>
      <c r="K78" s="166"/>
      <c r="L78" s="226"/>
      <c r="M78" s="166"/>
      <c r="N78" s="226"/>
      <c r="O78" s="166"/>
      <c r="P78" s="226"/>
      <c r="Q78" s="166"/>
      <c r="R78" s="226"/>
      <c r="S78" s="1"/>
      <c r="T78" s="1"/>
      <c r="U78" s="1"/>
      <c r="V78" s="4"/>
      <c r="W78" s="4"/>
      <c r="X78" s="4"/>
      <c r="Y78" s="4"/>
      <c r="Z78" s="4"/>
      <c r="AA78" s="4"/>
      <c r="AB78" s="1"/>
      <c r="AC78" s="1"/>
      <c r="AD78" s="1"/>
      <c r="AE78" s="1"/>
      <c r="AF78" s="1"/>
      <c r="AG78" s="1"/>
      <c r="AH78" s="1"/>
      <c r="AI78" s="1"/>
    </row>
    <row r="79" spans="1:35" s="2" customFormat="1" ht="11.5" x14ac:dyDescent="0.25">
      <c r="A79" s="1"/>
      <c r="B79" s="227"/>
      <c r="C79" s="227"/>
      <c r="D79" s="225"/>
      <c r="E79" s="225"/>
      <c r="F79" s="226"/>
      <c r="G79" s="166"/>
      <c r="H79" s="226"/>
      <c r="I79" s="166"/>
      <c r="J79" s="226"/>
      <c r="K79" s="166"/>
      <c r="L79" s="226"/>
      <c r="M79" s="166"/>
      <c r="N79" s="226"/>
      <c r="O79" s="166"/>
      <c r="P79" s="226"/>
      <c r="Q79" s="166"/>
      <c r="R79" s="226"/>
      <c r="S79" s="1"/>
      <c r="T79" s="1"/>
      <c r="U79" s="1"/>
      <c r="V79" s="4"/>
      <c r="W79" s="4"/>
      <c r="X79" s="4"/>
      <c r="Y79" s="4"/>
      <c r="Z79" s="4"/>
      <c r="AA79" s="4"/>
      <c r="AB79" s="1"/>
      <c r="AC79" s="1"/>
      <c r="AD79" s="1"/>
      <c r="AE79" s="1"/>
      <c r="AF79" s="1"/>
      <c r="AG79" s="1"/>
      <c r="AH79" s="1"/>
      <c r="AI79" s="1"/>
    </row>
    <row r="80" spans="1:35" s="2" customFormat="1" ht="11.5" x14ac:dyDescent="0.25">
      <c r="A80" s="1"/>
      <c r="B80" s="227"/>
      <c r="C80" s="227"/>
      <c r="D80" s="225"/>
      <c r="E80" s="225"/>
      <c r="F80" s="226"/>
      <c r="G80" s="166"/>
      <c r="H80" s="226"/>
      <c r="I80" s="166"/>
      <c r="J80" s="226"/>
      <c r="K80" s="166"/>
      <c r="L80" s="226"/>
      <c r="M80" s="166"/>
      <c r="N80" s="226"/>
      <c r="O80" s="166"/>
      <c r="P80" s="226"/>
      <c r="Q80" s="166"/>
      <c r="R80" s="226"/>
      <c r="S80" s="1"/>
      <c r="T80" s="1"/>
      <c r="U80" s="1"/>
      <c r="V80" s="4"/>
      <c r="W80" s="4"/>
      <c r="X80" s="4"/>
      <c r="Y80" s="4"/>
      <c r="Z80" s="4"/>
      <c r="AA80" s="4"/>
      <c r="AB80" s="1"/>
      <c r="AC80" s="1"/>
      <c r="AD80" s="1"/>
      <c r="AE80" s="1"/>
      <c r="AF80" s="1"/>
      <c r="AG80" s="1"/>
      <c r="AH80" s="1"/>
      <c r="AI80" s="1"/>
    </row>
    <row r="81" spans="1:35" s="2" customFormat="1" ht="11.5" x14ac:dyDescent="0.25">
      <c r="A81" s="1"/>
      <c r="B81" s="227"/>
      <c r="C81" s="227"/>
      <c r="D81" s="225"/>
      <c r="E81" s="225"/>
      <c r="F81" s="226"/>
      <c r="G81" s="166"/>
      <c r="H81" s="226"/>
      <c r="I81" s="166"/>
      <c r="J81" s="226"/>
      <c r="K81" s="166"/>
      <c r="L81" s="226"/>
      <c r="M81" s="166"/>
      <c r="N81" s="226"/>
      <c r="O81" s="166"/>
      <c r="P81" s="226"/>
      <c r="Q81" s="166"/>
      <c r="R81" s="226"/>
      <c r="S81" s="1"/>
      <c r="T81" s="1"/>
      <c r="U81" s="1"/>
      <c r="V81" s="4"/>
      <c r="W81" s="4"/>
      <c r="X81" s="4"/>
      <c r="Y81" s="4"/>
      <c r="Z81" s="4"/>
      <c r="AA81" s="4"/>
      <c r="AB81" s="1"/>
      <c r="AC81" s="1"/>
      <c r="AD81" s="1"/>
      <c r="AE81" s="1"/>
      <c r="AF81" s="1"/>
      <c r="AG81" s="1"/>
      <c r="AH81" s="1"/>
      <c r="AI81" s="1"/>
    </row>
    <row r="82" spans="1:35" s="2" customFormat="1" ht="11.5" x14ac:dyDescent="0.25">
      <c r="A82" s="1"/>
      <c r="B82" s="227"/>
      <c r="C82" s="227"/>
      <c r="D82" s="225"/>
      <c r="E82" s="225"/>
      <c r="F82" s="226"/>
      <c r="G82" s="166"/>
      <c r="H82" s="226"/>
      <c r="I82" s="166"/>
      <c r="J82" s="226"/>
      <c r="K82" s="166"/>
      <c r="L82" s="226"/>
      <c r="M82" s="166"/>
      <c r="N82" s="226"/>
      <c r="O82" s="166"/>
      <c r="P82" s="226"/>
      <c r="Q82" s="166"/>
      <c r="R82" s="226"/>
      <c r="S82" s="1"/>
      <c r="T82" s="1"/>
      <c r="U82" s="1"/>
      <c r="V82" s="4"/>
      <c r="W82" s="4"/>
      <c r="X82" s="4"/>
      <c r="Y82" s="4"/>
      <c r="Z82" s="4"/>
      <c r="AA82" s="4"/>
      <c r="AB82" s="1"/>
      <c r="AC82" s="1"/>
      <c r="AD82" s="1"/>
      <c r="AE82" s="1"/>
      <c r="AF82" s="1"/>
      <c r="AG82" s="1"/>
      <c r="AH82" s="1"/>
      <c r="AI82" s="1"/>
    </row>
    <row r="83" spans="1:35" s="2" customFormat="1" ht="11.5" x14ac:dyDescent="0.25">
      <c r="A83" s="1"/>
      <c r="B83" s="227"/>
      <c r="C83" s="227"/>
      <c r="D83" s="225"/>
      <c r="E83" s="225"/>
      <c r="F83" s="226"/>
      <c r="G83" s="166"/>
      <c r="H83" s="226"/>
      <c r="I83" s="166"/>
      <c r="J83" s="226"/>
      <c r="K83" s="166"/>
      <c r="L83" s="226"/>
      <c r="M83" s="166"/>
      <c r="N83" s="226"/>
      <c r="O83" s="166"/>
      <c r="P83" s="226"/>
      <c r="Q83" s="166"/>
      <c r="R83" s="226"/>
      <c r="S83" s="1"/>
      <c r="T83" s="1"/>
      <c r="U83" s="1"/>
      <c r="V83" s="4"/>
      <c r="W83" s="4"/>
      <c r="X83" s="4"/>
      <c r="Y83" s="4"/>
      <c r="Z83" s="4"/>
      <c r="AA83" s="4"/>
      <c r="AB83" s="1"/>
      <c r="AC83" s="1"/>
      <c r="AD83" s="1"/>
      <c r="AE83" s="1"/>
      <c r="AF83" s="1"/>
      <c r="AG83" s="1"/>
      <c r="AH83" s="1"/>
      <c r="AI83" s="1"/>
    </row>
    <row r="84" spans="1:35" s="2" customFormat="1" ht="11.5" x14ac:dyDescent="0.25">
      <c r="A84" s="1"/>
      <c r="B84" s="227"/>
      <c r="C84" s="227"/>
      <c r="D84" s="225"/>
      <c r="E84" s="225"/>
      <c r="F84" s="226"/>
      <c r="G84" s="166"/>
      <c r="H84" s="226"/>
      <c r="I84" s="166"/>
      <c r="J84" s="226"/>
      <c r="K84" s="166"/>
      <c r="L84" s="226"/>
      <c r="M84" s="166"/>
      <c r="N84" s="226"/>
      <c r="O84" s="166"/>
      <c r="P84" s="226"/>
      <c r="Q84" s="166"/>
      <c r="R84" s="226"/>
      <c r="S84" s="1"/>
      <c r="T84" s="1"/>
      <c r="U84" s="1"/>
      <c r="V84" s="4"/>
      <c r="W84" s="4"/>
      <c r="X84" s="4"/>
      <c r="Y84" s="4"/>
      <c r="Z84" s="4"/>
      <c r="AA84" s="4"/>
      <c r="AB84" s="1"/>
      <c r="AC84" s="1"/>
      <c r="AD84" s="1"/>
      <c r="AE84" s="1"/>
      <c r="AF84" s="1"/>
      <c r="AG84" s="1"/>
      <c r="AH84" s="1"/>
      <c r="AI84" s="1"/>
    </row>
    <row r="85" spans="1:35" s="2" customFormat="1" ht="11.5" x14ac:dyDescent="0.25">
      <c r="A85" s="1"/>
      <c r="B85" s="227"/>
      <c r="C85" s="227"/>
      <c r="D85" s="225"/>
      <c r="E85" s="225"/>
      <c r="F85" s="226"/>
      <c r="G85" s="166"/>
      <c r="H85" s="226"/>
      <c r="I85" s="166"/>
      <c r="J85" s="226"/>
      <c r="K85" s="166"/>
      <c r="L85" s="226"/>
      <c r="M85" s="166"/>
      <c r="N85" s="226"/>
      <c r="O85" s="166"/>
      <c r="P85" s="226"/>
      <c r="Q85" s="166"/>
      <c r="R85" s="226"/>
      <c r="S85" s="1"/>
      <c r="T85" s="1"/>
      <c r="U85" s="1"/>
      <c r="V85" s="4"/>
      <c r="W85" s="4"/>
      <c r="X85" s="4"/>
      <c r="Y85" s="4"/>
      <c r="Z85" s="4"/>
      <c r="AA85" s="4"/>
      <c r="AB85" s="1"/>
      <c r="AC85" s="1"/>
      <c r="AD85" s="1"/>
      <c r="AE85" s="1"/>
      <c r="AF85" s="1"/>
      <c r="AG85" s="1"/>
      <c r="AH85" s="1"/>
      <c r="AI85" s="1"/>
    </row>
    <row r="86" spans="1:35" s="2" customFormat="1" ht="11.5" x14ac:dyDescent="0.25">
      <c r="A86" s="1"/>
      <c r="B86" s="227"/>
      <c r="C86" s="227"/>
      <c r="D86" s="225"/>
      <c r="E86" s="225"/>
      <c r="F86" s="226"/>
      <c r="G86" s="166"/>
      <c r="H86" s="226"/>
      <c r="I86" s="166"/>
      <c r="J86" s="226"/>
      <c r="K86" s="166"/>
      <c r="L86" s="226"/>
      <c r="M86" s="166"/>
      <c r="N86" s="226"/>
      <c r="O86" s="166"/>
      <c r="P86" s="226"/>
      <c r="Q86" s="166"/>
      <c r="R86" s="226"/>
      <c r="S86" s="1"/>
      <c r="T86" s="1"/>
      <c r="U86" s="1"/>
      <c r="V86" s="4"/>
      <c r="W86" s="4"/>
      <c r="X86" s="4"/>
      <c r="Y86" s="4"/>
      <c r="Z86" s="4"/>
      <c r="AA86" s="4"/>
      <c r="AB86" s="1"/>
      <c r="AC86" s="1"/>
      <c r="AD86" s="1"/>
      <c r="AE86" s="1"/>
      <c r="AF86" s="1"/>
      <c r="AG86" s="1"/>
      <c r="AH86" s="1"/>
      <c r="AI86" s="1"/>
    </row>
    <row r="87" spans="1:35" s="2" customFormat="1" ht="11.5" x14ac:dyDescent="0.25">
      <c r="A87" s="1"/>
      <c r="B87" s="227"/>
      <c r="C87" s="227"/>
      <c r="D87" s="225"/>
      <c r="E87" s="225"/>
      <c r="F87" s="226"/>
      <c r="G87" s="166"/>
      <c r="H87" s="226"/>
      <c r="I87" s="166"/>
      <c r="J87" s="226"/>
      <c r="K87" s="166"/>
      <c r="L87" s="226"/>
      <c r="M87" s="166"/>
      <c r="N87" s="226"/>
      <c r="O87" s="166"/>
      <c r="P87" s="226"/>
      <c r="Q87" s="166"/>
      <c r="R87" s="226"/>
      <c r="S87" s="1"/>
      <c r="T87" s="1"/>
      <c r="U87" s="1"/>
      <c r="V87" s="4"/>
      <c r="W87" s="4"/>
      <c r="X87" s="4"/>
      <c r="Y87" s="4"/>
      <c r="Z87" s="4"/>
      <c r="AA87" s="4"/>
      <c r="AB87" s="1"/>
      <c r="AC87" s="1"/>
      <c r="AD87" s="1"/>
      <c r="AE87" s="1"/>
      <c r="AF87" s="1"/>
      <c r="AG87" s="1"/>
      <c r="AH87" s="1"/>
      <c r="AI87" s="1"/>
    </row>
    <row r="88" spans="1:35" s="2" customFormat="1" ht="11.5" x14ac:dyDescent="0.25">
      <c r="A88" s="1"/>
      <c r="B88" s="227"/>
      <c r="C88" s="227"/>
      <c r="D88" s="225"/>
      <c r="E88" s="225"/>
      <c r="F88" s="226"/>
      <c r="G88" s="166"/>
      <c r="H88" s="226"/>
      <c r="I88" s="166"/>
      <c r="J88" s="226"/>
      <c r="K88" s="166"/>
      <c r="L88" s="226"/>
      <c r="M88" s="166"/>
      <c r="N88" s="226"/>
      <c r="O88" s="166"/>
      <c r="P88" s="226"/>
      <c r="Q88" s="166"/>
      <c r="R88" s="226"/>
      <c r="S88" s="1"/>
      <c r="T88" s="1"/>
      <c r="U88" s="1"/>
      <c r="V88" s="4"/>
      <c r="W88" s="4"/>
      <c r="X88" s="4"/>
      <c r="Y88" s="4"/>
      <c r="Z88" s="4"/>
      <c r="AA88" s="4"/>
      <c r="AB88" s="1"/>
      <c r="AC88" s="1"/>
      <c r="AD88" s="1"/>
      <c r="AE88" s="1"/>
      <c r="AF88" s="1"/>
      <c r="AG88" s="1"/>
      <c r="AH88" s="1"/>
      <c r="AI88" s="1"/>
    </row>
    <row r="89" spans="1:35" s="2" customFormat="1" ht="11.5" x14ac:dyDescent="0.25">
      <c r="A89" s="1"/>
      <c r="B89" s="227"/>
      <c r="C89" s="227"/>
      <c r="D89" s="225"/>
      <c r="E89" s="225"/>
      <c r="F89" s="226"/>
      <c r="G89" s="166"/>
      <c r="H89" s="226"/>
      <c r="I89" s="166"/>
      <c r="J89" s="226"/>
      <c r="K89" s="166"/>
      <c r="L89" s="226"/>
      <c r="M89" s="166"/>
      <c r="N89" s="226"/>
      <c r="O89" s="166"/>
      <c r="P89" s="226"/>
      <c r="Q89" s="166"/>
      <c r="R89" s="226"/>
      <c r="S89" s="1"/>
      <c r="T89" s="1"/>
      <c r="U89" s="1"/>
      <c r="V89" s="4"/>
      <c r="W89" s="4"/>
      <c r="X89" s="4"/>
      <c r="Y89" s="4"/>
      <c r="Z89" s="4"/>
      <c r="AA89" s="4"/>
      <c r="AB89" s="1"/>
      <c r="AC89" s="1"/>
      <c r="AD89" s="1"/>
      <c r="AE89" s="1"/>
      <c r="AF89" s="1"/>
      <c r="AG89" s="1"/>
      <c r="AH89" s="1"/>
      <c r="AI89" s="1"/>
    </row>
    <row r="90" spans="1:35" s="2" customFormat="1" ht="11.5" x14ac:dyDescent="0.25">
      <c r="A90" s="1"/>
      <c r="B90" s="227"/>
      <c r="C90" s="227"/>
      <c r="D90" s="225"/>
      <c r="E90" s="225"/>
      <c r="F90" s="226"/>
      <c r="G90" s="166"/>
      <c r="H90" s="226"/>
      <c r="I90" s="166"/>
      <c r="J90" s="226"/>
      <c r="K90" s="166"/>
      <c r="L90" s="226"/>
      <c r="M90" s="166"/>
      <c r="N90" s="226"/>
      <c r="O90" s="166"/>
      <c r="P90" s="226"/>
      <c r="Q90" s="166"/>
      <c r="R90" s="226"/>
      <c r="S90" s="1"/>
      <c r="T90" s="1"/>
      <c r="U90" s="1"/>
      <c r="V90" s="4"/>
      <c r="W90" s="4"/>
      <c r="X90" s="4"/>
      <c r="Y90" s="4"/>
      <c r="Z90" s="4"/>
      <c r="AA90" s="4"/>
      <c r="AB90" s="1"/>
      <c r="AC90" s="1"/>
      <c r="AD90" s="1"/>
      <c r="AE90" s="1"/>
      <c r="AF90" s="1"/>
      <c r="AG90" s="1"/>
      <c r="AH90" s="1"/>
      <c r="AI90" s="1"/>
    </row>
    <row r="91" spans="1:35" s="2" customFormat="1" ht="11.5" x14ac:dyDescent="0.25">
      <c r="A91" s="1"/>
      <c r="B91" s="227"/>
      <c r="C91" s="227"/>
      <c r="D91" s="225"/>
      <c r="E91" s="225"/>
      <c r="F91" s="226"/>
      <c r="G91" s="166"/>
      <c r="H91" s="226"/>
      <c r="I91" s="166"/>
      <c r="J91" s="226"/>
      <c r="K91" s="166"/>
      <c r="L91" s="226"/>
      <c r="M91" s="166"/>
      <c r="N91" s="226"/>
      <c r="O91" s="166"/>
      <c r="P91" s="226"/>
      <c r="Q91" s="166"/>
      <c r="R91" s="226"/>
      <c r="S91" s="1"/>
      <c r="T91" s="1"/>
      <c r="U91" s="1"/>
      <c r="V91" s="4"/>
      <c r="W91" s="4"/>
      <c r="X91" s="4"/>
      <c r="Y91" s="4"/>
      <c r="Z91" s="4"/>
      <c r="AA91" s="4"/>
      <c r="AB91" s="1"/>
      <c r="AC91" s="1"/>
      <c r="AD91" s="1"/>
      <c r="AE91" s="1"/>
      <c r="AF91" s="1"/>
      <c r="AG91" s="1"/>
      <c r="AH91" s="1"/>
      <c r="AI91" s="1"/>
    </row>
    <row r="92" spans="1:35" s="2" customFormat="1" ht="11.5" x14ac:dyDescent="0.25">
      <c r="A92" s="1"/>
      <c r="B92" s="227"/>
      <c r="C92" s="227"/>
      <c r="D92" s="225"/>
      <c r="E92" s="225"/>
      <c r="F92" s="226"/>
      <c r="G92" s="166"/>
      <c r="H92" s="226"/>
      <c r="I92" s="166"/>
      <c r="J92" s="226"/>
      <c r="K92" s="166"/>
      <c r="L92" s="226"/>
      <c r="M92" s="166"/>
      <c r="N92" s="226"/>
      <c r="O92" s="166"/>
      <c r="P92" s="226"/>
      <c r="Q92" s="166"/>
      <c r="R92" s="226"/>
      <c r="S92" s="1"/>
      <c r="T92" s="1"/>
      <c r="U92" s="1"/>
      <c r="V92" s="4"/>
      <c r="W92" s="4"/>
      <c r="X92" s="4"/>
      <c r="Y92" s="4"/>
      <c r="Z92" s="4"/>
      <c r="AA92" s="4"/>
      <c r="AB92" s="1"/>
      <c r="AC92" s="1"/>
      <c r="AD92" s="1"/>
      <c r="AE92" s="1"/>
      <c r="AF92" s="1"/>
      <c r="AG92" s="1"/>
      <c r="AH92" s="1"/>
      <c r="AI92" s="1"/>
    </row>
    <row r="93" spans="1:35" s="2" customFormat="1" ht="11.5" x14ac:dyDescent="0.25">
      <c r="A93" s="1"/>
      <c r="B93" s="227"/>
      <c r="C93" s="227"/>
      <c r="D93" s="225"/>
      <c r="E93" s="225"/>
      <c r="F93" s="226"/>
      <c r="G93" s="166"/>
      <c r="H93" s="226"/>
      <c r="I93" s="166"/>
      <c r="J93" s="226"/>
      <c r="K93" s="166"/>
      <c r="L93" s="226"/>
      <c r="M93" s="166"/>
      <c r="N93" s="226"/>
      <c r="O93" s="166"/>
      <c r="P93" s="226"/>
      <c r="Q93" s="166"/>
      <c r="R93" s="226"/>
      <c r="S93" s="1"/>
      <c r="T93" s="1"/>
      <c r="U93" s="1"/>
      <c r="V93" s="4"/>
      <c r="W93" s="4"/>
      <c r="X93" s="4"/>
      <c r="Y93" s="4"/>
      <c r="Z93" s="4"/>
      <c r="AA93" s="4"/>
      <c r="AB93" s="1"/>
      <c r="AC93" s="1"/>
      <c r="AD93" s="1"/>
      <c r="AE93" s="1"/>
      <c r="AF93" s="1"/>
      <c r="AG93" s="1"/>
      <c r="AH93" s="1"/>
      <c r="AI93" s="1"/>
    </row>
    <row r="94" spans="1:35" s="2" customFormat="1" ht="11.5" x14ac:dyDescent="0.25">
      <c r="A94" s="1"/>
      <c r="B94" s="227"/>
      <c r="C94" s="227"/>
      <c r="D94" s="225"/>
      <c r="E94" s="225"/>
      <c r="F94" s="226"/>
      <c r="G94" s="166"/>
      <c r="H94" s="226"/>
      <c r="I94" s="166"/>
      <c r="J94" s="226"/>
      <c r="K94" s="166"/>
      <c r="L94" s="226"/>
      <c r="M94" s="166"/>
      <c r="N94" s="226"/>
      <c r="O94" s="166"/>
      <c r="P94" s="226"/>
      <c r="Q94" s="166"/>
      <c r="R94" s="226"/>
      <c r="S94" s="1"/>
      <c r="T94" s="1"/>
      <c r="U94" s="1"/>
      <c r="V94" s="4"/>
      <c r="W94" s="4"/>
      <c r="X94" s="4"/>
      <c r="Y94" s="4"/>
      <c r="Z94" s="4"/>
      <c r="AA94" s="4"/>
      <c r="AB94" s="1"/>
      <c r="AC94" s="1"/>
      <c r="AD94" s="1"/>
      <c r="AE94" s="1"/>
      <c r="AF94" s="1"/>
      <c r="AG94" s="1"/>
      <c r="AH94" s="1"/>
      <c r="AI94" s="1"/>
    </row>
    <row r="95" spans="1:35" s="2" customFormat="1" ht="11.5" x14ac:dyDescent="0.25">
      <c r="A95" s="1"/>
      <c r="B95" s="227"/>
      <c r="C95" s="227"/>
      <c r="D95" s="225"/>
      <c r="E95" s="225"/>
      <c r="F95" s="226"/>
      <c r="G95" s="166"/>
      <c r="H95" s="226"/>
      <c r="I95" s="166"/>
      <c r="J95" s="226"/>
      <c r="K95" s="166"/>
      <c r="L95" s="226"/>
      <c r="M95" s="166"/>
      <c r="N95" s="226"/>
      <c r="O95" s="166"/>
      <c r="P95" s="226"/>
      <c r="Q95" s="166"/>
      <c r="R95" s="226"/>
      <c r="S95" s="1"/>
      <c r="T95" s="1"/>
      <c r="U95" s="1"/>
      <c r="V95" s="4"/>
      <c r="W95" s="4"/>
      <c r="X95" s="4"/>
      <c r="Y95" s="4"/>
      <c r="Z95" s="4"/>
      <c r="AA95" s="4"/>
      <c r="AB95" s="1"/>
      <c r="AC95" s="1"/>
      <c r="AD95" s="1"/>
      <c r="AE95" s="1"/>
      <c r="AF95" s="1"/>
      <c r="AG95" s="1"/>
      <c r="AH95" s="1"/>
      <c r="AI95" s="1"/>
    </row>
    <row r="96" spans="1:35" s="2" customFormat="1" ht="11.5" x14ac:dyDescent="0.25">
      <c r="A96" s="1"/>
      <c r="B96" s="227"/>
      <c r="C96" s="227"/>
      <c r="D96" s="225"/>
      <c r="E96" s="225"/>
      <c r="F96" s="226"/>
      <c r="G96" s="166"/>
      <c r="H96" s="226"/>
      <c r="I96" s="166"/>
      <c r="J96" s="226"/>
      <c r="K96" s="166"/>
      <c r="L96" s="226"/>
      <c r="M96" s="166"/>
      <c r="N96" s="226"/>
      <c r="O96" s="166"/>
      <c r="P96" s="226"/>
      <c r="Q96" s="166"/>
      <c r="R96" s="226"/>
      <c r="S96" s="1"/>
      <c r="T96" s="1"/>
      <c r="U96" s="1"/>
      <c r="V96" s="4"/>
      <c r="W96" s="4"/>
      <c r="X96" s="4"/>
      <c r="Y96" s="4"/>
      <c r="Z96" s="4"/>
      <c r="AA96" s="4"/>
      <c r="AB96" s="1"/>
      <c r="AC96" s="1"/>
      <c r="AD96" s="1"/>
      <c r="AE96" s="1"/>
      <c r="AF96" s="1"/>
      <c r="AG96" s="1"/>
      <c r="AH96" s="1"/>
      <c r="AI96" s="1"/>
    </row>
    <row r="97" spans="1:35" s="2" customFormat="1" ht="11.5" x14ac:dyDescent="0.25">
      <c r="A97" s="1"/>
      <c r="B97" s="227"/>
      <c r="C97" s="227"/>
      <c r="D97" s="225"/>
      <c r="E97" s="225"/>
      <c r="F97" s="226"/>
      <c r="G97" s="166"/>
      <c r="H97" s="226"/>
      <c r="I97" s="166"/>
      <c r="J97" s="226"/>
      <c r="K97" s="166"/>
      <c r="L97" s="226"/>
      <c r="M97" s="166"/>
      <c r="N97" s="226"/>
      <c r="O97" s="166"/>
      <c r="P97" s="226"/>
      <c r="Q97" s="166"/>
      <c r="R97" s="226"/>
      <c r="S97" s="1"/>
      <c r="T97" s="1"/>
      <c r="U97" s="1"/>
      <c r="V97" s="4"/>
      <c r="W97" s="4"/>
      <c r="X97" s="4"/>
      <c r="Y97" s="4"/>
      <c r="Z97" s="4"/>
      <c r="AA97" s="4"/>
      <c r="AB97" s="1"/>
      <c r="AC97" s="1"/>
      <c r="AD97" s="1"/>
      <c r="AE97" s="1"/>
      <c r="AF97" s="1"/>
      <c r="AG97" s="1"/>
      <c r="AH97" s="1"/>
      <c r="AI97" s="1"/>
    </row>
    <row r="98" spans="1:35" s="2" customFormat="1" ht="11.5" x14ac:dyDescent="0.25">
      <c r="A98" s="1"/>
      <c r="B98" s="227"/>
      <c r="C98" s="227"/>
      <c r="D98" s="225"/>
      <c r="E98" s="225"/>
      <c r="F98" s="226"/>
      <c r="G98" s="166"/>
      <c r="H98" s="226"/>
      <c r="I98" s="166"/>
      <c r="J98" s="226"/>
      <c r="K98" s="166"/>
      <c r="L98" s="226"/>
      <c r="M98" s="166"/>
      <c r="N98" s="226"/>
      <c r="O98" s="166"/>
      <c r="P98" s="226"/>
      <c r="Q98" s="166"/>
      <c r="R98" s="226"/>
      <c r="S98" s="1"/>
      <c r="T98" s="1"/>
      <c r="U98" s="1"/>
      <c r="V98" s="4"/>
      <c r="W98" s="4"/>
      <c r="X98" s="4"/>
      <c r="Y98" s="4"/>
      <c r="Z98" s="4"/>
      <c r="AA98" s="4"/>
      <c r="AB98" s="1"/>
      <c r="AC98" s="1"/>
      <c r="AD98" s="1"/>
      <c r="AE98" s="1"/>
      <c r="AF98" s="1"/>
      <c r="AG98" s="1"/>
      <c r="AH98" s="1"/>
      <c r="AI98" s="1"/>
    </row>
    <row r="99" spans="1:35" s="2" customFormat="1" ht="11.5" x14ac:dyDescent="0.25">
      <c r="A99" s="1"/>
      <c r="B99" s="227"/>
      <c r="C99" s="227"/>
      <c r="D99" s="225"/>
      <c r="E99" s="225"/>
      <c r="F99" s="226"/>
      <c r="G99" s="166"/>
      <c r="H99" s="226"/>
      <c r="I99" s="166"/>
      <c r="J99" s="226"/>
      <c r="K99" s="166"/>
      <c r="L99" s="226"/>
      <c r="M99" s="166"/>
      <c r="N99" s="226"/>
      <c r="O99" s="166"/>
      <c r="P99" s="226"/>
      <c r="Q99" s="166"/>
      <c r="R99" s="226"/>
      <c r="S99" s="1"/>
      <c r="T99" s="1"/>
      <c r="U99" s="1"/>
      <c r="V99" s="4"/>
      <c r="W99" s="4"/>
      <c r="X99" s="4"/>
      <c r="Y99" s="4"/>
      <c r="Z99" s="4"/>
      <c r="AA99" s="4"/>
      <c r="AB99" s="1"/>
      <c r="AC99" s="1"/>
      <c r="AD99" s="1"/>
      <c r="AE99" s="1"/>
      <c r="AF99" s="1"/>
      <c r="AG99" s="1"/>
      <c r="AH99" s="1"/>
      <c r="AI99" s="1"/>
    </row>
    <row r="100" spans="1:35" s="2" customFormat="1" ht="11.5" x14ac:dyDescent="0.25">
      <c r="A100" s="1"/>
      <c r="B100" s="227"/>
      <c r="C100" s="227"/>
      <c r="D100" s="225"/>
      <c r="E100" s="225"/>
      <c r="F100" s="226"/>
      <c r="G100" s="166"/>
      <c r="H100" s="226"/>
      <c r="I100" s="166"/>
      <c r="J100" s="226"/>
      <c r="K100" s="166"/>
      <c r="L100" s="226"/>
      <c r="M100" s="166"/>
      <c r="N100" s="226"/>
      <c r="O100" s="166"/>
      <c r="P100" s="226"/>
      <c r="Q100" s="166"/>
      <c r="R100" s="226"/>
      <c r="S100" s="1"/>
      <c r="T100" s="1"/>
      <c r="U100" s="1"/>
      <c r="V100" s="4"/>
      <c r="W100" s="4"/>
      <c r="X100" s="4"/>
      <c r="Y100" s="4"/>
      <c r="Z100" s="4"/>
      <c r="AA100" s="4"/>
      <c r="AB100" s="1"/>
      <c r="AC100" s="1"/>
      <c r="AD100" s="1"/>
      <c r="AE100" s="1"/>
      <c r="AF100" s="1"/>
      <c r="AG100" s="1"/>
      <c r="AH100" s="1"/>
      <c r="AI100" s="1"/>
    </row>
    <row r="101" spans="1:35" s="2" customFormat="1" ht="11.5" x14ac:dyDescent="0.25">
      <c r="A101" s="1"/>
      <c r="B101" s="227"/>
      <c r="C101" s="227"/>
      <c r="D101" s="225"/>
      <c r="E101" s="225"/>
      <c r="F101" s="226"/>
      <c r="G101" s="166"/>
      <c r="H101" s="226"/>
      <c r="I101" s="166"/>
      <c r="J101" s="226"/>
      <c r="K101" s="166"/>
      <c r="L101" s="226"/>
      <c r="M101" s="166"/>
      <c r="N101" s="226"/>
      <c r="O101" s="166"/>
      <c r="P101" s="226"/>
      <c r="Q101" s="166"/>
      <c r="R101" s="226"/>
      <c r="S101" s="1"/>
      <c r="T101" s="1"/>
      <c r="U101" s="1"/>
      <c r="V101" s="4"/>
      <c r="W101" s="4"/>
      <c r="X101" s="4"/>
      <c r="Y101" s="4"/>
      <c r="Z101" s="4"/>
      <c r="AA101" s="4"/>
      <c r="AB101" s="1"/>
      <c r="AC101" s="1"/>
      <c r="AD101" s="1"/>
      <c r="AE101" s="1"/>
      <c r="AF101" s="1"/>
      <c r="AG101" s="1"/>
      <c r="AH101" s="1"/>
      <c r="AI101" s="1"/>
    </row>
    <row r="102" spans="1:35" s="2" customFormat="1" ht="11.5" x14ac:dyDescent="0.25">
      <c r="A102" s="1"/>
      <c r="B102" s="227"/>
      <c r="C102" s="227"/>
      <c r="D102" s="225"/>
      <c r="E102" s="225"/>
      <c r="F102" s="226"/>
      <c r="G102" s="166"/>
      <c r="H102" s="226"/>
      <c r="I102" s="166"/>
      <c r="J102" s="226"/>
      <c r="K102" s="166"/>
      <c r="L102" s="226"/>
      <c r="M102" s="166"/>
      <c r="N102" s="226"/>
      <c r="O102" s="166"/>
      <c r="P102" s="226"/>
      <c r="Q102" s="166"/>
      <c r="R102" s="226"/>
      <c r="S102" s="1"/>
      <c r="T102" s="1"/>
      <c r="U102" s="1"/>
      <c r="V102" s="4"/>
      <c r="W102" s="4"/>
      <c r="X102" s="4"/>
      <c r="Y102" s="4"/>
      <c r="Z102" s="4"/>
      <c r="AA102" s="4"/>
      <c r="AB102" s="1"/>
      <c r="AC102" s="1"/>
      <c r="AD102" s="1"/>
      <c r="AE102" s="1"/>
      <c r="AF102" s="1"/>
      <c r="AG102" s="1"/>
      <c r="AH102" s="1"/>
      <c r="AI102" s="1"/>
    </row>
    <row r="103" spans="1:35" s="2" customFormat="1" ht="11.5" x14ac:dyDescent="0.25">
      <c r="A103" s="1"/>
      <c r="B103" s="227"/>
      <c r="C103" s="227"/>
      <c r="D103" s="225"/>
      <c r="E103" s="225"/>
      <c r="F103" s="226"/>
      <c r="G103" s="166"/>
      <c r="H103" s="226"/>
      <c r="I103" s="166"/>
      <c r="J103" s="226"/>
      <c r="K103" s="166"/>
      <c r="L103" s="226"/>
      <c r="M103" s="166"/>
      <c r="N103" s="226"/>
      <c r="O103" s="166"/>
      <c r="P103" s="226"/>
      <c r="Q103" s="166"/>
      <c r="R103" s="226"/>
      <c r="S103" s="1"/>
      <c r="T103" s="1"/>
      <c r="U103" s="1"/>
      <c r="V103" s="4"/>
      <c r="W103" s="4"/>
      <c r="X103" s="4"/>
      <c r="Y103" s="4"/>
      <c r="Z103" s="4"/>
      <c r="AA103" s="4"/>
      <c r="AB103" s="1"/>
      <c r="AC103" s="1"/>
      <c r="AD103" s="1"/>
      <c r="AE103" s="1"/>
      <c r="AF103" s="1"/>
      <c r="AG103" s="1"/>
      <c r="AH103" s="1"/>
      <c r="AI103" s="1"/>
    </row>
    <row r="104" spans="1:35" s="2" customFormat="1" ht="11.5" x14ac:dyDescent="0.25">
      <c r="A104" s="1"/>
      <c r="B104" s="227"/>
      <c r="C104" s="227"/>
      <c r="D104" s="225"/>
      <c r="E104" s="225"/>
      <c r="F104" s="226"/>
      <c r="G104" s="166"/>
      <c r="H104" s="226"/>
      <c r="I104" s="166"/>
      <c r="J104" s="226"/>
      <c r="K104" s="166"/>
      <c r="L104" s="226"/>
      <c r="M104" s="166"/>
      <c r="N104" s="226"/>
      <c r="O104" s="166"/>
      <c r="P104" s="226"/>
      <c r="Q104" s="166"/>
      <c r="R104" s="226"/>
      <c r="S104" s="1"/>
      <c r="T104" s="1"/>
      <c r="U104" s="1"/>
      <c r="V104" s="4"/>
      <c r="W104" s="4"/>
      <c r="X104" s="4"/>
      <c r="Y104" s="4"/>
      <c r="Z104" s="4"/>
      <c r="AA104" s="4"/>
      <c r="AB104" s="1"/>
      <c r="AC104" s="1"/>
      <c r="AD104" s="1"/>
      <c r="AE104" s="1"/>
      <c r="AF104" s="1"/>
      <c r="AG104" s="1"/>
      <c r="AH104" s="1"/>
      <c r="AI104" s="1"/>
    </row>
    <row r="105" spans="1:35" s="2" customFormat="1" ht="11.5" x14ac:dyDescent="0.25">
      <c r="A105" s="1"/>
      <c r="B105" s="227"/>
      <c r="C105" s="227"/>
      <c r="D105" s="225"/>
      <c r="E105" s="225"/>
      <c r="F105" s="226"/>
      <c r="G105" s="166"/>
      <c r="H105" s="226"/>
      <c r="I105" s="166"/>
      <c r="J105" s="226"/>
      <c r="K105" s="166"/>
      <c r="L105" s="226"/>
      <c r="M105" s="166"/>
      <c r="N105" s="226"/>
      <c r="O105" s="166"/>
      <c r="P105" s="226"/>
      <c r="Q105" s="166"/>
      <c r="R105" s="226"/>
      <c r="S105" s="1"/>
      <c r="T105" s="1"/>
      <c r="U105" s="1"/>
      <c r="V105" s="4"/>
      <c r="W105" s="4"/>
      <c r="X105" s="4"/>
      <c r="Y105" s="4"/>
      <c r="Z105" s="4"/>
      <c r="AA105" s="4"/>
      <c r="AB105" s="1"/>
      <c r="AC105" s="1"/>
      <c r="AD105" s="1"/>
      <c r="AE105" s="1"/>
      <c r="AF105" s="1"/>
      <c r="AG105" s="1"/>
      <c r="AH105" s="1"/>
      <c r="AI105" s="1"/>
    </row>
    <row r="106" spans="1:35" s="2" customFormat="1" ht="11.5" x14ac:dyDescent="0.25">
      <c r="A106" s="1"/>
      <c r="B106" s="227"/>
      <c r="C106" s="227"/>
      <c r="D106" s="225"/>
      <c r="E106" s="225"/>
      <c r="F106" s="226"/>
      <c r="G106" s="166"/>
      <c r="H106" s="226"/>
      <c r="I106" s="166"/>
      <c r="J106" s="226"/>
      <c r="K106" s="166"/>
      <c r="L106" s="226"/>
      <c r="M106" s="166"/>
      <c r="N106" s="226"/>
      <c r="O106" s="166"/>
      <c r="P106" s="226"/>
      <c r="Q106" s="166"/>
      <c r="R106" s="226"/>
      <c r="S106" s="1"/>
      <c r="T106" s="1"/>
      <c r="U106" s="1"/>
      <c r="V106" s="4"/>
      <c r="W106" s="4"/>
      <c r="X106" s="4"/>
      <c r="Y106" s="4"/>
      <c r="Z106" s="4"/>
      <c r="AA106" s="4"/>
      <c r="AB106" s="1"/>
      <c r="AC106" s="1"/>
      <c r="AD106" s="1"/>
      <c r="AE106" s="1"/>
      <c r="AF106" s="1"/>
      <c r="AG106" s="1"/>
      <c r="AH106" s="1"/>
      <c r="AI106" s="1"/>
    </row>
    <row r="107" spans="1:35" s="2" customFormat="1" ht="11.5" x14ac:dyDescent="0.25">
      <c r="A107" s="1"/>
      <c r="B107" s="227"/>
      <c r="C107" s="227"/>
      <c r="D107" s="225"/>
      <c r="E107" s="225"/>
      <c r="F107" s="226"/>
      <c r="G107" s="166"/>
      <c r="H107" s="226"/>
      <c r="I107" s="166"/>
      <c r="J107" s="226"/>
      <c r="K107" s="166"/>
      <c r="L107" s="226"/>
      <c r="M107" s="166"/>
      <c r="N107" s="226"/>
      <c r="O107" s="166"/>
      <c r="P107" s="226"/>
      <c r="Q107" s="166"/>
      <c r="R107" s="226"/>
      <c r="S107" s="1"/>
      <c r="T107" s="1"/>
      <c r="U107" s="1"/>
      <c r="V107" s="4"/>
      <c r="W107" s="4"/>
      <c r="X107" s="4"/>
      <c r="Y107" s="4"/>
      <c r="Z107" s="4"/>
      <c r="AA107" s="4"/>
      <c r="AB107" s="1"/>
      <c r="AC107" s="1"/>
      <c r="AD107" s="1"/>
      <c r="AE107" s="1"/>
      <c r="AF107" s="1"/>
      <c r="AG107" s="1"/>
      <c r="AH107" s="1"/>
      <c r="AI107" s="1"/>
    </row>
    <row r="108" spans="1:35" s="2" customFormat="1" ht="11.5" x14ac:dyDescent="0.25">
      <c r="A108" s="1"/>
      <c r="B108" s="227"/>
      <c r="C108" s="227"/>
      <c r="D108" s="225"/>
      <c r="E108" s="225"/>
      <c r="F108" s="226"/>
      <c r="G108" s="166"/>
      <c r="H108" s="226"/>
      <c r="I108" s="166"/>
      <c r="J108" s="226"/>
      <c r="K108" s="166"/>
      <c r="L108" s="226"/>
      <c r="M108" s="166"/>
      <c r="N108" s="226"/>
      <c r="O108" s="166"/>
      <c r="P108" s="226"/>
      <c r="Q108" s="166"/>
      <c r="R108" s="226"/>
      <c r="S108" s="1"/>
      <c r="T108" s="1"/>
      <c r="U108" s="1"/>
      <c r="V108" s="4"/>
      <c r="W108" s="4"/>
      <c r="X108" s="4"/>
      <c r="Y108" s="4"/>
      <c r="Z108" s="4"/>
      <c r="AA108" s="4"/>
      <c r="AB108" s="1"/>
      <c r="AC108" s="1"/>
      <c r="AD108" s="1"/>
      <c r="AE108" s="1"/>
      <c r="AF108" s="1"/>
      <c r="AG108" s="1"/>
      <c r="AH108" s="1"/>
      <c r="AI108" s="1"/>
    </row>
    <row r="109" spans="1:35" s="2" customFormat="1" ht="11.5" x14ac:dyDescent="0.25">
      <c r="A109" s="1"/>
      <c r="B109" s="227"/>
      <c r="C109" s="227"/>
      <c r="D109" s="225"/>
      <c r="E109" s="225"/>
      <c r="F109" s="226"/>
      <c r="G109" s="166"/>
      <c r="H109" s="226"/>
      <c r="I109" s="166"/>
      <c r="J109" s="226"/>
      <c r="K109" s="166"/>
      <c r="L109" s="226"/>
      <c r="M109" s="166"/>
      <c r="N109" s="226"/>
      <c r="O109" s="166"/>
      <c r="P109" s="226"/>
      <c r="Q109" s="166"/>
      <c r="R109" s="226"/>
      <c r="S109" s="1"/>
      <c r="T109" s="1"/>
      <c r="U109" s="1"/>
      <c r="V109" s="4"/>
      <c r="W109" s="4"/>
      <c r="X109" s="4"/>
      <c r="Y109" s="4"/>
      <c r="Z109" s="4"/>
      <c r="AA109" s="4"/>
      <c r="AB109" s="1"/>
      <c r="AC109" s="1"/>
      <c r="AD109" s="1"/>
      <c r="AE109" s="1"/>
      <c r="AF109" s="1"/>
      <c r="AG109" s="1"/>
      <c r="AH109" s="1"/>
      <c r="AI109" s="1"/>
    </row>
    <row r="110" spans="1:35" s="2" customFormat="1" ht="11.5" x14ac:dyDescent="0.25">
      <c r="A110" s="1"/>
      <c r="B110" s="227"/>
      <c r="C110" s="227"/>
      <c r="D110" s="225"/>
      <c r="E110" s="225"/>
      <c r="F110" s="226"/>
      <c r="G110" s="166"/>
      <c r="H110" s="226"/>
      <c r="I110" s="166"/>
      <c r="J110" s="226"/>
      <c r="K110" s="166"/>
      <c r="L110" s="226"/>
      <c r="M110" s="166"/>
      <c r="N110" s="226"/>
      <c r="O110" s="166"/>
      <c r="P110" s="226"/>
      <c r="Q110" s="166"/>
      <c r="R110" s="226"/>
      <c r="S110" s="1"/>
      <c r="T110" s="1"/>
      <c r="U110" s="1"/>
      <c r="V110" s="4"/>
      <c r="W110" s="4"/>
      <c r="X110" s="4"/>
      <c r="Y110" s="4"/>
      <c r="Z110" s="4"/>
      <c r="AA110" s="4"/>
      <c r="AB110" s="1"/>
      <c r="AC110" s="1"/>
      <c r="AD110" s="1"/>
      <c r="AE110" s="1"/>
      <c r="AF110" s="1"/>
      <c r="AG110" s="1"/>
      <c r="AH110" s="1"/>
      <c r="AI110" s="1"/>
    </row>
    <row r="111" spans="1:35" s="2" customFormat="1" ht="11.5" x14ac:dyDescent="0.25">
      <c r="A111" s="1"/>
      <c r="B111" s="227"/>
      <c r="C111" s="227"/>
      <c r="D111" s="225"/>
      <c r="E111" s="225"/>
      <c r="F111" s="226"/>
      <c r="G111" s="166"/>
      <c r="H111" s="226"/>
      <c r="I111" s="166"/>
      <c r="J111" s="226"/>
      <c r="K111" s="166"/>
      <c r="L111" s="226"/>
      <c r="M111" s="166"/>
      <c r="N111" s="226"/>
      <c r="O111" s="166"/>
      <c r="P111" s="226"/>
      <c r="Q111" s="166"/>
      <c r="R111" s="226"/>
      <c r="S111" s="1"/>
      <c r="T111" s="1"/>
      <c r="U111" s="1"/>
      <c r="V111" s="4"/>
      <c r="W111" s="4"/>
      <c r="X111" s="4"/>
      <c r="Y111" s="4"/>
      <c r="Z111" s="4"/>
      <c r="AA111" s="4"/>
      <c r="AB111" s="1"/>
      <c r="AC111" s="1"/>
      <c r="AD111" s="1"/>
      <c r="AE111" s="1"/>
      <c r="AF111" s="1"/>
      <c r="AG111" s="1"/>
      <c r="AH111" s="1"/>
      <c r="AI111" s="1"/>
    </row>
    <row r="112" spans="1:35" s="2" customFormat="1" ht="11.5" x14ac:dyDescent="0.25">
      <c r="A112" s="1"/>
      <c r="B112" s="227"/>
      <c r="C112" s="227"/>
      <c r="D112" s="225"/>
      <c r="E112" s="225"/>
      <c r="F112" s="226"/>
      <c r="G112" s="166"/>
      <c r="H112" s="226"/>
      <c r="I112" s="166"/>
      <c r="J112" s="226"/>
      <c r="K112" s="166"/>
      <c r="L112" s="226"/>
      <c r="M112" s="166"/>
      <c r="N112" s="226"/>
      <c r="O112" s="166"/>
      <c r="P112" s="226"/>
      <c r="Q112" s="166"/>
      <c r="R112" s="226"/>
      <c r="S112" s="1"/>
      <c r="T112" s="1"/>
      <c r="U112" s="1"/>
      <c r="V112" s="4"/>
      <c r="W112" s="4"/>
      <c r="X112" s="4"/>
      <c r="Y112" s="4"/>
      <c r="Z112" s="4"/>
      <c r="AA112" s="4"/>
      <c r="AB112" s="1"/>
      <c r="AC112" s="1"/>
      <c r="AD112" s="1"/>
      <c r="AE112" s="1"/>
      <c r="AF112" s="1"/>
      <c r="AG112" s="1"/>
      <c r="AH112" s="1"/>
      <c r="AI112" s="1"/>
    </row>
    <row r="113" spans="1:35" s="2" customFormat="1" ht="11.5" x14ac:dyDescent="0.25">
      <c r="A113" s="1"/>
      <c r="B113" s="227"/>
      <c r="C113" s="227"/>
      <c r="D113" s="225"/>
      <c r="E113" s="225"/>
      <c r="F113" s="226"/>
      <c r="G113" s="166"/>
      <c r="H113" s="226"/>
      <c r="I113" s="166"/>
      <c r="J113" s="226"/>
      <c r="K113" s="166"/>
      <c r="L113" s="226"/>
      <c r="M113" s="166"/>
      <c r="N113" s="226"/>
      <c r="O113" s="166"/>
      <c r="P113" s="226"/>
      <c r="Q113" s="166"/>
      <c r="R113" s="226"/>
      <c r="S113" s="1"/>
      <c r="T113" s="1"/>
      <c r="U113" s="1"/>
      <c r="V113" s="4"/>
      <c r="W113" s="4"/>
      <c r="X113" s="4"/>
      <c r="Y113" s="4"/>
      <c r="Z113" s="4"/>
      <c r="AA113" s="4"/>
      <c r="AB113" s="1"/>
      <c r="AC113" s="1"/>
      <c r="AD113" s="1"/>
      <c r="AE113" s="1"/>
      <c r="AF113" s="1"/>
      <c r="AG113" s="1"/>
      <c r="AH113" s="1"/>
      <c r="AI113" s="1"/>
    </row>
    <row r="114" spans="1:35" s="2" customFormat="1" ht="11.5" x14ac:dyDescent="0.25">
      <c r="A114" s="1"/>
      <c r="B114" s="227"/>
      <c r="C114" s="227"/>
      <c r="D114" s="225"/>
      <c r="E114" s="225"/>
      <c r="F114" s="226"/>
      <c r="G114" s="166"/>
      <c r="H114" s="226"/>
      <c r="I114" s="166"/>
      <c r="J114" s="226"/>
      <c r="K114" s="166"/>
      <c r="L114" s="226"/>
      <c r="M114" s="166"/>
      <c r="N114" s="226"/>
      <c r="O114" s="166"/>
      <c r="P114" s="226"/>
      <c r="Q114" s="166"/>
      <c r="R114" s="226"/>
      <c r="S114" s="1"/>
      <c r="T114" s="1"/>
      <c r="U114" s="1"/>
      <c r="V114" s="4"/>
      <c r="W114" s="4"/>
      <c r="X114" s="4"/>
      <c r="Y114" s="4"/>
      <c r="Z114" s="4"/>
      <c r="AA114" s="4"/>
      <c r="AB114" s="1"/>
      <c r="AC114" s="1"/>
      <c r="AD114" s="1"/>
      <c r="AE114" s="1"/>
      <c r="AF114" s="1"/>
      <c r="AG114" s="1"/>
      <c r="AH114" s="1"/>
      <c r="AI114" s="1"/>
    </row>
    <row r="115" spans="1:35" s="2" customFormat="1" ht="11.5" x14ac:dyDescent="0.25">
      <c r="A115" s="1"/>
      <c r="B115" s="227"/>
      <c r="C115" s="227"/>
      <c r="D115" s="225"/>
      <c r="E115" s="225"/>
      <c r="F115" s="226"/>
      <c r="G115" s="166"/>
      <c r="H115" s="226"/>
      <c r="I115" s="166"/>
      <c r="J115" s="226"/>
      <c r="K115" s="166"/>
      <c r="L115" s="226"/>
      <c r="M115" s="166"/>
      <c r="N115" s="226"/>
      <c r="O115" s="166"/>
      <c r="P115" s="226"/>
      <c r="Q115" s="166"/>
      <c r="R115" s="226"/>
      <c r="S115" s="1"/>
      <c r="T115" s="1"/>
      <c r="U115" s="1"/>
      <c r="V115" s="4"/>
      <c r="W115" s="4"/>
      <c r="X115" s="4"/>
      <c r="Y115" s="4"/>
      <c r="Z115" s="4"/>
      <c r="AA115" s="4"/>
      <c r="AB115" s="1"/>
      <c r="AC115" s="1"/>
      <c r="AD115" s="1"/>
      <c r="AE115" s="1"/>
      <c r="AF115" s="1"/>
      <c r="AG115" s="1"/>
      <c r="AH115" s="1"/>
      <c r="AI115" s="1"/>
    </row>
    <row r="116" spans="1:35" s="2" customFormat="1" ht="11.5" x14ac:dyDescent="0.25">
      <c r="A116" s="1"/>
      <c r="B116" s="227"/>
      <c r="C116" s="227"/>
      <c r="D116" s="225"/>
      <c r="E116" s="225"/>
      <c r="F116" s="226"/>
      <c r="G116" s="166"/>
      <c r="H116" s="226"/>
      <c r="I116" s="166"/>
      <c r="J116" s="226"/>
      <c r="K116" s="166"/>
      <c r="L116" s="226"/>
      <c r="M116" s="166"/>
      <c r="N116" s="226"/>
      <c r="O116" s="166"/>
      <c r="P116" s="226"/>
      <c r="Q116" s="166"/>
      <c r="R116" s="226"/>
      <c r="S116" s="1"/>
      <c r="T116" s="1"/>
      <c r="U116" s="1"/>
      <c r="V116" s="4"/>
      <c r="W116" s="4"/>
      <c r="X116" s="4"/>
      <c r="Y116" s="4"/>
      <c r="Z116" s="4"/>
      <c r="AA116" s="4"/>
      <c r="AB116" s="1"/>
      <c r="AC116" s="1"/>
      <c r="AD116" s="1"/>
      <c r="AE116" s="1"/>
      <c r="AF116" s="1"/>
      <c r="AG116" s="1"/>
      <c r="AH116" s="1"/>
      <c r="AI116" s="1"/>
    </row>
    <row r="117" spans="1:35" s="2" customFormat="1" ht="11.5" x14ac:dyDescent="0.25">
      <c r="A117" s="1"/>
      <c r="B117" s="227"/>
      <c r="C117" s="227"/>
      <c r="D117" s="225"/>
      <c r="E117" s="225"/>
      <c r="F117" s="226"/>
      <c r="G117" s="166"/>
      <c r="H117" s="226"/>
      <c r="I117" s="166"/>
      <c r="J117" s="226"/>
      <c r="K117" s="166"/>
      <c r="L117" s="226"/>
      <c r="M117" s="166"/>
      <c r="N117" s="226"/>
      <c r="O117" s="166"/>
      <c r="P117" s="226"/>
      <c r="Q117" s="166"/>
      <c r="R117" s="226"/>
      <c r="S117" s="1"/>
      <c r="T117" s="1"/>
      <c r="U117" s="1"/>
      <c r="V117" s="4"/>
      <c r="W117" s="4"/>
      <c r="X117" s="4"/>
      <c r="Y117" s="4"/>
      <c r="Z117" s="4"/>
      <c r="AA117" s="4"/>
      <c r="AB117" s="1"/>
      <c r="AC117" s="1"/>
      <c r="AD117" s="1"/>
      <c r="AE117" s="1"/>
      <c r="AF117" s="1"/>
      <c r="AG117" s="1"/>
      <c r="AH117" s="1"/>
      <c r="AI117" s="1"/>
    </row>
    <row r="118" spans="1:35" s="2" customFormat="1" ht="11.5" x14ac:dyDescent="0.25">
      <c r="A118" s="1"/>
      <c r="B118" s="227"/>
      <c r="C118" s="227"/>
      <c r="D118" s="225"/>
      <c r="E118" s="225"/>
      <c r="F118" s="226"/>
      <c r="G118" s="166"/>
      <c r="H118" s="226"/>
      <c r="I118" s="166"/>
      <c r="J118" s="226"/>
      <c r="K118" s="166"/>
      <c r="L118" s="226"/>
      <c r="M118" s="166"/>
      <c r="N118" s="226"/>
      <c r="O118" s="166"/>
      <c r="P118" s="226"/>
      <c r="Q118" s="166"/>
      <c r="R118" s="226"/>
      <c r="S118" s="1"/>
      <c r="T118" s="1"/>
      <c r="U118" s="1"/>
      <c r="V118" s="4"/>
      <c r="W118" s="4"/>
      <c r="X118" s="4"/>
      <c r="Y118" s="4"/>
      <c r="Z118" s="4"/>
      <c r="AA118" s="4"/>
      <c r="AB118" s="1"/>
      <c r="AC118" s="1"/>
      <c r="AD118" s="1"/>
      <c r="AE118" s="1"/>
      <c r="AF118" s="1"/>
      <c r="AG118" s="1"/>
      <c r="AH118" s="1"/>
      <c r="AI118" s="1"/>
    </row>
    <row r="119" spans="1:35" s="2" customFormat="1" ht="11.5" x14ac:dyDescent="0.25">
      <c r="A119" s="1"/>
      <c r="B119" s="227"/>
      <c r="C119" s="227"/>
      <c r="D119" s="225"/>
      <c r="E119" s="225"/>
      <c r="F119" s="226"/>
      <c r="G119" s="166"/>
      <c r="H119" s="226"/>
      <c r="I119" s="166"/>
      <c r="J119" s="226"/>
      <c r="K119" s="166"/>
      <c r="L119" s="226"/>
      <c r="M119" s="166"/>
      <c r="N119" s="226"/>
      <c r="O119" s="166"/>
      <c r="P119" s="226"/>
      <c r="Q119" s="166"/>
      <c r="R119" s="226"/>
      <c r="S119" s="1"/>
      <c r="T119" s="1"/>
      <c r="U119" s="1"/>
      <c r="V119" s="4"/>
      <c r="W119" s="4"/>
      <c r="X119" s="4"/>
      <c r="Y119" s="4"/>
      <c r="Z119" s="4"/>
      <c r="AA119" s="4"/>
      <c r="AB119" s="1"/>
      <c r="AC119" s="1"/>
      <c r="AD119" s="1"/>
      <c r="AE119" s="1"/>
      <c r="AF119" s="1"/>
      <c r="AG119" s="1"/>
      <c r="AH119" s="1"/>
      <c r="AI119" s="1"/>
    </row>
    <row r="120" spans="1:35" s="2" customFormat="1" ht="11.5" x14ac:dyDescent="0.25">
      <c r="A120" s="1"/>
      <c r="B120" s="227"/>
      <c r="C120" s="227"/>
      <c r="D120" s="225"/>
      <c r="E120" s="225"/>
      <c r="F120" s="226"/>
      <c r="G120" s="166"/>
      <c r="H120" s="226"/>
      <c r="I120" s="166"/>
      <c r="J120" s="226"/>
      <c r="K120" s="166"/>
      <c r="L120" s="226"/>
      <c r="M120" s="166"/>
      <c r="N120" s="226"/>
      <c r="O120" s="166"/>
      <c r="P120" s="226"/>
      <c r="Q120" s="166"/>
      <c r="R120" s="226"/>
      <c r="S120" s="1"/>
      <c r="T120" s="1"/>
      <c r="U120" s="1"/>
      <c r="V120" s="4"/>
      <c r="W120" s="4"/>
      <c r="X120" s="4"/>
      <c r="Y120" s="4"/>
      <c r="Z120" s="4"/>
      <c r="AA120" s="4"/>
      <c r="AB120" s="1"/>
      <c r="AC120" s="1"/>
      <c r="AD120" s="1"/>
      <c r="AE120" s="1"/>
      <c r="AF120" s="1"/>
      <c r="AG120" s="1"/>
      <c r="AH120" s="1"/>
      <c r="AI120" s="1"/>
    </row>
    <row r="121" spans="1:35" s="2" customFormat="1" ht="11.5" x14ac:dyDescent="0.25">
      <c r="A121" s="1"/>
      <c r="B121" s="227"/>
      <c r="C121" s="227"/>
      <c r="D121" s="225"/>
      <c r="E121" s="225"/>
      <c r="F121" s="226"/>
      <c r="G121" s="166"/>
      <c r="H121" s="226"/>
      <c r="I121" s="166"/>
      <c r="J121" s="226"/>
      <c r="K121" s="166"/>
      <c r="L121" s="226"/>
      <c r="M121" s="166"/>
      <c r="N121" s="226"/>
      <c r="O121" s="166"/>
      <c r="P121" s="226"/>
      <c r="Q121" s="166"/>
      <c r="R121" s="226"/>
      <c r="S121" s="1"/>
      <c r="T121" s="1"/>
      <c r="U121" s="1"/>
      <c r="V121" s="4"/>
      <c r="W121" s="4"/>
      <c r="X121" s="4"/>
      <c r="Y121" s="4"/>
      <c r="Z121" s="4"/>
      <c r="AA121" s="4"/>
      <c r="AB121" s="1"/>
      <c r="AC121" s="1"/>
      <c r="AD121" s="1"/>
      <c r="AE121" s="1"/>
      <c r="AF121" s="1"/>
      <c r="AG121" s="1"/>
      <c r="AH121" s="1"/>
      <c r="AI121" s="1"/>
    </row>
    <row r="122" spans="1:35" s="2" customFormat="1" ht="11.5" x14ac:dyDescent="0.25">
      <c r="A122" s="1"/>
      <c r="B122" s="227"/>
      <c r="C122" s="227"/>
      <c r="D122" s="225"/>
      <c r="E122" s="225"/>
      <c r="F122" s="226"/>
      <c r="G122" s="166"/>
      <c r="H122" s="226"/>
      <c r="I122" s="166"/>
      <c r="J122" s="226"/>
      <c r="K122" s="166"/>
      <c r="L122" s="226"/>
      <c r="M122" s="166"/>
      <c r="N122" s="226"/>
      <c r="O122" s="166"/>
      <c r="P122" s="226"/>
      <c r="Q122" s="166"/>
      <c r="R122" s="226"/>
      <c r="S122" s="1"/>
      <c r="T122" s="1"/>
      <c r="U122" s="1"/>
      <c r="V122" s="4"/>
      <c r="W122" s="4"/>
      <c r="X122" s="4"/>
      <c r="Y122" s="4"/>
      <c r="Z122" s="4"/>
      <c r="AA122" s="4"/>
      <c r="AB122" s="1"/>
      <c r="AC122" s="1"/>
      <c r="AD122" s="1"/>
      <c r="AE122" s="1"/>
      <c r="AF122" s="1"/>
      <c r="AG122" s="1"/>
      <c r="AH122" s="1"/>
      <c r="AI122" s="1"/>
    </row>
    <row r="123" spans="1:35" s="2" customFormat="1" ht="11.5" x14ac:dyDescent="0.25">
      <c r="A123" s="1"/>
      <c r="B123" s="227"/>
      <c r="C123" s="227"/>
      <c r="D123" s="225"/>
      <c r="E123" s="225"/>
      <c r="F123" s="226"/>
      <c r="G123" s="166"/>
      <c r="H123" s="226"/>
      <c r="I123" s="166"/>
      <c r="J123" s="226"/>
      <c r="K123" s="166"/>
      <c r="L123" s="226"/>
      <c r="M123" s="166"/>
      <c r="N123" s="226"/>
      <c r="O123" s="166"/>
      <c r="P123" s="226"/>
      <c r="Q123" s="166"/>
      <c r="R123" s="226"/>
      <c r="S123" s="1"/>
      <c r="T123" s="1"/>
      <c r="U123" s="1"/>
      <c r="V123" s="4"/>
      <c r="W123" s="4"/>
      <c r="X123" s="4"/>
      <c r="Y123" s="4"/>
      <c r="Z123" s="4"/>
      <c r="AA123" s="4"/>
      <c r="AB123" s="1"/>
      <c r="AC123" s="1"/>
      <c r="AD123" s="1"/>
      <c r="AE123" s="1"/>
      <c r="AF123" s="1"/>
      <c r="AG123" s="1"/>
      <c r="AH123" s="1"/>
      <c r="AI123" s="1"/>
    </row>
    <row r="124" spans="1:35" s="2" customFormat="1" ht="11.5" x14ac:dyDescent="0.25">
      <c r="A124" s="1"/>
      <c r="B124" s="227"/>
      <c r="C124" s="227"/>
      <c r="D124" s="225"/>
      <c r="E124" s="225"/>
      <c r="F124" s="226"/>
      <c r="G124" s="166"/>
      <c r="H124" s="226"/>
      <c r="I124" s="166"/>
      <c r="J124" s="226"/>
      <c r="K124" s="166"/>
      <c r="L124" s="226"/>
      <c r="M124" s="166"/>
      <c r="N124" s="226"/>
      <c r="O124" s="166"/>
      <c r="P124" s="226"/>
      <c r="Q124" s="166"/>
      <c r="R124" s="226"/>
      <c r="S124" s="1"/>
      <c r="T124" s="1"/>
      <c r="U124" s="1"/>
      <c r="V124" s="4"/>
      <c r="W124" s="4"/>
      <c r="X124" s="4"/>
      <c r="Y124" s="4"/>
      <c r="Z124" s="4"/>
      <c r="AA124" s="4"/>
      <c r="AB124" s="1"/>
      <c r="AC124" s="1"/>
      <c r="AD124" s="1"/>
      <c r="AE124" s="1"/>
      <c r="AF124" s="1"/>
      <c r="AG124" s="1"/>
      <c r="AH124" s="1"/>
      <c r="AI124" s="1"/>
    </row>
    <row r="125" spans="1:35" s="2" customFormat="1" ht="11.5" x14ac:dyDescent="0.25">
      <c r="A125" s="1"/>
      <c r="B125" s="227"/>
      <c r="C125" s="227"/>
      <c r="D125" s="225"/>
      <c r="E125" s="225"/>
      <c r="F125" s="226"/>
      <c r="G125" s="166"/>
      <c r="H125" s="226"/>
      <c r="I125" s="166"/>
      <c r="J125" s="226"/>
      <c r="K125" s="166"/>
      <c r="L125" s="226"/>
      <c r="M125" s="166"/>
      <c r="N125" s="226"/>
      <c r="O125" s="166"/>
      <c r="P125" s="226"/>
      <c r="Q125" s="166"/>
      <c r="R125" s="226"/>
      <c r="S125" s="1"/>
      <c r="T125" s="1"/>
      <c r="U125" s="1"/>
      <c r="V125" s="4"/>
      <c r="W125" s="4"/>
      <c r="X125" s="4"/>
      <c r="Y125" s="4"/>
      <c r="Z125" s="4"/>
      <c r="AA125" s="4"/>
      <c r="AB125" s="1"/>
      <c r="AC125" s="1"/>
      <c r="AD125" s="1"/>
      <c r="AE125" s="1"/>
      <c r="AF125" s="1"/>
      <c r="AG125" s="1"/>
      <c r="AH125" s="1"/>
      <c r="AI125" s="1"/>
    </row>
    <row r="126" spans="1:35" s="2" customFormat="1" ht="11.5" x14ac:dyDescent="0.25">
      <c r="A126" s="1"/>
      <c r="B126" s="227"/>
      <c r="C126" s="227"/>
      <c r="D126" s="225"/>
      <c r="E126" s="225"/>
      <c r="F126" s="226"/>
      <c r="G126" s="166"/>
      <c r="H126" s="226"/>
      <c r="I126" s="166"/>
      <c r="J126" s="226"/>
      <c r="K126" s="166"/>
      <c r="L126" s="226"/>
      <c r="M126" s="166"/>
      <c r="N126" s="226"/>
      <c r="O126" s="166"/>
      <c r="P126" s="226"/>
      <c r="Q126" s="166"/>
      <c r="R126" s="226"/>
      <c r="S126" s="1"/>
      <c r="T126" s="1"/>
      <c r="U126" s="1"/>
      <c r="V126" s="4"/>
      <c r="W126" s="4"/>
      <c r="X126" s="4"/>
      <c r="Y126" s="4"/>
      <c r="Z126" s="4"/>
      <c r="AA126" s="4"/>
      <c r="AB126" s="1"/>
      <c r="AC126" s="1"/>
      <c r="AD126" s="1"/>
      <c r="AE126" s="1"/>
      <c r="AF126" s="1"/>
      <c r="AG126" s="1"/>
      <c r="AH126" s="1"/>
      <c r="AI126" s="1"/>
    </row>
    <row r="127" spans="1:35" s="2" customFormat="1" ht="11.5" x14ac:dyDescent="0.25">
      <c r="A127" s="1"/>
      <c r="B127" s="227"/>
      <c r="C127" s="227"/>
      <c r="D127" s="225"/>
      <c r="E127" s="225"/>
      <c r="F127" s="226"/>
      <c r="G127" s="166"/>
      <c r="H127" s="226"/>
      <c r="I127" s="166"/>
      <c r="J127" s="226"/>
      <c r="K127" s="166"/>
      <c r="L127" s="226"/>
      <c r="M127" s="166"/>
      <c r="N127" s="226"/>
      <c r="O127" s="166"/>
      <c r="P127" s="226"/>
      <c r="Q127" s="166"/>
      <c r="R127" s="226"/>
      <c r="S127" s="1"/>
      <c r="T127" s="1"/>
      <c r="U127" s="1"/>
      <c r="V127" s="4"/>
      <c r="W127" s="4"/>
      <c r="X127" s="4"/>
      <c r="Y127" s="4"/>
      <c r="Z127" s="4"/>
      <c r="AA127" s="4"/>
      <c r="AB127" s="1"/>
      <c r="AC127" s="1"/>
      <c r="AD127" s="1"/>
      <c r="AE127" s="1"/>
      <c r="AF127" s="1"/>
      <c r="AG127" s="1"/>
      <c r="AH127" s="1"/>
      <c r="AI127" s="1"/>
    </row>
    <row r="128" spans="1:35" s="2" customFormat="1" ht="11.5" x14ac:dyDescent="0.25">
      <c r="A128" s="1"/>
      <c r="B128" s="227"/>
      <c r="C128" s="227"/>
      <c r="D128" s="225"/>
      <c r="E128" s="225"/>
      <c r="F128" s="226"/>
      <c r="G128" s="166"/>
      <c r="H128" s="226"/>
      <c r="I128" s="166"/>
      <c r="J128" s="226"/>
      <c r="K128" s="166"/>
      <c r="L128" s="226"/>
      <c r="M128" s="166"/>
      <c r="N128" s="226"/>
      <c r="O128" s="166"/>
      <c r="P128" s="226"/>
      <c r="Q128" s="166"/>
      <c r="R128" s="226"/>
      <c r="S128" s="1"/>
      <c r="T128" s="1"/>
      <c r="U128" s="1"/>
      <c r="V128" s="4"/>
      <c r="W128" s="4"/>
      <c r="X128" s="4"/>
      <c r="Y128" s="4"/>
      <c r="Z128" s="4"/>
      <c r="AA128" s="4"/>
      <c r="AB128" s="1"/>
      <c r="AC128" s="1"/>
      <c r="AD128" s="1"/>
      <c r="AE128" s="1"/>
      <c r="AF128" s="1"/>
      <c r="AG128" s="1"/>
      <c r="AH128" s="1"/>
      <c r="AI128" s="1"/>
    </row>
    <row r="129" spans="1:35" s="2" customFormat="1" ht="11.5" x14ac:dyDescent="0.25">
      <c r="A129" s="1"/>
      <c r="B129" s="227"/>
      <c r="C129" s="227"/>
      <c r="D129" s="225"/>
      <c r="E129" s="225"/>
      <c r="F129" s="226"/>
      <c r="G129" s="166"/>
      <c r="H129" s="226"/>
      <c r="I129" s="166"/>
      <c r="J129" s="226"/>
      <c r="K129" s="166"/>
      <c r="L129" s="226"/>
      <c r="M129" s="166"/>
      <c r="N129" s="226"/>
      <c r="O129" s="166"/>
      <c r="P129" s="226"/>
      <c r="Q129" s="166"/>
      <c r="R129" s="226"/>
      <c r="S129" s="1"/>
      <c r="T129" s="1"/>
      <c r="U129" s="1"/>
      <c r="V129" s="4"/>
      <c r="W129" s="4"/>
      <c r="X129" s="4"/>
      <c r="Y129" s="4"/>
      <c r="Z129" s="4"/>
      <c r="AA129" s="4"/>
      <c r="AB129" s="1"/>
      <c r="AC129" s="1"/>
      <c r="AD129" s="1"/>
      <c r="AE129" s="1"/>
      <c r="AF129" s="1"/>
      <c r="AG129" s="1"/>
      <c r="AH129" s="1"/>
      <c r="AI129" s="1"/>
    </row>
    <row r="130" spans="1:35" s="2" customFormat="1" ht="11.5" x14ac:dyDescent="0.25">
      <c r="A130" s="1"/>
      <c r="B130" s="227"/>
      <c r="C130" s="227"/>
      <c r="D130" s="225"/>
      <c r="E130" s="225"/>
      <c r="F130" s="226"/>
      <c r="G130" s="166"/>
      <c r="H130" s="226"/>
      <c r="I130" s="166"/>
      <c r="J130" s="226"/>
      <c r="K130" s="166"/>
      <c r="L130" s="226"/>
      <c r="M130" s="166"/>
      <c r="N130" s="226"/>
      <c r="O130" s="166"/>
      <c r="P130" s="226"/>
      <c r="Q130" s="166"/>
      <c r="R130" s="226"/>
      <c r="S130" s="1"/>
      <c r="T130" s="1"/>
      <c r="U130" s="1"/>
      <c r="V130" s="4"/>
      <c r="W130" s="4"/>
      <c r="X130" s="4"/>
      <c r="Y130" s="4"/>
      <c r="Z130" s="4"/>
      <c r="AA130" s="4"/>
      <c r="AB130" s="1"/>
      <c r="AC130" s="1"/>
      <c r="AD130" s="1"/>
      <c r="AE130" s="1"/>
      <c r="AF130" s="1"/>
      <c r="AG130" s="1"/>
      <c r="AH130" s="1"/>
      <c r="AI130" s="1"/>
    </row>
    <row r="131" spans="1:35" s="2" customFormat="1" ht="11.5" x14ac:dyDescent="0.25">
      <c r="A131" s="1"/>
      <c r="B131" s="227"/>
      <c r="C131" s="227"/>
      <c r="D131" s="225"/>
      <c r="E131" s="225"/>
      <c r="F131" s="226"/>
      <c r="G131" s="166"/>
      <c r="H131" s="226"/>
      <c r="I131" s="166"/>
      <c r="J131" s="226"/>
      <c r="K131" s="166"/>
      <c r="L131" s="226"/>
      <c r="M131" s="166"/>
      <c r="N131" s="226"/>
      <c r="O131" s="166"/>
      <c r="P131" s="226"/>
      <c r="Q131" s="166"/>
      <c r="R131" s="226"/>
      <c r="S131" s="1"/>
      <c r="T131" s="1"/>
      <c r="U131" s="1"/>
      <c r="V131" s="4"/>
      <c r="W131" s="4"/>
      <c r="X131" s="4"/>
      <c r="Y131" s="4"/>
      <c r="Z131" s="4"/>
      <c r="AA131" s="4"/>
      <c r="AB131" s="1"/>
      <c r="AC131" s="1"/>
      <c r="AD131" s="1"/>
      <c r="AE131" s="1"/>
      <c r="AF131" s="1"/>
      <c r="AG131" s="1"/>
      <c r="AH131" s="1"/>
      <c r="AI131" s="1"/>
    </row>
    <row r="132" spans="1:35" s="2" customFormat="1" ht="11.5" x14ac:dyDescent="0.25">
      <c r="A132" s="1"/>
      <c r="B132" s="227"/>
      <c r="C132" s="227"/>
      <c r="D132" s="225"/>
      <c r="E132" s="225"/>
      <c r="F132" s="226"/>
      <c r="G132" s="166"/>
      <c r="H132" s="226"/>
      <c r="I132" s="166"/>
      <c r="J132" s="226"/>
      <c r="K132" s="166"/>
      <c r="L132" s="226"/>
      <c r="M132" s="166"/>
      <c r="N132" s="226"/>
      <c r="O132" s="166"/>
      <c r="P132" s="226"/>
      <c r="Q132" s="166"/>
      <c r="R132" s="226"/>
      <c r="S132" s="1"/>
      <c r="T132" s="1"/>
      <c r="U132" s="1"/>
      <c r="V132" s="4"/>
      <c r="W132" s="4"/>
      <c r="X132" s="4"/>
      <c r="Y132" s="4"/>
      <c r="Z132" s="4"/>
      <c r="AA132" s="4"/>
      <c r="AB132" s="1"/>
      <c r="AC132" s="1"/>
      <c r="AD132" s="1"/>
      <c r="AE132" s="1"/>
      <c r="AF132" s="1"/>
      <c r="AG132" s="1"/>
      <c r="AH132" s="1"/>
      <c r="AI132" s="1"/>
    </row>
    <row r="133" spans="1:35" s="2" customFormat="1" ht="11.5" x14ac:dyDescent="0.25">
      <c r="A133" s="1"/>
      <c r="B133" s="227"/>
      <c r="C133" s="227"/>
      <c r="D133" s="225"/>
      <c r="E133" s="225"/>
      <c r="F133" s="226"/>
      <c r="G133" s="166"/>
      <c r="H133" s="226"/>
      <c r="I133" s="166"/>
      <c r="J133" s="226"/>
      <c r="K133" s="166"/>
      <c r="L133" s="226"/>
      <c r="M133" s="166"/>
      <c r="N133" s="226"/>
      <c r="O133" s="166"/>
      <c r="P133" s="226"/>
      <c r="Q133" s="166"/>
      <c r="R133" s="226"/>
      <c r="S133" s="1"/>
      <c r="T133" s="1"/>
      <c r="U133" s="1"/>
      <c r="V133" s="4"/>
      <c r="W133" s="4"/>
      <c r="X133" s="4"/>
      <c r="Y133" s="4"/>
      <c r="Z133" s="4"/>
      <c r="AA133" s="4"/>
      <c r="AB133" s="1"/>
      <c r="AC133" s="1"/>
      <c r="AD133" s="1"/>
      <c r="AE133" s="1"/>
      <c r="AF133" s="1"/>
      <c r="AG133" s="1"/>
      <c r="AH133" s="1"/>
      <c r="AI133" s="1"/>
    </row>
    <row r="134" spans="1:35" s="2" customFormat="1" ht="11.5" x14ac:dyDescent="0.25">
      <c r="A134" s="1"/>
      <c r="B134" s="227"/>
      <c r="C134" s="227"/>
      <c r="D134" s="225"/>
      <c r="E134" s="225"/>
      <c r="F134" s="226"/>
      <c r="G134" s="166"/>
      <c r="H134" s="226"/>
      <c r="I134" s="166"/>
      <c r="J134" s="226"/>
      <c r="K134" s="166"/>
      <c r="L134" s="226"/>
      <c r="M134" s="166"/>
      <c r="N134" s="226"/>
      <c r="O134" s="166"/>
      <c r="P134" s="226"/>
      <c r="Q134" s="166"/>
      <c r="R134" s="226"/>
      <c r="S134" s="1"/>
      <c r="T134" s="1"/>
      <c r="U134" s="1"/>
      <c r="V134" s="4"/>
      <c r="W134" s="4"/>
      <c r="X134" s="4"/>
      <c r="Y134" s="4"/>
      <c r="Z134" s="4"/>
      <c r="AA134" s="4"/>
      <c r="AB134" s="1"/>
      <c r="AC134" s="1"/>
      <c r="AD134" s="1"/>
      <c r="AE134" s="1"/>
      <c r="AF134" s="1"/>
      <c r="AG134" s="1"/>
      <c r="AH134" s="1"/>
      <c r="AI134" s="1"/>
    </row>
    <row r="135" spans="1:35" s="2" customFormat="1" ht="11.5" x14ac:dyDescent="0.25">
      <c r="A135" s="1"/>
      <c r="B135" s="227"/>
      <c r="C135" s="227"/>
      <c r="D135" s="225"/>
      <c r="E135" s="225"/>
      <c r="F135" s="226"/>
      <c r="G135" s="166"/>
      <c r="H135" s="226"/>
      <c r="I135" s="166"/>
      <c r="J135" s="226"/>
      <c r="K135" s="166"/>
      <c r="L135" s="226"/>
      <c r="M135" s="166"/>
      <c r="N135" s="226"/>
      <c r="O135" s="166"/>
      <c r="P135" s="226"/>
      <c r="Q135" s="166"/>
      <c r="R135" s="226"/>
      <c r="S135" s="1"/>
      <c r="T135" s="1"/>
      <c r="U135" s="1"/>
      <c r="V135" s="4"/>
      <c r="W135" s="4"/>
      <c r="X135" s="4"/>
      <c r="Y135" s="4"/>
      <c r="Z135" s="4"/>
      <c r="AA135" s="4"/>
      <c r="AB135" s="1"/>
      <c r="AC135" s="1"/>
      <c r="AD135" s="1"/>
      <c r="AE135" s="1"/>
      <c r="AF135" s="1"/>
      <c r="AG135" s="1"/>
      <c r="AH135" s="1"/>
      <c r="AI135" s="1"/>
    </row>
    <row r="136" spans="1:35" s="2" customFormat="1" ht="11.5" x14ac:dyDescent="0.25">
      <c r="A136" s="1"/>
      <c r="B136" s="227"/>
      <c r="C136" s="227"/>
      <c r="D136" s="225"/>
      <c r="E136" s="225"/>
      <c r="F136" s="226"/>
      <c r="G136" s="166"/>
      <c r="H136" s="226"/>
      <c r="I136" s="166"/>
      <c r="J136" s="226"/>
      <c r="K136" s="166"/>
      <c r="L136" s="226"/>
      <c r="M136" s="166"/>
      <c r="N136" s="226"/>
      <c r="O136" s="166"/>
      <c r="P136" s="226"/>
      <c r="Q136" s="166"/>
      <c r="R136" s="226"/>
      <c r="S136" s="1"/>
      <c r="T136" s="1"/>
      <c r="U136" s="1"/>
      <c r="V136" s="4"/>
      <c r="W136" s="4"/>
      <c r="X136" s="4"/>
      <c r="Y136" s="4"/>
      <c r="Z136" s="4"/>
      <c r="AA136" s="4"/>
      <c r="AB136" s="1"/>
      <c r="AC136" s="1"/>
      <c r="AD136" s="1"/>
      <c r="AE136" s="1"/>
      <c r="AF136" s="1"/>
      <c r="AG136" s="1"/>
      <c r="AH136" s="1"/>
      <c r="AI136" s="1"/>
    </row>
    <row r="137" spans="1:35" s="2" customFormat="1" ht="11.5" x14ac:dyDescent="0.25">
      <c r="A137" s="1"/>
      <c r="B137" s="227"/>
      <c r="C137" s="227"/>
      <c r="D137" s="225"/>
      <c r="E137" s="225"/>
      <c r="F137" s="226"/>
      <c r="G137" s="166"/>
      <c r="H137" s="226"/>
      <c r="I137" s="166"/>
      <c r="J137" s="226"/>
      <c r="K137" s="166"/>
      <c r="L137" s="226"/>
      <c r="M137" s="166"/>
      <c r="N137" s="226"/>
      <c r="O137" s="166"/>
      <c r="P137" s="226"/>
      <c r="Q137" s="166"/>
      <c r="R137" s="226"/>
      <c r="S137" s="1"/>
      <c r="T137" s="1"/>
      <c r="U137" s="1"/>
      <c r="V137" s="4"/>
      <c r="W137" s="4"/>
      <c r="X137" s="4"/>
      <c r="Y137" s="4"/>
      <c r="Z137" s="4"/>
      <c r="AA137" s="4"/>
      <c r="AB137" s="1"/>
      <c r="AC137" s="1"/>
      <c r="AD137" s="1"/>
      <c r="AE137" s="1"/>
      <c r="AF137" s="1"/>
      <c r="AG137" s="1"/>
      <c r="AH137" s="1"/>
      <c r="AI137" s="1"/>
    </row>
    <row r="138" spans="1:35" s="2" customFormat="1" ht="11.5" x14ac:dyDescent="0.25">
      <c r="A138" s="1"/>
      <c r="B138" s="227"/>
      <c r="C138" s="227"/>
      <c r="D138" s="225"/>
      <c r="E138" s="225"/>
      <c r="F138" s="226"/>
      <c r="G138" s="166"/>
      <c r="H138" s="226"/>
      <c r="I138" s="166"/>
      <c r="J138" s="226"/>
      <c r="K138" s="166"/>
      <c r="L138" s="226"/>
      <c r="M138" s="166"/>
      <c r="N138" s="226"/>
      <c r="O138" s="166"/>
      <c r="P138" s="226"/>
      <c r="Q138" s="166"/>
      <c r="R138" s="226"/>
      <c r="S138" s="1"/>
      <c r="T138" s="1"/>
      <c r="U138" s="1"/>
      <c r="V138" s="4"/>
      <c r="W138" s="4"/>
      <c r="X138" s="4"/>
      <c r="Y138" s="4"/>
      <c r="Z138" s="4"/>
      <c r="AA138" s="4"/>
      <c r="AB138" s="1"/>
      <c r="AC138" s="1"/>
      <c r="AD138" s="1"/>
      <c r="AE138" s="1"/>
      <c r="AF138" s="1"/>
      <c r="AG138" s="1"/>
      <c r="AH138" s="1"/>
      <c r="AI138" s="1"/>
    </row>
    <row r="139" spans="1:35" s="2" customFormat="1" ht="11.5" x14ac:dyDescent="0.25">
      <c r="A139" s="1"/>
      <c r="B139" s="227"/>
      <c r="C139" s="227"/>
      <c r="D139" s="225"/>
      <c r="E139" s="225"/>
      <c r="F139" s="226"/>
      <c r="G139" s="166"/>
      <c r="H139" s="226"/>
      <c r="I139" s="166"/>
      <c r="J139" s="226"/>
      <c r="K139" s="166"/>
      <c r="L139" s="226"/>
      <c r="M139" s="166"/>
      <c r="N139" s="226"/>
      <c r="O139" s="166"/>
      <c r="P139" s="226"/>
      <c r="Q139" s="166"/>
      <c r="R139" s="226"/>
      <c r="S139" s="1"/>
      <c r="T139" s="1"/>
      <c r="U139" s="1"/>
      <c r="V139" s="4"/>
      <c r="W139" s="4"/>
      <c r="X139" s="4"/>
      <c r="Y139" s="4"/>
      <c r="Z139" s="4"/>
      <c r="AA139" s="4"/>
      <c r="AB139" s="1"/>
      <c r="AC139" s="1"/>
      <c r="AD139" s="1"/>
      <c r="AE139" s="1"/>
      <c r="AF139" s="1"/>
      <c r="AG139" s="1"/>
      <c r="AH139" s="1"/>
      <c r="AI139" s="1"/>
    </row>
    <row r="140" spans="1:35" s="2" customFormat="1" ht="11.5" x14ac:dyDescent="0.25">
      <c r="A140" s="1"/>
      <c r="B140" s="227"/>
      <c r="C140" s="227"/>
      <c r="D140" s="225"/>
      <c r="E140" s="225"/>
      <c r="F140" s="226"/>
      <c r="G140" s="166"/>
      <c r="H140" s="226"/>
      <c r="I140" s="166"/>
      <c r="J140" s="226"/>
      <c r="K140" s="166"/>
      <c r="L140" s="226"/>
      <c r="M140" s="166"/>
      <c r="N140" s="226"/>
      <c r="O140" s="166"/>
      <c r="P140" s="226"/>
      <c r="Q140" s="166"/>
      <c r="R140" s="226"/>
      <c r="S140" s="1"/>
      <c r="T140" s="1"/>
      <c r="U140" s="1"/>
      <c r="V140" s="4"/>
      <c r="W140" s="4"/>
      <c r="X140" s="4"/>
      <c r="Y140" s="4"/>
      <c r="Z140" s="4"/>
      <c r="AA140" s="4"/>
      <c r="AB140" s="1"/>
      <c r="AC140" s="1"/>
      <c r="AD140" s="1"/>
      <c r="AE140" s="1"/>
      <c r="AF140" s="1"/>
      <c r="AG140" s="1"/>
      <c r="AH140" s="1"/>
      <c r="AI140" s="1"/>
    </row>
    <row r="141" spans="1:35" s="2" customFormat="1" ht="11.5" x14ac:dyDescent="0.25">
      <c r="A141" s="1"/>
      <c r="B141" s="227"/>
      <c r="C141" s="227"/>
      <c r="D141" s="225"/>
      <c r="E141" s="225"/>
      <c r="F141" s="226"/>
      <c r="G141" s="166"/>
      <c r="H141" s="226"/>
      <c r="I141" s="166"/>
      <c r="J141" s="226"/>
      <c r="K141" s="166"/>
      <c r="L141" s="226"/>
      <c r="M141" s="166"/>
      <c r="N141" s="226"/>
      <c r="O141" s="166"/>
      <c r="P141" s="226"/>
      <c r="Q141" s="166"/>
      <c r="R141" s="226"/>
      <c r="S141" s="1"/>
      <c r="T141" s="1"/>
      <c r="U141" s="1"/>
      <c r="V141" s="4"/>
      <c r="W141" s="4"/>
      <c r="X141" s="4"/>
      <c r="Y141" s="4"/>
      <c r="Z141" s="4"/>
      <c r="AA141" s="4"/>
      <c r="AB141" s="1"/>
      <c r="AC141" s="1"/>
      <c r="AD141" s="1"/>
      <c r="AE141" s="1"/>
      <c r="AF141" s="1"/>
      <c r="AG141" s="1"/>
      <c r="AH141" s="1"/>
      <c r="AI141" s="1"/>
    </row>
    <row r="142" spans="1:35" s="2" customFormat="1" ht="11.5" x14ac:dyDescent="0.25">
      <c r="A142" s="1"/>
      <c r="B142" s="227"/>
      <c r="C142" s="227"/>
      <c r="D142" s="225"/>
      <c r="E142" s="225"/>
      <c r="F142" s="226"/>
      <c r="G142" s="166"/>
      <c r="H142" s="226"/>
      <c r="I142" s="166"/>
      <c r="J142" s="226"/>
      <c r="K142" s="166"/>
      <c r="L142" s="226"/>
      <c r="M142" s="166"/>
      <c r="N142" s="226"/>
      <c r="O142" s="166"/>
      <c r="P142" s="226"/>
      <c r="Q142" s="166"/>
      <c r="R142" s="226"/>
      <c r="S142" s="1"/>
      <c r="T142" s="1"/>
      <c r="U142" s="1"/>
      <c r="V142" s="4"/>
      <c r="W142" s="4"/>
      <c r="X142" s="4"/>
      <c r="Y142" s="4"/>
      <c r="Z142" s="4"/>
      <c r="AA142" s="4"/>
      <c r="AB142" s="1"/>
      <c r="AC142" s="1"/>
      <c r="AD142" s="1"/>
      <c r="AE142" s="1"/>
      <c r="AF142" s="1"/>
      <c r="AG142" s="1"/>
      <c r="AH142" s="1"/>
      <c r="AI142" s="1"/>
    </row>
    <row r="143" spans="1:35" s="2" customFormat="1" ht="11.5" x14ac:dyDescent="0.25">
      <c r="A143" s="1"/>
      <c r="B143" s="227"/>
      <c r="C143" s="227"/>
      <c r="D143" s="225"/>
      <c r="E143" s="225"/>
      <c r="F143" s="226"/>
      <c r="G143" s="166"/>
      <c r="H143" s="226"/>
      <c r="I143" s="166"/>
      <c r="J143" s="226"/>
      <c r="K143" s="166"/>
      <c r="L143" s="226"/>
      <c r="M143" s="166"/>
      <c r="N143" s="226"/>
      <c r="O143" s="166"/>
      <c r="P143" s="226"/>
      <c r="Q143" s="166"/>
      <c r="R143" s="226"/>
      <c r="S143" s="1"/>
      <c r="T143" s="1"/>
      <c r="U143" s="1"/>
      <c r="V143" s="4"/>
      <c r="W143" s="4"/>
      <c r="X143" s="4"/>
      <c r="Y143" s="4"/>
      <c r="Z143" s="4"/>
      <c r="AA143" s="4"/>
      <c r="AB143" s="1"/>
      <c r="AC143" s="1"/>
      <c r="AD143" s="1"/>
      <c r="AE143" s="1"/>
      <c r="AF143" s="1"/>
      <c r="AG143" s="1"/>
      <c r="AH143" s="1"/>
      <c r="AI143" s="1"/>
    </row>
    <row r="144" spans="1:35" s="2" customFormat="1" ht="11.5" x14ac:dyDescent="0.25">
      <c r="A144" s="1"/>
      <c r="B144" s="227"/>
      <c r="C144" s="227"/>
      <c r="D144" s="225"/>
      <c r="E144" s="225"/>
      <c r="F144" s="226"/>
      <c r="G144" s="166"/>
      <c r="H144" s="226"/>
      <c r="I144" s="166"/>
      <c r="J144" s="226"/>
      <c r="K144" s="166"/>
      <c r="L144" s="226"/>
      <c r="M144" s="166"/>
      <c r="N144" s="226"/>
      <c r="O144" s="166"/>
      <c r="P144" s="226"/>
      <c r="Q144" s="166"/>
      <c r="R144" s="226"/>
      <c r="S144" s="1"/>
      <c r="T144" s="1"/>
      <c r="U144" s="1"/>
      <c r="V144" s="4"/>
      <c r="W144" s="4"/>
      <c r="X144" s="4"/>
      <c r="Y144" s="4"/>
      <c r="Z144" s="4"/>
      <c r="AA144" s="4"/>
      <c r="AB144" s="1"/>
      <c r="AC144" s="1"/>
      <c r="AD144" s="1"/>
      <c r="AE144" s="1"/>
      <c r="AF144" s="1"/>
      <c r="AG144" s="1"/>
      <c r="AH144" s="1"/>
      <c r="AI144" s="1"/>
    </row>
    <row r="145" spans="1:35" s="2" customFormat="1" ht="11.5" x14ac:dyDescent="0.25">
      <c r="A145" s="1"/>
      <c r="B145" s="227"/>
      <c r="C145" s="227"/>
      <c r="D145" s="225"/>
      <c r="E145" s="225"/>
      <c r="F145" s="226"/>
      <c r="G145" s="166"/>
      <c r="H145" s="226"/>
      <c r="I145" s="166"/>
      <c r="J145" s="226"/>
      <c r="K145" s="166"/>
      <c r="L145" s="226"/>
      <c r="M145" s="166"/>
      <c r="N145" s="226"/>
      <c r="O145" s="166"/>
      <c r="P145" s="226"/>
      <c r="Q145" s="166"/>
      <c r="R145" s="226"/>
      <c r="S145" s="1"/>
      <c r="T145" s="1"/>
      <c r="U145" s="1"/>
      <c r="V145" s="4"/>
      <c r="W145" s="4"/>
      <c r="X145" s="4"/>
      <c r="Y145" s="4"/>
      <c r="Z145" s="4"/>
      <c r="AA145" s="4"/>
      <c r="AB145" s="1"/>
      <c r="AC145" s="1"/>
      <c r="AD145" s="1"/>
      <c r="AE145" s="1"/>
      <c r="AF145" s="1"/>
      <c r="AG145" s="1"/>
      <c r="AH145" s="1"/>
      <c r="AI145" s="1"/>
    </row>
    <row r="146" spans="1:35" s="2" customFormat="1" ht="11.5" x14ac:dyDescent="0.25">
      <c r="A146" s="1"/>
      <c r="B146" s="227"/>
      <c r="C146" s="227"/>
      <c r="D146" s="225"/>
      <c r="E146" s="225"/>
      <c r="F146" s="226"/>
      <c r="G146" s="166"/>
      <c r="H146" s="226"/>
      <c r="I146" s="166"/>
      <c r="J146" s="226"/>
      <c r="K146" s="166"/>
      <c r="L146" s="226"/>
      <c r="M146" s="166"/>
      <c r="N146" s="226"/>
      <c r="O146" s="166"/>
      <c r="P146" s="226"/>
      <c r="Q146" s="166"/>
      <c r="R146" s="226"/>
      <c r="S146" s="1"/>
      <c r="T146" s="1"/>
      <c r="U146" s="1"/>
      <c r="V146" s="4"/>
      <c r="W146" s="4"/>
      <c r="X146" s="4"/>
      <c r="Y146" s="4"/>
      <c r="Z146" s="4"/>
      <c r="AA146" s="4"/>
      <c r="AB146" s="1"/>
      <c r="AC146" s="1"/>
      <c r="AD146" s="1"/>
      <c r="AE146" s="1"/>
      <c r="AF146" s="1"/>
      <c r="AG146" s="1"/>
      <c r="AH146" s="1"/>
      <c r="AI146" s="1"/>
    </row>
    <row r="147" spans="1:35" s="2" customFormat="1" ht="11.5" x14ac:dyDescent="0.25">
      <c r="A147" s="1"/>
      <c r="B147" s="227"/>
      <c r="C147" s="227"/>
      <c r="D147" s="225"/>
      <c r="E147" s="225"/>
      <c r="F147" s="226"/>
      <c r="G147" s="166"/>
      <c r="H147" s="226"/>
      <c r="I147" s="166"/>
      <c r="J147" s="226"/>
      <c r="K147" s="166"/>
      <c r="L147" s="226"/>
      <c r="M147" s="166"/>
      <c r="N147" s="226"/>
      <c r="O147" s="166"/>
      <c r="P147" s="226"/>
      <c r="Q147" s="166"/>
      <c r="R147" s="226"/>
      <c r="S147" s="1"/>
      <c r="T147" s="1"/>
      <c r="U147" s="1"/>
      <c r="V147" s="4"/>
      <c r="W147" s="4"/>
      <c r="X147" s="4"/>
      <c r="Y147" s="4"/>
      <c r="Z147" s="4"/>
      <c r="AA147" s="4"/>
      <c r="AB147" s="1"/>
      <c r="AC147" s="1"/>
      <c r="AD147" s="1"/>
      <c r="AE147" s="1"/>
      <c r="AF147" s="1"/>
      <c r="AG147" s="1"/>
      <c r="AH147" s="1"/>
      <c r="AI147" s="1"/>
    </row>
    <row r="148" spans="1:35" s="2" customFormat="1" ht="11.5" x14ac:dyDescent="0.25">
      <c r="A148" s="1"/>
      <c r="B148" s="227"/>
      <c r="C148" s="227"/>
      <c r="D148" s="225"/>
      <c r="E148" s="225"/>
      <c r="F148" s="226"/>
      <c r="G148" s="166"/>
      <c r="H148" s="226"/>
      <c r="I148" s="166"/>
      <c r="J148" s="226"/>
      <c r="K148" s="166"/>
      <c r="L148" s="226"/>
      <c r="M148" s="166"/>
      <c r="N148" s="226"/>
      <c r="O148" s="166"/>
      <c r="P148" s="226"/>
      <c r="Q148" s="166"/>
      <c r="R148" s="226"/>
      <c r="S148" s="1"/>
      <c r="T148" s="1"/>
      <c r="U148" s="1"/>
      <c r="V148" s="4"/>
      <c r="W148" s="4"/>
      <c r="X148" s="4"/>
      <c r="Y148" s="4"/>
      <c r="Z148" s="4"/>
      <c r="AA148" s="4"/>
      <c r="AB148" s="1"/>
      <c r="AC148" s="1"/>
      <c r="AD148" s="1"/>
      <c r="AE148" s="1"/>
      <c r="AF148" s="1"/>
      <c r="AG148" s="1"/>
      <c r="AH148" s="1"/>
      <c r="AI148" s="1"/>
    </row>
    <row r="149" spans="1:35" s="2" customFormat="1" ht="11.5" x14ac:dyDescent="0.25">
      <c r="A149" s="1"/>
      <c r="B149" s="227"/>
      <c r="C149" s="227"/>
      <c r="D149" s="225"/>
      <c r="E149" s="225"/>
      <c r="F149" s="226"/>
      <c r="G149" s="166"/>
      <c r="H149" s="226"/>
      <c r="I149" s="166"/>
      <c r="J149" s="226"/>
      <c r="K149" s="166"/>
      <c r="L149" s="226"/>
      <c r="M149" s="166"/>
      <c r="N149" s="226"/>
      <c r="O149" s="166"/>
      <c r="P149" s="226"/>
      <c r="Q149" s="166"/>
      <c r="R149" s="226"/>
      <c r="S149" s="1"/>
      <c r="T149" s="1"/>
      <c r="U149" s="1"/>
      <c r="V149" s="4"/>
      <c r="W149" s="4"/>
      <c r="X149" s="4"/>
      <c r="Y149" s="4"/>
      <c r="Z149" s="4"/>
      <c r="AA149" s="4"/>
      <c r="AB149" s="1"/>
      <c r="AC149" s="1"/>
      <c r="AD149" s="1"/>
      <c r="AE149" s="1"/>
      <c r="AF149" s="1"/>
      <c r="AG149" s="1"/>
      <c r="AH149" s="1"/>
      <c r="AI149" s="1"/>
    </row>
    <row r="150" spans="1:35" s="2" customFormat="1" ht="11.5" x14ac:dyDescent="0.25">
      <c r="A150" s="1"/>
      <c r="B150" s="227"/>
      <c r="C150" s="227"/>
      <c r="D150" s="225"/>
      <c r="E150" s="225"/>
      <c r="F150" s="226"/>
      <c r="G150" s="166"/>
      <c r="H150" s="226"/>
      <c r="I150" s="166"/>
      <c r="J150" s="226"/>
      <c r="K150" s="166"/>
      <c r="L150" s="226"/>
      <c r="M150" s="166"/>
      <c r="N150" s="226"/>
      <c r="O150" s="166"/>
      <c r="P150" s="226"/>
      <c r="Q150" s="166"/>
      <c r="R150" s="226"/>
      <c r="S150" s="1"/>
      <c r="T150" s="1"/>
      <c r="U150" s="1"/>
      <c r="V150" s="4"/>
      <c r="W150" s="4"/>
      <c r="X150" s="4"/>
      <c r="Y150" s="4"/>
      <c r="Z150" s="4"/>
      <c r="AA150" s="4"/>
      <c r="AB150" s="1"/>
      <c r="AC150" s="1"/>
      <c r="AD150" s="1"/>
      <c r="AE150" s="1"/>
      <c r="AF150" s="1"/>
      <c r="AG150" s="1"/>
      <c r="AH150" s="1"/>
      <c r="AI150" s="1"/>
    </row>
    <row r="151" spans="1:35" s="2" customFormat="1" ht="11.5" x14ac:dyDescent="0.25">
      <c r="A151" s="1"/>
      <c r="B151" s="227"/>
      <c r="C151" s="227"/>
      <c r="D151" s="225"/>
      <c r="E151" s="225"/>
      <c r="F151" s="226"/>
      <c r="G151" s="166"/>
      <c r="H151" s="226"/>
      <c r="I151" s="166"/>
      <c r="J151" s="226"/>
      <c r="K151" s="166"/>
      <c r="L151" s="226"/>
      <c r="M151" s="166"/>
      <c r="N151" s="226"/>
      <c r="O151" s="166"/>
      <c r="P151" s="226"/>
      <c r="Q151" s="166"/>
      <c r="R151" s="226"/>
      <c r="S151" s="1"/>
      <c r="T151" s="1"/>
      <c r="U151" s="1"/>
      <c r="V151" s="4"/>
      <c r="W151" s="4"/>
      <c r="X151" s="4"/>
      <c r="Y151" s="4"/>
      <c r="Z151" s="4"/>
      <c r="AA151" s="4"/>
      <c r="AB151" s="1"/>
      <c r="AC151" s="1"/>
      <c r="AD151" s="1"/>
      <c r="AE151" s="1"/>
      <c r="AF151" s="1"/>
      <c r="AG151" s="1"/>
      <c r="AH151" s="1"/>
      <c r="AI151" s="1"/>
    </row>
    <row r="152" spans="1:35" s="2" customFormat="1" ht="11.5" x14ac:dyDescent="0.25">
      <c r="A152" s="1"/>
      <c r="B152" s="227"/>
      <c r="C152" s="227"/>
      <c r="D152" s="225"/>
      <c r="E152" s="225"/>
      <c r="F152" s="226"/>
      <c r="G152" s="166"/>
      <c r="H152" s="226"/>
      <c r="I152" s="166"/>
      <c r="J152" s="226"/>
      <c r="K152" s="166"/>
      <c r="L152" s="226"/>
      <c r="M152" s="166"/>
      <c r="N152" s="226"/>
      <c r="O152" s="166"/>
      <c r="P152" s="226"/>
      <c r="Q152" s="166"/>
      <c r="R152" s="226"/>
      <c r="S152" s="1"/>
      <c r="T152" s="1"/>
      <c r="U152" s="1"/>
      <c r="V152" s="4"/>
      <c r="W152" s="4"/>
      <c r="X152" s="4"/>
      <c r="Y152" s="4"/>
      <c r="Z152" s="4"/>
      <c r="AA152" s="4"/>
      <c r="AB152" s="1"/>
      <c r="AC152" s="1"/>
      <c r="AD152" s="1"/>
      <c r="AE152" s="1"/>
      <c r="AF152" s="1"/>
      <c r="AG152" s="1"/>
      <c r="AH152" s="1"/>
      <c r="AI152" s="1"/>
    </row>
    <row r="153" spans="1:35" s="2" customFormat="1" ht="11.5" x14ac:dyDescent="0.25">
      <c r="A153" s="1"/>
      <c r="B153" s="227"/>
      <c r="C153" s="227"/>
      <c r="D153" s="225"/>
      <c r="E153" s="225"/>
      <c r="F153" s="226"/>
      <c r="G153" s="166"/>
      <c r="H153" s="226"/>
      <c r="I153" s="166"/>
      <c r="J153" s="226"/>
      <c r="K153" s="166"/>
      <c r="L153" s="226"/>
      <c r="M153" s="166"/>
      <c r="N153" s="226"/>
      <c r="O153" s="166"/>
      <c r="P153" s="226"/>
      <c r="Q153" s="166"/>
      <c r="R153" s="226"/>
      <c r="S153" s="1"/>
      <c r="T153" s="1"/>
      <c r="U153" s="1"/>
      <c r="V153" s="4"/>
      <c r="W153" s="4"/>
      <c r="X153" s="4"/>
      <c r="Y153" s="4"/>
      <c r="Z153" s="4"/>
      <c r="AA153" s="4"/>
      <c r="AB153" s="1"/>
      <c r="AC153" s="1"/>
      <c r="AD153" s="1"/>
      <c r="AE153" s="1"/>
      <c r="AF153" s="1"/>
      <c r="AG153" s="1"/>
      <c r="AH153" s="1"/>
      <c r="AI153" s="1"/>
    </row>
    <row r="154" spans="1:35" s="2" customFormat="1" ht="11.5" x14ac:dyDescent="0.25">
      <c r="A154" s="1"/>
      <c r="B154" s="227"/>
      <c r="C154" s="227"/>
      <c r="D154" s="225"/>
      <c r="E154" s="225"/>
      <c r="F154" s="226"/>
      <c r="G154" s="166"/>
      <c r="H154" s="226"/>
      <c r="I154" s="166"/>
      <c r="J154" s="226"/>
      <c r="K154" s="166"/>
      <c r="L154" s="226"/>
      <c r="M154" s="166"/>
      <c r="N154" s="226"/>
      <c r="O154" s="166"/>
      <c r="P154" s="226"/>
      <c r="Q154" s="166"/>
      <c r="R154" s="226"/>
      <c r="S154" s="1"/>
      <c r="T154" s="1"/>
      <c r="U154" s="1"/>
      <c r="V154" s="4"/>
      <c r="W154" s="4"/>
      <c r="X154" s="4"/>
      <c r="Y154" s="4"/>
      <c r="Z154" s="4"/>
      <c r="AA154" s="4"/>
      <c r="AB154" s="1"/>
      <c r="AC154" s="1"/>
      <c r="AD154" s="1"/>
      <c r="AE154" s="1"/>
      <c r="AF154" s="1"/>
      <c r="AG154" s="1"/>
      <c r="AH154" s="1"/>
      <c r="AI154" s="1"/>
    </row>
    <row r="155" spans="1:35" s="2" customFormat="1" ht="11.5" x14ac:dyDescent="0.25">
      <c r="A155" s="1"/>
      <c r="B155" s="227"/>
      <c r="C155" s="227"/>
      <c r="D155" s="225"/>
      <c r="E155" s="225"/>
      <c r="F155" s="226"/>
      <c r="G155" s="166"/>
      <c r="H155" s="226"/>
      <c r="I155" s="166"/>
      <c r="J155" s="226"/>
      <c r="K155" s="166"/>
      <c r="L155" s="226"/>
      <c r="M155" s="166"/>
      <c r="N155" s="226"/>
      <c r="O155" s="166"/>
      <c r="P155" s="226"/>
      <c r="Q155" s="166"/>
      <c r="R155" s="226"/>
      <c r="S155" s="1"/>
      <c r="T155" s="1"/>
      <c r="U155" s="1"/>
      <c r="V155" s="4"/>
      <c r="W155" s="4"/>
      <c r="X155" s="4"/>
      <c r="Y155" s="4"/>
      <c r="Z155" s="4"/>
      <c r="AA155" s="4"/>
      <c r="AB155" s="1"/>
      <c r="AC155" s="1"/>
      <c r="AD155" s="1"/>
      <c r="AE155" s="1"/>
      <c r="AF155" s="1"/>
      <c r="AG155" s="1"/>
      <c r="AH155" s="1"/>
      <c r="AI155" s="1"/>
    </row>
    <row r="156" spans="1:35" s="2" customFormat="1" ht="11.5" x14ac:dyDescent="0.25">
      <c r="A156" s="1"/>
      <c r="B156" s="227"/>
      <c r="C156" s="227"/>
      <c r="D156" s="225"/>
      <c r="E156" s="225"/>
      <c r="F156" s="226"/>
      <c r="G156" s="166"/>
      <c r="H156" s="226"/>
      <c r="I156" s="166"/>
      <c r="J156" s="226"/>
      <c r="K156" s="166"/>
      <c r="L156" s="226"/>
      <c r="M156" s="166"/>
      <c r="N156" s="226"/>
      <c r="O156" s="166"/>
      <c r="P156" s="226"/>
      <c r="Q156" s="166"/>
      <c r="R156" s="226"/>
      <c r="S156" s="1"/>
      <c r="T156" s="1"/>
      <c r="U156" s="1"/>
      <c r="V156" s="4"/>
      <c r="W156" s="4"/>
      <c r="X156" s="4"/>
      <c r="Y156" s="4"/>
      <c r="Z156" s="4"/>
      <c r="AA156" s="4"/>
      <c r="AB156" s="1"/>
      <c r="AC156" s="1"/>
      <c r="AD156" s="1"/>
      <c r="AE156" s="1"/>
      <c r="AF156" s="1"/>
      <c r="AG156" s="1"/>
      <c r="AH156" s="1"/>
      <c r="AI156" s="1"/>
    </row>
    <row r="157" spans="1:35" s="2" customFormat="1" ht="11.5" x14ac:dyDescent="0.25">
      <c r="A157" s="1"/>
      <c r="B157" s="227"/>
      <c r="C157" s="227"/>
      <c r="D157" s="225"/>
      <c r="E157" s="225"/>
      <c r="F157" s="226"/>
      <c r="G157" s="166"/>
      <c r="H157" s="226"/>
      <c r="I157" s="166"/>
      <c r="J157" s="226"/>
      <c r="K157" s="166"/>
      <c r="L157" s="226"/>
      <c r="M157" s="166"/>
      <c r="N157" s="226"/>
      <c r="O157" s="166"/>
      <c r="P157" s="226"/>
      <c r="Q157" s="166"/>
      <c r="R157" s="226"/>
      <c r="S157" s="1"/>
      <c r="T157" s="1"/>
      <c r="U157" s="1"/>
      <c r="V157" s="4"/>
      <c r="W157" s="4"/>
      <c r="X157" s="4"/>
      <c r="Y157" s="4"/>
      <c r="Z157" s="4"/>
      <c r="AA157" s="4"/>
      <c r="AB157" s="1"/>
      <c r="AC157" s="1"/>
      <c r="AD157" s="1"/>
      <c r="AE157" s="1"/>
      <c r="AF157" s="1"/>
      <c r="AG157" s="1"/>
      <c r="AH157" s="1"/>
      <c r="AI157" s="1"/>
    </row>
    <row r="158" spans="1:35" s="2" customFormat="1" ht="11.5" x14ac:dyDescent="0.25">
      <c r="A158" s="1"/>
      <c r="B158" s="227"/>
      <c r="C158" s="227"/>
      <c r="D158" s="225"/>
      <c r="E158" s="225"/>
      <c r="F158" s="226"/>
      <c r="G158" s="166"/>
      <c r="H158" s="226"/>
      <c r="I158" s="166"/>
      <c r="J158" s="226"/>
      <c r="K158" s="166"/>
      <c r="L158" s="226"/>
      <c r="M158" s="166"/>
      <c r="N158" s="226"/>
      <c r="O158" s="166"/>
      <c r="P158" s="226"/>
      <c r="Q158" s="166"/>
      <c r="R158" s="226"/>
      <c r="S158" s="1"/>
      <c r="T158" s="1"/>
      <c r="U158" s="1"/>
      <c r="V158" s="4"/>
      <c r="W158" s="4"/>
      <c r="X158" s="4"/>
      <c r="Y158" s="4"/>
      <c r="Z158" s="4"/>
      <c r="AA158" s="4"/>
      <c r="AB158" s="1"/>
      <c r="AC158" s="1"/>
      <c r="AD158" s="1"/>
      <c r="AE158" s="1"/>
      <c r="AF158" s="1"/>
      <c r="AG158" s="1"/>
      <c r="AH158" s="1"/>
      <c r="AI158" s="1"/>
    </row>
    <row r="159" spans="1:35" s="2" customFormat="1" ht="11.5" x14ac:dyDescent="0.25">
      <c r="A159" s="1"/>
      <c r="B159" s="227"/>
      <c r="C159" s="227"/>
      <c r="D159" s="225"/>
      <c r="E159" s="225"/>
      <c r="F159" s="226"/>
      <c r="G159" s="166"/>
      <c r="H159" s="226"/>
      <c r="I159" s="166"/>
      <c r="J159" s="226"/>
      <c r="K159" s="166"/>
      <c r="L159" s="226"/>
      <c r="M159" s="166"/>
      <c r="N159" s="226"/>
      <c r="O159" s="166"/>
      <c r="P159" s="226"/>
      <c r="Q159" s="166"/>
      <c r="R159" s="226"/>
      <c r="S159" s="1"/>
      <c r="T159" s="1"/>
      <c r="U159" s="1"/>
      <c r="V159" s="4"/>
      <c r="W159" s="4"/>
      <c r="X159" s="4"/>
      <c r="Y159" s="4"/>
      <c r="Z159" s="4"/>
      <c r="AA159" s="4"/>
      <c r="AB159" s="1"/>
      <c r="AC159" s="1"/>
      <c r="AD159" s="1"/>
      <c r="AE159" s="1"/>
      <c r="AF159" s="1"/>
      <c r="AG159" s="1"/>
      <c r="AH159" s="1"/>
      <c r="AI159" s="1"/>
    </row>
    <row r="160" spans="1:35" s="2" customFormat="1" ht="11.5" x14ac:dyDescent="0.25">
      <c r="A160" s="1"/>
      <c r="B160" s="227"/>
      <c r="C160" s="227"/>
      <c r="D160" s="225"/>
      <c r="E160" s="225"/>
      <c r="F160" s="226"/>
      <c r="G160" s="166"/>
      <c r="H160" s="226"/>
      <c r="I160" s="166"/>
      <c r="J160" s="226"/>
      <c r="K160" s="166"/>
      <c r="L160" s="226"/>
      <c r="M160" s="166"/>
      <c r="N160" s="226"/>
      <c r="O160" s="166"/>
      <c r="P160" s="226"/>
      <c r="Q160" s="166"/>
      <c r="R160" s="226"/>
      <c r="S160" s="1"/>
      <c r="T160" s="1"/>
      <c r="U160" s="1"/>
      <c r="V160" s="4"/>
      <c r="W160" s="4"/>
      <c r="X160" s="4"/>
      <c r="Y160" s="4"/>
      <c r="Z160" s="4"/>
      <c r="AA160" s="4"/>
      <c r="AB160" s="1"/>
      <c r="AC160" s="1"/>
      <c r="AD160" s="1"/>
      <c r="AE160" s="1"/>
      <c r="AF160" s="1"/>
      <c r="AG160" s="1"/>
      <c r="AH160" s="1"/>
      <c r="AI160" s="1"/>
    </row>
    <row r="161" spans="1:35" s="2" customFormat="1" ht="11.5" x14ac:dyDescent="0.25">
      <c r="A161" s="1"/>
      <c r="B161" s="227"/>
      <c r="C161" s="227"/>
      <c r="D161" s="225"/>
      <c r="E161" s="225"/>
      <c r="F161" s="226"/>
      <c r="G161" s="166"/>
      <c r="H161" s="226"/>
      <c r="I161" s="166"/>
      <c r="J161" s="226"/>
      <c r="K161" s="166"/>
      <c r="L161" s="226"/>
      <c r="M161" s="166"/>
      <c r="N161" s="226"/>
      <c r="O161" s="166"/>
      <c r="P161" s="226"/>
      <c r="Q161" s="166"/>
      <c r="R161" s="226"/>
      <c r="S161" s="1"/>
      <c r="T161" s="1"/>
      <c r="U161" s="1"/>
      <c r="V161" s="4"/>
      <c r="W161" s="4"/>
      <c r="X161" s="4"/>
      <c r="Y161" s="4"/>
      <c r="Z161" s="4"/>
      <c r="AA161" s="4"/>
      <c r="AB161" s="1"/>
      <c r="AC161" s="1"/>
      <c r="AD161" s="1"/>
      <c r="AE161" s="1"/>
      <c r="AF161" s="1"/>
      <c r="AG161" s="1"/>
      <c r="AH161" s="1"/>
      <c r="AI161" s="1"/>
    </row>
    <row r="162" spans="1:35" s="2" customFormat="1" ht="11.5" x14ac:dyDescent="0.25">
      <c r="A162" s="1"/>
      <c r="B162" s="227"/>
      <c r="C162" s="227"/>
      <c r="D162" s="225"/>
      <c r="E162" s="225"/>
      <c r="F162" s="226"/>
      <c r="G162" s="166"/>
      <c r="H162" s="226"/>
      <c r="I162" s="166"/>
      <c r="J162" s="226"/>
      <c r="K162" s="166"/>
      <c r="L162" s="226"/>
      <c r="M162" s="166"/>
      <c r="N162" s="226"/>
      <c r="O162" s="166"/>
      <c r="P162" s="226"/>
      <c r="Q162" s="166"/>
      <c r="R162" s="226"/>
      <c r="S162" s="1"/>
      <c r="T162" s="1"/>
      <c r="U162" s="1"/>
      <c r="V162" s="4"/>
      <c r="W162" s="4"/>
      <c r="X162" s="4"/>
      <c r="Y162" s="4"/>
      <c r="Z162" s="4"/>
      <c r="AA162" s="4"/>
      <c r="AB162" s="1"/>
      <c r="AC162" s="1"/>
      <c r="AD162" s="1"/>
      <c r="AE162" s="1"/>
      <c r="AF162" s="1"/>
      <c r="AG162" s="1"/>
      <c r="AH162" s="1"/>
      <c r="AI162" s="1"/>
    </row>
    <row r="163" spans="1:35" s="2" customFormat="1" ht="11.5" x14ac:dyDescent="0.25">
      <c r="A163" s="1"/>
      <c r="B163" s="227"/>
      <c r="C163" s="227"/>
      <c r="D163" s="225"/>
      <c r="E163" s="225"/>
      <c r="F163" s="226"/>
      <c r="G163" s="166"/>
      <c r="H163" s="226"/>
      <c r="I163" s="166"/>
      <c r="J163" s="226"/>
      <c r="K163" s="166"/>
      <c r="L163" s="226"/>
      <c r="M163" s="166"/>
      <c r="N163" s="226"/>
      <c r="O163" s="166"/>
      <c r="P163" s="226"/>
      <c r="Q163" s="166"/>
      <c r="R163" s="226"/>
      <c r="S163" s="1"/>
      <c r="T163" s="1"/>
      <c r="U163" s="1"/>
      <c r="V163" s="4"/>
      <c r="W163" s="4"/>
      <c r="X163" s="4"/>
      <c r="Y163" s="4"/>
      <c r="Z163" s="4"/>
      <c r="AA163" s="4"/>
      <c r="AB163" s="1"/>
      <c r="AC163" s="1"/>
      <c r="AD163" s="1"/>
      <c r="AE163" s="1"/>
      <c r="AF163" s="1"/>
      <c r="AG163" s="1"/>
      <c r="AH163" s="1"/>
      <c r="AI163" s="1"/>
    </row>
    <row r="164" spans="1:35" s="2" customFormat="1" ht="11.5" x14ac:dyDescent="0.25">
      <c r="A164" s="1"/>
      <c r="B164" s="227"/>
      <c r="C164" s="227"/>
      <c r="D164" s="225"/>
      <c r="E164" s="225"/>
      <c r="F164" s="226"/>
      <c r="G164" s="166"/>
      <c r="H164" s="226"/>
      <c r="I164" s="166"/>
      <c r="J164" s="226"/>
      <c r="K164" s="166"/>
      <c r="L164" s="226"/>
      <c r="M164" s="166"/>
      <c r="N164" s="226"/>
      <c r="O164" s="166"/>
      <c r="P164" s="226"/>
      <c r="Q164" s="166"/>
      <c r="R164" s="226"/>
      <c r="S164" s="1"/>
      <c r="T164" s="1"/>
      <c r="U164" s="1"/>
      <c r="V164" s="4"/>
      <c r="W164" s="4"/>
      <c r="X164" s="4"/>
      <c r="Y164" s="4"/>
      <c r="Z164" s="4"/>
      <c r="AA164" s="4"/>
      <c r="AB164" s="1"/>
      <c r="AC164" s="1"/>
      <c r="AD164" s="1"/>
      <c r="AE164" s="1"/>
      <c r="AF164" s="1"/>
      <c r="AG164" s="1"/>
      <c r="AH164" s="1"/>
      <c r="AI164" s="1"/>
    </row>
    <row r="165" spans="1:35" s="2" customFormat="1" ht="11.5" x14ac:dyDescent="0.25">
      <c r="A165" s="1"/>
      <c r="B165" s="227"/>
      <c r="C165" s="227"/>
      <c r="D165" s="225"/>
      <c r="E165" s="225"/>
      <c r="F165" s="226"/>
      <c r="G165" s="166"/>
      <c r="H165" s="226"/>
      <c r="I165" s="166"/>
      <c r="J165" s="226"/>
      <c r="K165" s="166"/>
      <c r="L165" s="226"/>
      <c r="M165" s="166"/>
      <c r="N165" s="226"/>
      <c r="O165" s="166"/>
      <c r="P165" s="226"/>
      <c r="Q165" s="166"/>
      <c r="R165" s="226"/>
      <c r="S165" s="1"/>
      <c r="T165" s="1"/>
      <c r="U165" s="1"/>
      <c r="V165" s="4"/>
      <c r="W165" s="4"/>
      <c r="X165" s="4"/>
      <c r="Y165" s="4"/>
      <c r="Z165" s="4"/>
      <c r="AA165" s="4"/>
      <c r="AB165" s="1"/>
      <c r="AC165" s="1"/>
      <c r="AD165" s="1"/>
      <c r="AE165" s="1"/>
      <c r="AF165" s="1"/>
      <c r="AG165" s="1"/>
      <c r="AH165" s="1"/>
      <c r="AI165" s="1"/>
    </row>
    <row r="166" spans="1:35" s="2" customFormat="1" ht="11.5" x14ac:dyDescent="0.25">
      <c r="A166" s="1"/>
      <c r="B166" s="227"/>
      <c r="C166" s="227"/>
      <c r="D166" s="225"/>
      <c r="E166" s="225"/>
      <c r="F166" s="226"/>
      <c r="G166" s="166"/>
      <c r="H166" s="226"/>
      <c r="I166" s="166"/>
      <c r="J166" s="226"/>
      <c r="K166" s="166"/>
      <c r="L166" s="226"/>
      <c r="M166" s="166"/>
      <c r="N166" s="226"/>
      <c r="O166" s="166"/>
      <c r="P166" s="226"/>
      <c r="Q166" s="166"/>
      <c r="R166" s="226"/>
      <c r="S166" s="1"/>
      <c r="T166" s="1"/>
      <c r="U166" s="1"/>
      <c r="V166" s="4"/>
      <c r="W166" s="4"/>
      <c r="X166" s="4"/>
      <c r="Y166" s="4"/>
      <c r="Z166" s="4"/>
      <c r="AA166" s="4"/>
      <c r="AB166" s="1"/>
      <c r="AC166" s="1"/>
      <c r="AD166" s="1"/>
      <c r="AE166" s="1"/>
      <c r="AF166" s="1"/>
      <c r="AG166" s="1"/>
      <c r="AH166" s="1"/>
      <c r="AI166" s="1"/>
    </row>
    <row r="167" spans="1:35" s="2" customFormat="1" ht="11.5" x14ac:dyDescent="0.25">
      <c r="A167" s="1"/>
      <c r="B167" s="227"/>
      <c r="C167" s="227"/>
      <c r="D167" s="225"/>
      <c r="E167" s="225"/>
      <c r="F167" s="226"/>
      <c r="G167" s="166"/>
      <c r="H167" s="226"/>
      <c r="I167" s="166"/>
      <c r="J167" s="226"/>
      <c r="K167" s="166"/>
      <c r="L167" s="226"/>
      <c r="M167" s="166"/>
      <c r="N167" s="226"/>
      <c r="O167" s="166"/>
      <c r="P167" s="226"/>
      <c r="Q167" s="166"/>
      <c r="R167" s="226"/>
      <c r="S167" s="1"/>
      <c r="T167" s="1"/>
      <c r="U167" s="1"/>
      <c r="V167" s="4"/>
      <c r="W167" s="4"/>
      <c r="X167" s="4"/>
      <c r="Y167" s="4"/>
      <c r="Z167" s="4"/>
      <c r="AA167" s="4"/>
      <c r="AB167" s="1"/>
      <c r="AC167" s="1"/>
      <c r="AD167" s="1"/>
      <c r="AE167" s="1"/>
      <c r="AF167" s="1"/>
      <c r="AG167" s="1"/>
      <c r="AH167" s="1"/>
      <c r="AI167" s="1"/>
    </row>
    <row r="168" spans="1:35" s="2" customFormat="1" ht="11.5" x14ac:dyDescent="0.25">
      <c r="A168" s="1"/>
      <c r="B168" s="227"/>
      <c r="C168" s="227"/>
      <c r="D168" s="225"/>
      <c r="E168" s="225"/>
      <c r="F168" s="226"/>
      <c r="G168" s="166"/>
      <c r="H168" s="226"/>
      <c r="I168" s="166"/>
      <c r="J168" s="226"/>
      <c r="K168" s="166"/>
      <c r="L168" s="226"/>
      <c r="M168" s="166"/>
      <c r="N168" s="226"/>
      <c r="O168" s="166"/>
      <c r="P168" s="226"/>
      <c r="Q168" s="166"/>
      <c r="R168" s="226"/>
      <c r="S168" s="1"/>
      <c r="T168" s="1"/>
      <c r="U168" s="1"/>
      <c r="V168" s="4"/>
      <c r="W168" s="4"/>
      <c r="X168" s="4"/>
      <c r="Y168" s="4"/>
      <c r="Z168" s="4"/>
      <c r="AA168" s="4"/>
      <c r="AB168" s="1"/>
      <c r="AC168" s="1"/>
      <c r="AD168" s="1"/>
      <c r="AE168" s="1"/>
      <c r="AF168" s="1"/>
      <c r="AG168" s="1"/>
      <c r="AH168" s="1"/>
      <c r="AI168" s="1"/>
    </row>
    <row r="169" spans="1:35" s="2" customFormat="1" ht="11.5" x14ac:dyDescent="0.25">
      <c r="A169" s="1"/>
      <c r="B169" s="227"/>
      <c r="C169" s="227"/>
      <c r="D169" s="225"/>
      <c r="E169" s="225"/>
      <c r="F169" s="226"/>
      <c r="G169" s="166"/>
      <c r="H169" s="226"/>
      <c r="I169" s="166"/>
      <c r="J169" s="226"/>
      <c r="K169" s="166"/>
      <c r="L169" s="226"/>
      <c r="M169" s="166"/>
      <c r="N169" s="226"/>
      <c r="O169" s="166"/>
      <c r="P169" s="226"/>
      <c r="Q169" s="166"/>
      <c r="R169" s="226"/>
      <c r="S169" s="1"/>
      <c r="T169" s="1"/>
      <c r="U169" s="1"/>
      <c r="V169" s="4"/>
      <c r="W169" s="4"/>
      <c r="X169" s="4"/>
      <c r="Y169" s="4"/>
      <c r="Z169" s="4"/>
      <c r="AA169" s="4"/>
      <c r="AB169" s="1"/>
      <c r="AC169" s="1"/>
      <c r="AD169" s="1"/>
      <c r="AE169" s="1"/>
      <c r="AF169" s="1"/>
      <c r="AG169" s="1"/>
      <c r="AH169" s="1"/>
      <c r="AI169" s="1"/>
    </row>
    <row r="170" spans="1:35" s="2" customFormat="1" ht="11.5" x14ac:dyDescent="0.25">
      <c r="A170" s="1"/>
      <c r="B170" s="227"/>
      <c r="C170" s="227"/>
      <c r="D170" s="225"/>
      <c r="E170" s="225"/>
      <c r="F170" s="226"/>
      <c r="G170" s="166"/>
      <c r="H170" s="226"/>
      <c r="I170" s="166"/>
      <c r="J170" s="226"/>
      <c r="K170" s="166"/>
      <c r="L170" s="226"/>
      <c r="M170" s="166"/>
      <c r="N170" s="226"/>
      <c r="O170" s="166"/>
      <c r="P170" s="226"/>
      <c r="Q170" s="166"/>
      <c r="R170" s="226"/>
      <c r="S170" s="1"/>
      <c r="T170" s="1"/>
      <c r="U170" s="1"/>
      <c r="V170" s="4"/>
      <c r="W170" s="4"/>
      <c r="X170" s="4"/>
      <c r="Y170" s="4"/>
      <c r="Z170" s="4"/>
      <c r="AA170" s="4"/>
      <c r="AB170" s="1"/>
      <c r="AC170" s="1"/>
      <c r="AD170" s="1"/>
      <c r="AE170" s="1"/>
      <c r="AF170" s="1"/>
      <c r="AG170" s="1"/>
      <c r="AH170" s="1"/>
      <c r="AI170" s="1"/>
    </row>
    <row r="171" spans="1:35" s="2" customFormat="1" ht="11.5" x14ac:dyDescent="0.25">
      <c r="A171" s="1"/>
      <c r="B171" s="227"/>
      <c r="C171" s="227"/>
      <c r="D171" s="225"/>
      <c r="E171" s="225"/>
      <c r="F171" s="226"/>
      <c r="G171" s="166"/>
      <c r="H171" s="226"/>
      <c r="I171" s="166"/>
      <c r="J171" s="226"/>
      <c r="K171" s="166"/>
      <c r="L171" s="226"/>
      <c r="M171" s="166"/>
      <c r="N171" s="226"/>
      <c r="O171" s="166"/>
      <c r="P171" s="226"/>
      <c r="Q171" s="166"/>
      <c r="R171" s="226"/>
      <c r="S171" s="1"/>
      <c r="T171" s="1"/>
      <c r="U171" s="1"/>
      <c r="V171" s="4"/>
      <c r="W171" s="4"/>
      <c r="X171" s="4"/>
      <c r="Y171" s="4"/>
      <c r="Z171" s="4"/>
      <c r="AA171" s="4"/>
      <c r="AB171" s="1"/>
      <c r="AC171" s="1"/>
      <c r="AD171" s="1"/>
      <c r="AE171" s="1"/>
      <c r="AF171" s="1"/>
      <c r="AG171" s="1"/>
      <c r="AH171" s="1"/>
      <c r="AI171" s="1"/>
    </row>
    <row r="172" spans="1:35" s="2" customFormat="1" ht="11.5" x14ac:dyDescent="0.25">
      <c r="A172" s="1"/>
      <c r="B172" s="227"/>
      <c r="C172" s="227"/>
      <c r="D172" s="225"/>
      <c r="E172" s="225"/>
      <c r="F172" s="226"/>
      <c r="G172" s="166"/>
      <c r="H172" s="226"/>
      <c r="I172" s="166"/>
      <c r="J172" s="226"/>
      <c r="K172" s="166"/>
      <c r="L172" s="226"/>
      <c r="M172" s="166"/>
      <c r="N172" s="226"/>
      <c r="O172" s="166"/>
      <c r="P172" s="226"/>
      <c r="Q172" s="166"/>
      <c r="R172" s="226"/>
      <c r="S172" s="1"/>
      <c r="T172" s="1"/>
      <c r="U172" s="1"/>
      <c r="V172" s="4"/>
      <c r="W172" s="4"/>
      <c r="X172" s="4"/>
      <c r="Y172" s="4"/>
      <c r="Z172" s="4"/>
      <c r="AA172" s="4"/>
      <c r="AB172" s="1"/>
      <c r="AC172" s="1"/>
      <c r="AD172" s="1"/>
      <c r="AE172" s="1"/>
      <c r="AF172" s="1"/>
      <c r="AG172" s="1"/>
      <c r="AH172" s="1"/>
      <c r="AI172" s="1"/>
    </row>
    <row r="173" spans="1:35" s="2" customFormat="1" ht="11.5" x14ac:dyDescent="0.25">
      <c r="A173" s="1"/>
      <c r="B173" s="227"/>
      <c r="C173" s="227"/>
      <c r="D173" s="225"/>
      <c r="E173" s="225"/>
      <c r="F173" s="226"/>
      <c r="G173" s="166"/>
      <c r="H173" s="226"/>
      <c r="I173" s="166"/>
      <c r="J173" s="226"/>
      <c r="K173" s="166"/>
      <c r="L173" s="226"/>
      <c r="M173" s="166"/>
      <c r="N173" s="226"/>
      <c r="O173" s="166"/>
      <c r="P173" s="226"/>
      <c r="Q173" s="166"/>
      <c r="R173" s="226"/>
      <c r="S173" s="1"/>
      <c r="T173" s="1"/>
      <c r="U173" s="1"/>
      <c r="V173" s="4"/>
      <c r="W173" s="4"/>
      <c r="X173" s="4"/>
      <c r="Y173" s="4"/>
      <c r="Z173" s="4"/>
      <c r="AA173" s="4"/>
      <c r="AB173" s="1"/>
      <c r="AC173" s="1"/>
      <c r="AD173" s="1"/>
      <c r="AE173" s="1"/>
      <c r="AF173" s="1"/>
      <c r="AG173" s="1"/>
      <c r="AH173" s="1"/>
      <c r="AI173" s="1"/>
    </row>
    <row r="174" spans="1:35" s="2" customFormat="1" ht="11.5" x14ac:dyDescent="0.25">
      <c r="A174" s="1"/>
      <c r="B174" s="227"/>
      <c r="C174" s="227"/>
      <c r="D174" s="225"/>
      <c r="E174" s="225"/>
      <c r="F174" s="226"/>
      <c r="G174" s="166"/>
      <c r="H174" s="226"/>
      <c r="I174" s="166"/>
      <c r="J174" s="226"/>
      <c r="K174" s="166"/>
      <c r="L174" s="226"/>
      <c r="M174" s="166"/>
      <c r="N174" s="226"/>
      <c r="O174" s="166"/>
      <c r="P174" s="226"/>
      <c r="Q174" s="166"/>
      <c r="R174" s="226"/>
      <c r="S174" s="1"/>
      <c r="T174" s="1"/>
      <c r="U174" s="1"/>
      <c r="V174" s="4"/>
      <c r="W174" s="4"/>
      <c r="X174" s="4"/>
      <c r="Y174" s="4"/>
      <c r="Z174" s="4"/>
      <c r="AA174" s="4"/>
      <c r="AB174" s="1"/>
      <c r="AC174" s="1"/>
      <c r="AD174" s="1"/>
      <c r="AE174" s="1"/>
      <c r="AF174" s="1"/>
      <c r="AG174" s="1"/>
      <c r="AH174" s="1"/>
      <c r="AI174" s="1"/>
    </row>
    <row r="175" spans="1:35" s="2" customFormat="1" ht="11.5" x14ac:dyDescent="0.25">
      <c r="A175" s="1"/>
      <c r="B175" s="227"/>
      <c r="C175" s="227"/>
      <c r="D175" s="225"/>
      <c r="E175" s="225"/>
      <c r="F175" s="226"/>
      <c r="G175" s="166"/>
      <c r="H175" s="226"/>
      <c r="I175" s="166"/>
      <c r="J175" s="226"/>
      <c r="K175" s="166"/>
      <c r="L175" s="226"/>
      <c r="M175" s="166"/>
      <c r="N175" s="226"/>
      <c r="O175" s="166"/>
      <c r="P175" s="226"/>
      <c r="Q175" s="166"/>
      <c r="R175" s="226"/>
      <c r="S175" s="1"/>
      <c r="T175" s="1"/>
      <c r="U175" s="1"/>
      <c r="V175" s="4"/>
      <c r="W175" s="4"/>
      <c r="X175" s="4"/>
      <c r="Y175" s="4"/>
      <c r="Z175" s="4"/>
      <c r="AA175" s="4"/>
      <c r="AB175" s="1"/>
      <c r="AC175" s="1"/>
      <c r="AD175" s="1"/>
      <c r="AE175" s="1"/>
      <c r="AF175" s="1"/>
      <c r="AG175" s="1"/>
      <c r="AH175" s="1"/>
      <c r="AI175" s="1"/>
    </row>
    <row r="176" spans="1:35" s="2" customFormat="1" ht="11.5" x14ac:dyDescent="0.25">
      <c r="A176" s="1"/>
      <c r="B176" s="227"/>
      <c r="C176" s="227"/>
      <c r="D176" s="225"/>
      <c r="E176" s="225"/>
      <c r="F176" s="226"/>
      <c r="G176" s="166"/>
      <c r="H176" s="226"/>
      <c r="I176" s="166"/>
      <c r="J176" s="226"/>
      <c r="K176" s="166"/>
      <c r="L176" s="226"/>
      <c r="M176" s="166"/>
      <c r="N176" s="226"/>
      <c r="O176" s="166"/>
      <c r="P176" s="226"/>
      <c r="Q176" s="166"/>
      <c r="R176" s="226"/>
      <c r="S176" s="1"/>
      <c r="T176" s="1"/>
      <c r="U176" s="1"/>
      <c r="V176" s="4"/>
      <c r="W176" s="4"/>
      <c r="X176" s="4"/>
      <c r="Y176" s="4"/>
      <c r="Z176" s="4"/>
      <c r="AA176" s="4"/>
      <c r="AB176" s="1"/>
      <c r="AC176" s="1"/>
      <c r="AD176" s="1"/>
      <c r="AE176" s="1"/>
      <c r="AF176" s="1"/>
      <c r="AG176" s="1"/>
      <c r="AH176" s="1"/>
      <c r="AI176" s="1"/>
    </row>
    <row r="177" spans="1:35" s="2" customFormat="1" ht="11.5" x14ac:dyDescent="0.25">
      <c r="A177" s="1"/>
      <c r="B177" s="227"/>
      <c r="C177" s="227"/>
      <c r="D177" s="225"/>
      <c r="E177" s="225"/>
      <c r="F177" s="226"/>
      <c r="G177" s="166"/>
      <c r="H177" s="226"/>
      <c r="I177" s="166"/>
      <c r="J177" s="226"/>
      <c r="K177" s="166"/>
      <c r="L177" s="226"/>
      <c r="M177" s="166"/>
      <c r="N177" s="226"/>
      <c r="O177" s="166"/>
      <c r="P177" s="226"/>
      <c r="Q177" s="166"/>
      <c r="R177" s="226"/>
      <c r="S177" s="1"/>
      <c r="T177" s="1"/>
      <c r="U177" s="1"/>
      <c r="V177" s="4"/>
      <c r="W177" s="4"/>
      <c r="X177" s="4"/>
      <c r="Y177" s="4"/>
      <c r="Z177" s="4"/>
      <c r="AA177" s="4"/>
      <c r="AB177" s="1"/>
      <c r="AC177" s="1"/>
      <c r="AD177" s="1"/>
      <c r="AE177" s="1"/>
      <c r="AF177" s="1"/>
      <c r="AG177" s="1"/>
      <c r="AH177" s="1"/>
      <c r="AI177" s="1"/>
    </row>
    <row r="178" spans="1:35" s="2" customFormat="1" ht="11.5" x14ac:dyDescent="0.25">
      <c r="A178" s="1"/>
      <c r="B178" s="227"/>
      <c r="C178" s="227"/>
      <c r="D178" s="225"/>
      <c r="E178" s="225"/>
      <c r="F178" s="226"/>
      <c r="G178" s="166"/>
      <c r="H178" s="226"/>
      <c r="I178" s="166"/>
      <c r="J178" s="226"/>
      <c r="K178" s="166"/>
      <c r="L178" s="226"/>
      <c r="M178" s="166"/>
      <c r="N178" s="226"/>
      <c r="O178" s="166"/>
      <c r="P178" s="226"/>
      <c r="Q178" s="166"/>
      <c r="R178" s="226"/>
      <c r="S178" s="1"/>
      <c r="T178" s="1"/>
      <c r="U178" s="1"/>
      <c r="V178" s="4"/>
      <c r="W178" s="4"/>
      <c r="X178" s="4"/>
      <c r="Y178" s="4"/>
      <c r="Z178" s="4"/>
      <c r="AA178" s="4"/>
      <c r="AB178" s="1"/>
      <c r="AC178" s="1"/>
      <c r="AD178" s="1"/>
      <c r="AE178" s="1"/>
      <c r="AF178" s="1"/>
      <c r="AG178" s="1"/>
      <c r="AH178" s="1"/>
      <c r="AI178" s="1"/>
    </row>
    <row r="179" spans="1:35" s="2" customFormat="1" ht="11.5" x14ac:dyDescent="0.25">
      <c r="A179" s="1"/>
      <c r="B179" s="227"/>
      <c r="C179" s="227"/>
      <c r="D179" s="225"/>
      <c r="E179" s="225"/>
      <c r="F179" s="226"/>
      <c r="G179" s="166"/>
      <c r="H179" s="226"/>
      <c r="I179" s="166"/>
      <c r="J179" s="226"/>
      <c r="K179" s="166"/>
      <c r="L179" s="226"/>
      <c r="M179" s="166"/>
      <c r="N179" s="226"/>
      <c r="O179" s="166"/>
      <c r="P179" s="226"/>
      <c r="Q179" s="166"/>
      <c r="R179" s="226"/>
      <c r="S179" s="1"/>
      <c r="T179" s="1"/>
      <c r="U179" s="1"/>
      <c r="V179" s="4"/>
      <c r="W179" s="4"/>
      <c r="X179" s="4"/>
      <c r="Y179" s="4"/>
      <c r="Z179" s="4"/>
      <c r="AA179" s="4"/>
      <c r="AB179" s="1"/>
      <c r="AC179" s="1"/>
      <c r="AD179" s="1"/>
      <c r="AE179" s="1"/>
      <c r="AF179" s="1"/>
      <c r="AG179" s="1"/>
      <c r="AH179" s="1"/>
      <c r="AI179" s="1"/>
    </row>
    <row r="180" spans="1:35" s="2" customFormat="1" ht="11.5" x14ac:dyDescent="0.25">
      <c r="A180" s="1"/>
      <c r="B180" s="227"/>
      <c r="C180" s="227"/>
      <c r="D180" s="225"/>
      <c r="E180" s="225"/>
      <c r="F180" s="226"/>
      <c r="G180" s="166"/>
      <c r="H180" s="226"/>
      <c r="I180" s="166"/>
      <c r="J180" s="226"/>
      <c r="K180" s="166"/>
      <c r="L180" s="226"/>
      <c r="M180" s="166"/>
      <c r="N180" s="226"/>
      <c r="O180" s="166"/>
      <c r="P180" s="226"/>
      <c r="Q180" s="166"/>
      <c r="R180" s="226"/>
      <c r="S180" s="1"/>
      <c r="T180" s="1"/>
      <c r="U180" s="1"/>
      <c r="V180" s="4"/>
      <c r="W180" s="4"/>
      <c r="X180" s="4"/>
      <c r="Y180" s="4"/>
      <c r="Z180" s="4"/>
      <c r="AA180" s="4"/>
      <c r="AB180" s="1"/>
      <c r="AC180" s="1"/>
      <c r="AD180" s="1"/>
      <c r="AE180" s="1"/>
      <c r="AF180" s="1"/>
      <c r="AG180" s="1"/>
      <c r="AH180" s="1"/>
      <c r="AI180" s="1"/>
    </row>
    <row r="181" spans="1:35" s="2" customFormat="1" ht="11.5" x14ac:dyDescent="0.25">
      <c r="A181" s="1"/>
      <c r="B181" s="227"/>
      <c r="C181" s="227"/>
      <c r="D181" s="225"/>
      <c r="E181" s="225"/>
      <c r="F181" s="226"/>
      <c r="G181" s="166"/>
      <c r="H181" s="226"/>
      <c r="I181" s="166"/>
      <c r="J181" s="226"/>
      <c r="K181" s="166"/>
      <c r="L181" s="226"/>
      <c r="M181" s="166"/>
      <c r="N181" s="226"/>
      <c r="O181" s="166"/>
      <c r="P181" s="226"/>
      <c r="Q181" s="166"/>
      <c r="R181" s="226"/>
      <c r="S181" s="1"/>
      <c r="T181" s="1"/>
      <c r="U181" s="1"/>
      <c r="V181" s="4"/>
      <c r="W181" s="4"/>
      <c r="X181" s="4"/>
      <c r="Y181" s="4"/>
      <c r="Z181" s="4"/>
      <c r="AA181" s="4"/>
      <c r="AB181" s="1"/>
      <c r="AC181" s="1"/>
      <c r="AD181" s="1"/>
      <c r="AE181" s="1"/>
      <c r="AF181" s="1"/>
      <c r="AG181" s="1"/>
      <c r="AH181" s="1"/>
      <c r="AI181" s="1"/>
    </row>
    <row r="182" spans="1:35" s="2" customFormat="1" ht="11.5" x14ac:dyDescent="0.25">
      <c r="A182" s="1"/>
      <c r="B182" s="227"/>
      <c r="C182" s="227"/>
      <c r="D182" s="225"/>
      <c r="E182" s="225"/>
      <c r="F182" s="226"/>
      <c r="G182" s="166"/>
      <c r="H182" s="226"/>
      <c r="I182" s="166"/>
      <c r="J182" s="226"/>
      <c r="K182" s="166"/>
      <c r="L182" s="226"/>
      <c r="M182" s="166"/>
      <c r="N182" s="226"/>
      <c r="O182" s="166"/>
      <c r="P182" s="226"/>
      <c r="Q182" s="166"/>
      <c r="R182" s="226"/>
      <c r="S182" s="1"/>
      <c r="T182" s="1"/>
      <c r="U182" s="1"/>
      <c r="V182" s="4"/>
      <c r="W182" s="4"/>
      <c r="X182" s="4"/>
      <c r="Y182" s="4"/>
      <c r="Z182" s="4"/>
      <c r="AA182" s="4"/>
      <c r="AB182" s="1"/>
      <c r="AC182" s="1"/>
      <c r="AD182" s="1"/>
      <c r="AE182" s="1"/>
      <c r="AF182" s="1"/>
      <c r="AG182" s="1"/>
      <c r="AH182" s="1"/>
      <c r="AI182" s="1"/>
    </row>
    <row r="183" spans="1:35" s="2" customFormat="1" ht="11.5" x14ac:dyDescent="0.25">
      <c r="A183" s="1"/>
      <c r="B183" s="227"/>
      <c r="C183" s="227"/>
      <c r="D183" s="225"/>
      <c r="E183" s="225"/>
      <c r="F183" s="226"/>
      <c r="G183" s="166"/>
      <c r="H183" s="226"/>
      <c r="I183" s="166"/>
      <c r="J183" s="226"/>
      <c r="K183" s="166"/>
      <c r="L183" s="226"/>
      <c r="M183" s="166"/>
      <c r="N183" s="226"/>
      <c r="O183" s="166"/>
      <c r="P183" s="226"/>
      <c r="Q183" s="166"/>
      <c r="R183" s="226"/>
      <c r="S183" s="1"/>
      <c r="T183" s="1"/>
      <c r="U183" s="1"/>
      <c r="V183" s="4"/>
      <c r="W183" s="4"/>
      <c r="X183" s="4"/>
      <c r="Y183" s="4"/>
      <c r="Z183" s="4"/>
      <c r="AA183" s="4"/>
      <c r="AB183" s="1"/>
      <c r="AC183" s="1"/>
      <c r="AD183" s="1"/>
      <c r="AE183" s="1"/>
      <c r="AF183" s="1"/>
      <c r="AG183" s="1"/>
      <c r="AH183" s="1"/>
      <c r="AI183" s="1"/>
    </row>
    <row r="184" spans="1:35" s="2" customFormat="1" ht="11.5" x14ac:dyDescent="0.25">
      <c r="A184" s="1"/>
      <c r="B184" s="227"/>
      <c r="C184" s="227"/>
      <c r="D184" s="225"/>
      <c r="E184" s="225"/>
      <c r="F184" s="226"/>
      <c r="G184" s="166"/>
      <c r="H184" s="226"/>
      <c r="I184" s="166"/>
      <c r="J184" s="226"/>
      <c r="K184" s="166"/>
      <c r="L184" s="226"/>
      <c r="M184" s="166"/>
      <c r="N184" s="226"/>
      <c r="O184" s="166"/>
      <c r="P184" s="226"/>
      <c r="Q184" s="166"/>
      <c r="R184" s="226"/>
      <c r="S184" s="1"/>
      <c r="T184" s="1"/>
      <c r="U184" s="1"/>
      <c r="V184" s="4"/>
      <c r="W184" s="4"/>
      <c r="X184" s="4"/>
      <c r="Y184" s="4"/>
      <c r="Z184" s="4"/>
      <c r="AA184" s="4"/>
      <c r="AB184" s="1"/>
      <c r="AC184" s="1"/>
      <c r="AD184" s="1"/>
      <c r="AE184" s="1"/>
      <c r="AF184" s="1"/>
      <c r="AG184" s="1"/>
      <c r="AH184" s="1"/>
      <c r="AI184" s="1"/>
    </row>
    <row r="185" spans="1:35" s="2" customFormat="1" ht="11.5" x14ac:dyDescent="0.25">
      <c r="A185" s="1"/>
      <c r="B185" s="227"/>
      <c r="C185" s="227"/>
      <c r="D185" s="225"/>
      <c r="E185" s="225"/>
      <c r="F185" s="226"/>
      <c r="G185" s="166"/>
      <c r="H185" s="226"/>
      <c r="I185" s="166"/>
      <c r="J185" s="226"/>
      <c r="K185" s="166"/>
      <c r="L185" s="226"/>
      <c r="M185" s="166"/>
      <c r="N185" s="226"/>
      <c r="O185" s="166"/>
      <c r="P185" s="226"/>
      <c r="Q185" s="166"/>
      <c r="R185" s="226"/>
      <c r="S185" s="1"/>
      <c r="T185" s="1"/>
      <c r="U185" s="1"/>
      <c r="V185" s="4"/>
      <c r="W185" s="4"/>
      <c r="X185" s="4"/>
      <c r="Y185" s="4"/>
      <c r="Z185" s="4"/>
      <c r="AA185" s="4"/>
      <c r="AB185" s="1"/>
      <c r="AC185" s="1"/>
      <c r="AD185" s="1"/>
      <c r="AE185" s="1"/>
      <c r="AF185" s="1"/>
      <c r="AG185" s="1"/>
      <c r="AH185" s="1"/>
      <c r="AI185" s="1"/>
    </row>
    <row r="186" spans="1:35" s="2" customFormat="1" ht="11.5" x14ac:dyDescent="0.25">
      <c r="A186" s="1"/>
      <c r="B186" s="227"/>
      <c r="C186" s="227"/>
      <c r="D186" s="225"/>
      <c r="E186" s="225"/>
      <c r="F186" s="226"/>
      <c r="G186" s="166"/>
      <c r="H186" s="226"/>
      <c r="I186" s="166"/>
      <c r="J186" s="226"/>
      <c r="K186" s="166"/>
      <c r="L186" s="226"/>
      <c r="M186" s="166"/>
      <c r="N186" s="226"/>
      <c r="O186" s="166"/>
      <c r="P186" s="226"/>
      <c r="Q186" s="166"/>
      <c r="R186" s="226"/>
      <c r="S186" s="1"/>
      <c r="T186" s="1"/>
      <c r="U186" s="1"/>
      <c r="V186" s="4"/>
      <c r="W186" s="4"/>
      <c r="X186" s="4"/>
      <c r="Y186" s="4"/>
      <c r="Z186" s="4"/>
      <c r="AA186" s="4"/>
      <c r="AB186" s="1"/>
      <c r="AC186" s="1"/>
      <c r="AD186" s="1"/>
      <c r="AE186" s="1"/>
      <c r="AF186" s="1"/>
      <c r="AG186" s="1"/>
      <c r="AH186" s="1"/>
      <c r="AI186" s="1"/>
    </row>
    <row r="187" spans="1:35" s="2" customFormat="1" ht="11.5" x14ac:dyDescent="0.25">
      <c r="A187" s="1"/>
      <c r="B187" s="227"/>
      <c r="C187" s="227"/>
      <c r="D187" s="225"/>
      <c r="E187" s="225"/>
      <c r="F187" s="226"/>
      <c r="G187" s="166"/>
      <c r="H187" s="226"/>
      <c r="I187" s="166"/>
      <c r="J187" s="226"/>
      <c r="K187" s="166"/>
      <c r="L187" s="226"/>
      <c r="M187" s="166"/>
      <c r="N187" s="226"/>
      <c r="O187" s="166"/>
      <c r="P187" s="226"/>
      <c r="Q187" s="166"/>
      <c r="R187" s="226"/>
      <c r="S187" s="1"/>
      <c r="T187" s="1"/>
      <c r="U187" s="1"/>
      <c r="V187" s="4"/>
      <c r="W187" s="4"/>
      <c r="X187" s="4"/>
      <c r="Y187" s="4"/>
      <c r="Z187" s="4"/>
      <c r="AA187" s="4"/>
      <c r="AB187" s="1"/>
      <c r="AC187" s="1"/>
      <c r="AD187" s="1"/>
      <c r="AE187" s="1"/>
      <c r="AF187" s="1"/>
      <c r="AG187" s="1"/>
      <c r="AH187" s="1"/>
      <c r="AI187" s="1"/>
    </row>
    <row r="188" spans="1:35" s="2" customFormat="1" ht="11.5" x14ac:dyDescent="0.25">
      <c r="A188" s="1"/>
      <c r="B188" s="227"/>
      <c r="C188" s="227"/>
      <c r="D188" s="225"/>
      <c r="E188" s="225"/>
      <c r="F188" s="226"/>
      <c r="G188" s="166"/>
      <c r="H188" s="226"/>
      <c r="I188" s="166"/>
      <c r="J188" s="226"/>
      <c r="K188" s="166"/>
      <c r="L188" s="226"/>
      <c r="M188" s="166"/>
      <c r="N188" s="226"/>
      <c r="O188" s="166"/>
      <c r="P188" s="226"/>
      <c r="Q188" s="166"/>
      <c r="R188" s="226"/>
      <c r="S188" s="1"/>
      <c r="T188" s="1"/>
      <c r="U188" s="1"/>
      <c r="V188" s="4"/>
      <c r="W188" s="4"/>
      <c r="X188" s="4"/>
      <c r="Y188" s="4"/>
      <c r="Z188" s="4"/>
      <c r="AA188" s="4"/>
      <c r="AB188" s="1"/>
      <c r="AC188" s="1"/>
      <c r="AD188" s="1"/>
      <c r="AE188" s="1"/>
      <c r="AF188" s="1"/>
      <c r="AG188" s="1"/>
      <c r="AH188" s="1"/>
      <c r="AI188" s="1"/>
    </row>
    <row r="189" spans="1:35" s="2" customFormat="1" ht="11.5" x14ac:dyDescent="0.25">
      <c r="A189" s="1"/>
      <c r="B189" s="227"/>
      <c r="C189" s="227"/>
      <c r="D189" s="225"/>
      <c r="E189" s="225"/>
      <c r="F189" s="226"/>
      <c r="G189" s="166"/>
      <c r="H189" s="226"/>
      <c r="I189" s="166"/>
      <c r="J189" s="226"/>
      <c r="K189" s="166"/>
      <c r="L189" s="226"/>
      <c r="M189" s="166"/>
      <c r="N189" s="226"/>
      <c r="O189" s="166"/>
      <c r="P189" s="226"/>
      <c r="Q189" s="166"/>
      <c r="R189" s="226"/>
      <c r="S189" s="1"/>
      <c r="T189" s="1"/>
      <c r="U189" s="1"/>
      <c r="V189" s="4"/>
      <c r="W189" s="4"/>
      <c r="X189" s="4"/>
      <c r="Y189" s="4"/>
      <c r="Z189" s="4"/>
      <c r="AA189" s="4"/>
      <c r="AB189" s="1"/>
      <c r="AC189" s="1"/>
      <c r="AD189" s="1"/>
      <c r="AE189" s="1"/>
      <c r="AF189" s="1"/>
      <c r="AG189" s="1"/>
      <c r="AH189" s="1"/>
      <c r="AI189" s="1"/>
    </row>
    <row r="190" spans="1:35" s="2" customFormat="1" ht="11.5" x14ac:dyDescent="0.25">
      <c r="A190" s="1"/>
      <c r="B190" s="227"/>
      <c r="C190" s="227"/>
      <c r="D190" s="225"/>
      <c r="E190" s="225"/>
      <c r="F190" s="226"/>
      <c r="G190" s="166"/>
      <c r="H190" s="226"/>
      <c r="I190" s="166"/>
      <c r="J190" s="226"/>
      <c r="K190" s="166"/>
      <c r="L190" s="226"/>
      <c r="M190" s="166"/>
      <c r="N190" s="226"/>
      <c r="O190" s="166"/>
      <c r="P190" s="226"/>
      <c r="Q190" s="166"/>
      <c r="R190" s="226"/>
      <c r="S190" s="1"/>
      <c r="T190" s="1"/>
      <c r="U190" s="1"/>
      <c r="V190" s="4"/>
      <c r="W190" s="4"/>
      <c r="X190" s="4"/>
      <c r="Y190" s="4"/>
      <c r="Z190" s="4"/>
      <c r="AA190" s="4"/>
      <c r="AB190" s="1"/>
      <c r="AC190" s="1"/>
      <c r="AD190" s="1"/>
      <c r="AE190" s="1"/>
      <c r="AF190" s="1"/>
      <c r="AG190" s="1"/>
      <c r="AH190" s="1"/>
      <c r="AI190" s="1"/>
    </row>
    <row r="191" spans="1:35" s="2" customFormat="1" ht="11.5" x14ac:dyDescent="0.25">
      <c r="A191" s="1"/>
      <c r="B191" s="227"/>
      <c r="C191" s="227"/>
      <c r="D191" s="225"/>
      <c r="E191" s="225"/>
      <c r="F191" s="226"/>
      <c r="G191" s="166"/>
      <c r="H191" s="226"/>
      <c r="I191" s="166"/>
      <c r="J191" s="226"/>
      <c r="K191" s="166"/>
      <c r="L191" s="226"/>
      <c r="M191" s="166"/>
      <c r="N191" s="226"/>
      <c r="O191" s="166"/>
      <c r="P191" s="226"/>
      <c r="Q191" s="166"/>
      <c r="R191" s="226"/>
      <c r="S191" s="1"/>
      <c r="T191" s="1"/>
      <c r="U191" s="1"/>
      <c r="V191" s="4"/>
      <c r="W191" s="4"/>
      <c r="X191" s="4"/>
      <c r="Y191" s="4"/>
      <c r="Z191" s="4"/>
      <c r="AA191" s="4"/>
      <c r="AB191" s="1"/>
      <c r="AC191" s="1"/>
      <c r="AD191" s="1"/>
      <c r="AE191" s="1"/>
      <c r="AF191" s="1"/>
      <c r="AG191" s="1"/>
      <c r="AH191" s="1"/>
      <c r="AI191" s="1"/>
    </row>
    <row r="192" spans="1:35" s="2" customFormat="1" ht="11.5" x14ac:dyDescent="0.25">
      <c r="A192" s="1"/>
      <c r="B192" s="227"/>
      <c r="C192" s="227"/>
      <c r="D192" s="225"/>
      <c r="E192" s="225"/>
      <c r="F192" s="226"/>
      <c r="G192" s="166"/>
      <c r="H192" s="226"/>
      <c r="I192" s="166"/>
      <c r="J192" s="226"/>
      <c r="K192" s="166"/>
      <c r="L192" s="226"/>
      <c r="M192" s="166"/>
      <c r="N192" s="226"/>
      <c r="O192" s="166"/>
      <c r="P192" s="226"/>
      <c r="Q192" s="166"/>
      <c r="R192" s="226"/>
      <c r="S192" s="1"/>
      <c r="T192" s="1"/>
      <c r="U192" s="1"/>
      <c r="V192" s="4"/>
      <c r="W192" s="4"/>
      <c r="X192" s="4"/>
      <c r="Y192" s="4"/>
      <c r="Z192" s="4"/>
      <c r="AA192" s="4"/>
      <c r="AB192" s="1"/>
      <c r="AC192" s="1"/>
      <c r="AD192" s="1"/>
      <c r="AE192" s="1"/>
      <c r="AF192" s="1"/>
      <c r="AG192" s="1"/>
      <c r="AH192" s="1"/>
      <c r="AI192" s="1"/>
    </row>
    <row r="193" spans="1:35" s="2" customFormat="1" ht="11.5" x14ac:dyDescent="0.25">
      <c r="A193" s="1"/>
      <c r="B193" s="227"/>
      <c r="C193" s="227"/>
      <c r="D193" s="225"/>
      <c r="E193" s="225"/>
      <c r="F193" s="226"/>
      <c r="G193" s="166"/>
      <c r="H193" s="226"/>
      <c r="I193" s="166"/>
      <c r="J193" s="226"/>
      <c r="K193" s="166"/>
      <c r="L193" s="226"/>
      <c r="M193" s="166"/>
      <c r="N193" s="226"/>
      <c r="O193" s="166"/>
      <c r="P193" s="226"/>
      <c r="Q193" s="166"/>
      <c r="R193" s="226"/>
      <c r="S193" s="1"/>
      <c r="T193" s="1"/>
      <c r="U193" s="1"/>
      <c r="V193" s="4"/>
      <c r="W193" s="4"/>
      <c r="X193" s="4"/>
      <c r="Y193" s="4"/>
      <c r="Z193" s="4"/>
      <c r="AA193" s="4"/>
      <c r="AB193" s="1"/>
      <c r="AC193" s="1"/>
      <c r="AD193" s="1"/>
      <c r="AE193" s="1"/>
      <c r="AF193" s="1"/>
      <c r="AG193" s="1"/>
      <c r="AH193" s="1"/>
      <c r="AI193" s="1"/>
    </row>
    <row r="194" spans="1:35" s="2" customFormat="1" ht="11.5" x14ac:dyDescent="0.25">
      <c r="A194" s="1"/>
      <c r="B194" s="227"/>
      <c r="C194" s="227"/>
      <c r="D194" s="225"/>
      <c r="E194" s="225"/>
      <c r="F194" s="226"/>
      <c r="G194" s="166"/>
      <c r="H194" s="226"/>
      <c r="I194" s="166"/>
      <c r="J194" s="226"/>
      <c r="K194" s="166"/>
      <c r="L194" s="226"/>
      <c r="M194" s="166"/>
      <c r="N194" s="226"/>
      <c r="O194" s="166"/>
      <c r="P194" s="226"/>
      <c r="Q194" s="166"/>
      <c r="R194" s="226"/>
      <c r="S194" s="1"/>
      <c r="T194" s="1"/>
      <c r="U194" s="1"/>
      <c r="V194" s="4"/>
      <c r="W194" s="4"/>
      <c r="X194" s="4"/>
      <c r="Y194" s="4"/>
      <c r="Z194" s="4"/>
      <c r="AA194" s="4"/>
      <c r="AB194" s="1"/>
      <c r="AC194" s="1"/>
      <c r="AD194" s="1"/>
      <c r="AE194" s="1"/>
      <c r="AF194" s="1"/>
      <c r="AG194" s="1"/>
      <c r="AH194" s="1"/>
      <c r="AI194" s="1"/>
    </row>
    <row r="195" spans="1:35" s="2" customFormat="1" ht="11.5" x14ac:dyDescent="0.25">
      <c r="A195" s="1"/>
      <c r="B195" s="227"/>
      <c r="C195" s="227"/>
      <c r="D195" s="225"/>
      <c r="E195" s="225"/>
      <c r="F195" s="226"/>
      <c r="G195" s="166"/>
      <c r="H195" s="226"/>
      <c r="I195" s="166"/>
      <c r="J195" s="226"/>
      <c r="K195" s="166"/>
      <c r="L195" s="226"/>
      <c r="M195" s="166"/>
      <c r="N195" s="226"/>
      <c r="O195" s="166"/>
      <c r="P195" s="226"/>
      <c r="Q195" s="166"/>
      <c r="R195" s="226"/>
      <c r="S195" s="1"/>
      <c r="T195" s="1"/>
      <c r="U195" s="1"/>
      <c r="V195" s="4"/>
      <c r="W195" s="4"/>
      <c r="X195" s="4"/>
      <c r="Y195" s="4"/>
      <c r="Z195" s="4"/>
      <c r="AA195" s="4"/>
      <c r="AB195" s="1"/>
      <c r="AC195" s="1"/>
      <c r="AD195" s="1"/>
      <c r="AE195" s="1"/>
      <c r="AF195" s="1"/>
      <c r="AG195" s="1"/>
      <c r="AH195" s="1"/>
      <c r="AI195" s="1"/>
    </row>
    <row r="196" spans="1:35" s="2" customFormat="1" ht="11.5" x14ac:dyDescent="0.25">
      <c r="A196" s="1"/>
      <c r="B196" s="227"/>
      <c r="C196" s="227"/>
      <c r="D196" s="225"/>
      <c r="E196" s="225"/>
      <c r="F196" s="226"/>
      <c r="G196" s="166"/>
      <c r="H196" s="226"/>
      <c r="I196" s="166"/>
      <c r="J196" s="226"/>
      <c r="K196" s="166"/>
      <c r="L196" s="226"/>
      <c r="M196" s="166"/>
      <c r="N196" s="226"/>
      <c r="O196" s="166"/>
      <c r="P196" s="226"/>
      <c r="Q196" s="166"/>
      <c r="R196" s="226"/>
      <c r="S196" s="1"/>
      <c r="T196" s="1"/>
      <c r="U196" s="1"/>
      <c r="V196" s="4"/>
      <c r="W196" s="4"/>
      <c r="X196" s="4"/>
      <c r="Y196" s="4"/>
      <c r="Z196" s="4"/>
      <c r="AA196" s="4"/>
      <c r="AB196" s="1"/>
      <c r="AC196" s="1"/>
      <c r="AD196" s="1"/>
      <c r="AE196" s="1"/>
      <c r="AF196" s="1"/>
      <c r="AG196" s="1"/>
      <c r="AH196" s="1"/>
      <c r="AI196" s="1"/>
    </row>
    <row r="197" spans="1:35" s="2" customFormat="1" ht="11.5" x14ac:dyDescent="0.25">
      <c r="A197" s="1"/>
      <c r="B197" s="227"/>
      <c r="C197" s="227"/>
      <c r="D197" s="225"/>
      <c r="E197" s="225"/>
      <c r="F197" s="226"/>
      <c r="G197" s="166"/>
      <c r="H197" s="226"/>
      <c r="I197" s="166"/>
      <c r="J197" s="226"/>
      <c r="K197" s="166"/>
      <c r="L197" s="226"/>
      <c r="M197" s="166"/>
      <c r="N197" s="226"/>
      <c r="O197" s="166"/>
      <c r="P197" s="226"/>
      <c r="Q197" s="166"/>
      <c r="R197" s="226"/>
      <c r="S197" s="1"/>
      <c r="T197" s="1"/>
      <c r="U197" s="1"/>
      <c r="V197" s="4"/>
      <c r="W197" s="4"/>
      <c r="X197" s="4"/>
      <c r="Y197" s="4"/>
      <c r="Z197" s="4"/>
      <c r="AA197" s="4"/>
      <c r="AB197" s="1"/>
      <c r="AC197" s="1"/>
      <c r="AD197" s="1"/>
      <c r="AE197" s="1"/>
      <c r="AF197" s="1"/>
      <c r="AG197" s="1"/>
      <c r="AH197" s="1"/>
      <c r="AI197" s="1"/>
    </row>
    <row r="198" spans="1:35" s="2" customFormat="1" ht="11.5" x14ac:dyDescent="0.25">
      <c r="A198" s="1"/>
      <c r="B198" s="227"/>
      <c r="C198" s="227"/>
      <c r="D198" s="225"/>
      <c r="E198" s="225"/>
      <c r="F198" s="226"/>
      <c r="G198" s="166"/>
      <c r="H198" s="226"/>
      <c r="I198" s="166"/>
      <c r="J198" s="226"/>
      <c r="K198" s="166"/>
      <c r="L198" s="226"/>
      <c r="M198" s="166"/>
      <c r="N198" s="226"/>
      <c r="O198" s="166"/>
      <c r="P198" s="226"/>
      <c r="Q198" s="166"/>
      <c r="R198" s="226"/>
      <c r="S198" s="1"/>
      <c r="T198" s="1"/>
      <c r="U198" s="1"/>
      <c r="V198" s="4"/>
      <c r="W198" s="4"/>
      <c r="X198" s="4"/>
      <c r="Y198" s="4"/>
      <c r="Z198" s="4"/>
      <c r="AA198" s="4"/>
      <c r="AB198" s="1"/>
      <c r="AC198" s="1"/>
      <c r="AD198" s="1"/>
      <c r="AE198" s="1"/>
      <c r="AF198" s="1"/>
      <c r="AG198" s="1"/>
      <c r="AH198" s="1"/>
      <c r="AI198" s="1"/>
    </row>
    <row r="199" spans="1:35" s="2" customFormat="1" ht="11.5" x14ac:dyDescent="0.25">
      <c r="A199" s="1"/>
      <c r="B199" s="227"/>
      <c r="C199" s="227"/>
      <c r="D199" s="225"/>
      <c r="E199" s="225"/>
      <c r="F199" s="226"/>
      <c r="G199" s="166"/>
      <c r="H199" s="226"/>
      <c r="I199" s="166"/>
      <c r="J199" s="226"/>
      <c r="K199" s="166"/>
      <c r="L199" s="226"/>
      <c r="M199" s="166"/>
      <c r="N199" s="226"/>
      <c r="O199" s="166"/>
      <c r="P199" s="226"/>
      <c r="Q199" s="166"/>
      <c r="R199" s="226"/>
      <c r="S199" s="1"/>
      <c r="T199" s="1"/>
      <c r="U199" s="1"/>
      <c r="V199" s="4"/>
      <c r="W199" s="4"/>
      <c r="X199" s="4"/>
      <c r="Y199" s="4"/>
      <c r="Z199" s="4"/>
      <c r="AA199" s="4"/>
      <c r="AB199" s="1"/>
      <c r="AC199" s="1"/>
      <c r="AD199" s="1"/>
      <c r="AE199" s="1"/>
      <c r="AF199" s="1"/>
      <c r="AG199" s="1"/>
      <c r="AH199" s="1"/>
      <c r="AI199" s="1"/>
    </row>
    <row r="200" spans="1:35" s="2" customFormat="1" ht="11.5" x14ac:dyDescent="0.25">
      <c r="A200" s="1"/>
      <c r="B200" s="227"/>
      <c r="C200" s="227"/>
      <c r="D200" s="225"/>
      <c r="E200" s="225"/>
      <c r="F200" s="226"/>
      <c r="G200" s="166"/>
      <c r="H200" s="226"/>
      <c r="I200" s="166"/>
      <c r="J200" s="226"/>
      <c r="K200" s="166"/>
      <c r="L200" s="226"/>
      <c r="M200" s="166"/>
      <c r="N200" s="226"/>
      <c r="O200" s="166"/>
      <c r="P200" s="226"/>
      <c r="Q200" s="166"/>
      <c r="R200" s="226"/>
      <c r="S200" s="1"/>
      <c r="T200" s="1"/>
      <c r="U200" s="1"/>
      <c r="V200" s="4"/>
      <c r="W200" s="4"/>
      <c r="X200" s="4"/>
      <c r="Y200" s="4"/>
      <c r="Z200" s="4"/>
      <c r="AA200" s="4"/>
      <c r="AB200" s="1"/>
      <c r="AC200" s="1"/>
      <c r="AD200" s="1"/>
      <c r="AE200" s="1"/>
      <c r="AF200" s="1"/>
      <c r="AG200" s="1"/>
      <c r="AH200" s="1"/>
      <c r="AI200" s="1"/>
    </row>
    <row r="201" spans="1:35" s="2" customFormat="1" ht="11.5" x14ac:dyDescent="0.25">
      <c r="A201" s="1"/>
      <c r="B201" s="227"/>
      <c r="C201" s="227"/>
      <c r="D201" s="225"/>
      <c r="E201" s="225"/>
      <c r="F201" s="226"/>
      <c r="G201" s="166"/>
      <c r="H201" s="226"/>
      <c r="I201" s="166"/>
      <c r="J201" s="226"/>
      <c r="K201" s="166"/>
      <c r="L201" s="226"/>
      <c r="M201" s="166"/>
      <c r="N201" s="226"/>
      <c r="O201" s="166"/>
      <c r="P201" s="226"/>
      <c r="Q201" s="166"/>
      <c r="R201" s="226"/>
      <c r="S201" s="1"/>
      <c r="T201" s="1"/>
      <c r="U201" s="1"/>
      <c r="V201" s="4"/>
      <c r="W201" s="4"/>
      <c r="X201" s="4"/>
      <c r="Y201" s="4"/>
      <c r="Z201" s="4"/>
      <c r="AA201" s="4"/>
      <c r="AB201" s="1"/>
      <c r="AC201" s="1"/>
      <c r="AD201" s="1"/>
      <c r="AE201" s="1"/>
      <c r="AF201" s="1"/>
      <c r="AG201" s="1"/>
      <c r="AH201" s="1"/>
      <c r="AI201" s="1"/>
    </row>
    <row r="202" spans="1:35" s="2" customFormat="1" ht="11.5" x14ac:dyDescent="0.25">
      <c r="A202" s="1"/>
      <c r="B202" s="227"/>
      <c r="C202" s="227"/>
      <c r="D202" s="225"/>
      <c r="E202" s="225"/>
      <c r="F202" s="226"/>
      <c r="G202" s="166"/>
      <c r="H202" s="226"/>
      <c r="I202" s="166"/>
      <c r="J202" s="226"/>
      <c r="K202" s="166"/>
      <c r="L202" s="226"/>
      <c r="M202" s="166"/>
      <c r="N202" s="226"/>
      <c r="O202" s="166"/>
      <c r="P202" s="226"/>
      <c r="Q202" s="166"/>
      <c r="R202" s="226"/>
      <c r="S202" s="1"/>
      <c r="T202" s="1"/>
      <c r="U202" s="1"/>
      <c r="V202" s="4"/>
      <c r="W202" s="4"/>
      <c r="X202" s="4"/>
      <c r="Y202" s="4"/>
      <c r="Z202" s="4"/>
      <c r="AA202" s="4"/>
      <c r="AB202" s="1"/>
      <c r="AC202" s="1"/>
      <c r="AD202" s="1"/>
      <c r="AE202" s="1"/>
      <c r="AF202" s="1"/>
      <c r="AG202" s="1"/>
      <c r="AH202" s="1"/>
      <c r="AI202" s="1"/>
    </row>
    <row r="203" spans="1:35" s="2" customFormat="1" ht="11.5" x14ac:dyDescent="0.25">
      <c r="A203" s="1"/>
      <c r="B203" s="227"/>
      <c r="C203" s="227"/>
      <c r="D203" s="225"/>
      <c r="E203" s="225"/>
      <c r="F203" s="226"/>
      <c r="G203" s="166"/>
      <c r="H203" s="226"/>
      <c r="I203" s="166"/>
      <c r="J203" s="226"/>
      <c r="K203" s="166"/>
      <c r="L203" s="226"/>
      <c r="M203" s="166"/>
      <c r="N203" s="226"/>
      <c r="O203" s="166"/>
      <c r="P203" s="226"/>
      <c r="Q203" s="166"/>
      <c r="R203" s="226"/>
      <c r="S203" s="1"/>
      <c r="T203" s="1"/>
      <c r="U203" s="1"/>
      <c r="V203" s="4"/>
      <c r="W203" s="4"/>
      <c r="X203" s="4"/>
      <c r="Y203" s="4"/>
      <c r="Z203" s="4"/>
      <c r="AA203" s="4"/>
      <c r="AB203" s="1"/>
      <c r="AC203" s="1"/>
      <c r="AD203" s="1"/>
      <c r="AE203" s="1"/>
      <c r="AF203" s="1"/>
      <c r="AG203" s="1"/>
      <c r="AH203" s="1"/>
      <c r="AI203" s="1"/>
    </row>
    <row r="204" spans="1:35" s="2" customFormat="1" ht="11.5" x14ac:dyDescent="0.25">
      <c r="A204" s="1"/>
      <c r="B204" s="227"/>
      <c r="C204" s="227"/>
      <c r="D204" s="225"/>
      <c r="E204" s="225"/>
      <c r="F204" s="226"/>
      <c r="G204" s="166"/>
      <c r="H204" s="226"/>
      <c r="I204" s="166"/>
      <c r="J204" s="226"/>
      <c r="K204" s="166"/>
      <c r="L204" s="226"/>
      <c r="M204" s="166"/>
      <c r="N204" s="226"/>
      <c r="O204" s="166"/>
      <c r="P204" s="226"/>
      <c r="Q204" s="166"/>
      <c r="R204" s="226"/>
      <c r="S204" s="1"/>
      <c r="T204" s="1"/>
      <c r="U204" s="1"/>
      <c r="V204" s="4"/>
      <c r="W204" s="4"/>
      <c r="X204" s="4"/>
      <c r="Y204" s="4"/>
      <c r="Z204" s="4"/>
      <c r="AA204" s="4"/>
      <c r="AB204" s="1"/>
      <c r="AC204" s="1"/>
      <c r="AD204" s="1"/>
      <c r="AE204" s="1"/>
      <c r="AF204" s="1"/>
      <c r="AG204" s="1"/>
      <c r="AH204" s="1"/>
      <c r="AI204" s="1"/>
    </row>
    <row r="205" spans="1:35" s="2" customFormat="1" ht="11.5" x14ac:dyDescent="0.25">
      <c r="A205" s="1"/>
      <c r="B205" s="227"/>
      <c r="C205" s="227"/>
      <c r="D205" s="225"/>
      <c r="E205" s="225"/>
      <c r="F205" s="226"/>
      <c r="G205" s="166"/>
      <c r="H205" s="226"/>
      <c r="I205" s="166"/>
      <c r="J205" s="226"/>
      <c r="K205" s="166"/>
      <c r="L205" s="226"/>
      <c r="M205" s="166"/>
      <c r="N205" s="226"/>
      <c r="O205" s="166"/>
      <c r="P205" s="226"/>
      <c r="Q205" s="166"/>
      <c r="R205" s="226"/>
      <c r="S205" s="1"/>
      <c r="T205" s="1"/>
      <c r="U205" s="1"/>
      <c r="V205" s="4"/>
      <c r="W205" s="4"/>
      <c r="X205" s="4"/>
      <c r="Y205" s="4"/>
      <c r="Z205" s="4"/>
      <c r="AA205" s="4"/>
      <c r="AB205" s="1"/>
      <c r="AC205" s="1"/>
      <c r="AD205" s="1"/>
      <c r="AE205" s="1"/>
      <c r="AF205" s="1"/>
      <c r="AG205" s="1"/>
      <c r="AH205" s="1"/>
      <c r="AI205" s="1"/>
    </row>
    <row r="206" spans="1:35" s="2" customFormat="1" ht="11.5" x14ac:dyDescent="0.25">
      <c r="A206" s="1"/>
      <c r="B206" s="227"/>
      <c r="C206" s="227"/>
      <c r="D206" s="225"/>
      <c r="E206" s="225"/>
      <c r="F206" s="226"/>
      <c r="G206" s="166"/>
      <c r="H206" s="226"/>
      <c r="I206" s="166"/>
      <c r="J206" s="226"/>
      <c r="K206" s="166"/>
      <c r="L206" s="226"/>
      <c r="M206" s="166"/>
      <c r="N206" s="226"/>
      <c r="O206" s="166"/>
      <c r="P206" s="226"/>
      <c r="Q206" s="166"/>
      <c r="R206" s="226"/>
      <c r="S206" s="1"/>
      <c r="T206" s="1"/>
      <c r="U206" s="1"/>
      <c r="V206" s="4"/>
      <c r="W206" s="4"/>
      <c r="X206" s="4"/>
      <c r="Y206" s="4"/>
      <c r="Z206" s="4"/>
      <c r="AA206" s="4"/>
      <c r="AB206" s="1"/>
      <c r="AC206" s="1"/>
      <c r="AD206" s="1"/>
      <c r="AE206" s="1"/>
      <c r="AF206" s="1"/>
      <c r="AG206" s="1"/>
      <c r="AH206" s="1"/>
      <c r="AI206" s="1"/>
    </row>
    <row r="207" spans="1:35" s="2" customFormat="1" ht="11.5" x14ac:dyDescent="0.25">
      <c r="A207" s="1"/>
      <c r="B207" s="227"/>
      <c r="C207" s="227"/>
      <c r="D207" s="225"/>
      <c r="E207" s="225"/>
      <c r="F207" s="226"/>
      <c r="G207" s="166"/>
      <c r="H207" s="226"/>
      <c r="I207" s="166"/>
      <c r="J207" s="226"/>
      <c r="K207" s="166"/>
      <c r="L207" s="226"/>
      <c r="M207" s="166"/>
      <c r="N207" s="226"/>
      <c r="O207" s="166"/>
      <c r="P207" s="226"/>
      <c r="Q207" s="166"/>
      <c r="R207" s="226"/>
      <c r="S207" s="1"/>
      <c r="T207" s="1"/>
      <c r="U207" s="1"/>
      <c r="V207" s="4"/>
      <c r="W207" s="4"/>
      <c r="X207" s="4"/>
      <c r="Y207" s="4"/>
      <c r="Z207" s="4"/>
      <c r="AA207" s="4"/>
      <c r="AB207" s="1"/>
      <c r="AC207" s="1"/>
      <c r="AD207" s="1"/>
      <c r="AE207" s="1"/>
      <c r="AF207" s="1"/>
      <c r="AG207" s="1"/>
      <c r="AH207" s="1"/>
      <c r="AI207" s="1"/>
    </row>
    <row r="208" spans="1:35" s="2" customFormat="1" ht="11.5" x14ac:dyDescent="0.25">
      <c r="A208" s="1"/>
      <c r="B208" s="227"/>
      <c r="C208" s="227"/>
      <c r="D208" s="225"/>
      <c r="E208" s="225"/>
      <c r="F208" s="226"/>
      <c r="G208" s="166"/>
      <c r="H208" s="226"/>
      <c r="I208" s="166"/>
      <c r="J208" s="226"/>
      <c r="K208" s="166"/>
      <c r="L208" s="226"/>
      <c r="M208" s="166"/>
      <c r="N208" s="226"/>
      <c r="O208" s="166"/>
      <c r="P208" s="226"/>
      <c r="Q208" s="166"/>
      <c r="R208" s="226"/>
      <c r="S208" s="1"/>
      <c r="T208" s="1"/>
      <c r="U208" s="1"/>
      <c r="V208" s="4"/>
      <c r="W208" s="4"/>
      <c r="X208" s="4"/>
      <c r="Y208" s="4"/>
      <c r="Z208" s="4"/>
      <c r="AA208" s="4"/>
      <c r="AB208" s="1"/>
      <c r="AC208" s="1"/>
      <c r="AD208" s="1"/>
      <c r="AE208" s="1"/>
      <c r="AF208" s="1"/>
      <c r="AG208" s="1"/>
      <c r="AH208" s="1"/>
      <c r="AI208" s="1"/>
    </row>
    <row r="209" spans="1:35" s="2" customFormat="1" ht="11.5" x14ac:dyDescent="0.25">
      <c r="A209" s="1"/>
      <c r="B209" s="227"/>
      <c r="C209" s="227"/>
      <c r="D209" s="225"/>
      <c r="E209" s="225"/>
      <c r="F209" s="226"/>
      <c r="G209" s="166"/>
      <c r="H209" s="226"/>
      <c r="I209" s="166"/>
      <c r="J209" s="226"/>
      <c r="K209" s="166"/>
      <c r="L209" s="226"/>
      <c r="M209" s="166"/>
      <c r="N209" s="226"/>
      <c r="O209" s="166"/>
      <c r="P209" s="226"/>
      <c r="Q209" s="166"/>
      <c r="R209" s="226"/>
      <c r="S209" s="1"/>
      <c r="T209" s="1"/>
      <c r="U209" s="1"/>
      <c r="V209" s="4"/>
      <c r="W209" s="4"/>
      <c r="X209" s="4"/>
      <c r="Y209" s="4"/>
      <c r="Z209" s="4"/>
      <c r="AA209" s="4"/>
      <c r="AB209" s="1"/>
      <c r="AC209" s="1"/>
      <c r="AD209" s="1"/>
      <c r="AE209" s="1"/>
      <c r="AF209" s="1"/>
      <c r="AG209" s="1"/>
      <c r="AH209" s="1"/>
      <c r="AI209" s="1"/>
    </row>
    <row r="210" spans="1:35" s="2" customFormat="1" ht="11.5" x14ac:dyDescent="0.25">
      <c r="A210" s="1"/>
      <c r="B210" s="227"/>
      <c r="C210" s="227"/>
      <c r="D210" s="225"/>
      <c r="E210" s="225"/>
      <c r="F210" s="226"/>
      <c r="G210" s="166"/>
      <c r="H210" s="226"/>
      <c r="I210" s="166"/>
      <c r="J210" s="226"/>
      <c r="K210" s="166"/>
      <c r="L210" s="226"/>
      <c r="M210" s="166"/>
      <c r="N210" s="226"/>
      <c r="O210" s="166"/>
      <c r="P210" s="226"/>
      <c r="Q210" s="166"/>
      <c r="R210" s="226"/>
      <c r="S210" s="1"/>
      <c r="T210" s="1"/>
      <c r="U210" s="1"/>
      <c r="V210" s="4"/>
      <c r="W210" s="4"/>
      <c r="X210" s="4"/>
      <c r="Y210" s="4"/>
      <c r="Z210" s="4"/>
      <c r="AA210" s="4"/>
      <c r="AB210" s="1"/>
      <c r="AC210" s="1"/>
      <c r="AD210" s="1"/>
      <c r="AE210" s="1"/>
      <c r="AF210" s="1"/>
      <c r="AG210" s="1"/>
      <c r="AH210" s="1"/>
      <c r="AI210" s="1"/>
    </row>
    <row r="211" spans="1:35" s="2" customFormat="1" ht="11.5" x14ac:dyDescent="0.25">
      <c r="A211" s="1"/>
      <c r="B211" s="227"/>
      <c r="C211" s="227"/>
      <c r="D211" s="225"/>
      <c r="E211" s="225"/>
      <c r="F211" s="226"/>
      <c r="G211" s="166"/>
      <c r="H211" s="226"/>
      <c r="I211" s="166"/>
      <c r="J211" s="226"/>
      <c r="K211" s="166"/>
      <c r="L211" s="226"/>
      <c r="M211" s="166"/>
      <c r="N211" s="226"/>
      <c r="O211" s="166"/>
      <c r="P211" s="226"/>
      <c r="Q211" s="166"/>
      <c r="R211" s="226"/>
      <c r="S211" s="1"/>
      <c r="T211" s="1"/>
      <c r="U211" s="1"/>
      <c r="V211" s="4"/>
      <c r="W211" s="4"/>
      <c r="X211" s="4"/>
      <c r="Y211" s="4"/>
      <c r="Z211" s="4"/>
      <c r="AA211" s="4"/>
      <c r="AB211" s="1"/>
      <c r="AC211" s="1"/>
      <c r="AD211" s="1"/>
      <c r="AE211" s="1"/>
      <c r="AF211" s="1"/>
      <c r="AG211" s="1"/>
      <c r="AH211" s="1"/>
      <c r="AI211" s="1"/>
    </row>
    <row r="212" spans="1:35" s="2" customFormat="1" ht="11.5" x14ac:dyDescent="0.25">
      <c r="A212" s="1"/>
      <c r="B212" s="227"/>
      <c r="C212" s="227"/>
      <c r="D212" s="225"/>
      <c r="E212" s="225"/>
      <c r="F212" s="226"/>
      <c r="G212" s="166"/>
      <c r="H212" s="226"/>
      <c r="I212" s="166"/>
      <c r="J212" s="226"/>
      <c r="K212" s="166"/>
      <c r="L212" s="226"/>
      <c r="M212" s="166"/>
      <c r="N212" s="226"/>
      <c r="O212" s="166"/>
      <c r="P212" s="226"/>
      <c r="Q212" s="166"/>
      <c r="R212" s="226"/>
      <c r="S212" s="1"/>
      <c r="T212" s="1"/>
      <c r="U212" s="1"/>
      <c r="V212" s="4"/>
      <c r="W212" s="4"/>
      <c r="X212" s="4"/>
      <c r="Y212" s="4"/>
      <c r="Z212" s="4"/>
      <c r="AA212" s="4"/>
      <c r="AB212" s="1"/>
      <c r="AC212" s="1"/>
      <c r="AD212" s="1"/>
      <c r="AE212" s="1"/>
      <c r="AF212" s="1"/>
      <c r="AG212" s="1"/>
      <c r="AH212" s="1"/>
      <c r="AI212" s="1"/>
    </row>
    <row r="213" spans="1:35" s="2" customFormat="1" ht="11.5" x14ac:dyDescent="0.25">
      <c r="A213" s="1"/>
      <c r="B213" s="227"/>
      <c r="C213" s="227"/>
      <c r="D213" s="225"/>
      <c r="E213" s="225"/>
      <c r="F213" s="226"/>
      <c r="G213" s="166"/>
      <c r="H213" s="226"/>
      <c r="I213" s="166"/>
      <c r="J213" s="226"/>
      <c r="K213" s="166"/>
      <c r="L213" s="226"/>
      <c r="M213" s="166"/>
      <c r="N213" s="226"/>
      <c r="O213" s="166"/>
      <c r="P213" s="226"/>
      <c r="Q213" s="166"/>
      <c r="R213" s="226"/>
      <c r="S213" s="1"/>
      <c r="T213" s="1"/>
      <c r="U213" s="1"/>
      <c r="V213" s="4"/>
      <c r="W213" s="4"/>
      <c r="X213" s="4"/>
      <c r="Y213" s="4"/>
      <c r="Z213" s="4"/>
      <c r="AA213" s="4"/>
      <c r="AB213" s="1"/>
      <c r="AC213" s="1"/>
      <c r="AD213" s="1"/>
      <c r="AE213" s="1"/>
      <c r="AF213" s="1"/>
      <c r="AG213" s="1"/>
      <c r="AH213" s="1"/>
      <c r="AI213" s="1"/>
    </row>
    <row r="214" spans="1:35" s="2" customFormat="1" ht="11.5" x14ac:dyDescent="0.25">
      <c r="A214" s="1"/>
      <c r="B214" s="227"/>
      <c r="C214" s="227"/>
      <c r="D214" s="225"/>
      <c r="E214" s="225"/>
      <c r="F214" s="226"/>
      <c r="G214" s="166"/>
      <c r="H214" s="226"/>
      <c r="I214" s="166"/>
      <c r="J214" s="226"/>
      <c r="K214" s="166"/>
      <c r="L214" s="226"/>
      <c r="M214" s="166"/>
      <c r="N214" s="226"/>
      <c r="O214" s="166"/>
      <c r="P214" s="226"/>
      <c r="Q214" s="166"/>
      <c r="R214" s="226"/>
      <c r="S214" s="1"/>
      <c r="T214" s="1"/>
      <c r="U214" s="1"/>
      <c r="V214" s="4"/>
      <c r="W214" s="4"/>
      <c r="X214" s="4"/>
      <c r="Y214" s="4"/>
      <c r="Z214" s="4"/>
      <c r="AA214" s="4"/>
      <c r="AB214" s="1"/>
      <c r="AC214" s="1"/>
      <c r="AD214" s="1"/>
      <c r="AE214" s="1"/>
      <c r="AF214" s="1"/>
      <c r="AG214" s="1"/>
      <c r="AH214" s="1"/>
      <c r="AI214" s="1"/>
    </row>
    <row r="215" spans="1:35" s="2" customFormat="1" ht="11.5" x14ac:dyDescent="0.25">
      <c r="A215" s="1"/>
      <c r="B215" s="227"/>
      <c r="C215" s="227"/>
      <c r="D215" s="225"/>
      <c r="E215" s="225"/>
      <c r="F215" s="226"/>
      <c r="G215" s="166"/>
      <c r="H215" s="226"/>
      <c r="I215" s="166"/>
      <c r="J215" s="226"/>
      <c r="K215" s="166"/>
      <c r="L215" s="226"/>
      <c r="M215" s="166"/>
      <c r="N215" s="226"/>
      <c r="O215" s="166"/>
      <c r="P215" s="226"/>
      <c r="Q215" s="166"/>
      <c r="R215" s="226"/>
      <c r="S215" s="1"/>
      <c r="T215" s="1"/>
      <c r="U215" s="1"/>
      <c r="V215" s="4"/>
      <c r="W215" s="4"/>
      <c r="X215" s="4"/>
      <c r="Y215" s="4"/>
      <c r="Z215" s="4"/>
      <c r="AA215" s="4"/>
      <c r="AB215" s="1"/>
      <c r="AC215" s="1"/>
      <c r="AD215" s="1"/>
      <c r="AE215" s="1"/>
      <c r="AF215" s="1"/>
      <c r="AG215" s="1"/>
      <c r="AH215" s="1"/>
      <c r="AI215" s="1"/>
    </row>
    <row r="216" spans="1:35" s="2" customFormat="1" ht="11.5" x14ac:dyDescent="0.25">
      <c r="A216" s="1"/>
      <c r="B216" s="227"/>
      <c r="C216" s="227"/>
      <c r="D216" s="225"/>
      <c r="E216" s="225"/>
      <c r="F216" s="226"/>
      <c r="G216" s="166"/>
      <c r="H216" s="226"/>
      <c r="I216" s="166"/>
      <c r="J216" s="226"/>
      <c r="K216" s="166"/>
      <c r="L216" s="226"/>
      <c r="M216" s="166"/>
      <c r="N216" s="226"/>
      <c r="O216" s="166"/>
      <c r="P216" s="226"/>
      <c r="Q216" s="166"/>
      <c r="R216" s="226"/>
      <c r="S216" s="1"/>
      <c r="T216" s="1"/>
      <c r="U216" s="1"/>
      <c r="V216" s="4"/>
      <c r="W216" s="4"/>
      <c r="X216" s="4"/>
      <c r="Y216" s="4"/>
      <c r="Z216" s="4"/>
      <c r="AA216" s="4"/>
      <c r="AB216" s="1"/>
      <c r="AC216" s="1"/>
      <c r="AD216" s="1"/>
      <c r="AE216" s="1"/>
      <c r="AF216" s="1"/>
      <c r="AG216" s="1"/>
      <c r="AH216" s="1"/>
      <c r="AI216" s="1"/>
    </row>
    <row r="217" spans="1:35" s="2" customFormat="1" ht="11.5" x14ac:dyDescent="0.25">
      <c r="A217" s="1"/>
      <c r="B217" s="227"/>
      <c r="C217" s="227"/>
      <c r="D217" s="225"/>
      <c r="E217" s="225"/>
      <c r="F217" s="226"/>
      <c r="G217" s="166"/>
      <c r="H217" s="226"/>
      <c r="I217" s="166"/>
      <c r="J217" s="226"/>
      <c r="K217" s="166"/>
      <c r="L217" s="226"/>
      <c r="M217" s="166"/>
      <c r="N217" s="226"/>
      <c r="O217" s="166"/>
      <c r="P217" s="226"/>
      <c r="Q217" s="166"/>
      <c r="R217" s="226"/>
      <c r="S217" s="1"/>
      <c r="T217" s="1"/>
      <c r="U217" s="1"/>
      <c r="V217" s="4"/>
      <c r="W217" s="4"/>
      <c r="X217" s="4"/>
      <c r="Y217" s="4"/>
      <c r="Z217" s="4"/>
      <c r="AA217" s="4"/>
      <c r="AB217" s="1"/>
      <c r="AC217" s="1"/>
      <c r="AD217" s="1"/>
      <c r="AE217" s="1"/>
      <c r="AF217" s="1"/>
      <c r="AG217" s="1"/>
      <c r="AH217" s="1"/>
      <c r="AI217" s="1"/>
    </row>
    <row r="218" spans="1:35" s="2" customFormat="1" ht="11.5" x14ac:dyDescent="0.25">
      <c r="A218" s="1"/>
      <c r="B218" s="227"/>
      <c r="C218" s="227"/>
      <c r="D218" s="225"/>
      <c r="E218" s="225"/>
      <c r="F218" s="226"/>
      <c r="G218" s="166"/>
      <c r="H218" s="226"/>
      <c r="I218" s="166"/>
      <c r="J218" s="226"/>
      <c r="K218" s="166"/>
      <c r="L218" s="226"/>
      <c r="M218" s="166"/>
      <c r="N218" s="226"/>
      <c r="O218" s="166"/>
      <c r="P218" s="226"/>
      <c r="Q218" s="166"/>
      <c r="R218" s="226"/>
      <c r="S218" s="1"/>
      <c r="T218" s="1"/>
      <c r="U218" s="1"/>
      <c r="V218" s="4"/>
      <c r="W218" s="4"/>
      <c r="X218" s="4"/>
      <c r="Y218" s="4"/>
      <c r="Z218" s="4"/>
      <c r="AA218" s="4"/>
      <c r="AB218" s="1"/>
      <c r="AC218" s="1"/>
      <c r="AD218" s="1"/>
      <c r="AE218" s="1"/>
      <c r="AF218" s="1"/>
      <c r="AG218" s="1"/>
      <c r="AH218" s="1"/>
      <c r="AI218" s="1"/>
    </row>
    <row r="219" spans="1:35" s="2" customFormat="1" ht="11.5" x14ac:dyDescent="0.25">
      <c r="A219" s="1"/>
      <c r="B219" s="227"/>
      <c r="C219" s="227"/>
      <c r="D219" s="225"/>
      <c r="E219" s="225"/>
      <c r="F219" s="226"/>
      <c r="G219" s="166"/>
      <c r="H219" s="226"/>
      <c r="I219" s="166"/>
      <c r="J219" s="226"/>
      <c r="K219" s="166"/>
      <c r="L219" s="226"/>
      <c r="M219" s="166"/>
      <c r="N219" s="226"/>
      <c r="O219" s="166"/>
      <c r="P219" s="226"/>
      <c r="Q219" s="166"/>
      <c r="R219" s="226"/>
      <c r="S219" s="1"/>
      <c r="T219" s="1"/>
      <c r="U219" s="1"/>
      <c r="V219" s="4"/>
      <c r="W219" s="4"/>
      <c r="X219" s="4"/>
      <c r="Y219" s="4"/>
      <c r="Z219" s="4"/>
      <c r="AA219" s="4"/>
      <c r="AB219" s="1"/>
      <c r="AC219" s="1"/>
      <c r="AD219" s="1"/>
      <c r="AE219" s="1"/>
      <c r="AF219" s="1"/>
      <c r="AG219" s="1"/>
      <c r="AH219" s="1"/>
      <c r="AI219" s="1"/>
    </row>
    <row r="220" spans="1:35" s="2" customFormat="1" ht="11.5" x14ac:dyDescent="0.25">
      <c r="A220" s="1"/>
      <c r="B220" s="227"/>
      <c r="C220" s="227"/>
      <c r="D220" s="225"/>
      <c r="E220" s="225"/>
      <c r="F220" s="226"/>
      <c r="G220" s="166"/>
      <c r="H220" s="226"/>
      <c r="I220" s="166"/>
      <c r="J220" s="226"/>
      <c r="K220" s="166"/>
      <c r="L220" s="226"/>
      <c r="M220" s="166"/>
      <c r="N220" s="226"/>
      <c r="O220" s="166"/>
      <c r="P220" s="226"/>
      <c r="Q220" s="166"/>
      <c r="R220" s="226"/>
      <c r="S220" s="1"/>
      <c r="T220" s="1"/>
      <c r="U220" s="1"/>
      <c r="V220" s="4"/>
      <c r="W220" s="4"/>
      <c r="X220" s="4"/>
      <c r="Y220" s="4"/>
      <c r="Z220" s="4"/>
      <c r="AA220" s="4"/>
      <c r="AB220" s="1"/>
      <c r="AC220" s="1"/>
      <c r="AD220" s="1"/>
      <c r="AE220" s="1"/>
      <c r="AF220" s="1"/>
      <c r="AG220" s="1"/>
      <c r="AH220" s="1"/>
      <c r="AI220" s="1"/>
    </row>
    <row r="221" spans="1:35" s="2" customFormat="1" ht="11.5" x14ac:dyDescent="0.25">
      <c r="A221" s="1"/>
      <c r="B221" s="227"/>
      <c r="C221" s="227"/>
      <c r="D221" s="225"/>
      <c r="E221" s="225"/>
      <c r="F221" s="226"/>
      <c r="G221" s="166"/>
      <c r="H221" s="226"/>
      <c r="I221" s="166"/>
      <c r="J221" s="226"/>
      <c r="K221" s="166"/>
      <c r="L221" s="226"/>
      <c r="M221" s="166"/>
      <c r="N221" s="226"/>
      <c r="O221" s="166"/>
      <c r="P221" s="226"/>
      <c r="Q221" s="166"/>
      <c r="R221" s="226"/>
      <c r="S221" s="1"/>
      <c r="T221" s="1"/>
      <c r="U221" s="1"/>
      <c r="V221" s="4"/>
      <c r="W221" s="4"/>
      <c r="X221" s="4"/>
      <c r="Y221" s="4"/>
      <c r="Z221" s="4"/>
      <c r="AA221" s="4"/>
      <c r="AB221" s="1"/>
      <c r="AC221" s="1"/>
      <c r="AD221" s="1"/>
      <c r="AE221" s="1"/>
      <c r="AF221" s="1"/>
      <c r="AG221" s="1"/>
      <c r="AH221" s="1"/>
      <c r="AI221" s="1"/>
    </row>
    <row r="222" spans="1:35" s="2" customFormat="1" ht="11.5" x14ac:dyDescent="0.25">
      <c r="A222" s="1"/>
      <c r="B222" s="227"/>
      <c r="C222" s="227"/>
      <c r="D222" s="225"/>
      <c r="E222" s="225"/>
      <c r="F222" s="226"/>
      <c r="G222" s="166"/>
      <c r="H222" s="226"/>
      <c r="I222" s="166"/>
      <c r="J222" s="226"/>
      <c r="K222" s="166"/>
      <c r="L222" s="226"/>
      <c r="M222" s="166"/>
      <c r="N222" s="226"/>
      <c r="O222" s="166"/>
      <c r="P222" s="226"/>
      <c r="Q222" s="166"/>
      <c r="R222" s="226"/>
      <c r="S222" s="1"/>
      <c r="T222" s="1"/>
      <c r="U222" s="1"/>
      <c r="V222" s="4"/>
      <c r="W222" s="4"/>
      <c r="X222" s="4"/>
      <c r="Y222" s="4"/>
      <c r="Z222" s="4"/>
      <c r="AA222" s="4"/>
      <c r="AB222" s="1"/>
      <c r="AC222" s="1"/>
      <c r="AD222" s="1"/>
      <c r="AE222" s="1"/>
      <c r="AF222" s="1"/>
      <c r="AG222" s="1"/>
      <c r="AH222" s="1"/>
      <c r="AI222" s="1"/>
    </row>
    <row r="223" spans="1:35" s="2" customFormat="1" ht="11.5" x14ac:dyDescent="0.25">
      <c r="A223" s="1"/>
      <c r="B223" s="227"/>
      <c r="C223" s="227"/>
      <c r="D223" s="225"/>
      <c r="E223" s="225"/>
      <c r="F223" s="226"/>
      <c r="G223" s="166"/>
      <c r="H223" s="226"/>
      <c r="I223" s="166"/>
      <c r="J223" s="226"/>
      <c r="K223" s="166"/>
      <c r="L223" s="226"/>
      <c r="M223" s="166"/>
      <c r="N223" s="226"/>
      <c r="O223" s="166"/>
      <c r="P223" s="226"/>
      <c r="Q223" s="166"/>
      <c r="R223" s="226"/>
      <c r="S223" s="1"/>
      <c r="T223" s="1"/>
      <c r="U223" s="1"/>
      <c r="V223" s="4"/>
      <c r="W223" s="4"/>
      <c r="X223" s="4"/>
      <c r="Y223" s="4"/>
      <c r="Z223" s="4"/>
      <c r="AA223" s="4"/>
      <c r="AB223" s="1"/>
      <c r="AC223" s="1"/>
      <c r="AD223" s="1"/>
      <c r="AE223" s="1"/>
      <c r="AF223" s="1"/>
      <c r="AG223" s="1"/>
      <c r="AH223" s="1"/>
      <c r="AI223" s="1"/>
    </row>
    <row r="224" spans="1:35" s="2" customFormat="1" ht="11.5" x14ac:dyDescent="0.25">
      <c r="A224" s="1"/>
      <c r="B224" s="227"/>
      <c r="C224" s="227"/>
      <c r="D224" s="225"/>
      <c r="E224" s="225"/>
      <c r="F224" s="226"/>
      <c r="G224" s="166"/>
      <c r="H224" s="226"/>
      <c r="I224" s="166"/>
      <c r="J224" s="226"/>
      <c r="K224" s="166"/>
      <c r="L224" s="226"/>
      <c r="M224" s="166"/>
      <c r="N224" s="226"/>
      <c r="O224" s="166"/>
      <c r="P224" s="226"/>
      <c r="Q224" s="166"/>
      <c r="R224" s="226"/>
      <c r="S224" s="1"/>
      <c r="T224" s="1"/>
      <c r="U224" s="1"/>
      <c r="V224" s="4"/>
      <c r="W224" s="4"/>
      <c r="X224" s="4"/>
      <c r="Y224" s="4"/>
      <c r="Z224" s="4"/>
      <c r="AA224" s="4"/>
      <c r="AB224" s="1"/>
      <c r="AC224" s="1"/>
      <c r="AD224" s="1"/>
      <c r="AE224" s="1"/>
      <c r="AF224" s="1"/>
      <c r="AG224" s="1"/>
      <c r="AH224" s="1"/>
      <c r="AI224" s="1"/>
    </row>
    <row r="225" spans="1:35" s="2" customFormat="1" ht="11.5" x14ac:dyDescent="0.25">
      <c r="A225" s="1"/>
      <c r="B225" s="227"/>
      <c r="C225" s="227"/>
      <c r="D225" s="225"/>
      <c r="E225" s="225"/>
      <c r="F225" s="226"/>
      <c r="G225" s="166"/>
      <c r="H225" s="226"/>
      <c r="I225" s="166"/>
      <c r="J225" s="226"/>
      <c r="K225" s="166"/>
      <c r="L225" s="226"/>
      <c r="M225" s="166"/>
      <c r="N225" s="226"/>
      <c r="O225" s="166"/>
      <c r="P225" s="226"/>
      <c r="Q225" s="166"/>
      <c r="R225" s="226"/>
      <c r="S225" s="1"/>
      <c r="T225" s="1"/>
      <c r="U225" s="1"/>
      <c r="V225" s="4"/>
      <c r="W225" s="4"/>
      <c r="X225" s="4"/>
      <c r="Y225" s="4"/>
      <c r="Z225" s="4"/>
      <c r="AA225" s="4"/>
      <c r="AB225" s="1"/>
      <c r="AC225" s="1"/>
      <c r="AD225" s="1"/>
      <c r="AE225" s="1"/>
      <c r="AF225" s="1"/>
      <c r="AG225" s="1"/>
      <c r="AH225" s="1"/>
      <c r="AI225" s="1"/>
    </row>
    <row r="226" spans="1:35" s="2" customFormat="1" ht="11.5" x14ac:dyDescent="0.25">
      <c r="A226" s="1"/>
      <c r="B226" s="227"/>
      <c r="C226" s="227"/>
      <c r="D226" s="225"/>
      <c r="E226" s="225"/>
      <c r="F226" s="226"/>
      <c r="G226" s="166"/>
      <c r="H226" s="226"/>
      <c r="I226" s="166"/>
      <c r="J226" s="226"/>
      <c r="K226" s="166"/>
      <c r="L226" s="226"/>
      <c r="M226" s="166"/>
      <c r="N226" s="226"/>
      <c r="O226" s="166"/>
      <c r="P226" s="226"/>
      <c r="Q226" s="166"/>
      <c r="R226" s="226"/>
      <c r="S226" s="1"/>
      <c r="T226" s="1"/>
      <c r="U226" s="1"/>
      <c r="V226" s="4"/>
      <c r="W226" s="4"/>
      <c r="X226" s="4"/>
      <c r="Y226" s="4"/>
      <c r="Z226" s="4"/>
      <c r="AA226" s="4"/>
      <c r="AB226" s="1"/>
      <c r="AC226" s="1"/>
      <c r="AD226" s="1"/>
      <c r="AE226" s="1"/>
      <c r="AF226" s="1"/>
      <c r="AG226" s="1"/>
      <c r="AH226" s="1"/>
      <c r="AI226" s="1"/>
    </row>
    <row r="227" spans="1:35" s="2" customFormat="1" ht="11.5" x14ac:dyDescent="0.25">
      <c r="A227" s="1"/>
      <c r="B227" s="227"/>
      <c r="C227" s="227"/>
      <c r="D227" s="225"/>
      <c r="E227" s="225"/>
      <c r="F227" s="226"/>
      <c r="G227" s="166"/>
      <c r="H227" s="226"/>
      <c r="I227" s="166"/>
      <c r="J227" s="226"/>
      <c r="K227" s="166"/>
      <c r="L227" s="226"/>
      <c r="M227" s="166"/>
      <c r="N227" s="226"/>
      <c r="O227" s="166"/>
      <c r="P227" s="226"/>
      <c r="Q227" s="166"/>
      <c r="R227" s="226"/>
      <c r="S227" s="1"/>
      <c r="T227" s="1"/>
      <c r="U227" s="1"/>
      <c r="V227" s="4"/>
      <c r="W227" s="4"/>
      <c r="X227" s="4"/>
      <c r="Y227" s="4"/>
      <c r="Z227" s="4"/>
      <c r="AA227" s="4"/>
      <c r="AB227" s="1"/>
      <c r="AC227" s="1"/>
      <c r="AD227" s="1"/>
      <c r="AE227" s="1"/>
      <c r="AF227" s="1"/>
      <c r="AG227" s="1"/>
      <c r="AH227" s="1"/>
      <c r="AI227" s="1"/>
    </row>
    <row r="228" spans="1:35" s="2" customFormat="1" ht="11.5" x14ac:dyDescent="0.25">
      <c r="A228" s="1"/>
      <c r="B228" s="227"/>
      <c r="C228" s="227"/>
      <c r="D228" s="225"/>
      <c r="E228" s="225"/>
      <c r="F228" s="226"/>
      <c r="G228" s="166"/>
      <c r="H228" s="226"/>
      <c r="I228" s="166"/>
      <c r="J228" s="226"/>
      <c r="K228" s="166"/>
      <c r="L228" s="226"/>
      <c r="M228" s="166"/>
      <c r="N228" s="226"/>
      <c r="O228" s="166"/>
      <c r="P228" s="226"/>
      <c r="Q228" s="166"/>
      <c r="R228" s="226"/>
      <c r="S228" s="1"/>
      <c r="T228" s="1"/>
      <c r="U228" s="1"/>
      <c r="V228" s="4"/>
      <c r="W228" s="4"/>
      <c r="X228" s="4"/>
      <c r="Y228" s="4"/>
      <c r="Z228" s="4"/>
      <c r="AA228" s="4"/>
      <c r="AB228" s="1"/>
      <c r="AC228" s="1"/>
      <c r="AD228" s="1"/>
      <c r="AE228" s="1"/>
      <c r="AF228" s="1"/>
      <c r="AG228" s="1"/>
      <c r="AH228" s="1"/>
      <c r="AI228" s="1"/>
    </row>
    <row r="229" spans="1:35" s="2" customFormat="1" ht="11.5" x14ac:dyDescent="0.25">
      <c r="A229" s="1"/>
      <c r="B229" s="227"/>
      <c r="C229" s="227"/>
      <c r="D229" s="225"/>
      <c r="E229" s="225"/>
      <c r="F229" s="226"/>
      <c r="G229" s="166"/>
      <c r="H229" s="226"/>
      <c r="I229" s="166"/>
      <c r="J229" s="226"/>
      <c r="K229" s="166"/>
      <c r="L229" s="226"/>
      <c r="M229" s="166"/>
      <c r="N229" s="226"/>
      <c r="O229" s="166"/>
      <c r="P229" s="226"/>
      <c r="Q229" s="166"/>
      <c r="R229" s="226"/>
      <c r="S229" s="1"/>
      <c r="T229" s="1"/>
      <c r="U229" s="1"/>
      <c r="V229" s="4"/>
      <c r="W229" s="4"/>
      <c r="X229" s="4"/>
      <c r="Y229" s="4"/>
      <c r="Z229" s="4"/>
      <c r="AA229" s="4"/>
      <c r="AB229" s="1"/>
      <c r="AC229" s="1"/>
      <c r="AD229" s="1"/>
      <c r="AE229" s="1"/>
      <c r="AF229" s="1"/>
      <c r="AG229" s="1"/>
      <c r="AH229" s="1"/>
      <c r="AI229" s="1"/>
    </row>
    <row r="230" spans="1:35" s="2" customFormat="1" ht="11.5" x14ac:dyDescent="0.25">
      <c r="A230" s="1"/>
      <c r="B230" s="227"/>
      <c r="C230" s="227"/>
      <c r="D230" s="225"/>
      <c r="E230" s="225"/>
      <c r="F230" s="226"/>
      <c r="G230" s="166"/>
      <c r="H230" s="226"/>
      <c r="I230" s="166"/>
      <c r="J230" s="226"/>
      <c r="K230" s="166"/>
      <c r="L230" s="226"/>
      <c r="M230" s="166"/>
      <c r="N230" s="226"/>
      <c r="O230" s="166"/>
      <c r="P230" s="226"/>
      <c r="Q230" s="166"/>
      <c r="R230" s="226"/>
      <c r="S230" s="1"/>
      <c r="T230" s="1"/>
      <c r="U230" s="1"/>
      <c r="V230" s="4"/>
      <c r="W230" s="4"/>
      <c r="X230" s="4"/>
      <c r="Y230" s="4"/>
      <c r="Z230" s="4"/>
      <c r="AA230" s="4"/>
      <c r="AB230" s="1"/>
      <c r="AC230" s="1"/>
      <c r="AD230" s="1"/>
      <c r="AE230" s="1"/>
      <c r="AF230" s="1"/>
      <c r="AG230" s="1"/>
      <c r="AH230" s="1"/>
      <c r="AI230" s="1"/>
    </row>
    <row r="231" spans="1:35" s="2" customFormat="1" ht="11.5" x14ac:dyDescent="0.25">
      <c r="A231" s="1"/>
      <c r="B231" s="227"/>
      <c r="C231" s="227"/>
      <c r="D231" s="225"/>
      <c r="E231" s="225"/>
      <c r="F231" s="226"/>
      <c r="G231" s="166"/>
      <c r="H231" s="226"/>
      <c r="I231" s="166"/>
      <c r="J231" s="226"/>
      <c r="K231" s="166"/>
      <c r="L231" s="226"/>
      <c r="M231" s="166"/>
      <c r="N231" s="226"/>
      <c r="O231" s="166"/>
      <c r="P231" s="226"/>
      <c r="Q231" s="166"/>
      <c r="R231" s="226"/>
      <c r="S231" s="1"/>
      <c r="T231" s="1"/>
      <c r="U231" s="1"/>
      <c r="V231" s="4"/>
      <c r="W231" s="4"/>
      <c r="X231" s="4"/>
      <c r="Y231" s="4"/>
      <c r="Z231" s="4"/>
      <c r="AA231" s="4"/>
      <c r="AB231" s="1"/>
      <c r="AC231" s="1"/>
      <c r="AD231" s="1"/>
      <c r="AE231" s="1"/>
      <c r="AF231" s="1"/>
      <c r="AG231" s="1"/>
      <c r="AH231" s="1"/>
      <c r="AI231" s="1"/>
    </row>
    <row r="232" spans="1:35" s="2" customFormat="1" ht="11.5" x14ac:dyDescent="0.25">
      <c r="A232" s="1"/>
      <c r="B232" s="227"/>
      <c r="C232" s="227"/>
      <c r="D232" s="225"/>
      <c r="E232" s="225"/>
      <c r="F232" s="226"/>
      <c r="G232" s="166"/>
      <c r="H232" s="226"/>
      <c r="I232" s="166"/>
      <c r="J232" s="226"/>
      <c r="K232" s="166"/>
      <c r="L232" s="226"/>
      <c r="M232" s="166"/>
      <c r="N232" s="226"/>
      <c r="O232" s="166"/>
      <c r="P232" s="226"/>
      <c r="Q232" s="166"/>
      <c r="R232" s="226"/>
      <c r="S232" s="1"/>
      <c r="T232" s="1"/>
      <c r="U232" s="1"/>
      <c r="V232" s="4"/>
      <c r="W232" s="4"/>
      <c r="X232" s="4"/>
      <c r="Y232" s="4"/>
      <c r="Z232" s="4"/>
      <c r="AA232" s="4"/>
      <c r="AB232" s="1"/>
      <c r="AC232" s="1"/>
      <c r="AD232" s="1"/>
      <c r="AE232" s="1"/>
      <c r="AF232" s="1"/>
      <c r="AG232" s="1"/>
      <c r="AH232" s="1"/>
      <c r="AI232" s="1"/>
    </row>
    <row r="233" spans="1:35" s="2" customFormat="1" ht="11.5" x14ac:dyDescent="0.25">
      <c r="A233" s="1"/>
      <c r="B233" s="227"/>
      <c r="C233" s="227"/>
      <c r="D233" s="225"/>
      <c r="E233" s="225"/>
      <c r="F233" s="226"/>
      <c r="G233" s="166"/>
      <c r="H233" s="226"/>
      <c r="I233" s="166"/>
      <c r="J233" s="226"/>
      <c r="K233" s="166"/>
      <c r="L233" s="226"/>
      <c r="M233" s="166"/>
      <c r="N233" s="226"/>
      <c r="O233" s="166"/>
      <c r="P233" s="226"/>
      <c r="Q233" s="166"/>
      <c r="R233" s="226"/>
      <c r="S233" s="1"/>
      <c r="T233" s="1"/>
      <c r="U233" s="1"/>
      <c r="V233" s="4"/>
      <c r="W233" s="4"/>
      <c r="X233" s="4"/>
      <c r="Y233" s="4"/>
      <c r="Z233" s="4"/>
      <c r="AA233" s="4"/>
      <c r="AB233" s="1"/>
      <c r="AC233" s="1"/>
      <c r="AD233" s="1"/>
      <c r="AE233" s="1"/>
      <c r="AF233" s="1"/>
      <c r="AG233" s="1"/>
      <c r="AH233" s="1"/>
      <c r="AI233" s="1"/>
    </row>
    <row r="234" spans="1:35" s="2" customFormat="1" ht="11.5" x14ac:dyDescent="0.25">
      <c r="A234" s="1"/>
      <c r="B234" s="227"/>
      <c r="C234" s="227"/>
      <c r="D234" s="225"/>
      <c r="E234" s="225"/>
      <c r="F234" s="226"/>
      <c r="G234" s="166"/>
      <c r="H234" s="226"/>
      <c r="I234" s="166"/>
      <c r="J234" s="226"/>
      <c r="K234" s="166"/>
      <c r="L234" s="226"/>
      <c r="M234" s="166"/>
      <c r="N234" s="226"/>
      <c r="O234" s="166"/>
      <c r="P234" s="226"/>
      <c r="Q234" s="166"/>
      <c r="R234" s="226"/>
      <c r="S234" s="1"/>
      <c r="T234" s="1"/>
      <c r="U234" s="1"/>
      <c r="V234" s="4"/>
      <c r="W234" s="4"/>
      <c r="X234" s="4"/>
      <c r="Y234" s="4"/>
      <c r="Z234" s="4"/>
      <c r="AA234" s="4"/>
      <c r="AB234" s="1"/>
      <c r="AC234" s="1"/>
      <c r="AD234" s="1"/>
      <c r="AE234" s="1"/>
      <c r="AF234" s="1"/>
      <c r="AG234" s="1"/>
      <c r="AH234" s="1"/>
      <c r="AI234" s="1"/>
    </row>
    <row r="235" spans="1:35" s="2" customFormat="1" ht="11.5" x14ac:dyDescent="0.25">
      <c r="A235" s="1"/>
      <c r="B235" s="227"/>
      <c r="C235" s="227"/>
      <c r="D235" s="225"/>
      <c r="E235" s="225"/>
      <c r="F235" s="226"/>
      <c r="G235" s="166"/>
      <c r="H235" s="226"/>
      <c r="I235" s="166"/>
      <c r="J235" s="226"/>
      <c r="K235" s="166"/>
      <c r="L235" s="226"/>
      <c r="M235" s="166"/>
      <c r="N235" s="226"/>
      <c r="O235" s="166"/>
      <c r="P235" s="226"/>
      <c r="Q235" s="166"/>
      <c r="R235" s="226"/>
      <c r="S235" s="1"/>
      <c r="T235" s="1"/>
      <c r="U235" s="1"/>
      <c r="V235" s="4"/>
      <c r="W235" s="4"/>
      <c r="X235" s="4"/>
      <c r="Y235" s="4"/>
      <c r="Z235" s="4"/>
      <c r="AA235" s="4"/>
      <c r="AB235" s="1"/>
      <c r="AC235" s="1"/>
      <c r="AD235" s="1"/>
      <c r="AE235" s="1"/>
      <c r="AF235" s="1"/>
      <c r="AG235" s="1"/>
      <c r="AH235" s="1"/>
      <c r="AI235" s="1"/>
    </row>
    <row r="236" spans="1:35" s="2" customFormat="1" ht="11.5" x14ac:dyDescent="0.25">
      <c r="A236" s="1"/>
      <c r="B236" s="227"/>
      <c r="C236" s="227"/>
      <c r="D236" s="225"/>
      <c r="E236" s="225"/>
      <c r="F236" s="226"/>
      <c r="G236" s="166"/>
      <c r="H236" s="226"/>
      <c r="I236" s="166"/>
      <c r="J236" s="226"/>
      <c r="K236" s="166"/>
      <c r="L236" s="226"/>
      <c r="M236" s="166"/>
      <c r="N236" s="226"/>
      <c r="O236" s="166"/>
      <c r="P236" s="226"/>
      <c r="Q236" s="166"/>
      <c r="R236" s="226"/>
      <c r="S236" s="1"/>
      <c r="T236" s="1"/>
      <c r="U236" s="1"/>
      <c r="V236" s="4"/>
      <c r="W236" s="4"/>
      <c r="X236" s="4"/>
      <c r="Y236" s="4"/>
      <c r="Z236" s="4"/>
      <c r="AA236" s="4"/>
      <c r="AB236" s="1"/>
      <c r="AC236" s="1"/>
      <c r="AD236" s="1"/>
      <c r="AE236" s="1"/>
      <c r="AF236" s="1"/>
      <c r="AG236" s="1"/>
      <c r="AH236" s="1"/>
      <c r="AI236" s="1"/>
    </row>
    <row r="237" spans="1:35" s="2" customFormat="1" ht="11.5" x14ac:dyDescent="0.25">
      <c r="A237" s="1"/>
      <c r="B237" s="227"/>
      <c r="C237" s="227"/>
      <c r="D237" s="225"/>
      <c r="E237" s="225"/>
      <c r="F237" s="226"/>
      <c r="G237" s="166"/>
      <c r="H237" s="226"/>
      <c r="I237" s="166"/>
      <c r="J237" s="226"/>
      <c r="K237" s="166"/>
      <c r="L237" s="226"/>
      <c r="M237" s="166"/>
      <c r="N237" s="226"/>
      <c r="O237" s="166"/>
      <c r="P237" s="226"/>
      <c r="Q237" s="166"/>
      <c r="R237" s="226"/>
      <c r="S237" s="1"/>
      <c r="T237" s="1"/>
      <c r="U237" s="1"/>
      <c r="V237" s="4"/>
      <c r="W237" s="4"/>
      <c r="X237" s="4"/>
      <c r="Y237" s="4"/>
      <c r="Z237" s="4"/>
      <c r="AA237" s="4"/>
      <c r="AB237" s="1"/>
      <c r="AC237" s="1"/>
      <c r="AD237" s="1"/>
      <c r="AE237" s="1"/>
      <c r="AF237" s="1"/>
      <c r="AG237" s="1"/>
      <c r="AH237" s="1"/>
      <c r="AI237" s="1"/>
    </row>
    <row r="238" spans="1:35" s="2" customFormat="1" ht="11.5" x14ac:dyDescent="0.25">
      <c r="A238" s="1"/>
      <c r="B238" s="227"/>
      <c r="C238" s="227"/>
      <c r="D238" s="225"/>
      <c r="E238" s="225"/>
      <c r="F238" s="226"/>
      <c r="G238" s="166"/>
      <c r="H238" s="226"/>
      <c r="I238" s="166"/>
      <c r="J238" s="226"/>
      <c r="K238" s="166"/>
      <c r="L238" s="226"/>
      <c r="M238" s="166"/>
      <c r="N238" s="226"/>
      <c r="O238" s="166"/>
      <c r="P238" s="226"/>
      <c r="Q238" s="166"/>
      <c r="R238" s="226"/>
      <c r="S238" s="1"/>
      <c r="T238" s="1"/>
      <c r="U238" s="1"/>
      <c r="V238" s="4"/>
      <c r="W238" s="4"/>
      <c r="X238" s="4"/>
      <c r="Y238" s="4"/>
      <c r="Z238" s="4"/>
      <c r="AA238" s="4"/>
      <c r="AB238" s="1"/>
      <c r="AC238" s="1"/>
      <c r="AD238" s="1"/>
      <c r="AE238" s="1"/>
      <c r="AF238" s="1"/>
      <c r="AG238" s="1"/>
      <c r="AH238" s="1"/>
      <c r="AI238" s="1"/>
    </row>
    <row r="239" spans="1:35" s="2" customFormat="1" ht="11.5" x14ac:dyDescent="0.25">
      <c r="A239" s="1"/>
      <c r="B239" s="227"/>
      <c r="C239" s="227"/>
      <c r="D239" s="225"/>
      <c r="E239" s="225"/>
      <c r="F239" s="226"/>
      <c r="G239" s="166"/>
      <c r="H239" s="226"/>
      <c r="I239" s="166"/>
      <c r="J239" s="226"/>
      <c r="K239" s="166"/>
      <c r="L239" s="226"/>
      <c r="M239" s="166"/>
      <c r="N239" s="226"/>
      <c r="O239" s="166"/>
      <c r="P239" s="226"/>
      <c r="Q239" s="166"/>
      <c r="R239" s="226"/>
      <c r="S239" s="1"/>
      <c r="T239" s="1"/>
      <c r="U239" s="1"/>
      <c r="V239" s="4"/>
      <c r="W239" s="4"/>
      <c r="X239" s="4"/>
      <c r="Y239" s="4"/>
      <c r="Z239" s="4"/>
      <c r="AA239" s="4"/>
      <c r="AB239" s="1"/>
      <c r="AC239" s="1"/>
      <c r="AD239" s="1"/>
      <c r="AE239" s="1"/>
      <c r="AF239" s="1"/>
      <c r="AG239" s="1"/>
      <c r="AH239" s="1"/>
      <c r="AI239" s="1"/>
    </row>
    <row r="240" spans="1:35" s="2" customFormat="1" ht="11.5" x14ac:dyDescent="0.25">
      <c r="A240" s="1"/>
      <c r="B240" s="227"/>
      <c r="C240" s="227"/>
      <c r="D240" s="225"/>
      <c r="E240" s="225"/>
      <c r="F240" s="226"/>
      <c r="G240" s="166"/>
      <c r="H240" s="226"/>
      <c r="I240" s="166"/>
      <c r="J240" s="226"/>
      <c r="K240" s="166"/>
      <c r="L240" s="226"/>
      <c r="M240" s="166"/>
      <c r="N240" s="226"/>
      <c r="O240" s="166"/>
      <c r="P240" s="226"/>
      <c r="Q240" s="166"/>
      <c r="R240" s="226"/>
      <c r="S240" s="1"/>
      <c r="T240" s="1"/>
      <c r="U240" s="1"/>
      <c r="V240" s="4"/>
      <c r="W240" s="4"/>
      <c r="X240" s="4"/>
      <c r="Y240" s="4"/>
      <c r="Z240" s="4"/>
      <c r="AA240" s="4"/>
      <c r="AB240" s="1"/>
      <c r="AC240" s="1"/>
      <c r="AD240" s="1"/>
      <c r="AE240" s="1"/>
      <c r="AF240" s="1"/>
      <c r="AG240" s="1"/>
      <c r="AH240" s="1"/>
      <c r="AI240" s="1"/>
    </row>
    <row r="241" spans="1:35" s="2" customFormat="1" ht="11.5" x14ac:dyDescent="0.25">
      <c r="A241" s="1"/>
      <c r="B241" s="227"/>
      <c r="C241" s="227"/>
      <c r="D241" s="225"/>
      <c r="E241" s="225"/>
      <c r="F241" s="226"/>
      <c r="G241" s="166"/>
      <c r="H241" s="226"/>
      <c r="I241" s="166"/>
      <c r="J241" s="226"/>
      <c r="K241" s="166"/>
      <c r="L241" s="226"/>
      <c r="M241" s="166"/>
      <c r="N241" s="226"/>
      <c r="O241" s="166"/>
      <c r="P241" s="226"/>
      <c r="Q241" s="166"/>
      <c r="R241" s="226"/>
      <c r="S241" s="1"/>
      <c r="T241" s="1"/>
      <c r="U241" s="1"/>
      <c r="V241" s="4"/>
      <c r="W241" s="4"/>
      <c r="X241" s="4"/>
      <c r="Y241" s="4"/>
      <c r="Z241" s="4"/>
      <c r="AA241" s="4"/>
      <c r="AB241" s="1"/>
      <c r="AC241" s="1"/>
      <c r="AD241" s="1"/>
      <c r="AE241" s="1"/>
      <c r="AF241" s="1"/>
      <c r="AG241" s="1"/>
      <c r="AH241" s="1"/>
      <c r="AI241" s="1"/>
    </row>
    <row r="242" spans="1:35" s="2" customFormat="1" ht="11.5" x14ac:dyDescent="0.25">
      <c r="A242" s="1"/>
      <c r="B242" s="227"/>
      <c r="C242" s="227"/>
      <c r="D242" s="225"/>
      <c r="E242" s="225"/>
      <c r="F242" s="226"/>
      <c r="G242" s="166"/>
      <c r="H242" s="226"/>
      <c r="I242" s="166"/>
      <c r="J242" s="226"/>
      <c r="K242" s="166"/>
      <c r="L242" s="226"/>
      <c r="M242" s="166"/>
      <c r="N242" s="226"/>
      <c r="O242" s="166"/>
      <c r="P242" s="226"/>
      <c r="Q242" s="166"/>
      <c r="R242" s="226"/>
      <c r="S242" s="1"/>
      <c r="T242" s="1"/>
      <c r="U242" s="1"/>
      <c r="V242" s="4"/>
      <c r="W242" s="4"/>
      <c r="X242" s="4"/>
      <c r="Y242" s="4"/>
      <c r="Z242" s="4"/>
      <c r="AA242" s="4"/>
      <c r="AB242" s="1"/>
      <c r="AC242" s="1"/>
      <c r="AD242" s="1"/>
      <c r="AE242" s="1"/>
      <c r="AF242" s="1"/>
      <c r="AG242" s="1"/>
      <c r="AH242" s="1"/>
      <c r="AI242" s="1"/>
    </row>
    <row r="243" spans="1:35" s="2" customFormat="1" ht="11.5" x14ac:dyDescent="0.25">
      <c r="A243" s="1"/>
      <c r="B243" s="227"/>
      <c r="C243" s="227"/>
      <c r="D243" s="225"/>
      <c r="E243" s="225"/>
      <c r="F243" s="226"/>
      <c r="G243" s="166"/>
      <c r="H243" s="226"/>
      <c r="I243" s="166"/>
      <c r="J243" s="226"/>
      <c r="K243" s="166"/>
      <c r="L243" s="226"/>
      <c r="M243" s="166"/>
      <c r="N243" s="226"/>
      <c r="O243" s="166"/>
      <c r="P243" s="226"/>
      <c r="Q243" s="166"/>
      <c r="R243" s="226"/>
      <c r="S243" s="1"/>
      <c r="T243" s="1"/>
      <c r="U243" s="1"/>
      <c r="V243" s="4"/>
      <c r="W243" s="4"/>
      <c r="X243" s="4"/>
      <c r="Y243" s="4"/>
      <c r="Z243" s="4"/>
      <c r="AA243" s="4"/>
      <c r="AB243" s="1"/>
      <c r="AC243" s="1"/>
      <c r="AD243" s="1"/>
      <c r="AE243" s="1"/>
      <c r="AF243" s="1"/>
      <c r="AG243" s="1"/>
      <c r="AH243" s="1"/>
      <c r="AI243" s="1"/>
    </row>
    <row r="244" spans="1:35" s="2" customFormat="1" ht="11.5" x14ac:dyDescent="0.25">
      <c r="A244" s="1"/>
      <c r="B244" s="227"/>
      <c r="C244" s="227"/>
      <c r="D244" s="225"/>
      <c r="E244" s="225"/>
      <c r="F244" s="226"/>
      <c r="G244" s="166"/>
      <c r="H244" s="226"/>
      <c r="I244" s="166"/>
      <c r="J244" s="226"/>
      <c r="K244" s="166"/>
      <c r="L244" s="226"/>
      <c r="M244" s="166"/>
      <c r="N244" s="226"/>
      <c r="O244" s="166"/>
      <c r="P244" s="226"/>
      <c r="Q244" s="166"/>
      <c r="R244" s="226"/>
      <c r="S244" s="1"/>
      <c r="T244" s="1"/>
      <c r="U244" s="1"/>
      <c r="V244" s="4"/>
      <c r="W244" s="4"/>
      <c r="X244" s="4"/>
      <c r="Y244" s="4"/>
      <c r="Z244" s="4"/>
      <c r="AA244" s="4"/>
      <c r="AB244" s="1"/>
      <c r="AC244" s="1"/>
      <c r="AD244" s="1"/>
      <c r="AE244" s="1"/>
      <c r="AF244" s="1"/>
      <c r="AG244" s="1"/>
      <c r="AH244" s="1"/>
      <c r="AI244" s="1"/>
    </row>
    <row r="245" spans="1:35" s="2" customFormat="1" ht="11.5" x14ac:dyDescent="0.25">
      <c r="A245" s="1"/>
      <c r="B245" s="227"/>
      <c r="C245" s="227"/>
      <c r="D245" s="225"/>
      <c r="E245" s="225"/>
      <c r="F245" s="226"/>
      <c r="G245" s="166"/>
      <c r="H245" s="226"/>
      <c r="I245" s="166"/>
      <c r="J245" s="226"/>
      <c r="K245" s="166"/>
      <c r="L245" s="226"/>
      <c r="M245" s="166"/>
      <c r="N245" s="226"/>
      <c r="O245" s="166"/>
      <c r="P245" s="226"/>
      <c r="Q245" s="166"/>
      <c r="R245" s="226"/>
      <c r="S245" s="1"/>
      <c r="T245" s="1"/>
      <c r="U245" s="1"/>
      <c r="V245" s="4"/>
      <c r="W245" s="4"/>
      <c r="X245" s="4"/>
      <c r="Y245" s="4"/>
      <c r="Z245" s="4"/>
      <c r="AA245" s="4"/>
      <c r="AB245" s="1"/>
      <c r="AC245" s="1"/>
      <c r="AD245" s="1"/>
      <c r="AE245" s="1"/>
      <c r="AF245" s="1"/>
      <c r="AG245" s="1"/>
      <c r="AH245" s="1"/>
      <c r="AI245" s="1"/>
    </row>
    <row r="246" spans="1:35" s="2" customFormat="1" ht="11.5" x14ac:dyDescent="0.25">
      <c r="A246" s="1"/>
      <c r="B246" s="227"/>
      <c r="C246" s="227"/>
      <c r="D246" s="225"/>
      <c r="E246" s="225"/>
      <c r="F246" s="226"/>
      <c r="G246" s="166"/>
      <c r="H246" s="226"/>
      <c r="I246" s="166"/>
      <c r="J246" s="226"/>
      <c r="K246" s="166"/>
      <c r="L246" s="226"/>
      <c r="M246" s="166"/>
      <c r="N246" s="226"/>
      <c r="O246" s="166"/>
      <c r="P246" s="226"/>
      <c r="Q246" s="166"/>
      <c r="R246" s="226"/>
      <c r="S246" s="1"/>
      <c r="T246" s="1"/>
      <c r="U246" s="1"/>
      <c r="V246" s="4"/>
      <c r="W246" s="4"/>
      <c r="X246" s="4"/>
      <c r="Y246" s="4"/>
      <c r="Z246" s="4"/>
      <c r="AA246" s="4"/>
      <c r="AB246" s="1"/>
      <c r="AC246" s="1"/>
      <c r="AD246" s="1"/>
      <c r="AE246" s="1"/>
      <c r="AF246" s="1"/>
      <c r="AG246" s="1"/>
      <c r="AH246" s="1"/>
      <c r="AI246" s="1"/>
    </row>
    <row r="247" spans="1:35" s="2" customFormat="1" ht="11.5" x14ac:dyDescent="0.25">
      <c r="A247" s="1"/>
      <c r="B247" s="227"/>
      <c r="C247" s="227"/>
      <c r="D247" s="225"/>
      <c r="E247" s="225"/>
      <c r="F247" s="226"/>
      <c r="G247" s="166"/>
      <c r="H247" s="226"/>
      <c r="I247" s="166"/>
      <c r="J247" s="226"/>
      <c r="K247" s="166"/>
      <c r="L247" s="226"/>
      <c r="M247" s="166"/>
      <c r="N247" s="226"/>
      <c r="O247" s="166"/>
      <c r="P247" s="226"/>
      <c r="Q247" s="166"/>
      <c r="R247" s="226"/>
      <c r="S247" s="1"/>
      <c r="T247" s="1"/>
      <c r="U247" s="1"/>
      <c r="V247" s="4"/>
      <c r="W247" s="4"/>
      <c r="X247" s="4"/>
      <c r="Y247" s="4"/>
      <c r="Z247" s="4"/>
      <c r="AA247" s="4"/>
      <c r="AB247" s="1"/>
      <c r="AC247" s="1"/>
      <c r="AD247" s="1"/>
      <c r="AE247" s="1"/>
      <c r="AF247" s="1"/>
      <c r="AG247" s="1"/>
      <c r="AH247" s="1"/>
      <c r="AI247" s="1"/>
    </row>
    <row r="248" spans="1:35" s="2" customFormat="1" ht="11.5" x14ac:dyDescent="0.25">
      <c r="A248" s="1"/>
      <c r="B248" s="227"/>
      <c r="C248" s="227"/>
      <c r="D248" s="225"/>
      <c r="E248" s="225"/>
      <c r="F248" s="226"/>
      <c r="G248" s="166"/>
      <c r="H248" s="226"/>
      <c r="I248" s="166"/>
      <c r="J248" s="226"/>
      <c r="K248" s="166"/>
      <c r="L248" s="226"/>
      <c r="M248" s="166"/>
      <c r="N248" s="226"/>
      <c r="O248" s="166"/>
      <c r="P248" s="226"/>
      <c r="Q248" s="166"/>
      <c r="R248" s="226"/>
      <c r="S248" s="1"/>
      <c r="T248" s="1"/>
      <c r="U248" s="1"/>
      <c r="V248" s="4"/>
      <c r="W248" s="4"/>
      <c r="X248" s="4"/>
      <c r="Y248" s="4"/>
      <c r="Z248" s="4"/>
      <c r="AA248" s="4"/>
      <c r="AB248" s="1"/>
      <c r="AC248" s="1"/>
      <c r="AD248" s="1"/>
      <c r="AE248" s="1"/>
      <c r="AF248" s="1"/>
      <c r="AG248" s="1"/>
      <c r="AH248" s="1"/>
      <c r="AI248" s="1"/>
    </row>
    <row r="249" spans="1:35" s="2" customFormat="1" ht="11.5" x14ac:dyDescent="0.25">
      <c r="A249" s="1"/>
      <c r="B249" s="227"/>
      <c r="C249" s="227"/>
      <c r="D249" s="225"/>
      <c r="E249" s="225"/>
      <c r="F249" s="226"/>
      <c r="G249" s="166"/>
      <c r="H249" s="226"/>
      <c r="I249" s="166"/>
      <c r="J249" s="226"/>
      <c r="K249" s="166"/>
      <c r="L249" s="226"/>
      <c r="M249" s="166"/>
      <c r="N249" s="226"/>
      <c r="O249" s="166"/>
      <c r="P249" s="226"/>
      <c r="Q249" s="166"/>
      <c r="R249" s="226"/>
      <c r="S249" s="1"/>
      <c r="T249" s="1"/>
      <c r="U249" s="1"/>
      <c r="V249" s="4"/>
      <c r="W249" s="4"/>
      <c r="X249" s="4"/>
      <c r="Y249" s="4"/>
      <c r="Z249" s="4"/>
      <c r="AA249" s="4"/>
      <c r="AB249" s="1"/>
      <c r="AC249" s="1"/>
      <c r="AD249" s="1"/>
      <c r="AE249" s="1"/>
      <c r="AF249" s="1"/>
      <c r="AG249" s="1"/>
      <c r="AH249" s="1"/>
      <c r="AI249" s="1"/>
    </row>
    <row r="250" spans="1:35" s="2" customFormat="1" ht="11.5" x14ac:dyDescent="0.25">
      <c r="A250" s="1"/>
      <c r="B250" s="227"/>
      <c r="C250" s="227"/>
      <c r="D250" s="225"/>
      <c r="E250" s="225"/>
      <c r="F250" s="226"/>
      <c r="G250" s="166"/>
      <c r="H250" s="226"/>
      <c r="I250" s="166"/>
      <c r="J250" s="226"/>
      <c r="K250" s="166"/>
      <c r="L250" s="226"/>
      <c r="M250" s="166"/>
      <c r="N250" s="226"/>
      <c r="O250" s="166"/>
      <c r="P250" s="226"/>
      <c r="Q250" s="166"/>
      <c r="R250" s="226"/>
      <c r="S250" s="1"/>
      <c r="T250" s="1"/>
      <c r="U250" s="1"/>
      <c r="V250" s="4"/>
      <c r="W250" s="4"/>
      <c r="X250" s="4"/>
      <c r="Y250" s="4"/>
      <c r="Z250" s="4"/>
      <c r="AA250" s="4"/>
      <c r="AB250" s="1"/>
      <c r="AC250" s="1"/>
      <c r="AD250" s="1"/>
      <c r="AE250" s="1"/>
      <c r="AF250" s="1"/>
      <c r="AG250" s="1"/>
      <c r="AH250" s="1"/>
      <c r="AI250" s="1"/>
    </row>
    <row r="251" spans="1:35" s="2" customFormat="1" ht="11.5" x14ac:dyDescent="0.25">
      <c r="A251" s="1"/>
      <c r="B251" s="227"/>
      <c r="C251" s="227"/>
      <c r="D251" s="225"/>
      <c r="E251" s="225"/>
      <c r="F251" s="226"/>
      <c r="G251" s="166"/>
      <c r="H251" s="226"/>
      <c r="I251" s="166"/>
      <c r="J251" s="226"/>
      <c r="K251" s="166"/>
      <c r="L251" s="226"/>
      <c r="M251" s="166"/>
      <c r="N251" s="226"/>
      <c r="O251" s="166"/>
      <c r="P251" s="226"/>
      <c r="Q251" s="166"/>
      <c r="R251" s="226"/>
      <c r="S251" s="1"/>
      <c r="T251" s="1"/>
      <c r="U251" s="1"/>
      <c r="V251" s="4"/>
      <c r="W251" s="4"/>
      <c r="X251" s="4"/>
      <c r="Y251" s="4"/>
      <c r="Z251" s="4"/>
      <c r="AA251" s="4"/>
      <c r="AB251" s="1"/>
      <c r="AC251" s="1"/>
      <c r="AD251" s="1"/>
      <c r="AE251" s="1"/>
      <c r="AF251" s="1"/>
      <c r="AG251" s="1"/>
      <c r="AH251" s="1"/>
      <c r="AI251" s="1"/>
    </row>
    <row r="252" spans="1:35" s="2" customFormat="1" ht="11.5" x14ac:dyDescent="0.25">
      <c r="A252" s="1"/>
      <c r="B252" s="227"/>
      <c r="C252" s="227"/>
      <c r="D252" s="225"/>
      <c r="E252" s="225"/>
      <c r="F252" s="226"/>
      <c r="G252" s="166"/>
      <c r="H252" s="226"/>
      <c r="I252" s="166"/>
      <c r="J252" s="226"/>
      <c r="K252" s="166"/>
      <c r="L252" s="226"/>
      <c r="M252" s="166"/>
      <c r="N252" s="226"/>
      <c r="O252" s="166"/>
      <c r="P252" s="226"/>
      <c r="Q252" s="166"/>
      <c r="R252" s="226"/>
      <c r="S252" s="1"/>
      <c r="T252" s="1"/>
      <c r="U252" s="1"/>
      <c r="V252" s="4"/>
      <c r="W252" s="4"/>
      <c r="X252" s="4"/>
      <c r="Y252" s="4"/>
      <c r="Z252" s="4"/>
      <c r="AA252" s="4"/>
      <c r="AB252" s="1"/>
      <c r="AC252" s="1"/>
      <c r="AD252" s="1"/>
      <c r="AE252" s="1"/>
      <c r="AF252" s="1"/>
      <c r="AG252" s="1"/>
      <c r="AH252" s="1"/>
      <c r="AI252" s="1"/>
    </row>
    <row r="253" spans="1:35" s="2" customFormat="1" ht="11.5" x14ac:dyDescent="0.25">
      <c r="A253" s="1"/>
      <c r="B253" s="227"/>
      <c r="C253" s="227"/>
      <c r="D253" s="225"/>
      <c r="E253" s="225"/>
      <c r="F253" s="226"/>
      <c r="G253" s="166"/>
      <c r="H253" s="226"/>
      <c r="I253" s="166"/>
      <c r="J253" s="226"/>
      <c r="K253" s="166"/>
      <c r="L253" s="226"/>
      <c r="M253" s="166"/>
      <c r="N253" s="226"/>
      <c r="O253" s="166"/>
      <c r="P253" s="226"/>
      <c r="Q253" s="166"/>
      <c r="R253" s="226"/>
      <c r="S253" s="1"/>
      <c r="T253" s="1"/>
      <c r="U253" s="1"/>
      <c r="V253" s="4"/>
      <c r="W253" s="4"/>
      <c r="X253" s="4"/>
      <c r="Y253" s="4"/>
      <c r="Z253" s="4"/>
      <c r="AA253" s="4"/>
      <c r="AB253" s="1"/>
      <c r="AC253" s="1"/>
      <c r="AD253" s="1"/>
      <c r="AE253" s="1"/>
      <c r="AF253" s="1"/>
      <c r="AG253" s="1"/>
      <c r="AH253" s="1"/>
      <c r="AI253" s="1"/>
    </row>
    <row r="254" spans="1:35" s="2" customFormat="1" ht="11.5" x14ac:dyDescent="0.25">
      <c r="A254" s="1"/>
      <c r="B254" s="227"/>
      <c r="C254" s="227"/>
      <c r="D254" s="225"/>
      <c r="E254" s="225"/>
      <c r="F254" s="226"/>
      <c r="G254" s="166"/>
      <c r="H254" s="226"/>
      <c r="I254" s="166"/>
      <c r="J254" s="226"/>
      <c r="K254" s="166"/>
      <c r="L254" s="226"/>
      <c r="M254" s="166"/>
      <c r="N254" s="226"/>
      <c r="O254" s="166"/>
      <c r="P254" s="226"/>
      <c r="Q254" s="166"/>
      <c r="R254" s="226"/>
      <c r="S254" s="1"/>
      <c r="T254" s="1"/>
      <c r="U254" s="1"/>
      <c r="V254" s="4"/>
      <c r="W254" s="4"/>
      <c r="X254" s="4"/>
      <c r="Y254" s="4"/>
      <c r="Z254" s="4"/>
      <c r="AA254" s="4"/>
      <c r="AB254" s="1"/>
      <c r="AC254" s="1"/>
      <c r="AD254" s="1"/>
      <c r="AE254" s="1"/>
      <c r="AF254" s="1"/>
      <c r="AG254" s="1"/>
      <c r="AH254" s="1"/>
      <c r="AI254" s="1"/>
    </row>
    <row r="255" spans="1:35" s="2" customFormat="1" ht="11.5" x14ac:dyDescent="0.25">
      <c r="A255" s="1"/>
      <c r="B255" s="227"/>
      <c r="C255" s="227"/>
      <c r="D255" s="225"/>
      <c r="E255" s="225"/>
      <c r="F255" s="226"/>
      <c r="G255" s="166"/>
      <c r="H255" s="226"/>
      <c r="I255" s="166"/>
      <c r="J255" s="226"/>
      <c r="K255" s="166"/>
      <c r="L255" s="226"/>
      <c r="M255" s="166"/>
      <c r="N255" s="226"/>
      <c r="O255" s="166"/>
      <c r="P255" s="226"/>
      <c r="Q255" s="166"/>
      <c r="R255" s="226"/>
      <c r="S255" s="1"/>
      <c r="T255" s="1"/>
      <c r="U255" s="1"/>
      <c r="V255" s="4"/>
      <c r="W255" s="4"/>
      <c r="X255" s="4"/>
      <c r="Y255" s="4"/>
      <c r="Z255" s="4"/>
      <c r="AA255" s="4"/>
      <c r="AB255" s="1"/>
      <c r="AC255" s="1"/>
      <c r="AD255" s="1"/>
      <c r="AE255" s="1"/>
      <c r="AF255" s="1"/>
      <c r="AG255" s="1"/>
      <c r="AH255" s="1"/>
      <c r="AI255" s="1"/>
    </row>
    <row r="256" spans="1:35" s="2" customFormat="1" ht="11.5" x14ac:dyDescent="0.25">
      <c r="A256" s="1"/>
      <c r="B256" s="227"/>
      <c r="C256" s="227"/>
      <c r="D256" s="225"/>
      <c r="E256" s="225"/>
      <c r="F256" s="226"/>
      <c r="G256" s="166"/>
      <c r="H256" s="226"/>
      <c r="I256" s="166"/>
      <c r="J256" s="226"/>
      <c r="K256" s="166"/>
      <c r="L256" s="226"/>
      <c r="M256" s="166"/>
      <c r="N256" s="226"/>
      <c r="O256" s="166"/>
      <c r="P256" s="226"/>
      <c r="Q256" s="166"/>
      <c r="R256" s="226"/>
      <c r="S256" s="1"/>
      <c r="T256" s="1"/>
      <c r="U256" s="1"/>
      <c r="V256" s="4"/>
      <c r="W256" s="4"/>
      <c r="X256" s="4"/>
      <c r="Y256" s="4"/>
      <c r="Z256" s="4"/>
      <c r="AA256" s="4"/>
      <c r="AB256" s="1"/>
      <c r="AC256" s="1"/>
      <c r="AD256" s="1"/>
      <c r="AE256" s="1"/>
      <c r="AF256" s="1"/>
      <c r="AG256" s="1"/>
      <c r="AH256" s="1"/>
      <c r="AI256" s="1"/>
    </row>
    <row r="257" spans="1:35" s="2" customFormat="1" ht="11.5" x14ac:dyDescent="0.25">
      <c r="A257" s="1"/>
      <c r="B257" s="227"/>
      <c r="C257" s="227"/>
      <c r="D257" s="225"/>
      <c r="E257" s="225"/>
      <c r="F257" s="226"/>
      <c r="G257" s="166"/>
      <c r="H257" s="226"/>
      <c r="I257" s="166"/>
      <c r="J257" s="226"/>
      <c r="K257" s="166"/>
      <c r="L257" s="226"/>
      <c r="M257" s="166"/>
      <c r="N257" s="226"/>
      <c r="O257" s="166"/>
      <c r="P257" s="226"/>
      <c r="Q257" s="166"/>
      <c r="R257" s="226"/>
      <c r="S257" s="1"/>
      <c r="T257" s="1"/>
      <c r="U257" s="1"/>
      <c r="V257" s="4"/>
      <c r="W257" s="4"/>
      <c r="X257" s="4"/>
      <c r="Y257" s="4"/>
      <c r="Z257" s="4"/>
      <c r="AA257" s="4"/>
      <c r="AB257" s="1"/>
      <c r="AC257" s="1"/>
      <c r="AD257" s="1"/>
      <c r="AE257" s="1"/>
      <c r="AF257" s="1"/>
      <c r="AG257" s="1"/>
      <c r="AH257" s="1"/>
      <c r="AI257" s="1"/>
    </row>
    <row r="258" spans="1:35" s="2" customFormat="1" ht="11.5" x14ac:dyDescent="0.25">
      <c r="A258" s="1"/>
      <c r="B258" s="227"/>
      <c r="C258" s="227"/>
      <c r="D258" s="225"/>
      <c r="E258" s="225"/>
      <c r="F258" s="226"/>
      <c r="G258" s="166"/>
      <c r="H258" s="226"/>
      <c r="I258" s="166"/>
      <c r="J258" s="226"/>
      <c r="K258" s="166"/>
      <c r="L258" s="226"/>
      <c r="M258" s="166"/>
      <c r="N258" s="226"/>
      <c r="O258" s="166"/>
      <c r="P258" s="226"/>
      <c r="Q258" s="166"/>
      <c r="R258" s="226"/>
      <c r="S258" s="1"/>
      <c r="T258" s="1"/>
      <c r="U258" s="1"/>
      <c r="V258" s="4"/>
      <c r="W258" s="4"/>
      <c r="X258" s="4"/>
      <c r="Y258" s="4"/>
      <c r="Z258" s="4"/>
      <c r="AA258" s="4"/>
      <c r="AB258" s="1"/>
      <c r="AC258" s="1"/>
      <c r="AD258" s="1"/>
      <c r="AE258" s="1"/>
      <c r="AF258" s="1"/>
      <c r="AG258" s="1"/>
      <c r="AH258" s="1"/>
      <c r="AI258" s="1"/>
    </row>
    <row r="259" spans="1:35" s="2" customFormat="1" ht="11.5" x14ac:dyDescent="0.25">
      <c r="A259" s="1"/>
      <c r="B259" s="227"/>
      <c r="C259" s="227"/>
      <c r="D259" s="225"/>
      <c r="E259" s="225"/>
      <c r="F259" s="226"/>
      <c r="G259" s="166"/>
      <c r="H259" s="226"/>
      <c r="I259" s="166"/>
      <c r="J259" s="226"/>
      <c r="K259" s="166"/>
      <c r="L259" s="226"/>
      <c r="M259" s="166"/>
      <c r="N259" s="226"/>
      <c r="O259" s="166"/>
      <c r="P259" s="226"/>
      <c r="Q259" s="166"/>
      <c r="R259" s="226"/>
      <c r="S259" s="1"/>
      <c r="T259" s="1"/>
      <c r="U259" s="1"/>
      <c r="V259" s="4"/>
      <c r="W259" s="4"/>
      <c r="X259" s="4"/>
      <c r="Y259" s="4"/>
      <c r="Z259" s="4"/>
      <c r="AA259" s="4"/>
      <c r="AB259" s="1"/>
      <c r="AC259" s="1"/>
      <c r="AD259" s="1"/>
      <c r="AE259" s="1"/>
      <c r="AF259" s="1"/>
      <c r="AG259" s="1"/>
      <c r="AH259" s="1"/>
      <c r="AI259" s="1"/>
    </row>
    <row r="260" spans="1:35" s="2" customFormat="1" ht="11.5" x14ac:dyDescent="0.25">
      <c r="A260" s="1"/>
      <c r="B260" s="227"/>
      <c r="C260" s="227"/>
      <c r="D260" s="225"/>
      <c r="E260" s="225"/>
      <c r="F260" s="226"/>
      <c r="G260" s="166"/>
      <c r="H260" s="226"/>
      <c r="I260" s="166"/>
      <c r="J260" s="226"/>
      <c r="K260" s="166"/>
      <c r="L260" s="226"/>
      <c r="M260" s="166"/>
      <c r="N260" s="226"/>
      <c r="O260" s="166"/>
      <c r="P260" s="226"/>
      <c r="Q260" s="166"/>
      <c r="R260" s="226"/>
      <c r="S260" s="1"/>
      <c r="T260" s="1"/>
      <c r="U260" s="1"/>
      <c r="V260" s="4"/>
      <c r="W260" s="4"/>
      <c r="X260" s="4"/>
      <c r="Y260" s="4"/>
      <c r="Z260" s="4"/>
      <c r="AA260" s="4"/>
      <c r="AB260" s="1"/>
      <c r="AC260" s="1"/>
      <c r="AD260" s="1"/>
      <c r="AE260" s="1"/>
      <c r="AF260" s="1"/>
      <c r="AG260" s="1"/>
      <c r="AH260" s="1"/>
      <c r="AI260" s="1"/>
    </row>
    <row r="261" spans="1:35" s="2" customFormat="1" ht="11.5" x14ac:dyDescent="0.25">
      <c r="A261" s="1"/>
      <c r="B261" s="227"/>
      <c r="C261" s="227"/>
      <c r="D261" s="225"/>
      <c r="E261" s="225"/>
      <c r="F261" s="226"/>
      <c r="G261" s="166"/>
      <c r="H261" s="226"/>
      <c r="I261" s="166"/>
      <c r="J261" s="226"/>
      <c r="K261" s="166"/>
      <c r="L261" s="226"/>
      <c r="M261" s="166"/>
      <c r="N261" s="226"/>
      <c r="O261" s="166"/>
      <c r="P261" s="226"/>
      <c r="Q261" s="166"/>
      <c r="R261" s="226"/>
      <c r="S261" s="1"/>
      <c r="T261" s="1"/>
      <c r="U261" s="1"/>
      <c r="V261" s="4"/>
      <c r="W261" s="4"/>
      <c r="X261" s="4"/>
      <c r="Y261" s="4"/>
      <c r="Z261" s="4"/>
      <c r="AA261" s="4"/>
      <c r="AB261" s="1"/>
      <c r="AC261" s="1"/>
      <c r="AD261" s="1"/>
      <c r="AE261" s="1"/>
      <c r="AF261" s="1"/>
      <c r="AG261" s="1"/>
      <c r="AH261" s="1"/>
      <c r="AI261" s="1"/>
    </row>
    <row r="262" spans="1:35" s="2" customFormat="1" ht="11.5" x14ac:dyDescent="0.25">
      <c r="A262" s="1"/>
      <c r="B262" s="227"/>
      <c r="C262" s="227"/>
      <c r="D262" s="225"/>
      <c r="E262" s="225"/>
      <c r="F262" s="226"/>
      <c r="G262" s="166"/>
      <c r="H262" s="226"/>
      <c r="I262" s="166"/>
      <c r="J262" s="226"/>
      <c r="K262" s="166"/>
      <c r="L262" s="226"/>
      <c r="M262" s="166"/>
      <c r="N262" s="226"/>
      <c r="O262" s="166"/>
      <c r="P262" s="226"/>
      <c r="Q262" s="166"/>
      <c r="R262" s="226"/>
      <c r="S262" s="1"/>
      <c r="T262" s="1"/>
      <c r="U262" s="1"/>
      <c r="V262" s="4"/>
      <c r="W262" s="4"/>
      <c r="X262" s="4"/>
      <c r="Y262" s="4"/>
      <c r="Z262" s="4"/>
      <c r="AA262" s="4"/>
      <c r="AB262" s="1"/>
      <c r="AC262" s="1"/>
      <c r="AD262" s="1"/>
      <c r="AE262" s="1"/>
      <c r="AF262" s="1"/>
      <c r="AG262" s="1"/>
      <c r="AH262" s="1"/>
      <c r="AI262" s="1"/>
    </row>
    <row r="263" spans="1:35" s="2" customFormat="1" ht="11.5" x14ac:dyDescent="0.25">
      <c r="A263" s="1"/>
      <c r="B263" s="227"/>
      <c r="C263" s="227"/>
      <c r="D263" s="225"/>
      <c r="E263" s="225"/>
      <c r="F263" s="226"/>
      <c r="G263" s="166"/>
      <c r="H263" s="226"/>
      <c r="I263" s="166"/>
      <c r="J263" s="226"/>
      <c r="K263" s="166"/>
      <c r="L263" s="226"/>
      <c r="M263" s="166"/>
      <c r="N263" s="226"/>
      <c r="O263" s="166"/>
      <c r="P263" s="226"/>
      <c r="Q263" s="166"/>
      <c r="R263" s="226"/>
      <c r="S263" s="1"/>
      <c r="T263" s="1"/>
      <c r="U263" s="1"/>
      <c r="V263" s="4"/>
      <c r="W263" s="4"/>
      <c r="X263" s="4"/>
      <c r="Y263" s="4"/>
      <c r="Z263" s="4"/>
      <c r="AA263" s="4"/>
      <c r="AB263" s="1"/>
      <c r="AC263" s="1"/>
      <c r="AD263" s="1"/>
      <c r="AE263" s="1"/>
      <c r="AF263" s="1"/>
      <c r="AG263" s="1"/>
      <c r="AH263" s="1"/>
      <c r="AI263" s="1"/>
    </row>
    <row r="264" spans="1:35" s="2" customFormat="1" ht="11.5" x14ac:dyDescent="0.25">
      <c r="A264" s="1"/>
      <c r="B264" s="227"/>
      <c r="C264" s="227"/>
      <c r="D264" s="225"/>
      <c r="E264" s="225"/>
      <c r="F264" s="226"/>
      <c r="G264" s="166"/>
      <c r="H264" s="226"/>
      <c r="I264" s="166"/>
      <c r="J264" s="226"/>
      <c r="K264" s="166"/>
      <c r="L264" s="226"/>
      <c r="M264" s="166"/>
      <c r="N264" s="226"/>
      <c r="O264" s="166"/>
      <c r="P264" s="226"/>
      <c r="Q264" s="166"/>
      <c r="R264" s="226"/>
      <c r="S264" s="1"/>
      <c r="T264" s="1"/>
      <c r="U264" s="1"/>
      <c r="V264" s="4"/>
      <c r="W264" s="4"/>
      <c r="X264" s="4"/>
      <c r="Y264" s="4"/>
      <c r="Z264" s="4"/>
      <c r="AA264" s="4"/>
      <c r="AB264" s="1"/>
      <c r="AC264" s="1"/>
      <c r="AD264" s="1"/>
      <c r="AE264" s="1"/>
      <c r="AF264" s="1"/>
      <c r="AG264" s="1"/>
      <c r="AH264" s="1"/>
      <c r="AI264" s="1"/>
    </row>
    <row r="265" spans="1:35" s="2" customFormat="1" ht="11.5" x14ac:dyDescent="0.25">
      <c r="A265" s="1"/>
      <c r="B265" s="227"/>
      <c r="C265" s="227"/>
      <c r="D265" s="225"/>
      <c r="E265" s="225"/>
      <c r="F265" s="226"/>
      <c r="G265" s="166"/>
      <c r="H265" s="226"/>
      <c r="I265" s="166"/>
      <c r="J265" s="226"/>
      <c r="K265" s="166"/>
      <c r="L265" s="226"/>
      <c r="M265" s="166"/>
      <c r="N265" s="226"/>
      <c r="O265" s="166"/>
      <c r="P265" s="226"/>
      <c r="Q265" s="166"/>
      <c r="R265" s="226"/>
      <c r="S265" s="1"/>
      <c r="T265" s="1"/>
      <c r="U265" s="1"/>
      <c r="V265" s="4"/>
      <c r="W265" s="4"/>
      <c r="X265" s="4"/>
      <c r="Y265" s="4"/>
      <c r="Z265" s="4"/>
      <c r="AA265" s="4"/>
      <c r="AB265" s="1"/>
      <c r="AC265" s="1"/>
      <c r="AD265" s="1"/>
      <c r="AE265" s="1"/>
      <c r="AF265" s="1"/>
      <c r="AG265" s="1"/>
      <c r="AH265" s="1"/>
      <c r="AI265" s="1"/>
    </row>
    <row r="266" spans="1:35" s="2" customFormat="1" ht="11.5" x14ac:dyDescent="0.25">
      <c r="A266" s="1"/>
      <c r="B266" s="227"/>
      <c r="C266" s="227"/>
      <c r="D266" s="225"/>
      <c r="E266" s="225"/>
      <c r="F266" s="226"/>
      <c r="G266" s="166"/>
      <c r="H266" s="226"/>
      <c r="I266" s="166"/>
      <c r="J266" s="226"/>
      <c r="K266" s="166"/>
      <c r="L266" s="226"/>
      <c r="M266" s="166"/>
      <c r="N266" s="226"/>
      <c r="O266" s="166"/>
      <c r="P266" s="226"/>
      <c r="Q266" s="166"/>
      <c r="R266" s="226"/>
      <c r="S266" s="1"/>
      <c r="T266" s="1"/>
      <c r="U266" s="1"/>
      <c r="V266" s="4"/>
      <c r="W266" s="4"/>
      <c r="X266" s="4"/>
      <c r="Y266" s="4"/>
      <c r="Z266" s="4"/>
      <c r="AA266" s="4"/>
      <c r="AB266" s="1"/>
      <c r="AC266" s="1"/>
      <c r="AD266" s="1"/>
      <c r="AE266" s="1"/>
      <c r="AF266" s="1"/>
      <c r="AG266" s="1"/>
      <c r="AH266" s="1"/>
      <c r="AI266" s="1"/>
    </row>
    <row r="267" spans="1:35" s="2" customFormat="1" ht="11.5" x14ac:dyDescent="0.25">
      <c r="A267" s="1"/>
      <c r="B267" s="227"/>
      <c r="C267" s="227"/>
      <c r="D267" s="225"/>
      <c r="E267" s="225"/>
      <c r="F267" s="226"/>
      <c r="G267" s="166"/>
      <c r="H267" s="226"/>
      <c r="I267" s="166"/>
      <c r="J267" s="226"/>
      <c r="K267" s="166"/>
      <c r="L267" s="226"/>
      <c r="M267" s="166"/>
      <c r="N267" s="226"/>
      <c r="O267" s="166"/>
      <c r="P267" s="226"/>
      <c r="Q267" s="166"/>
      <c r="R267" s="226"/>
      <c r="S267" s="1"/>
      <c r="T267" s="1"/>
      <c r="U267" s="1"/>
      <c r="V267" s="4"/>
      <c r="W267" s="4"/>
      <c r="X267" s="4"/>
      <c r="Y267" s="4"/>
      <c r="Z267" s="4"/>
      <c r="AA267" s="4"/>
      <c r="AB267" s="1"/>
      <c r="AC267" s="1"/>
      <c r="AD267" s="1"/>
      <c r="AE267" s="1"/>
      <c r="AF267" s="1"/>
      <c r="AG267" s="1"/>
      <c r="AH267" s="1"/>
      <c r="AI267" s="1"/>
    </row>
    <row r="268" spans="1:35" s="2" customFormat="1" ht="11.5" x14ac:dyDescent="0.25">
      <c r="A268" s="1"/>
      <c r="B268" s="227"/>
      <c r="C268" s="227"/>
      <c r="D268" s="225"/>
      <c r="E268" s="225"/>
      <c r="F268" s="226"/>
      <c r="G268" s="166"/>
      <c r="H268" s="226"/>
      <c r="I268" s="166"/>
      <c r="J268" s="226"/>
      <c r="K268" s="166"/>
      <c r="L268" s="226"/>
      <c r="M268" s="166"/>
      <c r="N268" s="226"/>
      <c r="O268" s="166"/>
      <c r="P268" s="226"/>
      <c r="Q268" s="166"/>
      <c r="R268" s="226"/>
      <c r="S268" s="1"/>
      <c r="T268" s="1"/>
      <c r="U268" s="1"/>
      <c r="V268" s="4"/>
      <c r="W268" s="4"/>
      <c r="X268" s="4"/>
      <c r="Y268" s="4"/>
      <c r="Z268" s="4"/>
      <c r="AA268" s="4"/>
      <c r="AB268" s="1"/>
      <c r="AC268" s="1"/>
      <c r="AD268" s="1"/>
      <c r="AE268" s="1"/>
      <c r="AF268" s="1"/>
      <c r="AG268" s="1"/>
      <c r="AH268" s="1"/>
      <c r="AI268" s="1"/>
    </row>
    <row r="269" spans="1:35" s="2" customFormat="1" ht="11.5" x14ac:dyDescent="0.25">
      <c r="A269" s="1"/>
      <c r="B269" s="227"/>
      <c r="C269" s="227"/>
      <c r="D269" s="225"/>
      <c r="E269" s="225"/>
      <c r="F269" s="226"/>
      <c r="G269" s="166"/>
      <c r="H269" s="226"/>
      <c r="I269" s="166"/>
      <c r="J269" s="226"/>
      <c r="K269" s="166"/>
      <c r="L269" s="226"/>
      <c r="M269" s="166"/>
      <c r="N269" s="226"/>
      <c r="O269" s="166"/>
      <c r="P269" s="226"/>
      <c r="Q269" s="166"/>
      <c r="R269" s="226"/>
      <c r="S269" s="1"/>
      <c r="T269" s="1"/>
      <c r="U269" s="1"/>
      <c r="V269" s="4"/>
      <c r="W269" s="4"/>
      <c r="X269" s="4"/>
      <c r="Y269" s="4"/>
      <c r="Z269" s="4"/>
      <c r="AA269" s="4"/>
      <c r="AB269" s="1"/>
      <c r="AC269" s="1"/>
      <c r="AD269" s="1"/>
      <c r="AE269" s="1"/>
      <c r="AF269" s="1"/>
      <c r="AG269" s="1"/>
      <c r="AH269" s="1"/>
      <c r="AI269" s="1"/>
    </row>
    <row r="270" spans="1:35" s="2" customFormat="1" ht="11.5" x14ac:dyDescent="0.25">
      <c r="A270" s="1"/>
      <c r="B270" s="227"/>
      <c r="C270" s="227"/>
      <c r="D270" s="225"/>
      <c r="E270" s="225"/>
      <c r="F270" s="226"/>
      <c r="G270" s="166"/>
      <c r="H270" s="226"/>
      <c r="I270" s="166"/>
      <c r="J270" s="226"/>
      <c r="K270" s="166"/>
      <c r="L270" s="226"/>
      <c r="M270" s="166"/>
      <c r="N270" s="226"/>
      <c r="O270" s="166"/>
      <c r="P270" s="226"/>
      <c r="Q270" s="166"/>
      <c r="R270" s="226"/>
      <c r="S270" s="1"/>
      <c r="T270" s="1"/>
      <c r="U270" s="1"/>
      <c r="V270" s="4"/>
      <c r="W270" s="4"/>
      <c r="X270" s="4"/>
      <c r="Y270" s="4"/>
      <c r="Z270" s="4"/>
      <c r="AA270" s="4"/>
      <c r="AB270" s="1"/>
      <c r="AC270" s="1"/>
      <c r="AD270" s="1"/>
      <c r="AE270" s="1"/>
      <c r="AF270" s="1"/>
      <c r="AG270" s="1"/>
      <c r="AH270" s="1"/>
      <c r="AI270" s="1"/>
    </row>
    <row r="271" spans="1:35" s="2" customFormat="1" ht="11.5" x14ac:dyDescent="0.25">
      <c r="A271" s="1"/>
      <c r="B271" s="227"/>
      <c r="C271" s="227"/>
      <c r="D271" s="225"/>
      <c r="E271" s="225"/>
      <c r="F271" s="226"/>
      <c r="G271" s="166"/>
      <c r="H271" s="226"/>
      <c r="I271" s="166"/>
      <c r="J271" s="226"/>
      <c r="K271" s="166"/>
      <c r="L271" s="226"/>
      <c r="M271" s="166"/>
      <c r="N271" s="226"/>
      <c r="O271" s="166"/>
      <c r="P271" s="226"/>
      <c r="Q271" s="166"/>
      <c r="R271" s="226"/>
      <c r="S271" s="1"/>
      <c r="T271" s="1"/>
      <c r="U271" s="1"/>
      <c r="V271" s="4"/>
      <c r="W271" s="4"/>
      <c r="X271" s="4"/>
      <c r="Y271" s="4"/>
      <c r="Z271" s="4"/>
      <c r="AA271" s="4"/>
      <c r="AB271" s="1"/>
      <c r="AC271" s="1"/>
      <c r="AD271" s="1"/>
      <c r="AE271" s="1"/>
      <c r="AF271" s="1"/>
      <c r="AG271" s="1"/>
      <c r="AH271" s="1"/>
      <c r="AI271" s="1"/>
    </row>
    <row r="272" spans="1:35" s="2" customFormat="1" ht="11.5" x14ac:dyDescent="0.25">
      <c r="A272" s="1"/>
      <c r="B272" s="227"/>
      <c r="C272" s="227"/>
      <c r="D272" s="225"/>
      <c r="E272" s="225"/>
      <c r="F272" s="226"/>
      <c r="G272" s="166"/>
      <c r="H272" s="226"/>
      <c r="I272" s="166"/>
      <c r="J272" s="226"/>
      <c r="K272" s="166"/>
      <c r="L272" s="226"/>
      <c r="M272" s="166"/>
      <c r="N272" s="226"/>
      <c r="O272" s="166"/>
      <c r="P272" s="226"/>
      <c r="Q272" s="166"/>
      <c r="R272" s="226"/>
      <c r="S272" s="1"/>
      <c r="T272" s="1"/>
      <c r="U272" s="1"/>
      <c r="V272" s="4"/>
      <c r="W272" s="4"/>
      <c r="X272" s="4"/>
      <c r="Y272" s="4"/>
      <c r="Z272" s="4"/>
      <c r="AA272" s="4"/>
      <c r="AB272" s="1"/>
      <c r="AC272" s="1"/>
      <c r="AD272" s="1"/>
      <c r="AE272" s="1"/>
      <c r="AF272" s="1"/>
      <c r="AG272" s="1"/>
      <c r="AH272" s="1"/>
      <c r="AI272" s="1"/>
    </row>
    <row r="273" spans="1:35" s="2" customFormat="1" ht="11.5" x14ac:dyDescent="0.25">
      <c r="A273" s="1"/>
      <c r="B273" s="227"/>
      <c r="C273" s="227"/>
      <c r="D273" s="225"/>
      <c r="E273" s="225"/>
      <c r="F273" s="226"/>
      <c r="G273" s="166"/>
      <c r="H273" s="226"/>
      <c r="I273" s="166"/>
      <c r="J273" s="226"/>
      <c r="K273" s="166"/>
      <c r="L273" s="226"/>
      <c r="M273" s="166"/>
      <c r="N273" s="226"/>
      <c r="O273" s="166"/>
      <c r="P273" s="226"/>
      <c r="Q273" s="166"/>
      <c r="R273" s="226"/>
      <c r="S273" s="1"/>
      <c r="T273" s="1"/>
      <c r="U273" s="1"/>
      <c r="V273" s="4"/>
      <c r="W273" s="4"/>
      <c r="X273" s="4"/>
      <c r="Y273" s="4"/>
      <c r="Z273" s="4"/>
      <c r="AA273" s="4"/>
      <c r="AB273" s="1"/>
      <c r="AC273" s="1"/>
      <c r="AD273" s="1"/>
      <c r="AE273" s="1"/>
      <c r="AF273" s="1"/>
      <c r="AG273" s="1"/>
      <c r="AH273" s="1"/>
      <c r="AI273" s="1"/>
    </row>
    <row r="274" spans="1:35" s="2" customFormat="1" ht="11.5" x14ac:dyDescent="0.25">
      <c r="A274" s="1"/>
      <c r="B274" s="227"/>
      <c r="C274" s="227"/>
      <c r="D274" s="225"/>
      <c r="E274" s="225"/>
      <c r="F274" s="226"/>
      <c r="G274" s="166"/>
      <c r="H274" s="226"/>
      <c r="I274" s="166"/>
      <c r="J274" s="226"/>
      <c r="K274" s="166"/>
      <c r="L274" s="226"/>
      <c r="M274" s="166"/>
      <c r="N274" s="226"/>
      <c r="O274" s="166"/>
      <c r="P274" s="226"/>
      <c r="Q274" s="166"/>
      <c r="R274" s="226"/>
      <c r="S274" s="1"/>
      <c r="T274" s="1"/>
      <c r="U274" s="1"/>
      <c r="V274" s="4"/>
      <c r="W274" s="4"/>
      <c r="X274" s="4"/>
      <c r="Y274" s="4"/>
      <c r="Z274" s="4"/>
      <c r="AA274" s="4"/>
      <c r="AB274" s="1"/>
      <c r="AC274" s="1"/>
      <c r="AD274" s="1"/>
      <c r="AE274" s="1"/>
      <c r="AF274" s="1"/>
      <c r="AG274" s="1"/>
      <c r="AH274" s="1"/>
      <c r="AI274" s="1"/>
    </row>
    <row r="275" spans="1:35" s="2" customFormat="1" ht="11.5" x14ac:dyDescent="0.25">
      <c r="A275" s="1"/>
      <c r="B275" s="227"/>
      <c r="C275" s="227"/>
      <c r="D275" s="225"/>
      <c r="E275" s="225"/>
      <c r="F275" s="226"/>
      <c r="G275" s="166"/>
      <c r="H275" s="226"/>
      <c r="I275" s="166"/>
      <c r="J275" s="226"/>
      <c r="K275" s="166"/>
      <c r="L275" s="226"/>
      <c r="M275" s="166"/>
      <c r="N275" s="226"/>
      <c r="O275" s="166"/>
      <c r="P275" s="226"/>
      <c r="Q275" s="166"/>
      <c r="R275" s="226"/>
      <c r="S275" s="1"/>
      <c r="T275" s="1"/>
      <c r="U275" s="1"/>
      <c r="V275" s="4"/>
      <c r="W275" s="4"/>
      <c r="X275" s="4"/>
      <c r="Y275" s="4"/>
      <c r="Z275" s="4"/>
      <c r="AA275" s="4"/>
      <c r="AB275" s="1"/>
      <c r="AC275" s="1"/>
      <c r="AD275" s="1"/>
      <c r="AE275" s="1"/>
      <c r="AF275" s="1"/>
      <c r="AG275" s="1"/>
      <c r="AH275" s="1"/>
      <c r="AI275" s="1"/>
    </row>
    <row r="276" spans="1:35" s="2" customFormat="1" ht="11.5" x14ac:dyDescent="0.25">
      <c r="A276" s="1"/>
      <c r="B276" s="227"/>
      <c r="C276" s="227"/>
      <c r="D276" s="225"/>
      <c r="E276" s="225"/>
      <c r="F276" s="226"/>
      <c r="G276" s="166"/>
      <c r="H276" s="226"/>
      <c r="I276" s="166"/>
      <c r="J276" s="226"/>
      <c r="K276" s="166"/>
      <c r="L276" s="226"/>
      <c r="M276" s="166"/>
      <c r="N276" s="226"/>
      <c r="O276" s="166"/>
      <c r="P276" s="226"/>
      <c r="Q276" s="166"/>
      <c r="R276" s="226"/>
      <c r="S276" s="1"/>
      <c r="T276" s="1"/>
      <c r="U276" s="1"/>
      <c r="V276" s="4"/>
      <c r="W276" s="4"/>
      <c r="X276" s="4"/>
      <c r="Y276" s="4"/>
      <c r="Z276" s="4"/>
      <c r="AA276" s="4"/>
      <c r="AB276" s="1"/>
      <c r="AC276" s="1"/>
      <c r="AD276" s="1"/>
      <c r="AE276" s="1"/>
      <c r="AF276" s="1"/>
      <c r="AG276" s="1"/>
      <c r="AH276" s="1"/>
      <c r="AI276" s="1"/>
    </row>
    <row r="277" spans="1:35" s="2" customFormat="1" ht="11.5" x14ac:dyDescent="0.25">
      <c r="A277" s="1"/>
      <c r="B277" s="227"/>
      <c r="C277" s="227"/>
      <c r="D277" s="225"/>
      <c r="E277" s="225"/>
      <c r="F277" s="226"/>
      <c r="G277" s="166"/>
      <c r="H277" s="226"/>
      <c r="I277" s="166"/>
      <c r="J277" s="226"/>
      <c r="K277" s="166"/>
      <c r="L277" s="226"/>
      <c r="M277" s="166"/>
      <c r="N277" s="226"/>
      <c r="O277" s="166"/>
      <c r="P277" s="226"/>
      <c r="Q277" s="166"/>
      <c r="R277" s="226"/>
      <c r="S277" s="1"/>
      <c r="T277" s="1"/>
      <c r="U277" s="1"/>
      <c r="V277" s="4"/>
      <c r="W277" s="4"/>
      <c r="X277" s="4"/>
      <c r="Y277" s="4"/>
      <c r="Z277" s="4"/>
      <c r="AA277" s="4"/>
      <c r="AB277" s="1"/>
      <c r="AC277" s="1"/>
      <c r="AD277" s="1"/>
      <c r="AE277" s="1"/>
      <c r="AF277" s="1"/>
      <c r="AG277" s="1"/>
      <c r="AH277" s="1"/>
      <c r="AI277" s="1"/>
    </row>
    <row r="278" spans="1:35" s="2" customFormat="1" ht="11.5" x14ac:dyDescent="0.25">
      <c r="A278" s="1"/>
      <c r="B278" s="227"/>
      <c r="C278" s="227"/>
      <c r="D278" s="225"/>
      <c r="E278" s="225"/>
      <c r="F278" s="226"/>
      <c r="G278" s="166"/>
      <c r="H278" s="226"/>
      <c r="I278" s="166"/>
      <c r="J278" s="226"/>
      <c r="K278" s="166"/>
      <c r="L278" s="226"/>
      <c r="M278" s="166"/>
      <c r="N278" s="226"/>
      <c r="O278" s="166"/>
      <c r="P278" s="226"/>
      <c r="Q278" s="166"/>
      <c r="R278" s="226"/>
      <c r="S278" s="1"/>
      <c r="T278" s="1"/>
      <c r="U278" s="1"/>
      <c r="V278" s="4"/>
      <c r="W278" s="4"/>
      <c r="X278" s="4"/>
      <c r="Y278" s="4"/>
      <c r="Z278" s="4"/>
      <c r="AA278" s="4"/>
      <c r="AB278" s="1"/>
      <c r="AC278" s="1"/>
      <c r="AD278" s="1"/>
      <c r="AE278" s="1"/>
      <c r="AF278" s="1"/>
      <c r="AG278" s="1"/>
      <c r="AH278" s="1"/>
      <c r="AI278" s="1"/>
    </row>
    <row r="279" spans="1:35" s="2" customFormat="1" ht="11.5" x14ac:dyDescent="0.25">
      <c r="A279" s="1"/>
      <c r="B279" s="227"/>
      <c r="C279" s="227"/>
      <c r="D279" s="225"/>
      <c r="E279" s="225"/>
      <c r="F279" s="226"/>
      <c r="G279" s="166"/>
      <c r="H279" s="226"/>
      <c r="I279" s="166"/>
      <c r="J279" s="226"/>
      <c r="K279" s="166"/>
      <c r="L279" s="226"/>
      <c r="M279" s="166"/>
      <c r="N279" s="226"/>
      <c r="O279" s="166"/>
      <c r="P279" s="226"/>
      <c r="Q279" s="166"/>
      <c r="R279" s="226"/>
      <c r="S279" s="1"/>
      <c r="T279" s="1"/>
      <c r="U279" s="1"/>
      <c r="V279" s="4"/>
      <c r="W279" s="4"/>
      <c r="X279" s="4"/>
      <c r="Y279" s="4"/>
      <c r="Z279" s="4"/>
      <c r="AA279" s="4"/>
      <c r="AB279" s="1"/>
      <c r="AC279" s="1"/>
      <c r="AD279" s="1"/>
      <c r="AE279" s="1"/>
      <c r="AF279" s="1"/>
      <c r="AG279" s="1"/>
      <c r="AH279" s="1"/>
      <c r="AI279" s="1"/>
    </row>
    <row r="280" spans="1:35" s="2" customFormat="1" ht="11.5" x14ac:dyDescent="0.25">
      <c r="A280" s="1"/>
      <c r="B280" s="227"/>
      <c r="C280" s="227"/>
      <c r="D280" s="225"/>
      <c r="E280" s="225"/>
      <c r="F280" s="226"/>
      <c r="G280" s="166"/>
      <c r="H280" s="226"/>
      <c r="I280" s="166"/>
      <c r="J280" s="226"/>
      <c r="K280" s="166"/>
      <c r="L280" s="226"/>
      <c r="M280" s="166"/>
      <c r="N280" s="226"/>
      <c r="O280" s="166"/>
      <c r="P280" s="226"/>
      <c r="Q280" s="166"/>
      <c r="R280" s="226"/>
      <c r="S280" s="1"/>
      <c r="T280" s="1"/>
      <c r="U280" s="1"/>
      <c r="V280" s="4"/>
      <c r="W280" s="4"/>
      <c r="X280" s="4"/>
      <c r="Y280" s="4"/>
      <c r="Z280" s="4"/>
      <c r="AA280" s="4"/>
      <c r="AB280" s="1"/>
      <c r="AC280" s="1"/>
      <c r="AD280" s="1"/>
      <c r="AE280" s="1"/>
      <c r="AF280" s="1"/>
      <c r="AG280" s="1"/>
      <c r="AH280" s="1"/>
      <c r="AI280" s="1"/>
    </row>
    <row r="281" spans="1:35" s="2" customFormat="1" ht="11.5" x14ac:dyDescent="0.25">
      <c r="A281" s="1"/>
      <c r="B281" s="227"/>
      <c r="C281" s="227"/>
      <c r="D281" s="225"/>
      <c r="E281" s="225"/>
      <c r="F281" s="226"/>
      <c r="G281" s="166"/>
      <c r="H281" s="226"/>
      <c r="I281" s="166"/>
      <c r="J281" s="226"/>
      <c r="K281" s="166"/>
      <c r="L281" s="226"/>
      <c r="M281" s="166"/>
      <c r="N281" s="226"/>
      <c r="O281" s="166"/>
      <c r="P281" s="226"/>
      <c r="Q281" s="166"/>
      <c r="R281" s="226"/>
      <c r="S281" s="1"/>
      <c r="T281" s="1"/>
      <c r="U281" s="1"/>
      <c r="V281" s="4"/>
      <c r="W281" s="4"/>
      <c r="X281" s="4"/>
      <c r="Y281" s="4"/>
      <c r="Z281" s="4"/>
      <c r="AA281" s="4"/>
      <c r="AB281" s="1"/>
      <c r="AC281" s="1"/>
      <c r="AD281" s="1"/>
      <c r="AE281" s="1"/>
      <c r="AF281" s="1"/>
      <c r="AG281" s="1"/>
      <c r="AH281" s="1"/>
      <c r="AI281" s="1"/>
    </row>
    <row r="282" spans="1:35" s="2" customFormat="1" ht="11.5" x14ac:dyDescent="0.25">
      <c r="A282" s="1"/>
      <c r="B282" s="227"/>
      <c r="C282" s="227"/>
      <c r="D282" s="225"/>
      <c r="E282" s="225"/>
      <c r="F282" s="226"/>
      <c r="G282" s="166"/>
      <c r="H282" s="226"/>
      <c r="I282" s="166"/>
      <c r="J282" s="226"/>
      <c r="K282" s="166"/>
      <c r="L282" s="226"/>
      <c r="M282" s="166"/>
      <c r="N282" s="226"/>
      <c r="O282" s="166"/>
      <c r="P282" s="226"/>
      <c r="Q282" s="166"/>
      <c r="R282" s="226"/>
      <c r="S282" s="1"/>
      <c r="T282" s="1"/>
      <c r="U282" s="1"/>
      <c r="V282" s="4"/>
      <c r="W282" s="4"/>
      <c r="X282" s="4"/>
      <c r="Y282" s="4"/>
      <c r="Z282" s="4"/>
      <c r="AA282" s="4"/>
      <c r="AB282" s="1"/>
      <c r="AC282" s="1"/>
      <c r="AD282" s="1"/>
      <c r="AE282" s="1"/>
      <c r="AF282" s="1"/>
      <c r="AG282" s="1"/>
      <c r="AH282" s="1"/>
      <c r="AI282" s="1"/>
    </row>
    <row r="283" spans="1:35" s="2" customFormat="1" ht="11.5" x14ac:dyDescent="0.25">
      <c r="A283" s="1"/>
      <c r="B283" s="227"/>
      <c r="C283" s="227"/>
      <c r="D283" s="225"/>
      <c r="E283" s="225"/>
      <c r="F283" s="226"/>
      <c r="G283" s="166"/>
      <c r="H283" s="226"/>
      <c r="I283" s="166"/>
      <c r="J283" s="226"/>
      <c r="K283" s="166"/>
      <c r="L283" s="226"/>
      <c r="M283" s="166"/>
      <c r="N283" s="226"/>
      <c r="O283" s="166"/>
      <c r="P283" s="226"/>
      <c r="Q283" s="166"/>
      <c r="R283" s="226"/>
      <c r="S283" s="1"/>
      <c r="T283" s="1"/>
      <c r="U283" s="1"/>
      <c r="V283" s="4"/>
      <c r="W283" s="4"/>
      <c r="X283" s="4"/>
      <c r="Y283" s="4"/>
      <c r="Z283" s="4"/>
      <c r="AA283" s="4"/>
      <c r="AB283" s="1"/>
      <c r="AC283" s="1"/>
      <c r="AD283" s="1"/>
      <c r="AE283" s="1"/>
      <c r="AF283" s="1"/>
      <c r="AG283" s="1"/>
      <c r="AH283" s="1"/>
      <c r="AI283" s="1"/>
    </row>
    <row r="284" spans="1:35" s="2" customFormat="1" ht="11.5" x14ac:dyDescent="0.25">
      <c r="A284" s="1"/>
      <c r="B284" s="227"/>
      <c r="C284" s="227"/>
      <c r="D284" s="225"/>
      <c r="E284" s="225"/>
      <c r="F284" s="226"/>
      <c r="G284" s="166"/>
      <c r="H284" s="226"/>
      <c r="I284" s="166"/>
      <c r="J284" s="226"/>
      <c r="K284" s="166"/>
      <c r="L284" s="226"/>
      <c r="M284" s="166"/>
      <c r="N284" s="226"/>
      <c r="O284" s="166"/>
      <c r="P284" s="226"/>
      <c r="Q284" s="166"/>
      <c r="R284" s="226"/>
      <c r="S284" s="1"/>
      <c r="T284" s="1"/>
      <c r="U284" s="1"/>
      <c r="V284" s="4"/>
      <c r="W284" s="4"/>
      <c r="X284" s="4"/>
      <c r="Y284" s="4"/>
      <c r="Z284" s="4"/>
      <c r="AA284" s="4"/>
      <c r="AB284" s="1"/>
      <c r="AC284" s="1"/>
      <c r="AD284" s="1"/>
      <c r="AE284" s="1"/>
      <c r="AF284" s="1"/>
      <c r="AG284" s="1"/>
      <c r="AH284" s="1"/>
      <c r="AI284" s="1"/>
    </row>
    <row r="285" spans="1:35" s="2" customFormat="1" ht="11.5" x14ac:dyDescent="0.25">
      <c r="A285" s="1"/>
      <c r="B285" s="227"/>
      <c r="C285" s="227"/>
      <c r="D285" s="225"/>
      <c r="E285" s="225"/>
      <c r="F285" s="226"/>
      <c r="G285" s="166"/>
      <c r="H285" s="226"/>
      <c r="I285" s="166"/>
      <c r="J285" s="226"/>
      <c r="K285" s="166"/>
      <c r="L285" s="226"/>
      <c r="M285" s="166"/>
      <c r="N285" s="226"/>
      <c r="O285" s="166"/>
      <c r="P285" s="226"/>
      <c r="Q285" s="166"/>
      <c r="R285" s="226"/>
      <c r="S285" s="1"/>
      <c r="T285" s="1"/>
      <c r="U285" s="1"/>
      <c r="V285" s="4"/>
      <c r="W285" s="4"/>
      <c r="X285" s="4"/>
      <c r="Y285" s="4"/>
      <c r="Z285" s="4"/>
      <c r="AA285" s="4"/>
      <c r="AB285" s="1"/>
      <c r="AC285" s="1"/>
      <c r="AD285" s="1"/>
      <c r="AE285" s="1"/>
      <c r="AF285" s="1"/>
      <c r="AG285" s="1"/>
      <c r="AH285" s="1"/>
      <c r="AI285" s="1"/>
    </row>
    <row r="286" spans="1:35" s="2" customFormat="1" ht="11.5" x14ac:dyDescent="0.25">
      <c r="A286" s="1"/>
      <c r="B286" s="227"/>
      <c r="C286" s="227"/>
      <c r="D286" s="225"/>
      <c r="E286" s="225"/>
      <c r="F286" s="226"/>
      <c r="G286" s="166"/>
      <c r="H286" s="226"/>
      <c r="I286" s="166"/>
      <c r="J286" s="226"/>
      <c r="K286" s="166"/>
      <c r="L286" s="226"/>
      <c r="M286" s="166"/>
      <c r="N286" s="226"/>
      <c r="O286" s="166"/>
      <c r="P286" s="226"/>
      <c r="Q286" s="166"/>
      <c r="R286" s="226"/>
      <c r="S286" s="1"/>
      <c r="T286" s="1"/>
      <c r="U286" s="1"/>
      <c r="V286" s="4"/>
      <c r="W286" s="4"/>
      <c r="X286" s="4"/>
      <c r="Y286" s="4"/>
      <c r="Z286" s="4"/>
      <c r="AA286" s="4"/>
      <c r="AB286" s="1"/>
      <c r="AC286" s="1"/>
      <c r="AD286" s="1"/>
      <c r="AE286" s="1"/>
      <c r="AF286" s="1"/>
      <c r="AG286" s="1"/>
      <c r="AH286" s="1"/>
      <c r="AI286" s="1"/>
    </row>
    <row r="287" spans="1:35" s="2" customFormat="1" ht="11.5" x14ac:dyDescent="0.25">
      <c r="A287" s="1"/>
      <c r="B287" s="227"/>
      <c r="C287" s="227"/>
      <c r="D287" s="225"/>
      <c r="E287" s="225"/>
      <c r="F287" s="226"/>
      <c r="G287" s="166"/>
      <c r="H287" s="226"/>
      <c r="I287" s="166"/>
      <c r="J287" s="226"/>
      <c r="K287" s="166"/>
      <c r="L287" s="226"/>
      <c r="M287" s="166"/>
      <c r="N287" s="226"/>
      <c r="O287" s="166"/>
      <c r="P287" s="226"/>
      <c r="Q287" s="166"/>
      <c r="R287" s="226"/>
      <c r="S287" s="1"/>
      <c r="T287" s="1"/>
      <c r="U287" s="1"/>
      <c r="V287" s="4"/>
      <c r="W287" s="4"/>
      <c r="X287" s="4"/>
      <c r="Y287" s="4"/>
      <c r="Z287" s="4"/>
      <c r="AA287" s="4"/>
      <c r="AB287" s="1"/>
      <c r="AC287" s="1"/>
      <c r="AD287" s="1"/>
      <c r="AE287" s="1"/>
      <c r="AF287" s="1"/>
      <c r="AG287" s="1"/>
      <c r="AH287" s="1"/>
      <c r="AI287" s="1"/>
    </row>
    <row r="288" spans="1:35" s="2" customFormat="1" ht="11.5" x14ac:dyDescent="0.25">
      <c r="A288" s="1"/>
      <c r="B288" s="227"/>
      <c r="C288" s="227"/>
      <c r="D288" s="225"/>
      <c r="E288" s="225"/>
      <c r="F288" s="226"/>
      <c r="G288" s="166"/>
      <c r="H288" s="226"/>
      <c r="I288" s="166"/>
      <c r="J288" s="226"/>
      <c r="K288" s="166"/>
      <c r="L288" s="226"/>
      <c r="M288" s="166"/>
      <c r="N288" s="226"/>
      <c r="O288" s="166"/>
      <c r="P288" s="226"/>
      <c r="Q288" s="166"/>
      <c r="R288" s="226"/>
      <c r="S288" s="1"/>
      <c r="T288" s="1"/>
      <c r="U288" s="1"/>
      <c r="V288" s="4"/>
      <c r="W288" s="4"/>
      <c r="X288" s="4"/>
      <c r="Y288" s="4"/>
      <c r="Z288" s="4"/>
      <c r="AA288" s="4"/>
      <c r="AB288" s="1"/>
      <c r="AC288" s="1"/>
      <c r="AD288" s="1"/>
      <c r="AE288" s="1"/>
      <c r="AF288" s="1"/>
      <c r="AG288" s="1"/>
      <c r="AH288" s="1"/>
      <c r="AI288" s="1"/>
    </row>
    <row r="289" spans="1:35" s="2" customFormat="1" ht="11.5" x14ac:dyDescent="0.25">
      <c r="A289" s="1"/>
      <c r="B289" s="227"/>
      <c r="C289" s="227"/>
      <c r="D289" s="225"/>
      <c r="E289" s="225"/>
      <c r="F289" s="226"/>
      <c r="G289" s="166"/>
      <c r="H289" s="226"/>
      <c r="I289" s="166"/>
      <c r="J289" s="226"/>
      <c r="K289" s="166"/>
      <c r="L289" s="226"/>
      <c r="M289" s="166"/>
      <c r="N289" s="226"/>
      <c r="O289" s="166"/>
      <c r="P289" s="226"/>
      <c r="Q289" s="166"/>
      <c r="R289" s="226"/>
      <c r="S289" s="1"/>
      <c r="T289" s="1"/>
      <c r="U289" s="1"/>
      <c r="V289" s="4"/>
      <c r="W289" s="4"/>
      <c r="X289" s="4"/>
      <c r="Y289" s="4"/>
      <c r="Z289" s="4"/>
      <c r="AA289" s="4"/>
      <c r="AB289" s="1"/>
      <c r="AC289" s="1"/>
      <c r="AD289" s="1"/>
      <c r="AE289" s="1"/>
      <c r="AF289" s="1"/>
      <c r="AG289" s="1"/>
      <c r="AH289" s="1"/>
      <c r="AI289" s="1"/>
    </row>
    <row r="290" spans="1:35" s="2" customFormat="1" ht="11.5" x14ac:dyDescent="0.25">
      <c r="A290" s="1"/>
      <c r="B290" s="227"/>
      <c r="C290" s="227"/>
      <c r="D290" s="225"/>
      <c r="E290" s="225"/>
      <c r="F290" s="226"/>
      <c r="G290" s="166"/>
      <c r="H290" s="226"/>
      <c r="I290" s="166"/>
      <c r="J290" s="226"/>
      <c r="K290" s="166"/>
      <c r="L290" s="226"/>
      <c r="M290" s="166"/>
      <c r="N290" s="226"/>
      <c r="O290" s="166"/>
      <c r="P290" s="226"/>
      <c r="Q290" s="166"/>
      <c r="R290" s="226"/>
      <c r="S290" s="1"/>
      <c r="T290" s="1"/>
      <c r="U290" s="1"/>
      <c r="V290" s="4"/>
      <c r="W290" s="4"/>
      <c r="X290" s="4"/>
      <c r="Y290" s="4"/>
      <c r="Z290" s="4"/>
      <c r="AA290" s="4"/>
      <c r="AB290" s="1"/>
      <c r="AC290" s="1"/>
      <c r="AD290" s="1"/>
      <c r="AE290" s="1"/>
      <c r="AF290" s="1"/>
      <c r="AG290" s="1"/>
      <c r="AH290" s="1"/>
      <c r="AI290" s="1"/>
    </row>
    <row r="291" spans="1:35" s="2" customFormat="1" ht="11.5" x14ac:dyDescent="0.25">
      <c r="A291" s="1"/>
      <c r="B291" s="227"/>
      <c r="C291" s="227"/>
      <c r="D291" s="225"/>
      <c r="E291" s="225"/>
      <c r="F291" s="226"/>
      <c r="G291" s="166"/>
      <c r="H291" s="226"/>
      <c r="I291" s="166"/>
      <c r="J291" s="226"/>
      <c r="K291" s="166"/>
      <c r="L291" s="226"/>
      <c r="M291" s="166"/>
      <c r="N291" s="226"/>
      <c r="O291" s="166"/>
      <c r="P291" s="226"/>
      <c r="Q291" s="166"/>
      <c r="R291" s="226"/>
      <c r="S291" s="1"/>
      <c r="T291" s="1"/>
      <c r="U291" s="1"/>
      <c r="V291" s="4"/>
      <c r="W291" s="4"/>
      <c r="X291" s="4"/>
      <c r="Y291" s="4"/>
      <c r="Z291" s="4"/>
      <c r="AA291" s="4"/>
      <c r="AB291" s="1"/>
      <c r="AC291" s="1"/>
      <c r="AD291" s="1"/>
      <c r="AE291" s="1"/>
      <c r="AF291" s="1"/>
      <c r="AG291" s="1"/>
      <c r="AH291" s="1"/>
      <c r="AI291" s="1"/>
    </row>
    <row r="292" spans="1:35" s="2" customFormat="1" ht="11.5" x14ac:dyDescent="0.25">
      <c r="A292" s="1"/>
      <c r="B292" s="227"/>
      <c r="C292" s="227"/>
      <c r="D292" s="225"/>
      <c r="E292" s="225"/>
      <c r="F292" s="226"/>
      <c r="G292" s="166"/>
      <c r="H292" s="226"/>
      <c r="I292" s="166"/>
      <c r="J292" s="226"/>
      <c r="K292" s="166"/>
      <c r="L292" s="226"/>
      <c r="M292" s="166"/>
      <c r="N292" s="226"/>
      <c r="O292" s="166"/>
      <c r="P292" s="226"/>
      <c r="Q292" s="166"/>
      <c r="R292" s="226"/>
      <c r="S292" s="1"/>
      <c r="T292" s="1"/>
      <c r="U292" s="1"/>
      <c r="V292" s="4"/>
      <c r="W292" s="4"/>
      <c r="X292" s="4"/>
      <c r="Y292" s="4"/>
      <c r="Z292" s="4"/>
      <c r="AA292" s="4"/>
      <c r="AB292" s="1"/>
      <c r="AC292" s="1"/>
      <c r="AD292" s="1"/>
      <c r="AE292" s="1"/>
      <c r="AF292" s="1"/>
      <c r="AG292" s="1"/>
      <c r="AH292" s="1"/>
      <c r="AI292" s="1"/>
    </row>
    <row r="293" spans="1:35" s="2" customFormat="1" ht="11.5" x14ac:dyDescent="0.25">
      <c r="A293" s="1"/>
      <c r="B293" s="227"/>
      <c r="C293" s="227"/>
      <c r="D293" s="225"/>
      <c r="E293" s="225"/>
      <c r="F293" s="226"/>
      <c r="G293" s="166"/>
      <c r="H293" s="226"/>
      <c r="I293" s="166"/>
      <c r="J293" s="226"/>
      <c r="K293" s="166"/>
      <c r="L293" s="226"/>
      <c r="M293" s="166"/>
      <c r="N293" s="226"/>
      <c r="O293" s="166"/>
      <c r="P293" s="226"/>
      <c r="Q293" s="166"/>
      <c r="R293" s="226"/>
      <c r="S293" s="1"/>
      <c r="T293" s="1"/>
      <c r="U293" s="1"/>
      <c r="V293" s="4"/>
      <c r="W293" s="4"/>
      <c r="X293" s="4"/>
      <c r="Y293" s="4"/>
      <c r="Z293" s="4"/>
      <c r="AA293" s="4"/>
      <c r="AB293" s="1"/>
      <c r="AC293" s="1"/>
      <c r="AD293" s="1"/>
      <c r="AE293" s="1"/>
      <c r="AF293" s="1"/>
      <c r="AG293" s="1"/>
      <c r="AH293" s="1"/>
      <c r="AI293" s="1"/>
    </row>
    <row r="294" spans="1:35" s="2" customFormat="1" ht="11.5" x14ac:dyDescent="0.25">
      <c r="A294" s="1"/>
      <c r="B294" s="227"/>
      <c r="C294" s="227"/>
      <c r="D294" s="225"/>
      <c r="E294" s="225"/>
      <c r="F294" s="226"/>
      <c r="G294" s="166"/>
      <c r="H294" s="226"/>
      <c r="I294" s="166"/>
      <c r="J294" s="226"/>
      <c r="K294" s="166"/>
      <c r="L294" s="226"/>
      <c r="M294" s="166"/>
      <c r="N294" s="226"/>
      <c r="O294" s="166"/>
      <c r="P294" s="226"/>
      <c r="Q294" s="166"/>
      <c r="R294" s="226"/>
      <c r="S294" s="1"/>
      <c r="T294" s="1"/>
      <c r="U294" s="1"/>
      <c r="V294" s="4"/>
      <c r="W294" s="4"/>
      <c r="X294" s="4"/>
      <c r="Y294" s="4"/>
      <c r="Z294" s="4"/>
      <c r="AA294" s="4"/>
      <c r="AB294" s="1"/>
      <c r="AC294" s="1"/>
      <c r="AD294" s="1"/>
      <c r="AE294" s="1"/>
      <c r="AF294" s="1"/>
      <c r="AG294" s="1"/>
      <c r="AH294" s="1"/>
      <c r="AI294" s="1"/>
    </row>
    <row r="295" spans="1:35" s="2" customFormat="1" ht="11.5" x14ac:dyDescent="0.25">
      <c r="A295" s="1"/>
      <c r="B295" s="227"/>
      <c r="C295" s="227"/>
      <c r="D295" s="225"/>
      <c r="E295" s="225"/>
      <c r="F295" s="226"/>
      <c r="G295" s="166"/>
      <c r="H295" s="226"/>
      <c r="I295" s="166"/>
      <c r="J295" s="226"/>
      <c r="K295" s="166"/>
      <c r="L295" s="226"/>
      <c r="M295" s="166"/>
      <c r="N295" s="226"/>
      <c r="O295" s="166"/>
      <c r="P295" s="226"/>
      <c r="Q295" s="166"/>
      <c r="R295" s="226"/>
      <c r="S295" s="1"/>
      <c r="T295" s="1"/>
      <c r="U295" s="1"/>
      <c r="V295" s="4"/>
      <c r="W295" s="4"/>
      <c r="X295" s="4"/>
      <c r="Y295" s="4"/>
      <c r="Z295" s="4"/>
      <c r="AA295" s="4"/>
      <c r="AB295" s="1"/>
      <c r="AC295" s="1"/>
      <c r="AD295" s="1"/>
      <c r="AE295" s="1"/>
      <c r="AF295" s="1"/>
      <c r="AG295" s="1"/>
      <c r="AH295" s="1"/>
      <c r="AI295" s="1"/>
    </row>
    <row r="296" spans="1:35" s="2" customFormat="1" ht="11.5" x14ac:dyDescent="0.25">
      <c r="A296" s="1"/>
      <c r="B296" s="227"/>
      <c r="C296" s="227"/>
      <c r="D296" s="225"/>
      <c r="E296" s="225"/>
      <c r="F296" s="226"/>
      <c r="G296" s="166"/>
      <c r="H296" s="226"/>
      <c r="I296" s="166"/>
      <c r="J296" s="226"/>
      <c r="K296" s="166"/>
      <c r="L296" s="226"/>
      <c r="M296" s="166"/>
      <c r="N296" s="226"/>
      <c r="O296" s="166"/>
      <c r="P296" s="226"/>
      <c r="Q296" s="166"/>
      <c r="R296" s="226"/>
      <c r="S296" s="1"/>
      <c r="T296" s="1"/>
      <c r="U296" s="1"/>
      <c r="V296" s="4"/>
      <c r="W296" s="4"/>
      <c r="X296" s="4"/>
      <c r="Y296" s="4"/>
      <c r="Z296" s="4"/>
      <c r="AA296" s="4"/>
      <c r="AB296" s="1"/>
      <c r="AC296" s="1"/>
      <c r="AD296" s="1"/>
      <c r="AE296" s="1"/>
      <c r="AF296" s="1"/>
      <c r="AG296" s="1"/>
      <c r="AH296" s="1"/>
      <c r="AI296" s="1"/>
    </row>
    <row r="297" spans="1:35" s="2" customFormat="1" ht="11.5" x14ac:dyDescent="0.25">
      <c r="A297" s="1"/>
      <c r="B297" s="227"/>
      <c r="C297" s="227"/>
      <c r="D297" s="225"/>
      <c r="E297" s="225"/>
      <c r="F297" s="226"/>
      <c r="G297" s="166"/>
      <c r="H297" s="226"/>
      <c r="I297" s="166"/>
      <c r="J297" s="226"/>
      <c r="K297" s="166"/>
      <c r="L297" s="226"/>
      <c r="M297" s="166"/>
      <c r="N297" s="226"/>
      <c r="O297" s="166"/>
      <c r="P297" s="226"/>
      <c r="Q297" s="166"/>
      <c r="R297" s="226"/>
      <c r="S297" s="1"/>
      <c r="T297" s="1"/>
      <c r="U297" s="1"/>
      <c r="V297" s="4"/>
      <c r="W297" s="4"/>
      <c r="X297" s="4"/>
      <c r="Y297" s="4"/>
      <c r="Z297" s="4"/>
      <c r="AA297" s="4"/>
      <c r="AB297" s="1"/>
      <c r="AC297" s="1"/>
      <c r="AD297" s="1"/>
      <c r="AE297" s="1"/>
      <c r="AF297" s="1"/>
      <c r="AG297" s="1"/>
      <c r="AH297" s="1"/>
      <c r="AI297" s="1"/>
    </row>
    <row r="298" spans="1:35" s="2" customFormat="1" ht="11.5" x14ac:dyDescent="0.25">
      <c r="A298" s="1"/>
      <c r="B298" s="227"/>
      <c r="C298" s="227"/>
      <c r="D298" s="225"/>
      <c r="E298" s="225"/>
      <c r="F298" s="226"/>
      <c r="G298" s="166"/>
      <c r="H298" s="226"/>
      <c r="I298" s="166"/>
      <c r="J298" s="226"/>
      <c r="K298" s="166"/>
      <c r="L298" s="226"/>
      <c r="M298" s="166"/>
      <c r="N298" s="226"/>
      <c r="O298" s="166"/>
      <c r="P298" s="226"/>
      <c r="Q298" s="166"/>
      <c r="R298" s="226"/>
      <c r="S298" s="1"/>
      <c r="T298" s="1"/>
      <c r="U298" s="1"/>
      <c r="V298" s="4"/>
      <c r="W298" s="4"/>
      <c r="X298" s="4"/>
      <c r="Y298" s="4"/>
      <c r="Z298" s="4"/>
      <c r="AA298" s="4"/>
      <c r="AB298" s="1"/>
      <c r="AC298" s="1"/>
      <c r="AD298" s="1"/>
      <c r="AE298" s="1"/>
      <c r="AF298" s="1"/>
      <c r="AG298" s="1"/>
      <c r="AH298" s="1"/>
      <c r="AI298" s="1"/>
    </row>
    <row r="299" spans="1:35" s="2" customFormat="1" ht="11.5" x14ac:dyDescent="0.25">
      <c r="A299" s="1"/>
      <c r="B299" s="227"/>
      <c r="C299" s="227"/>
      <c r="D299" s="225"/>
      <c r="E299" s="225"/>
      <c r="F299" s="226"/>
      <c r="G299" s="166"/>
      <c r="H299" s="226"/>
      <c r="I299" s="166"/>
      <c r="J299" s="226"/>
      <c r="K299" s="166"/>
      <c r="L299" s="226"/>
      <c r="M299" s="166"/>
      <c r="N299" s="226"/>
      <c r="O299" s="166"/>
      <c r="P299" s="226"/>
      <c r="Q299" s="166"/>
      <c r="R299" s="226"/>
      <c r="S299" s="1"/>
      <c r="T299" s="1"/>
      <c r="U299" s="1"/>
      <c r="V299" s="4"/>
      <c r="W299" s="4"/>
      <c r="X299" s="4"/>
      <c r="Y299" s="4"/>
      <c r="Z299" s="4"/>
      <c r="AA299" s="4"/>
      <c r="AB299" s="1"/>
      <c r="AC299" s="1"/>
      <c r="AD299" s="1"/>
      <c r="AE299" s="1"/>
      <c r="AF299" s="1"/>
      <c r="AG299" s="1"/>
      <c r="AH299" s="1"/>
      <c r="AI299" s="1"/>
    </row>
    <row r="300" spans="1:35" s="2" customFormat="1" ht="11.5" x14ac:dyDescent="0.25">
      <c r="A300" s="1"/>
      <c r="B300" s="227"/>
      <c r="C300" s="227"/>
      <c r="D300" s="225"/>
      <c r="E300" s="225"/>
      <c r="F300" s="226"/>
      <c r="G300" s="166"/>
      <c r="H300" s="226"/>
      <c r="I300" s="166"/>
      <c r="J300" s="226"/>
      <c r="K300" s="166"/>
      <c r="L300" s="226"/>
      <c r="M300" s="166"/>
      <c r="N300" s="226"/>
      <c r="O300" s="166"/>
      <c r="P300" s="226"/>
      <c r="Q300" s="166"/>
      <c r="R300" s="226"/>
      <c r="S300" s="1"/>
      <c r="T300" s="1"/>
      <c r="U300" s="1"/>
      <c r="V300" s="4"/>
      <c r="W300" s="4"/>
      <c r="X300" s="4"/>
      <c r="Y300" s="4"/>
      <c r="Z300" s="4"/>
      <c r="AA300" s="4"/>
      <c r="AB300" s="1"/>
      <c r="AC300" s="1"/>
      <c r="AD300" s="1"/>
      <c r="AE300" s="1"/>
      <c r="AF300" s="1"/>
      <c r="AG300" s="1"/>
      <c r="AH300" s="1"/>
      <c r="AI300" s="1"/>
    </row>
    <row r="301" spans="1:35" s="2" customFormat="1" ht="11.5" x14ac:dyDescent="0.25">
      <c r="A301" s="1"/>
      <c r="B301" s="227"/>
      <c r="C301" s="227"/>
      <c r="D301" s="225"/>
      <c r="E301" s="225"/>
      <c r="F301" s="226"/>
      <c r="G301" s="166"/>
      <c r="H301" s="226"/>
      <c r="I301" s="166"/>
      <c r="J301" s="226"/>
      <c r="K301" s="166"/>
      <c r="L301" s="226"/>
      <c r="M301" s="166"/>
      <c r="N301" s="226"/>
      <c r="O301" s="166"/>
      <c r="P301" s="226"/>
      <c r="Q301" s="166"/>
      <c r="R301" s="226"/>
      <c r="S301" s="1"/>
      <c r="T301" s="1"/>
      <c r="U301" s="1"/>
      <c r="V301" s="4"/>
      <c r="W301" s="4"/>
      <c r="X301" s="4"/>
      <c r="Y301" s="4"/>
      <c r="Z301" s="4"/>
      <c r="AA301" s="4"/>
      <c r="AB301" s="1"/>
      <c r="AC301" s="1"/>
      <c r="AD301" s="1"/>
      <c r="AE301" s="1"/>
      <c r="AF301" s="1"/>
      <c r="AG301" s="1"/>
      <c r="AH301" s="1"/>
      <c r="AI301" s="1"/>
    </row>
    <row r="302" spans="1:35" s="2" customFormat="1" ht="11.5" x14ac:dyDescent="0.25">
      <c r="A302" s="1"/>
      <c r="B302" s="227"/>
      <c r="C302" s="227"/>
      <c r="D302" s="225"/>
      <c r="E302" s="225"/>
      <c r="F302" s="226"/>
      <c r="G302" s="166"/>
      <c r="H302" s="226"/>
      <c r="I302" s="166"/>
      <c r="J302" s="226"/>
      <c r="K302" s="166"/>
      <c r="L302" s="226"/>
      <c r="M302" s="166"/>
      <c r="N302" s="226"/>
      <c r="O302" s="166"/>
      <c r="P302" s="226"/>
      <c r="Q302" s="166"/>
      <c r="R302" s="226"/>
      <c r="S302" s="1"/>
      <c r="T302" s="1"/>
      <c r="U302" s="1"/>
      <c r="V302" s="4"/>
      <c r="W302" s="4"/>
      <c r="X302" s="4"/>
      <c r="Y302" s="4"/>
      <c r="Z302" s="4"/>
      <c r="AA302" s="4"/>
      <c r="AB302" s="1"/>
      <c r="AC302" s="1"/>
      <c r="AD302" s="1"/>
      <c r="AE302" s="1"/>
      <c r="AF302" s="1"/>
      <c r="AG302" s="1"/>
      <c r="AH302" s="1"/>
      <c r="AI302" s="1"/>
    </row>
    <row r="303" spans="1:35" s="2" customFormat="1" ht="11.5" x14ac:dyDescent="0.25">
      <c r="A303" s="1"/>
      <c r="B303" s="227"/>
      <c r="C303" s="227"/>
      <c r="D303" s="225"/>
      <c r="E303" s="225"/>
      <c r="F303" s="226"/>
      <c r="G303" s="166"/>
      <c r="H303" s="226"/>
      <c r="I303" s="166"/>
      <c r="J303" s="226"/>
      <c r="K303" s="166"/>
      <c r="L303" s="226"/>
      <c r="M303" s="166"/>
      <c r="N303" s="226"/>
      <c r="O303" s="166"/>
      <c r="P303" s="226"/>
      <c r="Q303" s="166"/>
      <c r="R303" s="226"/>
      <c r="S303" s="1"/>
      <c r="T303" s="1"/>
      <c r="U303" s="1"/>
      <c r="V303" s="4"/>
      <c r="W303" s="4"/>
      <c r="X303" s="4"/>
      <c r="Y303" s="4"/>
      <c r="Z303" s="4"/>
      <c r="AA303" s="4"/>
      <c r="AB303" s="1"/>
      <c r="AC303" s="1"/>
      <c r="AD303" s="1"/>
      <c r="AE303" s="1"/>
      <c r="AF303" s="1"/>
      <c r="AG303" s="1"/>
      <c r="AH303" s="1"/>
      <c r="AI303" s="1"/>
    </row>
    <row r="304" spans="1:35" s="2" customFormat="1" ht="11.5" x14ac:dyDescent="0.25">
      <c r="A304" s="1"/>
      <c r="B304" s="227"/>
      <c r="C304" s="227"/>
      <c r="D304" s="225"/>
      <c r="E304" s="225"/>
      <c r="F304" s="226"/>
      <c r="G304" s="166"/>
      <c r="H304" s="226"/>
      <c r="I304" s="166"/>
      <c r="J304" s="226"/>
      <c r="K304" s="166"/>
      <c r="L304" s="226"/>
      <c r="M304" s="166"/>
      <c r="N304" s="226"/>
      <c r="O304" s="166"/>
      <c r="P304" s="226"/>
      <c r="Q304" s="166"/>
      <c r="R304" s="226"/>
      <c r="S304" s="1"/>
      <c r="T304" s="1"/>
      <c r="U304" s="1"/>
      <c r="V304" s="4"/>
      <c r="W304" s="4"/>
      <c r="X304" s="4"/>
      <c r="Y304" s="4"/>
      <c r="Z304" s="4"/>
      <c r="AA304" s="4"/>
      <c r="AB304" s="1"/>
      <c r="AC304" s="1"/>
      <c r="AD304" s="1"/>
      <c r="AE304" s="1"/>
      <c r="AF304" s="1"/>
      <c r="AG304" s="1"/>
      <c r="AH304" s="1"/>
      <c r="AI304" s="1"/>
    </row>
    <row r="305" spans="1:35" s="2" customFormat="1" ht="11.5" x14ac:dyDescent="0.25">
      <c r="A305" s="1"/>
      <c r="B305" s="227"/>
      <c r="C305" s="227"/>
      <c r="D305" s="225"/>
      <c r="E305" s="225"/>
      <c r="F305" s="226"/>
      <c r="G305" s="166"/>
      <c r="H305" s="226"/>
      <c r="I305" s="166"/>
      <c r="J305" s="226"/>
      <c r="K305" s="166"/>
      <c r="L305" s="226"/>
      <c r="M305" s="166"/>
      <c r="N305" s="226"/>
      <c r="O305" s="166"/>
      <c r="P305" s="226"/>
      <c r="Q305" s="166"/>
      <c r="R305" s="226"/>
      <c r="S305" s="1"/>
      <c r="T305" s="1"/>
      <c r="U305" s="1"/>
      <c r="V305" s="4"/>
      <c r="W305" s="4"/>
      <c r="X305" s="4"/>
      <c r="Y305" s="4"/>
      <c r="Z305" s="4"/>
      <c r="AA305" s="4"/>
      <c r="AB305" s="1"/>
      <c r="AC305" s="1"/>
      <c r="AD305" s="1"/>
      <c r="AE305" s="1"/>
      <c r="AF305" s="1"/>
      <c r="AG305" s="1"/>
      <c r="AH305" s="1"/>
      <c r="AI305" s="1"/>
    </row>
    <row r="306" spans="1:35" s="2" customFormat="1" ht="11.5" x14ac:dyDescent="0.25">
      <c r="A306" s="1"/>
      <c r="B306" s="227"/>
      <c r="C306" s="227"/>
      <c r="D306" s="225"/>
      <c r="E306" s="225"/>
      <c r="F306" s="226"/>
      <c r="G306" s="166"/>
      <c r="H306" s="226"/>
      <c r="I306" s="166"/>
      <c r="J306" s="226"/>
      <c r="K306" s="166"/>
      <c r="L306" s="226"/>
      <c r="M306" s="166"/>
      <c r="N306" s="226"/>
      <c r="O306" s="166"/>
      <c r="P306" s="226"/>
      <c r="Q306" s="166"/>
      <c r="R306" s="226"/>
      <c r="S306" s="1"/>
      <c r="T306" s="1"/>
      <c r="U306" s="1"/>
      <c r="V306" s="4"/>
      <c r="W306" s="4"/>
      <c r="X306" s="4"/>
      <c r="Y306" s="4"/>
      <c r="Z306" s="4"/>
      <c r="AA306" s="4"/>
      <c r="AB306" s="1"/>
      <c r="AC306" s="1"/>
      <c r="AD306" s="1"/>
      <c r="AE306" s="1"/>
      <c r="AF306" s="1"/>
      <c r="AG306" s="1"/>
      <c r="AH306" s="1"/>
      <c r="AI306" s="1"/>
    </row>
    <row r="307" spans="1:35" s="2" customFormat="1" ht="11.5" x14ac:dyDescent="0.25">
      <c r="A307" s="1"/>
      <c r="B307" s="227"/>
      <c r="C307" s="227"/>
      <c r="D307" s="225"/>
      <c r="E307" s="225"/>
      <c r="F307" s="226"/>
      <c r="G307" s="166"/>
      <c r="H307" s="226"/>
      <c r="I307" s="166"/>
      <c r="J307" s="226"/>
      <c r="K307" s="166"/>
      <c r="L307" s="226"/>
      <c r="M307" s="166"/>
      <c r="N307" s="226"/>
      <c r="O307" s="166"/>
      <c r="P307" s="226"/>
      <c r="Q307" s="166"/>
      <c r="R307" s="226"/>
      <c r="S307" s="1"/>
      <c r="T307" s="1"/>
      <c r="U307" s="1"/>
      <c r="V307" s="4"/>
      <c r="W307" s="4"/>
      <c r="X307" s="4"/>
      <c r="Y307" s="4"/>
      <c r="Z307" s="4"/>
      <c r="AA307" s="4"/>
      <c r="AB307" s="1"/>
      <c r="AC307" s="1"/>
      <c r="AD307" s="1"/>
      <c r="AE307" s="1"/>
      <c r="AF307" s="1"/>
      <c r="AG307" s="1"/>
      <c r="AH307" s="1"/>
      <c r="AI307" s="1"/>
    </row>
    <row r="308" spans="1:35" s="2" customFormat="1" ht="11.5" x14ac:dyDescent="0.25">
      <c r="A308" s="1"/>
      <c r="B308" s="227"/>
      <c r="C308" s="227"/>
      <c r="D308" s="225"/>
      <c r="E308" s="225"/>
      <c r="F308" s="226"/>
      <c r="G308" s="166"/>
      <c r="H308" s="226"/>
      <c r="I308" s="166"/>
      <c r="J308" s="226"/>
      <c r="K308" s="166"/>
      <c r="L308" s="226"/>
      <c r="M308" s="166"/>
      <c r="N308" s="226"/>
      <c r="O308" s="166"/>
      <c r="P308" s="226"/>
      <c r="Q308" s="166"/>
      <c r="R308" s="226"/>
      <c r="S308" s="1"/>
      <c r="T308" s="1"/>
      <c r="U308" s="1"/>
      <c r="V308" s="4"/>
      <c r="W308" s="4"/>
      <c r="X308" s="4"/>
      <c r="Y308" s="4"/>
      <c r="Z308" s="4"/>
      <c r="AA308" s="4"/>
      <c r="AB308" s="1"/>
      <c r="AC308" s="1"/>
      <c r="AD308" s="1"/>
      <c r="AE308" s="1"/>
      <c r="AF308" s="1"/>
      <c r="AG308" s="1"/>
      <c r="AH308" s="1"/>
      <c r="AI308" s="1"/>
    </row>
    <row r="309" spans="1:35" s="2" customFormat="1" ht="11.5" x14ac:dyDescent="0.25">
      <c r="A309" s="1"/>
      <c r="B309" s="227"/>
      <c r="C309" s="227"/>
      <c r="D309" s="225"/>
      <c r="E309" s="225"/>
      <c r="F309" s="226"/>
      <c r="G309" s="166"/>
      <c r="H309" s="226"/>
      <c r="I309" s="166"/>
      <c r="J309" s="226"/>
      <c r="K309" s="166"/>
      <c r="L309" s="226"/>
      <c r="M309" s="166"/>
      <c r="N309" s="226"/>
      <c r="O309" s="166"/>
      <c r="P309" s="226"/>
      <c r="Q309" s="166"/>
      <c r="R309" s="226"/>
      <c r="S309" s="1"/>
      <c r="T309" s="1"/>
      <c r="U309" s="1"/>
      <c r="V309" s="4"/>
      <c r="W309" s="4"/>
      <c r="X309" s="4"/>
      <c r="Y309" s="4"/>
      <c r="Z309" s="4"/>
      <c r="AA309" s="4"/>
      <c r="AB309" s="1"/>
      <c r="AC309" s="1"/>
      <c r="AD309" s="1"/>
      <c r="AE309" s="1"/>
      <c r="AF309" s="1"/>
      <c r="AG309" s="1"/>
      <c r="AH309" s="1"/>
      <c r="AI309" s="1"/>
    </row>
    <row r="310" spans="1:35" s="2" customFormat="1" ht="11.5" x14ac:dyDescent="0.25">
      <c r="A310" s="1"/>
      <c r="B310" s="227"/>
      <c r="C310" s="227"/>
      <c r="D310" s="225"/>
      <c r="E310" s="225"/>
      <c r="F310" s="226"/>
      <c r="G310" s="166"/>
      <c r="H310" s="226"/>
      <c r="I310" s="166"/>
      <c r="J310" s="226"/>
      <c r="K310" s="166"/>
      <c r="L310" s="226"/>
      <c r="M310" s="166"/>
      <c r="N310" s="226"/>
      <c r="O310" s="166"/>
      <c r="P310" s="226"/>
      <c r="Q310" s="166"/>
      <c r="R310" s="226"/>
      <c r="S310" s="1"/>
      <c r="T310" s="1"/>
      <c r="U310" s="1"/>
      <c r="V310" s="4"/>
      <c r="W310" s="4"/>
      <c r="X310" s="4"/>
      <c r="Y310" s="4"/>
      <c r="Z310" s="4"/>
      <c r="AA310" s="4"/>
      <c r="AB310" s="1"/>
      <c r="AC310" s="1"/>
      <c r="AD310" s="1"/>
      <c r="AE310" s="1"/>
      <c r="AF310" s="1"/>
      <c r="AG310" s="1"/>
      <c r="AH310" s="1"/>
      <c r="AI310" s="1"/>
    </row>
    <row r="311" spans="1:35" s="2" customFormat="1" ht="11.5" x14ac:dyDescent="0.25">
      <c r="A311" s="1"/>
      <c r="B311" s="227"/>
      <c r="C311" s="227"/>
      <c r="D311" s="225"/>
      <c r="E311" s="225"/>
      <c r="F311" s="226"/>
      <c r="G311" s="166"/>
      <c r="H311" s="226"/>
      <c r="I311" s="166"/>
      <c r="J311" s="226"/>
      <c r="K311" s="166"/>
      <c r="L311" s="226"/>
      <c r="M311" s="166"/>
      <c r="N311" s="226"/>
      <c r="O311" s="166"/>
      <c r="P311" s="226"/>
      <c r="Q311" s="166"/>
      <c r="R311" s="226"/>
      <c r="S311" s="1"/>
      <c r="T311" s="1"/>
      <c r="U311" s="1"/>
      <c r="V311" s="4"/>
      <c r="W311" s="4"/>
      <c r="X311" s="4"/>
      <c r="Y311" s="4"/>
      <c r="Z311" s="4"/>
      <c r="AA311" s="4"/>
      <c r="AB311" s="1"/>
      <c r="AC311" s="1"/>
      <c r="AD311" s="1"/>
      <c r="AE311" s="1"/>
      <c r="AF311" s="1"/>
      <c r="AG311" s="1"/>
      <c r="AH311" s="1"/>
      <c r="AI311" s="1"/>
    </row>
    <row r="312" spans="1:35" s="2" customFormat="1" ht="11.5" x14ac:dyDescent="0.25">
      <c r="A312" s="1"/>
      <c r="B312" s="227"/>
      <c r="C312" s="227"/>
      <c r="D312" s="225"/>
      <c r="E312" s="225"/>
      <c r="F312" s="226"/>
      <c r="G312" s="166"/>
      <c r="H312" s="226"/>
      <c r="I312" s="166"/>
      <c r="J312" s="226"/>
      <c r="K312" s="166"/>
      <c r="L312" s="226"/>
      <c r="M312" s="166"/>
      <c r="N312" s="226"/>
      <c r="O312" s="166"/>
      <c r="P312" s="226"/>
      <c r="Q312" s="166"/>
      <c r="R312" s="226"/>
      <c r="S312" s="1"/>
      <c r="T312" s="1"/>
      <c r="U312" s="1"/>
      <c r="V312" s="4"/>
      <c r="W312" s="4"/>
      <c r="X312" s="4"/>
      <c r="Y312" s="4"/>
      <c r="Z312" s="4"/>
      <c r="AA312" s="4"/>
      <c r="AB312" s="1"/>
      <c r="AC312" s="1"/>
      <c r="AD312" s="1"/>
      <c r="AE312" s="1"/>
      <c r="AF312" s="1"/>
      <c r="AG312" s="1"/>
      <c r="AH312" s="1"/>
      <c r="AI312" s="1"/>
    </row>
    <row r="313" spans="1:35" s="2" customFormat="1" ht="11.5" x14ac:dyDescent="0.25">
      <c r="A313" s="1"/>
      <c r="B313" s="227"/>
      <c r="C313" s="227"/>
      <c r="D313" s="225"/>
      <c r="E313" s="225"/>
      <c r="F313" s="226"/>
      <c r="G313" s="166"/>
      <c r="H313" s="226"/>
      <c r="I313" s="166"/>
      <c r="J313" s="226"/>
      <c r="K313" s="166"/>
      <c r="L313" s="226"/>
      <c r="M313" s="166"/>
      <c r="N313" s="226"/>
      <c r="O313" s="166"/>
      <c r="P313" s="226"/>
      <c r="Q313" s="166"/>
      <c r="R313" s="226"/>
      <c r="S313" s="1"/>
      <c r="T313" s="1"/>
      <c r="U313" s="1"/>
      <c r="V313" s="4"/>
      <c r="W313" s="4"/>
      <c r="X313" s="4"/>
      <c r="Y313" s="4"/>
      <c r="Z313" s="4"/>
      <c r="AA313" s="4"/>
      <c r="AB313" s="1"/>
      <c r="AC313" s="1"/>
      <c r="AD313" s="1"/>
      <c r="AE313" s="1"/>
      <c r="AF313" s="1"/>
      <c r="AG313" s="1"/>
      <c r="AH313" s="1"/>
      <c r="AI313" s="1"/>
    </row>
    <row r="314" spans="1:35" s="2" customFormat="1" ht="11.5" x14ac:dyDescent="0.25">
      <c r="A314" s="1"/>
      <c r="B314" s="227"/>
      <c r="C314" s="227"/>
      <c r="D314" s="225"/>
      <c r="E314" s="225"/>
      <c r="F314" s="226"/>
      <c r="G314" s="166"/>
      <c r="H314" s="226"/>
      <c r="I314" s="166"/>
      <c r="J314" s="226"/>
      <c r="K314" s="166"/>
      <c r="L314" s="226"/>
      <c r="M314" s="166"/>
      <c r="N314" s="226"/>
      <c r="O314" s="166"/>
      <c r="P314" s="226"/>
      <c r="Q314" s="166"/>
      <c r="R314" s="226"/>
      <c r="S314" s="1"/>
      <c r="T314" s="1"/>
      <c r="U314" s="1"/>
      <c r="V314" s="4"/>
      <c r="W314" s="4"/>
      <c r="X314" s="4"/>
      <c r="Y314" s="4"/>
      <c r="Z314" s="4"/>
      <c r="AA314" s="4"/>
      <c r="AB314" s="1"/>
      <c r="AC314" s="1"/>
      <c r="AD314" s="1"/>
      <c r="AE314" s="1"/>
      <c r="AF314" s="1"/>
      <c r="AG314" s="1"/>
      <c r="AH314" s="1"/>
      <c r="AI314" s="1"/>
    </row>
    <row r="315" spans="1:35" s="2" customFormat="1" ht="11.5" x14ac:dyDescent="0.25">
      <c r="A315" s="1"/>
      <c r="B315" s="227"/>
      <c r="C315" s="227"/>
      <c r="D315" s="225"/>
      <c r="E315" s="225"/>
      <c r="F315" s="226"/>
      <c r="G315" s="166"/>
      <c r="H315" s="226"/>
      <c r="I315" s="166"/>
      <c r="J315" s="226"/>
      <c r="K315" s="166"/>
      <c r="L315" s="226"/>
      <c r="M315" s="166"/>
      <c r="N315" s="226"/>
      <c r="O315" s="166"/>
      <c r="P315" s="226"/>
      <c r="Q315" s="166"/>
      <c r="R315" s="226"/>
      <c r="S315" s="1"/>
      <c r="T315" s="1"/>
      <c r="U315" s="1"/>
      <c r="V315" s="4"/>
      <c r="W315" s="4"/>
      <c r="X315" s="4"/>
      <c r="Y315" s="4"/>
      <c r="Z315" s="4"/>
      <c r="AA315" s="4"/>
      <c r="AB315" s="1"/>
      <c r="AC315" s="1"/>
      <c r="AD315" s="1"/>
      <c r="AE315" s="1"/>
      <c r="AF315" s="1"/>
      <c r="AG315" s="1"/>
      <c r="AH315" s="1"/>
      <c r="AI315" s="1"/>
    </row>
    <row r="316" spans="1:35" s="2" customFormat="1" ht="11.5" x14ac:dyDescent="0.25">
      <c r="A316" s="1"/>
      <c r="B316" s="227"/>
      <c r="C316" s="227"/>
      <c r="D316" s="225"/>
      <c r="E316" s="225"/>
      <c r="F316" s="226"/>
      <c r="G316" s="166"/>
      <c r="H316" s="226"/>
      <c r="I316" s="166"/>
      <c r="J316" s="226"/>
      <c r="K316" s="166"/>
      <c r="L316" s="226"/>
      <c r="M316" s="166"/>
      <c r="N316" s="226"/>
      <c r="O316" s="166"/>
      <c r="P316" s="226"/>
      <c r="Q316" s="166"/>
      <c r="R316" s="226"/>
      <c r="S316" s="1"/>
      <c r="T316" s="1"/>
      <c r="U316" s="1"/>
      <c r="V316" s="4"/>
      <c r="W316" s="4"/>
      <c r="X316" s="4"/>
      <c r="Y316" s="4"/>
      <c r="Z316" s="4"/>
      <c r="AA316" s="4"/>
      <c r="AB316" s="1"/>
      <c r="AC316" s="1"/>
      <c r="AD316" s="1"/>
      <c r="AE316" s="1"/>
      <c r="AF316" s="1"/>
      <c r="AG316" s="1"/>
      <c r="AH316" s="1"/>
      <c r="AI316" s="1"/>
    </row>
    <row r="317" spans="1:35" s="2" customFormat="1" ht="11.5" x14ac:dyDescent="0.25">
      <c r="A317" s="1"/>
      <c r="B317" s="227"/>
      <c r="C317" s="227"/>
      <c r="D317" s="225"/>
      <c r="E317" s="225"/>
      <c r="F317" s="226"/>
      <c r="G317" s="166"/>
      <c r="H317" s="226"/>
      <c r="I317" s="166"/>
      <c r="J317" s="226"/>
      <c r="K317" s="166"/>
      <c r="L317" s="226"/>
      <c r="M317" s="166"/>
      <c r="N317" s="226"/>
      <c r="O317" s="166"/>
      <c r="P317" s="226"/>
      <c r="Q317" s="166"/>
      <c r="R317" s="226"/>
      <c r="S317" s="1"/>
      <c r="T317" s="1"/>
      <c r="U317" s="1"/>
      <c r="V317" s="4"/>
      <c r="W317" s="4"/>
      <c r="X317" s="4"/>
      <c r="Y317" s="4"/>
      <c r="Z317" s="4"/>
      <c r="AA317" s="4"/>
      <c r="AB317" s="1"/>
      <c r="AC317" s="1"/>
      <c r="AD317" s="1"/>
      <c r="AE317" s="1"/>
      <c r="AF317" s="1"/>
      <c r="AG317" s="1"/>
      <c r="AH317" s="1"/>
      <c r="AI317" s="1"/>
    </row>
    <row r="318" spans="1:35" s="2" customFormat="1" ht="11.5" x14ac:dyDescent="0.25">
      <c r="A318" s="1"/>
      <c r="B318" s="227"/>
      <c r="C318" s="227"/>
      <c r="D318" s="225"/>
      <c r="E318" s="225"/>
      <c r="F318" s="226"/>
      <c r="G318" s="166"/>
      <c r="H318" s="226"/>
      <c r="I318" s="166"/>
      <c r="J318" s="226"/>
      <c r="K318" s="166"/>
      <c r="L318" s="226"/>
      <c r="M318" s="166"/>
      <c r="N318" s="226"/>
      <c r="O318" s="166"/>
      <c r="P318" s="226"/>
      <c r="Q318" s="166"/>
      <c r="R318" s="226"/>
      <c r="S318" s="1"/>
      <c r="T318" s="1"/>
      <c r="U318" s="1"/>
      <c r="V318" s="4"/>
      <c r="W318" s="4"/>
      <c r="X318" s="4"/>
      <c r="Y318" s="4"/>
      <c r="Z318" s="4"/>
      <c r="AA318" s="4"/>
      <c r="AB318" s="1"/>
      <c r="AC318" s="1"/>
      <c r="AD318" s="1"/>
      <c r="AE318" s="1"/>
      <c r="AF318" s="1"/>
      <c r="AG318" s="1"/>
      <c r="AH318" s="1"/>
      <c r="AI318" s="1"/>
    </row>
    <row r="319" spans="1:35" s="2" customFormat="1" ht="11.5" x14ac:dyDescent="0.25">
      <c r="A319" s="1"/>
      <c r="B319" s="227"/>
      <c r="C319" s="227"/>
      <c r="D319" s="225"/>
      <c r="E319" s="225"/>
      <c r="F319" s="226"/>
      <c r="G319" s="166"/>
      <c r="H319" s="226"/>
      <c r="I319" s="166"/>
      <c r="J319" s="226"/>
      <c r="K319" s="166"/>
      <c r="L319" s="226"/>
      <c r="M319" s="166"/>
      <c r="N319" s="226"/>
      <c r="O319" s="166"/>
      <c r="P319" s="226"/>
      <c r="Q319" s="166"/>
      <c r="R319" s="226"/>
      <c r="S319" s="1"/>
      <c r="T319" s="1"/>
      <c r="U319" s="1"/>
      <c r="V319" s="4"/>
      <c r="W319" s="4"/>
      <c r="X319" s="4"/>
      <c r="Y319" s="4"/>
      <c r="Z319" s="4"/>
      <c r="AA319" s="4"/>
      <c r="AB319" s="1"/>
      <c r="AC319" s="1"/>
      <c r="AD319" s="1"/>
      <c r="AE319" s="1"/>
      <c r="AF319" s="1"/>
      <c r="AG319" s="1"/>
      <c r="AH319" s="1"/>
      <c r="AI319" s="1"/>
    </row>
    <row r="320" spans="1:35" s="2" customFormat="1" ht="11.5" x14ac:dyDescent="0.25">
      <c r="A320" s="1"/>
      <c r="B320" s="227"/>
      <c r="C320" s="227"/>
      <c r="D320" s="225"/>
      <c r="E320" s="225"/>
      <c r="F320" s="226"/>
      <c r="G320" s="166"/>
      <c r="H320" s="226"/>
      <c r="I320" s="166"/>
      <c r="J320" s="226"/>
      <c r="K320" s="166"/>
      <c r="L320" s="226"/>
      <c r="M320" s="166"/>
      <c r="N320" s="226"/>
      <c r="O320" s="166"/>
      <c r="P320" s="226"/>
      <c r="Q320" s="166"/>
      <c r="R320" s="226"/>
      <c r="S320" s="1"/>
      <c r="T320" s="1"/>
      <c r="U320" s="1"/>
      <c r="V320" s="4"/>
      <c r="W320" s="4"/>
      <c r="X320" s="4"/>
      <c r="Y320" s="4"/>
      <c r="Z320" s="4"/>
      <c r="AA320" s="4"/>
      <c r="AB320" s="1"/>
      <c r="AC320" s="1"/>
      <c r="AD320" s="1"/>
      <c r="AE320" s="1"/>
      <c r="AF320" s="1"/>
      <c r="AG320" s="1"/>
      <c r="AH320" s="1"/>
      <c r="AI320" s="1"/>
    </row>
    <row r="321" spans="1:35" s="2" customFormat="1" ht="11.5" x14ac:dyDescent="0.25">
      <c r="A321" s="1"/>
      <c r="B321" s="227"/>
      <c r="C321" s="227"/>
      <c r="D321" s="225"/>
      <c r="E321" s="225"/>
      <c r="F321" s="226"/>
      <c r="G321" s="166"/>
      <c r="H321" s="226"/>
      <c r="I321" s="166"/>
      <c r="J321" s="226"/>
      <c r="K321" s="166"/>
      <c r="L321" s="226"/>
      <c r="M321" s="166"/>
      <c r="N321" s="226"/>
      <c r="O321" s="166"/>
      <c r="P321" s="226"/>
      <c r="Q321" s="166"/>
      <c r="R321" s="226"/>
      <c r="S321" s="1"/>
      <c r="T321" s="1"/>
      <c r="U321" s="1"/>
      <c r="V321" s="4"/>
      <c r="W321" s="4"/>
      <c r="X321" s="4"/>
      <c r="Y321" s="4"/>
      <c r="Z321" s="4"/>
      <c r="AA321" s="4"/>
      <c r="AB321" s="1"/>
      <c r="AC321" s="1"/>
      <c r="AD321" s="1"/>
      <c r="AE321" s="1"/>
      <c r="AF321" s="1"/>
      <c r="AG321" s="1"/>
      <c r="AH321" s="1"/>
      <c r="AI321" s="1"/>
    </row>
    <row r="322" spans="1:35" s="2" customFormat="1" ht="11.5" x14ac:dyDescent="0.25">
      <c r="A322" s="1"/>
      <c r="B322" s="227"/>
      <c r="C322" s="227"/>
      <c r="D322" s="225"/>
      <c r="E322" s="225"/>
      <c r="F322" s="226"/>
      <c r="G322" s="166"/>
      <c r="H322" s="226"/>
      <c r="I322" s="166"/>
      <c r="J322" s="226"/>
      <c r="K322" s="166"/>
      <c r="L322" s="226"/>
      <c r="M322" s="166"/>
      <c r="N322" s="226"/>
      <c r="O322" s="166"/>
      <c r="P322" s="226"/>
      <c r="Q322" s="166"/>
      <c r="R322" s="226"/>
      <c r="S322" s="1"/>
      <c r="T322" s="1"/>
      <c r="U322" s="1"/>
      <c r="V322" s="4"/>
      <c r="W322" s="4"/>
      <c r="X322" s="4"/>
      <c r="Y322" s="4"/>
      <c r="Z322" s="4"/>
      <c r="AA322" s="4"/>
      <c r="AB322" s="1"/>
      <c r="AC322" s="1"/>
      <c r="AD322" s="1"/>
      <c r="AE322" s="1"/>
      <c r="AF322" s="1"/>
      <c r="AG322" s="1"/>
      <c r="AH322" s="1"/>
      <c r="AI322" s="1"/>
    </row>
    <row r="323" spans="1:35" s="2" customFormat="1" ht="11.5" x14ac:dyDescent="0.25">
      <c r="A323" s="1"/>
      <c r="B323" s="227"/>
      <c r="C323" s="227"/>
      <c r="D323" s="225"/>
      <c r="E323" s="225"/>
      <c r="F323" s="226"/>
      <c r="G323" s="166"/>
      <c r="H323" s="226"/>
      <c r="I323" s="166"/>
      <c r="J323" s="226"/>
      <c r="K323" s="166"/>
      <c r="L323" s="226"/>
      <c r="M323" s="166"/>
      <c r="N323" s="226"/>
      <c r="O323" s="166"/>
      <c r="P323" s="226"/>
      <c r="Q323" s="166"/>
      <c r="R323" s="226"/>
      <c r="S323" s="1"/>
      <c r="T323" s="1"/>
      <c r="U323" s="1"/>
      <c r="V323" s="4"/>
      <c r="W323" s="4"/>
      <c r="X323" s="4"/>
      <c r="Y323" s="4"/>
      <c r="Z323" s="4"/>
      <c r="AA323" s="4"/>
      <c r="AB323" s="1"/>
      <c r="AC323" s="1"/>
      <c r="AD323" s="1"/>
      <c r="AE323" s="1"/>
      <c r="AF323" s="1"/>
      <c r="AG323" s="1"/>
      <c r="AH323" s="1"/>
      <c r="AI323" s="1"/>
    </row>
    <row r="324" spans="1:35" s="2" customFormat="1" ht="11.5" x14ac:dyDescent="0.25">
      <c r="A324" s="1"/>
      <c r="B324" s="227"/>
      <c r="C324" s="227"/>
      <c r="D324" s="225"/>
      <c r="E324" s="225"/>
      <c r="F324" s="226"/>
      <c r="G324" s="166"/>
      <c r="H324" s="226"/>
      <c r="I324" s="166"/>
      <c r="J324" s="226"/>
      <c r="K324" s="166"/>
      <c r="L324" s="226"/>
      <c r="M324" s="166"/>
      <c r="N324" s="226"/>
      <c r="O324" s="166"/>
      <c r="P324" s="226"/>
      <c r="Q324" s="166"/>
      <c r="R324" s="226"/>
      <c r="S324" s="1"/>
      <c r="T324" s="1"/>
      <c r="U324" s="1"/>
      <c r="V324" s="4"/>
      <c r="W324" s="4"/>
      <c r="X324" s="4"/>
      <c r="Y324" s="4"/>
      <c r="Z324" s="4"/>
      <c r="AA324" s="4"/>
      <c r="AB324" s="1"/>
      <c r="AC324" s="1"/>
      <c r="AD324" s="1"/>
      <c r="AE324" s="1"/>
      <c r="AF324" s="1"/>
      <c r="AG324" s="1"/>
      <c r="AH324" s="1"/>
      <c r="AI324" s="1"/>
    </row>
    <row r="325" spans="1:35" s="2" customFormat="1" ht="11.5" x14ac:dyDescent="0.25">
      <c r="A325" s="1"/>
      <c r="B325" s="227"/>
      <c r="C325" s="227"/>
      <c r="D325" s="225"/>
      <c r="E325" s="225"/>
      <c r="F325" s="226"/>
      <c r="G325" s="166"/>
      <c r="H325" s="226"/>
      <c r="I325" s="166"/>
      <c r="J325" s="226"/>
      <c r="K325" s="166"/>
      <c r="L325" s="226"/>
      <c r="M325" s="166"/>
      <c r="N325" s="226"/>
      <c r="O325" s="166"/>
      <c r="P325" s="226"/>
      <c r="Q325" s="166"/>
      <c r="R325" s="226"/>
      <c r="S325" s="1"/>
      <c r="T325" s="1"/>
      <c r="U325" s="1"/>
      <c r="V325" s="4"/>
      <c r="W325" s="4"/>
      <c r="X325" s="4"/>
      <c r="Y325" s="4"/>
      <c r="Z325" s="4"/>
      <c r="AA325" s="4"/>
      <c r="AB325" s="1"/>
      <c r="AC325" s="1"/>
      <c r="AD325" s="1"/>
      <c r="AE325" s="1"/>
      <c r="AF325" s="1"/>
      <c r="AG325" s="1"/>
      <c r="AH325" s="1"/>
      <c r="AI325" s="1"/>
    </row>
    <row r="326" spans="1:35" s="2" customFormat="1" ht="11.5" x14ac:dyDescent="0.25">
      <c r="A326" s="1"/>
      <c r="B326" s="227"/>
      <c r="C326" s="227"/>
      <c r="D326" s="225"/>
      <c r="E326" s="225"/>
      <c r="F326" s="226"/>
      <c r="G326" s="166"/>
      <c r="H326" s="226"/>
      <c r="I326" s="166"/>
      <c r="J326" s="226"/>
      <c r="K326" s="166"/>
      <c r="L326" s="226"/>
      <c r="M326" s="166"/>
      <c r="N326" s="226"/>
      <c r="O326" s="166"/>
      <c r="P326" s="226"/>
      <c r="Q326" s="166"/>
      <c r="R326" s="226"/>
      <c r="S326" s="1"/>
      <c r="T326" s="1"/>
      <c r="U326" s="1"/>
      <c r="V326" s="4"/>
      <c r="W326" s="4"/>
      <c r="X326" s="4"/>
      <c r="Y326" s="4"/>
      <c r="Z326" s="4"/>
      <c r="AA326" s="4"/>
      <c r="AB326" s="1"/>
      <c r="AC326" s="1"/>
      <c r="AD326" s="1"/>
      <c r="AE326" s="1"/>
      <c r="AF326" s="1"/>
      <c r="AG326" s="1"/>
      <c r="AH326" s="1"/>
      <c r="AI326" s="1"/>
    </row>
    <row r="327" spans="1:35" s="2" customFormat="1" ht="11.5" x14ac:dyDescent="0.25">
      <c r="A327" s="1"/>
      <c r="B327" s="227"/>
      <c r="C327" s="227"/>
      <c r="D327" s="225"/>
      <c r="E327" s="225"/>
      <c r="F327" s="226"/>
      <c r="G327" s="166"/>
      <c r="H327" s="226"/>
      <c r="I327" s="166"/>
      <c r="J327" s="226"/>
      <c r="K327" s="166"/>
      <c r="L327" s="226"/>
      <c r="M327" s="166"/>
      <c r="N327" s="226"/>
      <c r="O327" s="166"/>
      <c r="P327" s="226"/>
      <c r="Q327" s="166"/>
      <c r="R327" s="226"/>
      <c r="S327" s="1"/>
      <c r="T327" s="1"/>
      <c r="U327" s="1"/>
      <c r="V327" s="4"/>
      <c r="W327" s="4"/>
      <c r="X327" s="4"/>
      <c r="Y327" s="4"/>
      <c r="Z327" s="4"/>
      <c r="AA327" s="4"/>
      <c r="AB327" s="1"/>
      <c r="AC327" s="1"/>
      <c r="AD327" s="1"/>
      <c r="AE327" s="1"/>
      <c r="AF327" s="1"/>
      <c r="AG327" s="1"/>
      <c r="AH327" s="1"/>
      <c r="AI327" s="1"/>
    </row>
    <row r="328" spans="1:35" s="2" customFormat="1" ht="11.5" x14ac:dyDescent="0.25">
      <c r="A328" s="1"/>
      <c r="B328" s="227"/>
      <c r="C328" s="227"/>
      <c r="D328" s="225"/>
      <c r="E328" s="225"/>
      <c r="F328" s="226"/>
      <c r="G328" s="166"/>
      <c r="H328" s="226"/>
      <c r="I328" s="166"/>
      <c r="J328" s="226"/>
      <c r="K328" s="166"/>
      <c r="L328" s="226"/>
      <c r="M328" s="166"/>
      <c r="N328" s="226"/>
      <c r="O328" s="166"/>
      <c r="P328" s="226"/>
      <c r="Q328" s="166"/>
      <c r="R328" s="226"/>
      <c r="S328" s="1"/>
      <c r="T328" s="1"/>
      <c r="U328" s="1"/>
      <c r="V328" s="4"/>
      <c r="W328" s="4"/>
      <c r="X328" s="4"/>
      <c r="Y328" s="4"/>
      <c r="Z328" s="4"/>
      <c r="AA328" s="4"/>
      <c r="AB328" s="1"/>
      <c r="AC328" s="1"/>
      <c r="AD328" s="1"/>
      <c r="AE328" s="1"/>
      <c r="AF328" s="1"/>
      <c r="AG328" s="1"/>
      <c r="AH328" s="1"/>
      <c r="AI328" s="1"/>
    </row>
    <row r="329" spans="1:35" s="2" customFormat="1" ht="11.5" x14ac:dyDescent="0.25">
      <c r="A329" s="1"/>
      <c r="B329" s="227"/>
      <c r="C329" s="227"/>
      <c r="D329" s="225"/>
      <c r="E329" s="225"/>
      <c r="F329" s="226"/>
      <c r="G329" s="166"/>
      <c r="H329" s="226"/>
      <c r="I329" s="166"/>
      <c r="J329" s="226"/>
      <c r="K329" s="166"/>
      <c r="L329" s="226"/>
      <c r="M329" s="166"/>
      <c r="N329" s="226"/>
      <c r="O329" s="166"/>
      <c r="P329" s="226"/>
      <c r="Q329" s="166"/>
      <c r="R329" s="226"/>
      <c r="S329" s="1"/>
      <c r="T329" s="1"/>
      <c r="U329" s="1"/>
      <c r="V329" s="4"/>
      <c r="W329" s="4"/>
      <c r="X329" s="4"/>
      <c r="Y329" s="4"/>
      <c r="Z329" s="4"/>
      <c r="AA329" s="4"/>
      <c r="AB329" s="1"/>
      <c r="AC329" s="1"/>
      <c r="AD329" s="1"/>
      <c r="AE329" s="1"/>
      <c r="AF329" s="1"/>
      <c r="AG329" s="1"/>
      <c r="AH329" s="1"/>
      <c r="AI329" s="1"/>
    </row>
    <row r="330" spans="1:35" s="2" customFormat="1" ht="11.5" x14ac:dyDescent="0.25">
      <c r="A330" s="1"/>
      <c r="B330" s="227"/>
      <c r="C330" s="227"/>
      <c r="D330" s="225"/>
      <c r="E330" s="225"/>
      <c r="F330" s="226"/>
      <c r="G330" s="166"/>
      <c r="H330" s="226"/>
      <c r="I330" s="166"/>
      <c r="J330" s="226"/>
      <c r="K330" s="166"/>
      <c r="L330" s="226"/>
      <c r="M330" s="166"/>
      <c r="N330" s="226"/>
      <c r="O330" s="166"/>
      <c r="P330" s="226"/>
      <c r="Q330" s="166"/>
      <c r="R330" s="226"/>
      <c r="S330" s="1"/>
      <c r="T330" s="1"/>
      <c r="U330" s="1"/>
      <c r="V330" s="4"/>
      <c r="W330" s="4"/>
      <c r="X330" s="4"/>
      <c r="Y330" s="4"/>
      <c r="Z330" s="4"/>
      <c r="AA330" s="4"/>
      <c r="AB330" s="1"/>
      <c r="AC330" s="1"/>
      <c r="AD330" s="1"/>
      <c r="AE330" s="1"/>
      <c r="AF330" s="1"/>
      <c r="AG330" s="1"/>
      <c r="AH330" s="1"/>
      <c r="AI330" s="1"/>
    </row>
    <row r="331" spans="1:35" s="2" customFormat="1" ht="11.5" x14ac:dyDescent="0.25">
      <c r="A331" s="1"/>
      <c r="B331" s="227"/>
      <c r="C331" s="227"/>
      <c r="D331" s="225"/>
      <c r="E331" s="225"/>
      <c r="F331" s="226"/>
      <c r="G331" s="166"/>
      <c r="H331" s="226"/>
      <c r="I331" s="166"/>
      <c r="J331" s="226"/>
      <c r="K331" s="166"/>
      <c r="L331" s="226"/>
      <c r="M331" s="166"/>
      <c r="N331" s="226"/>
      <c r="O331" s="166"/>
      <c r="P331" s="226"/>
      <c r="Q331" s="166"/>
      <c r="R331" s="226"/>
      <c r="S331" s="1"/>
      <c r="T331" s="1"/>
      <c r="U331" s="1"/>
      <c r="V331" s="4"/>
      <c r="W331" s="4"/>
      <c r="X331" s="4"/>
      <c r="Y331" s="4"/>
      <c r="Z331" s="4"/>
      <c r="AA331" s="4"/>
      <c r="AB331" s="1"/>
      <c r="AC331" s="1"/>
      <c r="AD331" s="1"/>
      <c r="AE331" s="1"/>
      <c r="AF331" s="1"/>
      <c r="AG331" s="1"/>
      <c r="AH331" s="1"/>
      <c r="AI331" s="1"/>
    </row>
    <row r="332" spans="1:35" s="2" customFormat="1" ht="11.5" x14ac:dyDescent="0.25">
      <c r="A332" s="1"/>
      <c r="B332" s="227"/>
      <c r="C332" s="227"/>
      <c r="D332" s="225"/>
      <c r="E332" s="225"/>
      <c r="F332" s="226"/>
      <c r="G332" s="166"/>
      <c r="H332" s="226"/>
      <c r="I332" s="166"/>
      <c r="J332" s="226"/>
      <c r="K332" s="166"/>
      <c r="L332" s="226"/>
      <c r="M332" s="166"/>
      <c r="N332" s="226"/>
      <c r="O332" s="166"/>
      <c r="P332" s="226"/>
      <c r="Q332" s="166"/>
      <c r="R332" s="226"/>
      <c r="S332" s="1"/>
      <c r="T332" s="1"/>
      <c r="U332" s="1"/>
      <c r="V332" s="4"/>
      <c r="W332" s="4"/>
      <c r="X332" s="4"/>
      <c r="Y332" s="4"/>
      <c r="Z332" s="4"/>
      <c r="AA332" s="4"/>
      <c r="AB332" s="1"/>
      <c r="AC332" s="1"/>
      <c r="AD332" s="1"/>
      <c r="AE332" s="1"/>
      <c r="AF332" s="1"/>
      <c r="AG332" s="1"/>
      <c r="AH332" s="1"/>
      <c r="AI332" s="1"/>
    </row>
    <row r="333" spans="1:35" s="2" customFormat="1" ht="11.5" x14ac:dyDescent="0.25">
      <c r="A333" s="1"/>
      <c r="B333" s="227"/>
      <c r="C333" s="227"/>
      <c r="D333" s="225"/>
      <c r="E333" s="225"/>
      <c r="F333" s="226"/>
      <c r="G333" s="166"/>
      <c r="H333" s="226"/>
      <c r="I333" s="166"/>
      <c r="J333" s="226"/>
      <c r="K333" s="166"/>
      <c r="L333" s="226"/>
      <c r="M333" s="166"/>
      <c r="N333" s="226"/>
      <c r="O333" s="166"/>
      <c r="P333" s="226"/>
      <c r="Q333" s="166"/>
      <c r="R333" s="226"/>
      <c r="S333" s="1"/>
      <c r="T333" s="1"/>
      <c r="U333" s="1"/>
      <c r="V333" s="4"/>
      <c r="W333" s="4"/>
      <c r="X333" s="4"/>
      <c r="Y333" s="4"/>
      <c r="Z333" s="4"/>
      <c r="AA333" s="4"/>
      <c r="AB333" s="1"/>
      <c r="AC333" s="1"/>
      <c r="AD333" s="1"/>
      <c r="AE333" s="1"/>
      <c r="AF333" s="1"/>
      <c r="AG333" s="1"/>
      <c r="AH333" s="1"/>
      <c r="AI333" s="1"/>
    </row>
    <row r="334" spans="1:35" s="2" customFormat="1" ht="11.5" x14ac:dyDescent="0.25">
      <c r="A334" s="1"/>
      <c r="B334" s="227"/>
      <c r="C334" s="227"/>
      <c r="D334" s="225"/>
      <c r="E334" s="225"/>
      <c r="F334" s="226"/>
      <c r="G334" s="166"/>
      <c r="H334" s="226"/>
      <c r="I334" s="166"/>
      <c r="J334" s="226"/>
      <c r="K334" s="166"/>
      <c r="L334" s="226"/>
      <c r="M334" s="166"/>
      <c r="N334" s="226"/>
      <c r="O334" s="166"/>
      <c r="P334" s="226"/>
      <c r="Q334" s="166"/>
      <c r="R334" s="226"/>
      <c r="S334" s="1"/>
      <c r="T334" s="1"/>
      <c r="U334" s="1"/>
      <c r="V334" s="4"/>
      <c r="W334" s="4"/>
      <c r="X334" s="4"/>
      <c r="Y334" s="4"/>
      <c r="Z334" s="4"/>
      <c r="AA334" s="4"/>
      <c r="AB334" s="1"/>
      <c r="AC334" s="1"/>
      <c r="AD334" s="1"/>
      <c r="AE334" s="1"/>
      <c r="AF334" s="1"/>
      <c r="AG334" s="1"/>
      <c r="AH334" s="1"/>
      <c r="AI334" s="1"/>
    </row>
    <row r="335" spans="1:35" s="2" customFormat="1" ht="11.5" x14ac:dyDescent="0.25">
      <c r="A335" s="1"/>
      <c r="B335" s="227"/>
      <c r="C335" s="227"/>
      <c r="D335" s="225"/>
      <c r="E335" s="225"/>
      <c r="F335" s="226"/>
      <c r="G335" s="166"/>
      <c r="H335" s="226"/>
      <c r="I335" s="166"/>
      <c r="J335" s="226"/>
      <c r="K335" s="166"/>
      <c r="L335" s="226"/>
      <c r="M335" s="166"/>
      <c r="N335" s="226"/>
      <c r="O335" s="166"/>
      <c r="P335" s="226"/>
      <c r="Q335" s="166"/>
      <c r="R335" s="226"/>
      <c r="S335" s="1"/>
      <c r="T335" s="1"/>
      <c r="U335" s="1"/>
      <c r="V335" s="4"/>
      <c r="W335" s="4"/>
      <c r="X335" s="4"/>
      <c r="Y335" s="4"/>
      <c r="Z335" s="4"/>
      <c r="AA335" s="4"/>
      <c r="AB335" s="1"/>
      <c r="AC335" s="1"/>
      <c r="AD335" s="1"/>
      <c r="AE335" s="1"/>
      <c r="AF335" s="1"/>
      <c r="AG335" s="1"/>
      <c r="AH335" s="1"/>
      <c r="AI335" s="1"/>
    </row>
    <row r="336" spans="1:35" s="2" customFormat="1" ht="11.5" x14ac:dyDescent="0.25">
      <c r="A336" s="1"/>
      <c r="B336" s="227"/>
      <c r="C336" s="227"/>
      <c r="D336" s="225"/>
      <c r="E336" s="225"/>
      <c r="F336" s="226"/>
      <c r="G336" s="166"/>
      <c r="H336" s="226"/>
      <c r="I336" s="166"/>
      <c r="J336" s="226"/>
      <c r="K336" s="166"/>
      <c r="L336" s="226"/>
      <c r="M336" s="166"/>
      <c r="N336" s="226"/>
      <c r="O336" s="166"/>
      <c r="P336" s="226"/>
      <c r="Q336" s="166"/>
      <c r="R336" s="226"/>
      <c r="S336" s="1"/>
      <c r="T336" s="1"/>
      <c r="U336" s="1"/>
      <c r="V336" s="4"/>
      <c r="W336" s="4"/>
      <c r="X336" s="4"/>
      <c r="Y336" s="4"/>
      <c r="Z336" s="4"/>
      <c r="AA336" s="4"/>
      <c r="AB336" s="1"/>
      <c r="AC336" s="1"/>
      <c r="AD336" s="1"/>
      <c r="AE336" s="1"/>
      <c r="AF336" s="1"/>
      <c r="AG336" s="1"/>
      <c r="AH336" s="1"/>
      <c r="AI336" s="1"/>
    </row>
    <row r="337" spans="1:35" s="2" customFormat="1" ht="11.5" x14ac:dyDescent="0.25">
      <c r="A337" s="1"/>
      <c r="B337" s="227"/>
      <c r="C337" s="227"/>
      <c r="D337" s="225"/>
      <c r="E337" s="225"/>
      <c r="F337" s="226"/>
      <c r="G337" s="166"/>
      <c r="H337" s="226"/>
      <c r="I337" s="166"/>
      <c r="J337" s="226"/>
      <c r="K337" s="166"/>
      <c r="L337" s="226"/>
      <c r="M337" s="166"/>
      <c r="N337" s="226"/>
      <c r="O337" s="166"/>
      <c r="P337" s="226"/>
      <c r="Q337" s="166"/>
      <c r="R337" s="226"/>
      <c r="S337" s="1"/>
      <c r="T337" s="1"/>
      <c r="U337" s="1"/>
      <c r="V337" s="4"/>
      <c r="W337" s="4"/>
      <c r="X337" s="4"/>
      <c r="Y337" s="4"/>
      <c r="Z337" s="4"/>
      <c r="AA337" s="4"/>
      <c r="AB337" s="1"/>
      <c r="AC337" s="1"/>
      <c r="AD337" s="1"/>
      <c r="AE337" s="1"/>
      <c r="AF337" s="1"/>
      <c r="AG337" s="1"/>
      <c r="AH337" s="1"/>
      <c r="AI337" s="1"/>
    </row>
    <row r="338" spans="1:35" s="2" customFormat="1" ht="11.5" x14ac:dyDescent="0.25">
      <c r="A338" s="1"/>
      <c r="B338" s="227"/>
      <c r="C338" s="227"/>
      <c r="D338" s="225"/>
      <c r="E338" s="225"/>
      <c r="F338" s="226"/>
      <c r="G338" s="166"/>
      <c r="H338" s="226"/>
      <c r="I338" s="166"/>
      <c r="J338" s="226"/>
      <c r="K338" s="166"/>
      <c r="L338" s="226"/>
      <c r="M338" s="166"/>
      <c r="N338" s="226"/>
      <c r="O338" s="166"/>
      <c r="P338" s="226"/>
      <c r="Q338" s="166"/>
      <c r="R338" s="226"/>
      <c r="S338" s="1"/>
      <c r="T338" s="1"/>
      <c r="U338" s="1"/>
      <c r="V338" s="4"/>
      <c r="W338" s="4"/>
      <c r="X338" s="4"/>
      <c r="Y338" s="4"/>
      <c r="Z338" s="4"/>
      <c r="AA338" s="4"/>
      <c r="AB338" s="1"/>
      <c r="AC338" s="1"/>
      <c r="AD338" s="1"/>
      <c r="AE338" s="1"/>
      <c r="AF338" s="1"/>
      <c r="AG338" s="1"/>
      <c r="AH338" s="1"/>
      <c r="AI338" s="1"/>
    </row>
    <row r="339" spans="1:35" s="2" customFormat="1" ht="11.5" x14ac:dyDescent="0.25">
      <c r="A339" s="1"/>
      <c r="B339" s="227"/>
      <c r="C339" s="227"/>
      <c r="D339" s="225"/>
      <c r="E339" s="225"/>
      <c r="F339" s="226"/>
      <c r="G339" s="166"/>
      <c r="H339" s="226"/>
      <c r="I339" s="166"/>
      <c r="J339" s="226"/>
      <c r="K339" s="166"/>
      <c r="L339" s="226"/>
      <c r="M339" s="166"/>
      <c r="N339" s="226"/>
      <c r="O339" s="166"/>
      <c r="P339" s="226"/>
      <c r="Q339" s="166"/>
      <c r="R339" s="226"/>
      <c r="S339" s="1"/>
      <c r="T339" s="1"/>
      <c r="U339" s="1"/>
      <c r="V339" s="4"/>
      <c r="W339" s="4"/>
      <c r="X339" s="4"/>
      <c r="Y339" s="4"/>
      <c r="Z339" s="4"/>
      <c r="AA339" s="4"/>
      <c r="AB339" s="1"/>
      <c r="AC339" s="1"/>
      <c r="AD339" s="1"/>
      <c r="AE339" s="1"/>
      <c r="AF339" s="1"/>
      <c r="AG339" s="1"/>
      <c r="AH339" s="1"/>
      <c r="AI339" s="1"/>
    </row>
    <row r="340" spans="1:35" s="2" customFormat="1" ht="11.5" x14ac:dyDescent="0.25">
      <c r="A340" s="1"/>
      <c r="B340" s="227"/>
      <c r="C340" s="227"/>
      <c r="D340" s="225"/>
      <c r="E340" s="225"/>
      <c r="F340" s="226"/>
      <c r="G340" s="166"/>
      <c r="H340" s="226"/>
      <c r="I340" s="166"/>
      <c r="J340" s="226"/>
      <c r="K340" s="166"/>
      <c r="L340" s="226"/>
      <c r="M340" s="166"/>
      <c r="N340" s="226"/>
      <c r="O340" s="166"/>
      <c r="P340" s="226"/>
      <c r="Q340" s="166"/>
      <c r="R340" s="226"/>
      <c r="S340" s="1"/>
      <c r="T340" s="1"/>
      <c r="U340" s="1"/>
      <c r="V340" s="4"/>
      <c r="W340" s="4"/>
      <c r="X340" s="4"/>
      <c r="Y340" s="4"/>
      <c r="Z340" s="4"/>
      <c r="AA340" s="4"/>
      <c r="AB340" s="1"/>
      <c r="AC340" s="1"/>
      <c r="AD340" s="1"/>
      <c r="AE340" s="1"/>
      <c r="AF340" s="1"/>
      <c r="AG340" s="1"/>
      <c r="AH340" s="1"/>
      <c r="AI340" s="1"/>
    </row>
    <row r="341" spans="1:35" s="2" customFormat="1" ht="11.5" x14ac:dyDescent="0.25">
      <c r="A341" s="1"/>
      <c r="B341" s="227"/>
      <c r="C341" s="227"/>
      <c r="D341" s="225"/>
      <c r="E341" s="225"/>
      <c r="F341" s="226"/>
      <c r="G341" s="166"/>
      <c r="H341" s="226"/>
      <c r="I341" s="166"/>
      <c r="J341" s="226"/>
      <c r="K341" s="166"/>
      <c r="L341" s="226"/>
      <c r="M341" s="166"/>
      <c r="N341" s="226"/>
      <c r="O341" s="166"/>
      <c r="P341" s="226"/>
      <c r="Q341" s="166"/>
      <c r="R341" s="226"/>
      <c r="S341" s="1"/>
      <c r="T341" s="1"/>
      <c r="U341" s="1"/>
      <c r="V341" s="4"/>
      <c r="W341" s="4"/>
      <c r="X341" s="4"/>
      <c r="Y341" s="4"/>
      <c r="Z341" s="4"/>
      <c r="AA341" s="4"/>
      <c r="AB341" s="1"/>
      <c r="AC341" s="1"/>
      <c r="AD341" s="1"/>
      <c r="AE341" s="1"/>
      <c r="AF341" s="1"/>
      <c r="AG341" s="1"/>
      <c r="AH341" s="1"/>
      <c r="AI341" s="1"/>
    </row>
    <row r="342" spans="1:35" s="2" customFormat="1" ht="11.5" x14ac:dyDescent="0.25">
      <c r="A342" s="1"/>
      <c r="B342" s="227"/>
      <c r="C342" s="227"/>
      <c r="D342" s="225"/>
      <c r="E342" s="225"/>
      <c r="F342" s="226"/>
      <c r="G342" s="166"/>
      <c r="H342" s="226"/>
      <c r="I342" s="166"/>
      <c r="J342" s="226"/>
      <c r="K342" s="166"/>
      <c r="L342" s="226"/>
      <c r="M342" s="166"/>
      <c r="N342" s="226"/>
      <c r="O342" s="166"/>
      <c r="P342" s="226"/>
      <c r="Q342" s="166"/>
      <c r="R342" s="226"/>
      <c r="S342" s="1"/>
      <c r="T342" s="1"/>
      <c r="U342" s="1"/>
      <c r="V342" s="4"/>
      <c r="W342" s="4"/>
      <c r="X342" s="4"/>
      <c r="Y342" s="4"/>
      <c r="Z342" s="4"/>
      <c r="AA342" s="4"/>
      <c r="AB342" s="1"/>
      <c r="AC342" s="1"/>
      <c r="AD342" s="1"/>
      <c r="AE342" s="1"/>
      <c r="AF342" s="1"/>
      <c r="AG342" s="1"/>
      <c r="AH342" s="1"/>
      <c r="AI342" s="1"/>
    </row>
    <row r="343" spans="1:35" s="2" customFormat="1" ht="11.5" x14ac:dyDescent="0.25">
      <c r="A343" s="1"/>
      <c r="B343" s="227"/>
      <c r="C343" s="227"/>
      <c r="D343" s="225"/>
      <c r="E343" s="225"/>
      <c r="F343" s="226"/>
      <c r="G343" s="166"/>
      <c r="H343" s="226"/>
      <c r="I343" s="166"/>
      <c r="J343" s="226"/>
      <c r="K343" s="166"/>
      <c r="L343" s="226"/>
      <c r="M343" s="166"/>
      <c r="N343" s="226"/>
      <c r="O343" s="166"/>
      <c r="P343" s="226"/>
      <c r="Q343" s="166"/>
      <c r="R343" s="226"/>
      <c r="S343" s="1"/>
      <c r="T343" s="1"/>
      <c r="U343" s="1"/>
      <c r="V343" s="4"/>
      <c r="W343" s="4"/>
      <c r="X343" s="4"/>
      <c r="Y343" s="4"/>
      <c r="Z343" s="4"/>
      <c r="AA343" s="4"/>
      <c r="AB343" s="1"/>
      <c r="AC343" s="1"/>
      <c r="AD343" s="1"/>
      <c r="AE343" s="1"/>
      <c r="AF343" s="1"/>
      <c r="AG343" s="1"/>
      <c r="AH343" s="1"/>
      <c r="AI343" s="1"/>
    </row>
    <row r="344" spans="1:35" s="2" customFormat="1" ht="11.5" x14ac:dyDescent="0.25">
      <c r="A344" s="1"/>
      <c r="B344" s="227"/>
      <c r="C344" s="227"/>
      <c r="D344" s="225"/>
      <c r="E344" s="225"/>
      <c r="F344" s="226"/>
      <c r="G344" s="166"/>
      <c r="H344" s="226"/>
      <c r="I344" s="166"/>
      <c r="J344" s="226"/>
      <c r="K344" s="166"/>
      <c r="L344" s="226"/>
      <c r="M344" s="166"/>
      <c r="N344" s="226"/>
      <c r="O344" s="166"/>
      <c r="P344" s="226"/>
      <c r="Q344" s="166"/>
      <c r="R344" s="226"/>
      <c r="S344" s="1"/>
      <c r="T344" s="1"/>
      <c r="U344" s="1"/>
      <c r="V344" s="4"/>
      <c r="W344" s="4"/>
      <c r="X344" s="4"/>
      <c r="Y344" s="4"/>
      <c r="Z344" s="4"/>
      <c r="AA344" s="4"/>
      <c r="AB344" s="1"/>
      <c r="AC344" s="1"/>
      <c r="AD344" s="1"/>
      <c r="AE344" s="1"/>
      <c r="AF344" s="1"/>
      <c r="AG344" s="1"/>
      <c r="AH344" s="1"/>
      <c r="AI344" s="1"/>
    </row>
    <row r="345" spans="1:35" s="2" customFormat="1" ht="11.5" x14ac:dyDescent="0.25">
      <c r="A345" s="1"/>
      <c r="B345" s="227"/>
      <c r="C345" s="227"/>
      <c r="D345" s="225"/>
      <c r="E345" s="225"/>
      <c r="F345" s="226"/>
      <c r="G345" s="166"/>
      <c r="H345" s="226"/>
      <c r="I345" s="166"/>
      <c r="J345" s="226"/>
      <c r="K345" s="166"/>
      <c r="L345" s="226"/>
      <c r="M345" s="166"/>
      <c r="N345" s="226"/>
      <c r="O345" s="166"/>
      <c r="P345" s="226"/>
      <c r="Q345" s="166"/>
      <c r="R345" s="226"/>
      <c r="S345" s="1"/>
      <c r="T345" s="1"/>
      <c r="U345" s="1"/>
      <c r="V345" s="4"/>
      <c r="W345" s="4"/>
      <c r="X345" s="4"/>
      <c r="Y345" s="4"/>
      <c r="Z345" s="4"/>
      <c r="AA345" s="4"/>
      <c r="AB345" s="1"/>
      <c r="AC345" s="1"/>
      <c r="AD345" s="1"/>
      <c r="AE345" s="1"/>
      <c r="AF345" s="1"/>
      <c r="AG345" s="1"/>
      <c r="AH345" s="1"/>
      <c r="AI345" s="1"/>
    </row>
    <row r="346" spans="1:35" s="2" customFormat="1" ht="11.5" x14ac:dyDescent="0.25">
      <c r="A346" s="1"/>
      <c r="B346" s="227"/>
      <c r="C346" s="227"/>
      <c r="D346" s="225"/>
      <c r="E346" s="225"/>
      <c r="F346" s="226"/>
      <c r="G346" s="166"/>
      <c r="H346" s="226"/>
      <c r="I346" s="166"/>
      <c r="J346" s="226"/>
      <c r="K346" s="166"/>
      <c r="L346" s="226"/>
      <c r="M346" s="166"/>
      <c r="N346" s="226"/>
      <c r="O346" s="166"/>
      <c r="P346" s="226"/>
      <c r="Q346" s="166"/>
      <c r="R346" s="226"/>
      <c r="S346" s="1"/>
      <c r="T346" s="1"/>
      <c r="U346" s="1"/>
      <c r="V346" s="4"/>
      <c r="W346" s="4"/>
      <c r="X346" s="4"/>
      <c r="Y346" s="4"/>
      <c r="Z346" s="4"/>
      <c r="AA346" s="4"/>
      <c r="AB346" s="1"/>
      <c r="AC346" s="1"/>
      <c r="AD346" s="1"/>
      <c r="AE346" s="1"/>
      <c r="AF346" s="1"/>
      <c r="AG346" s="1"/>
      <c r="AH346" s="1"/>
      <c r="AI346" s="1"/>
    </row>
    <row r="347" spans="1:35" s="2" customFormat="1" ht="11.5" x14ac:dyDescent="0.25">
      <c r="A347" s="1"/>
      <c r="B347" s="227"/>
      <c r="C347" s="227"/>
      <c r="D347" s="225"/>
      <c r="E347" s="225"/>
      <c r="F347" s="226"/>
      <c r="G347" s="166"/>
      <c r="H347" s="226"/>
      <c r="I347" s="166"/>
      <c r="J347" s="226"/>
      <c r="K347" s="166"/>
      <c r="L347" s="226"/>
      <c r="M347" s="166"/>
      <c r="N347" s="226"/>
      <c r="O347" s="166"/>
      <c r="P347" s="226"/>
      <c r="Q347" s="166"/>
      <c r="R347" s="226"/>
      <c r="S347" s="1"/>
      <c r="T347" s="1"/>
      <c r="U347" s="1"/>
      <c r="V347" s="4"/>
      <c r="W347" s="4"/>
      <c r="X347" s="4"/>
      <c r="Y347" s="4"/>
      <c r="Z347" s="4"/>
      <c r="AA347" s="4"/>
      <c r="AB347" s="1"/>
      <c r="AC347" s="1"/>
      <c r="AD347" s="1"/>
      <c r="AE347" s="1"/>
      <c r="AF347" s="1"/>
      <c r="AG347" s="1"/>
      <c r="AH347" s="1"/>
      <c r="AI347" s="1"/>
    </row>
    <row r="348" spans="1:35" s="2" customFormat="1" ht="11.5" x14ac:dyDescent="0.25">
      <c r="A348" s="1"/>
      <c r="B348" s="227"/>
      <c r="C348" s="227"/>
      <c r="D348" s="225"/>
      <c r="E348" s="225"/>
      <c r="F348" s="226"/>
      <c r="G348" s="166"/>
      <c r="H348" s="226"/>
      <c r="I348" s="166"/>
      <c r="J348" s="226"/>
      <c r="K348" s="166"/>
      <c r="L348" s="226"/>
      <c r="M348" s="166"/>
      <c r="N348" s="226"/>
      <c r="O348" s="166"/>
      <c r="P348" s="226"/>
      <c r="Q348" s="166"/>
      <c r="R348" s="226"/>
      <c r="S348" s="1"/>
      <c r="T348" s="1"/>
      <c r="U348" s="1"/>
      <c r="V348" s="4"/>
      <c r="W348" s="4"/>
      <c r="X348" s="4"/>
      <c r="Y348" s="4"/>
      <c r="Z348" s="4"/>
      <c r="AA348" s="4"/>
      <c r="AB348" s="1"/>
      <c r="AC348" s="1"/>
      <c r="AD348" s="1"/>
      <c r="AE348" s="1"/>
      <c r="AF348" s="1"/>
      <c r="AG348" s="1"/>
      <c r="AH348" s="1"/>
      <c r="AI348" s="1"/>
    </row>
    <row r="349" spans="1:35" s="2" customFormat="1" ht="11.5" x14ac:dyDescent="0.25">
      <c r="A349" s="1"/>
      <c r="B349" s="227"/>
      <c r="C349" s="227"/>
      <c r="D349" s="225"/>
      <c r="E349" s="225"/>
      <c r="F349" s="226"/>
      <c r="G349" s="166"/>
      <c r="H349" s="226"/>
      <c r="I349" s="166"/>
      <c r="J349" s="226"/>
      <c r="K349" s="166"/>
      <c r="L349" s="226"/>
      <c r="M349" s="166"/>
      <c r="N349" s="226"/>
      <c r="O349" s="166"/>
      <c r="P349" s="226"/>
      <c r="Q349" s="166"/>
      <c r="R349" s="226"/>
      <c r="S349" s="1"/>
      <c r="T349" s="1"/>
      <c r="U349" s="1"/>
      <c r="V349" s="4"/>
      <c r="W349" s="4"/>
      <c r="X349" s="4"/>
      <c r="Y349" s="4"/>
      <c r="Z349" s="4"/>
      <c r="AA349" s="4"/>
      <c r="AB349" s="1"/>
      <c r="AC349" s="1"/>
      <c r="AD349" s="1"/>
      <c r="AE349" s="1"/>
      <c r="AF349" s="1"/>
      <c r="AG349" s="1"/>
      <c r="AH349" s="1"/>
      <c r="AI349" s="1"/>
    </row>
    <row r="350" spans="1:35" s="2" customFormat="1" ht="11.5" x14ac:dyDescent="0.25">
      <c r="A350" s="1"/>
      <c r="B350" s="227"/>
      <c r="C350" s="227"/>
      <c r="D350" s="225"/>
      <c r="E350" s="225"/>
      <c r="F350" s="226"/>
      <c r="G350" s="166"/>
      <c r="H350" s="226"/>
      <c r="I350" s="166"/>
      <c r="J350" s="226"/>
      <c r="K350" s="166"/>
      <c r="L350" s="226"/>
      <c r="M350" s="166"/>
      <c r="N350" s="226"/>
      <c r="O350" s="166"/>
      <c r="P350" s="226"/>
      <c r="Q350" s="166"/>
      <c r="R350" s="226"/>
      <c r="S350" s="1"/>
      <c r="T350" s="1"/>
      <c r="U350" s="1"/>
      <c r="V350" s="4"/>
      <c r="W350" s="4"/>
      <c r="X350" s="4"/>
      <c r="Y350" s="4"/>
      <c r="Z350" s="4"/>
      <c r="AA350" s="4"/>
      <c r="AB350" s="1"/>
      <c r="AC350" s="1"/>
      <c r="AD350" s="1"/>
      <c r="AE350" s="1"/>
      <c r="AF350" s="1"/>
      <c r="AG350" s="1"/>
      <c r="AH350" s="1"/>
      <c r="AI350" s="1"/>
    </row>
    <row r="351" spans="1:35" s="2" customFormat="1" ht="11.5" x14ac:dyDescent="0.25">
      <c r="A351" s="1"/>
      <c r="B351" s="227"/>
      <c r="C351" s="227"/>
      <c r="D351" s="225"/>
      <c r="E351" s="225"/>
      <c r="F351" s="226"/>
      <c r="G351" s="166"/>
      <c r="H351" s="226"/>
      <c r="I351" s="166"/>
      <c r="J351" s="226"/>
      <c r="K351" s="166"/>
      <c r="L351" s="226"/>
      <c r="M351" s="166"/>
      <c r="N351" s="226"/>
      <c r="O351" s="166"/>
      <c r="P351" s="226"/>
      <c r="Q351" s="166"/>
      <c r="R351" s="226"/>
      <c r="S351" s="1"/>
      <c r="T351" s="1"/>
      <c r="U351" s="1"/>
      <c r="V351" s="4"/>
      <c r="W351" s="4"/>
      <c r="X351" s="4"/>
      <c r="Y351" s="4"/>
      <c r="Z351" s="4"/>
      <c r="AA351" s="4"/>
      <c r="AB351" s="1"/>
      <c r="AC351" s="1"/>
      <c r="AD351" s="1"/>
      <c r="AE351" s="1"/>
      <c r="AF351" s="1"/>
      <c r="AG351" s="1"/>
      <c r="AH351" s="1"/>
      <c r="AI351" s="1"/>
    </row>
    <row r="352" spans="1:35" s="2" customFormat="1" ht="11.5" x14ac:dyDescent="0.25">
      <c r="A352" s="1"/>
      <c r="B352" s="227"/>
      <c r="C352" s="227"/>
      <c r="D352" s="225"/>
      <c r="E352" s="225"/>
      <c r="F352" s="226"/>
      <c r="G352" s="166"/>
      <c r="H352" s="226"/>
      <c r="I352" s="166"/>
      <c r="J352" s="226"/>
      <c r="K352" s="166"/>
      <c r="L352" s="226"/>
      <c r="M352" s="166"/>
      <c r="N352" s="226"/>
      <c r="O352" s="166"/>
      <c r="P352" s="226"/>
      <c r="Q352" s="166"/>
      <c r="R352" s="226"/>
      <c r="S352" s="1"/>
      <c r="T352" s="1"/>
      <c r="U352" s="1"/>
      <c r="V352" s="4"/>
      <c r="W352" s="4"/>
      <c r="X352" s="4"/>
      <c r="Y352" s="4"/>
      <c r="Z352" s="4"/>
      <c r="AA352" s="4"/>
      <c r="AB352" s="1"/>
      <c r="AC352" s="1"/>
      <c r="AD352" s="1"/>
      <c r="AE352" s="1"/>
      <c r="AF352" s="1"/>
      <c r="AG352" s="1"/>
      <c r="AH352" s="1"/>
      <c r="AI352" s="1"/>
    </row>
    <row r="353" spans="1:35" s="2" customFormat="1" ht="11.5" x14ac:dyDescent="0.25">
      <c r="A353" s="1"/>
      <c r="B353" s="227"/>
      <c r="C353" s="227"/>
      <c r="D353" s="225"/>
      <c r="E353" s="225"/>
      <c r="F353" s="226"/>
      <c r="G353" s="166"/>
      <c r="H353" s="226"/>
      <c r="I353" s="166"/>
      <c r="J353" s="226"/>
      <c r="K353" s="166"/>
      <c r="L353" s="226"/>
      <c r="M353" s="166"/>
      <c r="N353" s="226"/>
      <c r="O353" s="166"/>
      <c r="P353" s="226"/>
      <c r="Q353" s="166"/>
      <c r="R353" s="226"/>
      <c r="S353" s="1"/>
      <c r="T353" s="1"/>
      <c r="U353" s="1"/>
      <c r="V353" s="4"/>
      <c r="W353" s="4"/>
      <c r="X353" s="4"/>
      <c r="Y353" s="4"/>
      <c r="Z353" s="4"/>
      <c r="AA353" s="4"/>
      <c r="AB353" s="1"/>
      <c r="AC353" s="1"/>
      <c r="AD353" s="1"/>
      <c r="AE353" s="1"/>
      <c r="AF353" s="1"/>
      <c r="AG353" s="1"/>
      <c r="AH353" s="1"/>
      <c r="AI353" s="1"/>
    </row>
    <row r="354" spans="1:35" s="2" customFormat="1" ht="11.5" x14ac:dyDescent="0.25">
      <c r="A354" s="1"/>
      <c r="B354" s="227"/>
      <c r="C354" s="227"/>
      <c r="D354" s="225"/>
      <c r="E354" s="225"/>
      <c r="F354" s="226"/>
      <c r="G354" s="166"/>
      <c r="H354" s="226"/>
      <c r="I354" s="166"/>
      <c r="J354" s="226"/>
      <c r="K354" s="166"/>
      <c r="L354" s="226"/>
      <c r="M354" s="166"/>
      <c r="N354" s="226"/>
      <c r="O354" s="166"/>
      <c r="P354" s="226"/>
      <c r="Q354" s="166"/>
      <c r="R354" s="226"/>
      <c r="S354" s="1"/>
      <c r="T354" s="1"/>
      <c r="U354" s="1"/>
      <c r="V354" s="4"/>
      <c r="W354" s="4"/>
      <c r="X354" s="4"/>
      <c r="Y354" s="4"/>
      <c r="Z354" s="4"/>
      <c r="AA354" s="4"/>
      <c r="AB354" s="1"/>
      <c r="AC354" s="1"/>
      <c r="AD354" s="1"/>
      <c r="AE354" s="1"/>
      <c r="AF354" s="1"/>
      <c r="AG354" s="1"/>
      <c r="AH354" s="1"/>
      <c r="AI354" s="1"/>
    </row>
    <row r="355" spans="1:35" s="2" customFormat="1" ht="11.5" x14ac:dyDescent="0.25">
      <c r="A355" s="1"/>
      <c r="B355" s="227"/>
      <c r="C355" s="227"/>
      <c r="D355" s="225"/>
      <c r="E355" s="225"/>
      <c r="F355" s="226"/>
      <c r="G355" s="166"/>
      <c r="H355" s="226"/>
      <c r="I355" s="166"/>
      <c r="J355" s="226"/>
      <c r="K355" s="166"/>
      <c r="L355" s="226"/>
      <c r="M355" s="166"/>
      <c r="N355" s="226"/>
      <c r="O355" s="166"/>
      <c r="P355" s="226"/>
      <c r="Q355" s="166"/>
      <c r="R355" s="226"/>
      <c r="S355" s="1"/>
      <c r="T355" s="1"/>
      <c r="U355" s="1"/>
      <c r="V355" s="4"/>
      <c r="W355" s="4"/>
      <c r="X355" s="4"/>
      <c r="Y355" s="4"/>
      <c r="Z355" s="4"/>
      <c r="AA355" s="4"/>
      <c r="AB355" s="1"/>
      <c r="AC355" s="1"/>
      <c r="AD355" s="1"/>
      <c r="AE355" s="1"/>
      <c r="AF355" s="1"/>
      <c r="AG355" s="1"/>
      <c r="AH355" s="1"/>
      <c r="AI355" s="1"/>
    </row>
    <row r="356" spans="1:35" s="2" customFormat="1" ht="11.5" x14ac:dyDescent="0.25">
      <c r="A356" s="1"/>
      <c r="B356" s="227"/>
      <c r="C356" s="227"/>
      <c r="D356" s="225"/>
      <c r="E356" s="225"/>
      <c r="F356" s="226"/>
      <c r="G356" s="166"/>
      <c r="H356" s="226"/>
      <c r="I356" s="166"/>
      <c r="J356" s="226"/>
      <c r="K356" s="166"/>
      <c r="L356" s="226"/>
      <c r="M356" s="166"/>
      <c r="N356" s="226"/>
      <c r="O356" s="166"/>
      <c r="P356" s="226"/>
      <c r="Q356" s="166"/>
      <c r="R356" s="226"/>
      <c r="S356" s="1"/>
      <c r="T356" s="1"/>
      <c r="U356" s="1"/>
      <c r="V356" s="4"/>
      <c r="W356" s="4"/>
      <c r="X356" s="4"/>
      <c r="Y356" s="4"/>
      <c r="Z356" s="4"/>
      <c r="AA356" s="4"/>
      <c r="AB356" s="1"/>
      <c r="AC356" s="1"/>
      <c r="AD356" s="1"/>
      <c r="AE356" s="1"/>
      <c r="AF356" s="1"/>
      <c r="AG356" s="1"/>
      <c r="AH356" s="1"/>
      <c r="AI356" s="1"/>
    </row>
    <row r="357" spans="1:35" s="2" customFormat="1" ht="11.5" x14ac:dyDescent="0.25">
      <c r="A357" s="1"/>
      <c r="B357" s="227"/>
      <c r="C357" s="227"/>
      <c r="D357" s="225"/>
      <c r="E357" s="225"/>
      <c r="F357" s="226"/>
      <c r="G357" s="166"/>
      <c r="H357" s="226"/>
      <c r="I357" s="166"/>
      <c r="J357" s="226"/>
      <c r="K357" s="166"/>
      <c r="L357" s="226"/>
      <c r="M357" s="166"/>
      <c r="N357" s="226"/>
      <c r="O357" s="166"/>
      <c r="P357" s="226"/>
      <c r="Q357" s="166"/>
      <c r="R357" s="226"/>
      <c r="S357" s="1"/>
      <c r="T357" s="1"/>
      <c r="U357" s="1"/>
      <c r="V357" s="4"/>
      <c r="W357" s="4"/>
      <c r="X357" s="4"/>
      <c r="Y357" s="4"/>
      <c r="Z357" s="4"/>
      <c r="AA357" s="4"/>
      <c r="AB357" s="1"/>
      <c r="AC357" s="1"/>
      <c r="AD357" s="1"/>
      <c r="AE357" s="1"/>
      <c r="AF357" s="1"/>
      <c r="AG357" s="1"/>
      <c r="AH357" s="1"/>
      <c r="AI357" s="1"/>
    </row>
    <row r="358" spans="1:35" s="2" customFormat="1" ht="11.5" x14ac:dyDescent="0.25">
      <c r="A358" s="1"/>
      <c r="B358" s="227"/>
      <c r="C358" s="227"/>
      <c r="D358" s="225"/>
      <c r="E358" s="225"/>
      <c r="F358" s="226"/>
      <c r="G358" s="166"/>
      <c r="H358" s="226"/>
      <c r="I358" s="166"/>
      <c r="J358" s="226"/>
      <c r="K358" s="166"/>
      <c r="L358" s="226"/>
      <c r="M358" s="166"/>
      <c r="N358" s="226"/>
      <c r="O358" s="166"/>
      <c r="P358" s="226"/>
      <c r="Q358" s="166"/>
      <c r="R358" s="226"/>
      <c r="S358" s="1"/>
      <c r="T358" s="1"/>
      <c r="U358" s="1"/>
      <c r="V358" s="4"/>
      <c r="W358" s="4"/>
      <c r="X358" s="4"/>
      <c r="Y358" s="4"/>
      <c r="Z358" s="4"/>
      <c r="AA358" s="4"/>
      <c r="AB358" s="1"/>
      <c r="AC358" s="1"/>
      <c r="AD358" s="1"/>
      <c r="AE358" s="1"/>
      <c r="AF358" s="1"/>
      <c r="AG358" s="1"/>
      <c r="AH358" s="1"/>
      <c r="AI358" s="1"/>
    </row>
    <row r="359" spans="1:35" s="2" customFormat="1" ht="11.5" x14ac:dyDescent="0.25">
      <c r="A359" s="1"/>
      <c r="B359" s="227"/>
      <c r="C359" s="227"/>
      <c r="D359" s="225"/>
      <c r="E359" s="225"/>
      <c r="F359" s="226"/>
      <c r="G359" s="166"/>
      <c r="H359" s="226"/>
      <c r="I359" s="166"/>
      <c r="J359" s="226"/>
      <c r="K359" s="166"/>
      <c r="L359" s="226"/>
      <c r="M359" s="166"/>
      <c r="N359" s="226"/>
      <c r="O359" s="166"/>
      <c r="P359" s="226"/>
      <c r="Q359" s="166"/>
      <c r="R359" s="226"/>
      <c r="S359" s="1"/>
      <c r="T359" s="1"/>
      <c r="U359" s="1"/>
      <c r="V359" s="4"/>
      <c r="W359" s="4"/>
      <c r="X359" s="4"/>
      <c r="Y359" s="4"/>
      <c r="Z359" s="4"/>
      <c r="AA359" s="4"/>
      <c r="AB359" s="1"/>
      <c r="AC359" s="1"/>
      <c r="AD359" s="1"/>
      <c r="AE359" s="1"/>
      <c r="AF359" s="1"/>
      <c r="AG359" s="1"/>
      <c r="AH359" s="1"/>
      <c r="AI359" s="1"/>
    </row>
    <row r="360" spans="1:35" s="2" customFormat="1" ht="11.5" x14ac:dyDescent="0.25">
      <c r="A360" s="1"/>
      <c r="B360" s="227"/>
      <c r="C360" s="227"/>
      <c r="D360" s="225"/>
      <c r="E360" s="225"/>
      <c r="F360" s="226"/>
      <c r="G360" s="166"/>
      <c r="H360" s="226"/>
      <c r="I360" s="166"/>
      <c r="J360" s="226"/>
      <c r="K360" s="166"/>
      <c r="L360" s="226"/>
      <c r="M360" s="166"/>
      <c r="N360" s="226"/>
      <c r="O360" s="166"/>
      <c r="P360" s="226"/>
      <c r="Q360" s="166"/>
      <c r="R360" s="226"/>
      <c r="S360" s="1"/>
      <c r="T360" s="1"/>
      <c r="U360" s="1"/>
      <c r="V360" s="4"/>
      <c r="W360" s="4"/>
      <c r="X360" s="4"/>
      <c r="Y360" s="4"/>
      <c r="Z360" s="4"/>
      <c r="AA360" s="4"/>
      <c r="AB360" s="1"/>
      <c r="AC360" s="1"/>
      <c r="AD360" s="1"/>
      <c r="AE360" s="1"/>
      <c r="AF360" s="1"/>
      <c r="AG360" s="1"/>
      <c r="AH360" s="1"/>
      <c r="AI360" s="1"/>
    </row>
    <row r="361" spans="1:35" s="2" customFormat="1" ht="11.5" x14ac:dyDescent="0.25">
      <c r="A361" s="1"/>
      <c r="B361" s="227"/>
      <c r="C361" s="227"/>
      <c r="D361" s="225"/>
      <c r="E361" s="225"/>
      <c r="F361" s="226"/>
      <c r="G361" s="166"/>
      <c r="H361" s="226"/>
      <c r="I361" s="166"/>
      <c r="J361" s="226"/>
      <c r="K361" s="166"/>
      <c r="L361" s="226"/>
      <c r="M361" s="166"/>
      <c r="N361" s="226"/>
      <c r="O361" s="166"/>
      <c r="P361" s="226"/>
      <c r="Q361" s="166"/>
      <c r="R361" s="226"/>
      <c r="S361" s="1"/>
      <c r="T361" s="1"/>
      <c r="U361" s="1"/>
      <c r="V361" s="4"/>
      <c r="W361" s="4"/>
      <c r="X361" s="4"/>
      <c r="Y361" s="4"/>
      <c r="Z361" s="4"/>
      <c r="AA361" s="4"/>
      <c r="AB361" s="1"/>
      <c r="AC361" s="1"/>
      <c r="AD361" s="1"/>
      <c r="AE361" s="1"/>
      <c r="AF361" s="1"/>
      <c r="AG361" s="1"/>
      <c r="AH361" s="1"/>
      <c r="AI361" s="1"/>
    </row>
    <row r="362" spans="1:35" s="2" customFormat="1" ht="11.5" x14ac:dyDescent="0.25">
      <c r="A362" s="1"/>
      <c r="B362" s="227"/>
      <c r="C362" s="227"/>
      <c r="D362" s="225"/>
      <c r="E362" s="225"/>
      <c r="F362" s="226"/>
      <c r="G362" s="166"/>
      <c r="H362" s="226"/>
      <c r="I362" s="166"/>
      <c r="J362" s="226"/>
      <c r="K362" s="166"/>
      <c r="L362" s="226"/>
      <c r="M362" s="166"/>
      <c r="N362" s="226"/>
      <c r="O362" s="166"/>
      <c r="P362" s="226"/>
      <c r="Q362" s="166"/>
      <c r="R362" s="226"/>
      <c r="S362" s="1"/>
      <c r="T362" s="1"/>
      <c r="U362" s="1"/>
      <c r="V362" s="4"/>
      <c r="W362" s="4"/>
      <c r="X362" s="4"/>
      <c r="Y362" s="4"/>
      <c r="Z362" s="4"/>
      <c r="AA362" s="4"/>
      <c r="AB362" s="1"/>
      <c r="AC362" s="1"/>
      <c r="AD362" s="1"/>
      <c r="AE362" s="1"/>
      <c r="AF362" s="1"/>
      <c r="AG362" s="1"/>
      <c r="AH362" s="1"/>
      <c r="AI362" s="1"/>
    </row>
    <row r="363" spans="1:35" s="2" customFormat="1" ht="11.5" x14ac:dyDescent="0.25">
      <c r="A363" s="1"/>
      <c r="B363" s="227"/>
      <c r="C363" s="227"/>
      <c r="D363" s="225"/>
      <c r="E363" s="225"/>
      <c r="F363" s="226"/>
      <c r="G363" s="166"/>
      <c r="H363" s="226"/>
      <c r="I363" s="166"/>
      <c r="J363" s="226"/>
      <c r="K363" s="166"/>
      <c r="L363" s="226"/>
      <c r="M363" s="166"/>
      <c r="N363" s="226"/>
      <c r="O363" s="166"/>
      <c r="P363" s="226"/>
      <c r="Q363" s="166"/>
      <c r="R363" s="226"/>
      <c r="S363" s="1"/>
      <c r="T363" s="1"/>
      <c r="U363" s="1"/>
      <c r="V363" s="4"/>
      <c r="W363" s="4"/>
      <c r="X363" s="4"/>
      <c r="Y363" s="4"/>
      <c r="Z363" s="4"/>
      <c r="AA363" s="4"/>
      <c r="AB363" s="1"/>
      <c r="AC363" s="1"/>
      <c r="AD363" s="1"/>
      <c r="AE363" s="1"/>
      <c r="AF363" s="1"/>
      <c r="AG363" s="1"/>
      <c r="AH363" s="1"/>
      <c r="AI363" s="1"/>
    </row>
    <row r="364" spans="1:35" s="2" customFormat="1" ht="11.5" x14ac:dyDescent="0.25">
      <c r="A364" s="1"/>
      <c r="B364" s="227"/>
      <c r="C364" s="227"/>
      <c r="D364" s="225"/>
      <c r="E364" s="225"/>
      <c r="F364" s="226"/>
      <c r="G364" s="166"/>
      <c r="H364" s="226"/>
      <c r="I364" s="166"/>
      <c r="J364" s="226"/>
      <c r="K364" s="166"/>
      <c r="L364" s="226"/>
      <c r="M364" s="166"/>
      <c r="N364" s="226"/>
      <c r="O364" s="166"/>
      <c r="P364" s="226"/>
      <c r="Q364" s="166"/>
      <c r="R364" s="226"/>
      <c r="S364" s="1"/>
      <c r="T364" s="1"/>
      <c r="U364" s="1"/>
      <c r="V364" s="4"/>
      <c r="W364" s="4"/>
      <c r="X364" s="4"/>
      <c r="Y364" s="4"/>
      <c r="Z364" s="4"/>
      <c r="AA364" s="4"/>
      <c r="AB364" s="1"/>
      <c r="AC364" s="1"/>
      <c r="AD364" s="1"/>
      <c r="AE364" s="1"/>
      <c r="AF364" s="1"/>
      <c r="AG364" s="1"/>
      <c r="AH364" s="1"/>
      <c r="AI364" s="1"/>
    </row>
    <row r="365" spans="1:35" s="2" customFormat="1" ht="11.5" x14ac:dyDescent="0.25">
      <c r="A365" s="1"/>
      <c r="B365" s="227"/>
      <c r="C365" s="227"/>
      <c r="D365" s="225"/>
      <c r="E365" s="225"/>
      <c r="F365" s="226"/>
      <c r="G365" s="166"/>
      <c r="H365" s="226"/>
      <c r="I365" s="166"/>
      <c r="J365" s="226"/>
      <c r="K365" s="166"/>
      <c r="L365" s="226"/>
      <c r="M365" s="166"/>
      <c r="N365" s="226"/>
      <c r="O365" s="166"/>
      <c r="P365" s="226"/>
      <c r="Q365" s="166"/>
      <c r="R365" s="226"/>
      <c r="S365" s="1"/>
      <c r="T365" s="1"/>
      <c r="U365" s="1"/>
      <c r="V365" s="4"/>
      <c r="W365" s="4"/>
      <c r="X365" s="4"/>
      <c r="Y365" s="4"/>
      <c r="Z365" s="4"/>
      <c r="AA365" s="4"/>
      <c r="AB365" s="1"/>
      <c r="AC365" s="1"/>
      <c r="AD365" s="1"/>
      <c r="AE365" s="1"/>
      <c r="AF365" s="1"/>
      <c r="AG365" s="1"/>
      <c r="AH365" s="1"/>
      <c r="AI365" s="1"/>
    </row>
    <row r="366" spans="1:35" s="2" customFormat="1" ht="11.5" x14ac:dyDescent="0.25">
      <c r="A366" s="1"/>
      <c r="B366" s="227"/>
      <c r="C366" s="227"/>
      <c r="D366" s="225"/>
      <c r="E366" s="225"/>
      <c r="F366" s="226"/>
      <c r="G366" s="166"/>
      <c r="H366" s="226"/>
      <c r="I366" s="166"/>
      <c r="J366" s="226"/>
      <c r="K366" s="166"/>
      <c r="L366" s="226"/>
      <c r="M366" s="166"/>
      <c r="N366" s="226"/>
      <c r="O366" s="166"/>
      <c r="P366" s="226"/>
      <c r="Q366" s="166"/>
      <c r="R366" s="226"/>
      <c r="S366" s="1"/>
      <c r="T366" s="1"/>
      <c r="U366" s="1"/>
      <c r="V366" s="4"/>
      <c r="W366" s="4"/>
      <c r="X366" s="4"/>
      <c r="Y366" s="4"/>
      <c r="Z366" s="4"/>
      <c r="AA366" s="4"/>
      <c r="AB366" s="1"/>
      <c r="AC366" s="1"/>
      <c r="AD366" s="1"/>
      <c r="AE366" s="1"/>
      <c r="AF366" s="1"/>
      <c r="AG366" s="1"/>
      <c r="AH366" s="1"/>
      <c r="AI366" s="1"/>
    </row>
    <row r="367" spans="1:35" s="2" customFormat="1" ht="11.5" x14ac:dyDescent="0.25">
      <c r="A367" s="1"/>
      <c r="B367" s="227"/>
      <c r="C367" s="227"/>
      <c r="D367" s="225"/>
      <c r="E367" s="225"/>
      <c r="F367" s="226"/>
      <c r="G367" s="166"/>
      <c r="H367" s="226"/>
      <c r="I367" s="166"/>
      <c r="J367" s="226"/>
      <c r="K367" s="166"/>
      <c r="L367" s="226"/>
      <c r="M367" s="166"/>
      <c r="N367" s="226"/>
      <c r="O367" s="166"/>
      <c r="P367" s="226"/>
      <c r="Q367" s="166"/>
      <c r="R367" s="226"/>
      <c r="S367" s="1"/>
      <c r="T367" s="1"/>
      <c r="U367" s="1"/>
      <c r="V367" s="4"/>
      <c r="W367" s="4"/>
      <c r="X367" s="4"/>
      <c r="Y367" s="4"/>
      <c r="Z367" s="4"/>
      <c r="AA367" s="4"/>
      <c r="AB367" s="1"/>
      <c r="AC367" s="1"/>
      <c r="AD367" s="1"/>
      <c r="AE367" s="1"/>
      <c r="AF367" s="1"/>
      <c r="AG367" s="1"/>
      <c r="AH367" s="1"/>
      <c r="AI367" s="1"/>
    </row>
    <row r="368" spans="1:35" s="2" customFormat="1" ht="11.5" x14ac:dyDescent="0.25">
      <c r="A368" s="1"/>
      <c r="B368" s="227"/>
      <c r="C368" s="227"/>
      <c r="D368" s="225"/>
      <c r="E368" s="225"/>
      <c r="F368" s="226"/>
      <c r="G368" s="166"/>
      <c r="H368" s="226"/>
      <c r="I368" s="166"/>
      <c r="J368" s="226"/>
      <c r="K368" s="166"/>
      <c r="L368" s="226"/>
      <c r="M368" s="166"/>
      <c r="N368" s="226"/>
      <c r="O368" s="166"/>
      <c r="P368" s="226"/>
      <c r="Q368" s="166"/>
      <c r="R368" s="226"/>
      <c r="S368" s="1"/>
      <c r="T368" s="1"/>
      <c r="U368" s="1"/>
      <c r="V368" s="4"/>
      <c r="W368" s="4"/>
      <c r="X368" s="4"/>
      <c r="Y368" s="4"/>
      <c r="Z368" s="4"/>
      <c r="AA368" s="4"/>
      <c r="AB368" s="1"/>
      <c r="AC368" s="1"/>
      <c r="AD368" s="1"/>
      <c r="AE368" s="1"/>
      <c r="AF368" s="1"/>
      <c r="AG368" s="1"/>
      <c r="AH368" s="1"/>
      <c r="AI368" s="1"/>
    </row>
    <row r="369" spans="1:35" s="2" customFormat="1" ht="11.5" x14ac:dyDescent="0.25">
      <c r="A369" s="1"/>
      <c r="B369" s="227"/>
      <c r="C369" s="227"/>
      <c r="D369" s="225"/>
      <c r="E369" s="225"/>
      <c r="F369" s="226"/>
      <c r="G369" s="166"/>
      <c r="H369" s="226"/>
      <c r="I369" s="166"/>
      <c r="J369" s="226"/>
      <c r="K369" s="166"/>
      <c r="L369" s="226"/>
      <c r="M369" s="166"/>
      <c r="N369" s="226"/>
      <c r="O369" s="166"/>
      <c r="P369" s="226"/>
      <c r="Q369" s="166"/>
      <c r="R369" s="226"/>
      <c r="S369" s="1"/>
      <c r="T369" s="1"/>
      <c r="U369" s="1"/>
      <c r="V369" s="4"/>
      <c r="W369" s="4"/>
      <c r="X369" s="4"/>
      <c r="Y369" s="4"/>
      <c r="Z369" s="4"/>
      <c r="AA369" s="4"/>
      <c r="AB369" s="1"/>
      <c r="AC369" s="1"/>
      <c r="AD369" s="1"/>
      <c r="AE369" s="1"/>
      <c r="AF369" s="1"/>
      <c r="AG369" s="1"/>
      <c r="AH369" s="1"/>
      <c r="AI369" s="1"/>
    </row>
    <row r="370" spans="1:35" s="2" customFormat="1" ht="11.5" x14ac:dyDescent="0.25">
      <c r="A370" s="1"/>
      <c r="B370" s="227"/>
      <c r="C370" s="227"/>
      <c r="D370" s="225"/>
      <c r="E370" s="225"/>
      <c r="F370" s="226"/>
      <c r="G370" s="166"/>
      <c r="H370" s="226"/>
      <c r="I370" s="166"/>
      <c r="J370" s="226"/>
      <c r="K370" s="166"/>
      <c r="L370" s="226"/>
      <c r="M370" s="166"/>
      <c r="N370" s="226"/>
      <c r="O370" s="166"/>
      <c r="P370" s="226"/>
      <c r="Q370" s="166"/>
      <c r="R370" s="226"/>
      <c r="S370" s="1"/>
      <c r="T370" s="1"/>
      <c r="U370" s="1"/>
      <c r="V370" s="4"/>
      <c r="W370" s="4"/>
      <c r="X370" s="4"/>
      <c r="Y370" s="4"/>
      <c r="Z370" s="4"/>
      <c r="AA370" s="4"/>
      <c r="AB370" s="1"/>
      <c r="AC370" s="1"/>
      <c r="AD370" s="1"/>
      <c r="AE370" s="1"/>
      <c r="AF370" s="1"/>
      <c r="AG370" s="1"/>
      <c r="AH370" s="1"/>
      <c r="AI370" s="1"/>
    </row>
    <row r="371" spans="1:35" s="2" customFormat="1" ht="11.5" x14ac:dyDescent="0.25">
      <c r="A371" s="1"/>
      <c r="B371" s="227"/>
      <c r="C371" s="227"/>
      <c r="D371" s="225"/>
      <c r="E371" s="225"/>
      <c r="F371" s="226"/>
      <c r="G371" s="166"/>
      <c r="H371" s="226"/>
      <c r="I371" s="166"/>
      <c r="J371" s="226"/>
      <c r="K371" s="166"/>
      <c r="L371" s="226"/>
      <c r="M371" s="166"/>
      <c r="N371" s="226"/>
      <c r="O371" s="166"/>
      <c r="P371" s="226"/>
      <c r="Q371" s="166"/>
      <c r="R371" s="226"/>
      <c r="S371" s="1"/>
      <c r="T371" s="1"/>
      <c r="U371" s="1"/>
      <c r="V371" s="4"/>
      <c r="W371" s="4"/>
      <c r="X371" s="4"/>
      <c r="Y371" s="4"/>
      <c r="Z371" s="4"/>
      <c r="AA371" s="4"/>
      <c r="AB371" s="1"/>
      <c r="AC371" s="1"/>
      <c r="AD371" s="1"/>
      <c r="AE371" s="1"/>
      <c r="AF371" s="1"/>
      <c r="AG371" s="1"/>
      <c r="AH371" s="1"/>
      <c r="AI371" s="1"/>
    </row>
    <row r="372" spans="1:35" s="2" customFormat="1" ht="11.5" x14ac:dyDescent="0.25">
      <c r="A372" s="1"/>
      <c r="B372" s="227"/>
      <c r="C372" s="227"/>
      <c r="D372" s="225"/>
      <c r="E372" s="225"/>
      <c r="F372" s="226"/>
      <c r="G372" s="166"/>
      <c r="H372" s="226"/>
      <c r="I372" s="166"/>
      <c r="J372" s="226"/>
      <c r="K372" s="166"/>
      <c r="L372" s="226"/>
      <c r="M372" s="166"/>
      <c r="N372" s="226"/>
      <c r="O372" s="166"/>
      <c r="P372" s="226"/>
      <c r="Q372" s="166"/>
      <c r="R372" s="226"/>
      <c r="S372" s="1"/>
      <c r="T372" s="1"/>
      <c r="U372" s="1"/>
      <c r="V372" s="4"/>
      <c r="W372" s="4"/>
      <c r="X372" s="4"/>
      <c r="Y372" s="4"/>
      <c r="Z372" s="4"/>
      <c r="AA372" s="4"/>
      <c r="AB372" s="1"/>
      <c r="AC372" s="1"/>
      <c r="AD372" s="1"/>
      <c r="AE372" s="1"/>
      <c r="AF372" s="1"/>
      <c r="AG372" s="1"/>
      <c r="AH372" s="1"/>
      <c r="AI372" s="1"/>
    </row>
    <row r="373" spans="1:35" s="2" customFormat="1" ht="11.5" x14ac:dyDescent="0.25">
      <c r="A373" s="1"/>
      <c r="B373" s="227"/>
      <c r="C373" s="227"/>
      <c r="D373" s="225"/>
      <c r="E373" s="225"/>
      <c r="F373" s="226"/>
      <c r="G373" s="166"/>
      <c r="H373" s="226"/>
      <c r="I373" s="166"/>
      <c r="J373" s="226"/>
      <c r="K373" s="166"/>
      <c r="L373" s="226"/>
      <c r="M373" s="166"/>
      <c r="N373" s="226"/>
      <c r="O373" s="166"/>
      <c r="P373" s="226"/>
      <c r="Q373" s="166"/>
      <c r="R373" s="226"/>
      <c r="S373" s="1"/>
      <c r="T373" s="1"/>
      <c r="U373" s="1"/>
      <c r="V373" s="4"/>
      <c r="W373" s="4"/>
      <c r="X373" s="4"/>
      <c r="Y373" s="4"/>
      <c r="Z373" s="4"/>
      <c r="AA373" s="4"/>
      <c r="AB373" s="1"/>
      <c r="AC373" s="1"/>
      <c r="AD373" s="1"/>
      <c r="AE373" s="1"/>
      <c r="AF373" s="1"/>
      <c r="AG373" s="1"/>
      <c r="AH373" s="1"/>
      <c r="AI373" s="1"/>
    </row>
    <row r="374" spans="1:35" s="2" customFormat="1" ht="11.5" x14ac:dyDescent="0.25">
      <c r="A374" s="1"/>
      <c r="B374" s="227"/>
      <c r="C374" s="227"/>
      <c r="D374" s="225"/>
      <c r="E374" s="225"/>
      <c r="F374" s="226"/>
      <c r="G374" s="166"/>
      <c r="H374" s="226"/>
      <c r="I374" s="166"/>
      <c r="J374" s="226"/>
      <c r="K374" s="166"/>
      <c r="L374" s="226"/>
      <c r="M374" s="166"/>
      <c r="N374" s="226"/>
      <c r="O374" s="166"/>
      <c r="P374" s="226"/>
      <c r="Q374" s="166"/>
      <c r="R374" s="226"/>
      <c r="S374" s="1"/>
      <c r="T374" s="1"/>
      <c r="U374" s="1"/>
      <c r="V374" s="4"/>
      <c r="W374" s="4"/>
      <c r="X374" s="4"/>
      <c r="Y374" s="4"/>
      <c r="Z374" s="4"/>
      <c r="AA374" s="4"/>
      <c r="AB374" s="1"/>
      <c r="AC374" s="1"/>
      <c r="AD374" s="1"/>
      <c r="AE374" s="1"/>
      <c r="AF374" s="1"/>
      <c r="AG374" s="1"/>
      <c r="AH374" s="1"/>
      <c r="AI374" s="1"/>
    </row>
    <row r="375" spans="1:35" s="2" customFormat="1" ht="11.5" x14ac:dyDescent="0.25">
      <c r="A375" s="1"/>
      <c r="B375" s="227"/>
      <c r="C375" s="227"/>
      <c r="D375" s="225"/>
      <c r="E375" s="225"/>
      <c r="F375" s="226"/>
      <c r="G375" s="166"/>
      <c r="H375" s="226"/>
      <c r="I375" s="166"/>
      <c r="J375" s="226"/>
      <c r="K375" s="166"/>
      <c r="L375" s="226"/>
      <c r="M375" s="166"/>
      <c r="N375" s="226"/>
      <c r="O375" s="166"/>
      <c r="P375" s="226"/>
      <c r="Q375" s="166"/>
      <c r="R375" s="226"/>
      <c r="S375" s="1"/>
      <c r="T375" s="1"/>
      <c r="U375" s="1"/>
      <c r="V375" s="4"/>
      <c r="W375" s="4"/>
      <c r="X375" s="4"/>
      <c r="Y375" s="4"/>
      <c r="Z375" s="4"/>
      <c r="AA375" s="4"/>
      <c r="AB375" s="1"/>
      <c r="AC375" s="1"/>
      <c r="AD375" s="1"/>
      <c r="AE375" s="1"/>
      <c r="AF375" s="1"/>
      <c r="AG375" s="1"/>
      <c r="AH375" s="1"/>
      <c r="AI375" s="1"/>
    </row>
    <row r="376" spans="1:35" s="2" customFormat="1" ht="11.5" x14ac:dyDescent="0.25">
      <c r="A376" s="1"/>
      <c r="B376" s="227"/>
      <c r="C376" s="227"/>
      <c r="D376" s="225"/>
      <c r="E376" s="225"/>
      <c r="F376" s="226"/>
      <c r="G376" s="166"/>
      <c r="H376" s="226"/>
      <c r="I376" s="166"/>
      <c r="J376" s="226"/>
      <c r="K376" s="166"/>
      <c r="L376" s="226"/>
      <c r="M376" s="166"/>
      <c r="N376" s="226"/>
      <c r="O376" s="166"/>
      <c r="P376" s="226"/>
      <c r="Q376" s="166"/>
      <c r="R376" s="226"/>
      <c r="S376" s="1"/>
      <c r="T376" s="1"/>
      <c r="U376" s="1"/>
      <c r="V376" s="4"/>
      <c r="W376" s="4"/>
      <c r="X376" s="4"/>
      <c r="Y376" s="4"/>
      <c r="Z376" s="4"/>
      <c r="AA376" s="4"/>
      <c r="AB376" s="1"/>
      <c r="AC376" s="1"/>
      <c r="AD376" s="1"/>
      <c r="AE376" s="1"/>
      <c r="AF376" s="1"/>
      <c r="AG376" s="1"/>
      <c r="AH376" s="1"/>
      <c r="AI376" s="1"/>
    </row>
    <row r="377" spans="1:35" s="2" customFormat="1" ht="11.5" x14ac:dyDescent="0.25">
      <c r="A377" s="1"/>
      <c r="B377" s="227"/>
      <c r="C377" s="227"/>
      <c r="D377" s="225"/>
      <c r="E377" s="225"/>
      <c r="F377" s="226"/>
      <c r="G377" s="166"/>
      <c r="H377" s="226"/>
      <c r="I377" s="166"/>
      <c r="J377" s="226"/>
      <c r="K377" s="166"/>
      <c r="L377" s="226"/>
      <c r="M377" s="166"/>
      <c r="N377" s="226"/>
      <c r="O377" s="166"/>
      <c r="P377" s="226"/>
      <c r="Q377" s="166"/>
      <c r="R377" s="226"/>
      <c r="S377" s="1"/>
      <c r="T377" s="1"/>
      <c r="U377" s="1"/>
      <c r="V377" s="4"/>
      <c r="W377" s="4"/>
      <c r="X377" s="4"/>
      <c r="Y377" s="4"/>
      <c r="Z377" s="4"/>
      <c r="AA377" s="4"/>
      <c r="AB377" s="1"/>
      <c r="AC377" s="1"/>
      <c r="AD377" s="1"/>
      <c r="AE377" s="1"/>
      <c r="AF377" s="1"/>
      <c r="AG377" s="1"/>
      <c r="AH377" s="1"/>
      <c r="AI377" s="1"/>
    </row>
    <row r="378" spans="1:35" s="2" customFormat="1" ht="11.5" x14ac:dyDescent="0.25">
      <c r="A378" s="1"/>
      <c r="B378" s="227"/>
      <c r="C378" s="227"/>
      <c r="D378" s="225"/>
      <c r="E378" s="225"/>
      <c r="F378" s="226"/>
      <c r="G378" s="166"/>
      <c r="H378" s="226"/>
      <c r="I378" s="166"/>
      <c r="J378" s="226"/>
      <c r="K378" s="166"/>
      <c r="L378" s="226"/>
      <c r="M378" s="166"/>
      <c r="N378" s="226"/>
      <c r="O378" s="166"/>
      <c r="P378" s="226"/>
      <c r="Q378" s="166"/>
      <c r="R378" s="226"/>
      <c r="S378" s="1"/>
      <c r="T378" s="1"/>
      <c r="U378" s="1"/>
      <c r="V378" s="4"/>
      <c r="W378" s="4"/>
      <c r="X378" s="4"/>
      <c r="Y378" s="4"/>
      <c r="Z378" s="4"/>
      <c r="AA378" s="4"/>
      <c r="AB378" s="1"/>
      <c r="AC378" s="1"/>
      <c r="AD378" s="1"/>
      <c r="AE378" s="1"/>
      <c r="AF378" s="1"/>
      <c r="AG378" s="1"/>
      <c r="AH378" s="1"/>
      <c r="AI378" s="1"/>
    </row>
    <row r="379" spans="1:35" s="2" customFormat="1" ht="11.5" x14ac:dyDescent="0.25">
      <c r="A379" s="1"/>
      <c r="B379" s="227"/>
      <c r="C379" s="227"/>
      <c r="D379" s="225"/>
      <c r="E379" s="225"/>
      <c r="F379" s="226"/>
      <c r="G379" s="166"/>
      <c r="H379" s="226"/>
      <c r="I379" s="166"/>
      <c r="J379" s="226"/>
      <c r="K379" s="166"/>
      <c r="L379" s="226"/>
      <c r="M379" s="166"/>
      <c r="N379" s="226"/>
      <c r="O379" s="166"/>
      <c r="P379" s="226"/>
      <c r="Q379" s="166"/>
      <c r="R379" s="226"/>
      <c r="S379" s="1"/>
      <c r="T379" s="1"/>
      <c r="U379" s="1"/>
      <c r="V379" s="4"/>
      <c r="W379" s="4"/>
      <c r="X379" s="4"/>
      <c r="Y379" s="4"/>
      <c r="Z379" s="4"/>
      <c r="AA379" s="4"/>
      <c r="AB379" s="1"/>
      <c r="AC379" s="1"/>
      <c r="AD379" s="1"/>
      <c r="AE379" s="1"/>
      <c r="AF379" s="1"/>
      <c r="AG379" s="1"/>
      <c r="AH379" s="1"/>
      <c r="AI379" s="1"/>
    </row>
    <row r="380" spans="1:35" s="2" customFormat="1" ht="11.5" x14ac:dyDescent="0.25">
      <c r="A380" s="1"/>
      <c r="B380" s="227"/>
      <c r="C380" s="227"/>
      <c r="D380" s="225"/>
      <c r="E380" s="225"/>
      <c r="F380" s="226"/>
      <c r="G380" s="166"/>
      <c r="H380" s="226"/>
      <c r="I380" s="166"/>
      <c r="J380" s="226"/>
      <c r="K380" s="166"/>
      <c r="L380" s="226"/>
      <c r="M380" s="166"/>
      <c r="N380" s="226"/>
      <c r="O380" s="166"/>
      <c r="P380" s="226"/>
      <c r="Q380" s="166"/>
      <c r="R380" s="226"/>
      <c r="S380" s="1"/>
      <c r="T380" s="1"/>
      <c r="U380" s="1"/>
      <c r="V380" s="4"/>
      <c r="W380" s="4"/>
      <c r="X380" s="4"/>
      <c r="Y380" s="4"/>
      <c r="Z380" s="4"/>
      <c r="AA380" s="4"/>
      <c r="AB380" s="1"/>
      <c r="AC380" s="1"/>
      <c r="AD380" s="1"/>
      <c r="AE380" s="1"/>
      <c r="AF380" s="1"/>
      <c r="AG380" s="1"/>
      <c r="AH380" s="1"/>
      <c r="AI380" s="1"/>
    </row>
    <row r="381" spans="1:35" s="2" customFormat="1" ht="11.5" x14ac:dyDescent="0.25">
      <c r="A381" s="1"/>
      <c r="B381" s="227"/>
      <c r="C381" s="227"/>
      <c r="D381" s="225"/>
      <c r="E381" s="225"/>
      <c r="F381" s="226"/>
      <c r="G381" s="166"/>
      <c r="H381" s="226"/>
      <c r="I381" s="166"/>
      <c r="J381" s="226"/>
      <c r="K381" s="166"/>
      <c r="L381" s="226"/>
      <c r="M381" s="166"/>
      <c r="N381" s="226"/>
      <c r="O381" s="166"/>
      <c r="P381" s="226"/>
      <c r="Q381" s="166"/>
      <c r="R381" s="226"/>
      <c r="S381" s="1"/>
      <c r="T381" s="1"/>
      <c r="U381" s="1"/>
      <c r="V381" s="4"/>
      <c r="W381" s="4"/>
      <c r="X381" s="4"/>
      <c r="Y381" s="4"/>
      <c r="Z381" s="4"/>
      <c r="AA381" s="4"/>
      <c r="AB381" s="1"/>
      <c r="AC381" s="1"/>
      <c r="AD381" s="1"/>
      <c r="AE381" s="1"/>
      <c r="AF381" s="1"/>
      <c r="AG381" s="1"/>
      <c r="AH381" s="1"/>
      <c r="AI381" s="1"/>
    </row>
    <row r="382" spans="1:35" s="2" customFormat="1" ht="11.5" x14ac:dyDescent="0.25">
      <c r="A382" s="1"/>
      <c r="B382" s="227"/>
      <c r="C382" s="227"/>
      <c r="D382" s="225"/>
      <c r="E382" s="225"/>
      <c r="F382" s="226"/>
      <c r="G382" s="166"/>
      <c r="H382" s="226"/>
      <c r="I382" s="166"/>
      <c r="J382" s="226"/>
      <c r="K382" s="166"/>
      <c r="L382" s="226"/>
      <c r="M382" s="166"/>
      <c r="N382" s="226"/>
      <c r="O382" s="166"/>
      <c r="P382" s="226"/>
      <c r="Q382" s="166"/>
      <c r="R382" s="226"/>
      <c r="S382" s="1"/>
      <c r="T382" s="1"/>
      <c r="U382" s="1"/>
      <c r="V382" s="4"/>
      <c r="W382" s="4"/>
      <c r="X382" s="4"/>
      <c r="Y382" s="4"/>
      <c r="Z382" s="4"/>
      <c r="AA382" s="4"/>
      <c r="AB382" s="1"/>
      <c r="AC382" s="1"/>
      <c r="AD382" s="1"/>
      <c r="AE382" s="1"/>
      <c r="AF382" s="1"/>
      <c r="AG382" s="1"/>
      <c r="AH382" s="1"/>
      <c r="AI382" s="1"/>
    </row>
    <row r="383" spans="1:35" s="2" customFormat="1" ht="11.5" x14ac:dyDescent="0.25">
      <c r="A383" s="1"/>
      <c r="B383" s="227"/>
      <c r="C383" s="227"/>
      <c r="D383" s="225"/>
      <c r="E383" s="225"/>
      <c r="F383" s="226"/>
      <c r="G383" s="166"/>
      <c r="H383" s="226"/>
      <c r="I383" s="166"/>
      <c r="J383" s="226"/>
      <c r="K383" s="166"/>
      <c r="L383" s="226"/>
      <c r="M383" s="166"/>
      <c r="N383" s="226"/>
      <c r="O383" s="166"/>
      <c r="P383" s="226"/>
      <c r="Q383" s="166"/>
      <c r="R383" s="226"/>
      <c r="S383" s="1"/>
      <c r="T383" s="1"/>
      <c r="U383" s="1"/>
      <c r="V383" s="4"/>
      <c r="W383" s="4"/>
      <c r="X383" s="4"/>
      <c r="Y383" s="4"/>
      <c r="Z383" s="4"/>
      <c r="AA383" s="4"/>
      <c r="AB383" s="1"/>
      <c r="AC383" s="1"/>
      <c r="AD383" s="1"/>
      <c r="AE383" s="1"/>
      <c r="AF383" s="1"/>
      <c r="AG383" s="1"/>
      <c r="AH383" s="1"/>
      <c r="AI383" s="1"/>
    </row>
    <row r="384" spans="1:35" s="2" customFormat="1" ht="11.5" x14ac:dyDescent="0.25">
      <c r="A384" s="1"/>
      <c r="B384" s="227"/>
      <c r="C384" s="227"/>
      <c r="D384" s="225"/>
      <c r="E384" s="225"/>
      <c r="F384" s="226"/>
      <c r="G384" s="166"/>
      <c r="H384" s="226"/>
      <c r="I384" s="166"/>
      <c r="J384" s="226"/>
      <c r="K384" s="166"/>
      <c r="L384" s="226"/>
      <c r="M384" s="166"/>
      <c r="N384" s="226"/>
      <c r="O384" s="166"/>
      <c r="P384" s="226"/>
      <c r="Q384" s="166"/>
      <c r="R384" s="226"/>
      <c r="S384" s="1"/>
      <c r="T384" s="1"/>
      <c r="U384" s="1"/>
      <c r="V384" s="4"/>
      <c r="W384" s="4"/>
      <c r="X384" s="4"/>
      <c r="Y384" s="4"/>
      <c r="Z384" s="4"/>
      <c r="AA384" s="4"/>
      <c r="AB384" s="1"/>
      <c r="AC384" s="1"/>
      <c r="AD384" s="1"/>
      <c r="AE384" s="1"/>
      <c r="AF384" s="1"/>
      <c r="AG384" s="1"/>
      <c r="AH384" s="1"/>
      <c r="AI384" s="1"/>
    </row>
    <row r="385" spans="1:35" s="2" customFormat="1" ht="11.5" x14ac:dyDescent="0.25">
      <c r="A385" s="1"/>
      <c r="B385" s="227"/>
      <c r="C385" s="227"/>
      <c r="D385" s="225"/>
      <c r="E385" s="225"/>
      <c r="F385" s="226"/>
      <c r="G385" s="166"/>
      <c r="H385" s="226"/>
      <c r="I385" s="166"/>
      <c r="J385" s="226"/>
      <c r="K385" s="166"/>
      <c r="L385" s="226"/>
      <c r="M385" s="166"/>
      <c r="N385" s="226"/>
      <c r="O385" s="166"/>
      <c r="P385" s="226"/>
      <c r="Q385" s="166"/>
      <c r="R385" s="226"/>
      <c r="S385" s="1"/>
      <c r="T385" s="1"/>
      <c r="U385" s="1"/>
      <c r="V385" s="4"/>
      <c r="W385" s="4"/>
      <c r="X385" s="4"/>
      <c r="Y385" s="4"/>
      <c r="Z385" s="4"/>
      <c r="AA385" s="4"/>
      <c r="AB385" s="1"/>
      <c r="AC385" s="1"/>
      <c r="AD385" s="1"/>
      <c r="AE385" s="1"/>
      <c r="AF385" s="1"/>
      <c r="AG385" s="1"/>
      <c r="AH385" s="1"/>
      <c r="AI385" s="1"/>
    </row>
    <row r="386" spans="1:35" s="2" customFormat="1" ht="11.5" x14ac:dyDescent="0.25">
      <c r="A386" s="1"/>
      <c r="B386" s="227"/>
      <c r="C386" s="227"/>
      <c r="D386" s="225"/>
      <c r="E386" s="225"/>
      <c r="F386" s="226"/>
      <c r="G386" s="166"/>
      <c r="H386" s="226"/>
      <c r="I386" s="166"/>
      <c r="J386" s="226"/>
      <c r="K386" s="166"/>
      <c r="L386" s="226"/>
      <c r="M386" s="166"/>
      <c r="N386" s="226"/>
      <c r="O386" s="166"/>
      <c r="P386" s="226"/>
      <c r="Q386" s="166"/>
      <c r="R386" s="226"/>
      <c r="S386" s="1"/>
      <c r="T386" s="1"/>
      <c r="U386" s="1"/>
      <c r="V386" s="4"/>
      <c r="W386" s="4"/>
      <c r="X386" s="4"/>
      <c r="Y386" s="4"/>
      <c r="Z386" s="4"/>
      <c r="AA386" s="4"/>
      <c r="AB386" s="1"/>
      <c r="AC386" s="1"/>
      <c r="AD386" s="1"/>
      <c r="AE386" s="1"/>
      <c r="AF386" s="1"/>
      <c r="AG386" s="1"/>
      <c r="AH386" s="1"/>
      <c r="AI386" s="1"/>
    </row>
    <row r="387" spans="1:35" s="2" customFormat="1" ht="11.5" x14ac:dyDescent="0.25">
      <c r="A387" s="1"/>
      <c r="B387" s="227"/>
      <c r="C387" s="227"/>
      <c r="D387" s="225"/>
      <c r="E387" s="225"/>
      <c r="F387" s="226"/>
      <c r="G387" s="166"/>
      <c r="H387" s="226"/>
      <c r="I387" s="166"/>
      <c r="J387" s="226"/>
      <c r="K387" s="166"/>
      <c r="L387" s="226"/>
      <c r="M387" s="166"/>
      <c r="N387" s="226"/>
      <c r="O387" s="166"/>
      <c r="P387" s="226"/>
      <c r="Q387" s="166"/>
      <c r="R387" s="226"/>
      <c r="S387" s="1"/>
      <c r="T387" s="1"/>
      <c r="U387" s="1"/>
      <c r="V387" s="4"/>
      <c r="W387" s="4"/>
      <c r="X387" s="4"/>
      <c r="Y387" s="4"/>
      <c r="Z387" s="4"/>
      <c r="AA387" s="4"/>
      <c r="AB387" s="1"/>
      <c r="AC387" s="1"/>
      <c r="AD387" s="1"/>
      <c r="AE387" s="1"/>
      <c r="AF387" s="1"/>
      <c r="AG387" s="1"/>
      <c r="AH387" s="1"/>
      <c r="AI387" s="1"/>
    </row>
    <row r="388" spans="1:35" s="2" customFormat="1" ht="11.5" x14ac:dyDescent="0.25">
      <c r="A388" s="1"/>
      <c r="B388" s="227"/>
      <c r="C388" s="227"/>
      <c r="D388" s="225"/>
      <c r="E388" s="225"/>
      <c r="F388" s="226"/>
      <c r="G388" s="166"/>
      <c r="H388" s="226"/>
      <c r="I388" s="166"/>
      <c r="J388" s="226"/>
      <c r="K388" s="166"/>
      <c r="L388" s="226"/>
      <c r="M388" s="166"/>
      <c r="N388" s="226"/>
      <c r="O388" s="166"/>
      <c r="P388" s="226"/>
      <c r="Q388" s="166"/>
      <c r="R388" s="226"/>
      <c r="S388" s="1"/>
      <c r="T388" s="1"/>
      <c r="U388" s="1"/>
      <c r="V388" s="4"/>
      <c r="W388" s="4"/>
      <c r="X388" s="4"/>
      <c r="Y388" s="4"/>
      <c r="Z388" s="4"/>
      <c r="AA388" s="4"/>
      <c r="AB388" s="1"/>
      <c r="AC388" s="1"/>
      <c r="AD388" s="1"/>
      <c r="AE388" s="1"/>
      <c r="AF388" s="1"/>
      <c r="AG388" s="1"/>
      <c r="AH388" s="1"/>
      <c r="AI388" s="1"/>
    </row>
    <row r="389" spans="1:35" s="2" customFormat="1" ht="11.5" x14ac:dyDescent="0.25">
      <c r="A389" s="1"/>
      <c r="B389" s="227"/>
      <c r="C389" s="227"/>
      <c r="D389" s="225"/>
      <c r="E389" s="225"/>
      <c r="F389" s="226"/>
      <c r="G389" s="166"/>
      <c r="H389" s="226"/>
      <c r="I389" s="166"/>
      <c r="J389" s="226"/>
      <c r="K389" s="166"/>
      <c r="L389" s="226"/>
      <c r="M389" s="166"/>
      <c r="N389" s="226"/>
      <c r="O389" s="166"/>
      <c r="P389" s="226"/>
      <c r="Q389" s="166"/>
      <c r="R389" s="226"/>
      <c r="S389" s="1"/>
      <c r="T389" s="1"/>
      <c r="U389" s="1"/>
      <c r="V389" s="4"/>
      <c r="W389" s="4"/>
      <c r="X389" s="4"/>
      <c r="Y389" s="4"/>
      <c r="Z389" s="4"/>
      <c r="AA389" s="4"/>
      <c r="AB389" s="1"/>
      <c r="AC389" s="1"/>
      <c r="AD389" s="1"/>
      <c r="AE389" s="1"/>
      <c r="AF389" s="1"/>
      <c r="AG389" s="1"/>
      <c r="AH389" s="1"/>
      <c r="AI389" s="1"/>
    </row>
    <row r="390" spans="1:35" s="2" customFormat="1" ht="11.5" x14ac:dyDescent="0.25">
      <c r="A390" s="1"/>
      <c r="B390" s="227"/>
      <c r="C390" s="227"/>
      <c r="D390" s="225"/>
      <c r="E390" s="225"/>
      <c r="F390" s="226"/>
      <c r="G390" s="166"/>
      <c r="H390" s="226"/>
      <c r="I390" s="166"/>
      <c r="J390" s="226"/>
      <c r="K390" s="166"/>
      <c r="L390" s="226"/>
      <c r="M390" s="166"/>
      <c r="N390" s="226"/>
      <c r="O390" s="166"/>
      <c r="P390" s="226"/>
      <c r="Q390" s="166"/>
      <c r="R390" s="226"/>
      <c r="S390" s="1"/>
      <c r="T390" s="1"/>
      <c r="U390" s="1"/>
      <c r="V390" s="4"/>
      <c r="W390" s="4"/>
      <c r="X390" s="4"/>
      <c r="Y390" s="4"/>
      <c r="Z390" s="4"/>
      <c r="AA390" s="4"/>
      <c r="AB390" s="1"/>
      <c r="AC390" s="1"/>
      <c r="AD390" s="1"/>
      <c r="AE390" s="1"/>
      <c r="AF390" s="1"/>
      <c r="AG390" s="1"/>
      <c r="AH390" s="1"/>
      <c r="AI390" s="1"/>
    </row>
    <row r="391" spans="1:35" s="2" customFormat="1" ht="11.5" x14ac:dyDescent="0.25">
      <c r="A391" s="1"/>
      <c r="B391" s="227"/>
      <c r="C391" s="227"/>
      <c r="D391" s="225"/>
      <c r="E391" s="225"/>
      <c r="F391" s="226"/>
      <c r="G391" s="166"/>
      <c r="H391" s="226"/>
      <c r="I391" s="166"/>
      <c r="J391" s="226"/>
      <c r="K391" s="166"/>
      <c r="L391" s="226"/>
      <c r="M391" s="166"/>
      <c r="N391" s="226"/>
      <c r="O391" s="166"/>
      <c r="P391" s="226"/>
      <c r="Q391" s="166"/>
      <c r="R391" s="226"/>
      <c r="S391" s="1"/>
      <c r="T391" s="1"/>
      <c r="U391" s="1"/>
      <c r="V391" s="4"/>
      <c r="W391" s="4"/>
      <c r="X391" s="4"/>
      <c r="Y391" s="4"/>
      <c r="Z391" s="4"/>
      <c r="AA391" s="4"/>
      <c r="AB391" s="1"/>
      <c r="AC391" s="1"/>
      <c r="AD391" s="1"/>
      <c r="AE391" s="1"/>
      <c r="AF391" s="1"/>
      <c r="AG391" s="1"/>
      <c r="AH391" s="1"/>
      <c r="AI391" s="1"/>
    </row>
    <row r="392" spans="1:35" s="2" customFormat="1" ht="11.5" x14ac:dyDescent="0.25">
      <c r="A392" s="1"/>
      <c r="B392" s="227"/>
      <c r="C392" s="227"/>
      <c r="D392" s="225"/>
      <c r="E392" s="225"/>
      <c r="F392" s="226"/>
      <c r="G392" s="166"/>
      <c r="H392" s="226"/>
      <c r="I392" s="166"/>
      <c r="J392" s="226"/>
      <c r="K392" s="166"/>
      <c r="L392" s="226"/>
      <c r="M392" s="166"/>
      <c r="N392" s="226"/>
      <c r="O392" s="166"/>
      <c r="P392" s="226"/>
      <c r="Q392" s="166"/>
      <c r="R392" s="226"/>
      <c r="S392" s="1"/>
      <c r="T392" s="1"/>
      <c r="U392" s="1"/>
      <c r="V392" s="4"/>
      <c r="W392" s="4"/>
      <c r="X392" s="4"/>
      <c r="Y392" s="4"/>
      <c r="Z392" s="4"/>
      <c r="AA392" s="4"/>
      <c r="AB392" s="1"/>
      <c r="AC392" s="1"/>
      <c r="AD392" s="1"/>
      <c r="AE392" s="1"/>
      <c r="AF392" s="1"/>
      <c r="AG392" s="1"/>
      <c r="AH392" s="1"/>
      <c r="AI392" s="1"/>
    </row>
    <row r="393" spans="1:35" s="2" customFormat="1" ht="11.5" x14ac:dyDescent="0.25">
      <c r="A393" s="1"/>
      <c r="B393" s="227"/>
      <c r="C393" s="227"/>
      <c r="D393" s="225"/>
      <c r="E393" s="225"/>
      <c r="F393" s="226"/>
      <c r="G393" s="166"/>
      <c r="H393" s="226"/>
      <c r="I393" s="166"/>
      <c r="J393" s="226"/>
      <c r="K393" s="166"/>
      <c r="L393" s="226"/>
      <c r="M393" s="166"/>
      <c r="N393" s="226"/>
      <c r="O393" s="166"/>
      <c r="P393" s="226"/>
      <c r="Q393" s="166"/>
      <c r="R393" s="226"/>
      <c r="S393" s="1"/>
      <c r="T393" s="1"/>
      <c r="U393" s="1"/>
      <c r="V393" s="4"/>
      <c r="W393" s="4"/>
      <c r="X393" s="4"/>
      <c r="Y393" s="4"/>
      <c r="Z393" s="4"/>
      <c r="AA393" s="4"/>
      <c r="AB393" s="1"/>
      <c r="AC393" s="1"/>
      <c r="AD393" s="1"/>
      <c r="AE393" s="1"/>
      <c r="AF393" s="1"/>
      <c r="AG393" s="1"/>
      <c r="AH393" s="1"/>
      <c r="AI393" s="1"/>
    </row>
    <row r="394" spans="1:35" s="2" customFormat="1" ht="11.5" x14ac:dyDescent="0.25">
      <c r="A394" s="1"/>
      <c r="B394" s="227"/>
      <c r="C394" s="227"/>
      <c r="D394" s="225"/>
      <c r="E394" s="225"/>
      <c r="F394" s="226"/>
      <c r="G394" s="166"/>
      <c r="H394" s="226"/>
      <c r="I394" s="166"/>
      <c r="J394" s="226"/>
      <c r="K394" s="166"/>
      <c r="L394" s="226"/>
      <c r="M394" s="166"/>
      <c r="N394" s="226"/>
      <c r="O394" s="166"/>
      <c r="P394" s="226"/>
      <c r="Q394" s="166"/>
      <c r="R394" s="226"/>
      <c r="S394" s="1"/>
      <c r="T394" s="1"/>
      <c r="U394" s="1"/>
      <c r="V394" s="4"/>
      <c r="W394" s="4"/>
      <c r="X394" s="4"/>
      <c r="Y394" s="4"/>
      <c r="Z394" s="4"/>
      <c r="AA394" s="4"/>
      <c r="AB394" s="1"/>
      <c r="AC394" s="1"/>
      <c r="AD394" s="1"/>
      <c r="AE394" s="1"/>
      <c r="AF394" s="1"/>
      <c r="AG394" s="1"/>
      <c r="AH394" s="1"/>
      <c r="AI394" s="1"/>
    </row>
    <row r="395" spans="1:35" s="2" customFormat="1" ht="11.5" x14ac:dyDescent="0.25">
      <c r="A395" s="1"/>
      <c r="B395" s="227"/>
      <c r="C395" s="227"/>
      <c r="D395" s="225"/>
      <c r="E395" s="225"/>
      <c r="F395" s="226"/>
      <c r="G395" s="166"/>
      <c r="H395" s="226"/>
      <c r="I395" s="166"/>
      <c r="J395" s="226"/>
      <c r="K395" s="166"/>
      <c r="L395" s="226"/>
      <c r="M395" s="166"/>
      <c r="N395" s="226"/>
      <c r="O395" s="166"/>
      <c r="P395" s="226"/>
      <c r="Q395" s="166"/>
      <c r="R395" s="226"/>
      <c r="S395" s="1"/>
      <c r="T395" s="1"/>
      <c r="U395" s="1"/>
      <c r="V395" s="4"/>
      <c r="W395" s="4"/>
      <c r="X395" s="4"/>
      <c r="Y395" s="4"/>
      <c r="Z395" s="4"/>
      <c r="AA395" s="4"/>
      <c r="AB395" s="1"/>
      <c r="AC395" s="1"/>
      <c r="AD395" s="1"/>
      <c r="AE395" s="1"/>
      <c r="AF395" s="1"/>
      <c r="AG395" s="1"/>
      <c r="AH395" s="1"/>
      <c r="AI395" s="1"/>
    </row>
    <row r="396" spans="1:35" s="2" customFormat="1" ht="11.5" x14ac:dyDescent="0.25">
      <c r="A396" s="1"/>
      <c r="B396" s="227"/>
      <c r="C396" s="227"/>
      <c r="D396" s="225"/>
      <c r="E396" s="225"/>
      <c r="F396" s="226"/>
      <c r="G396" s="166"/>
      <c r="H396" s="226"/>
      <c r="I396" s="166"/>
      <c r="J396" s="226"/>
      <c r="K396" s="166"/>
      <c r="L396" s="226"/>
      <c r="M396" s="166"/>
      <c r="N396" s="226"/>
      <c r="O396" s="166"/>
      <c r="P396" s="226"/>
      <c r="Q396" s="166"/>
      <c r="R396" s="226"/>
      <c r="S396" s="1"/>
      <c r="T396" s="1"/>
      <c r="U396" s="1"/>
      <c r="V396" s="4"/>
      <c r="W396" s="4"/>
      <c r="X396" s="4"/>
      <c r="Y396" s="4"/>
      <c r="Z396" s="4"/>
      <c r="AA396" s="4"/>
      <c r="AB396" s="1"/>
      <c r="AC396" s="1"/>
      <c r="AD396" s="1"/>
      <c r="AE396" s="1"/>
      <c r="AF396" s="1"/>
      <c r="AG396" s="1"/>
      <c r="AH396" s="1"/>
      <c r="AI396" s="1"/>
    </row>
    <row r="397" spans="1:35" s="2" customFormat="1" ht="11.5" x14ac:dyDescent="0.25">
      <c r="A397" s="1"/>
      <c r="B397" s="227"/>
      <c r="C397" s="227"/>
      <c r="D397" s="225"/>
      <c r="E397" s="225"/>
      <c r="F397" s="226"/>
      <c r="G397" s="166"/>
      <c r="H397" s="226"/>
      <c r="I397" s="166"/>
      <c r="J397" s="226"/>
      <c r="K397" s="166"/>
      <c r="L397" s="226"/>
      <c r="M397" s="166"/>
      <c r="N397" s="226"/>
      <c r="O397" s="166"/>
      <c r="P397" s="226"/>
      <c r="Q397" s="166"/>
      <c r="R397" s="226"/>
      <c r="S397" s="1"/>
      <c r="T397" s="1"/>
      <c r="U397" s="1"/>
      <c r="V397" s="4"/>
      <c r="W397" s="4"/>
      <c r="X397" s="4"/>
      <c r="Y397" s="4"/>
      <c r="Z397" s="4"/>
      <c r="AA397" s="4"/>
      <c r="AB397" s="1"/>
      <c r="AC397" s="1"/>
      <c r="AD397" s="1"/>
      <c r="AE397" s="1"/>
      <c r="AF397" s="1"/>
      <c r="AG397" s="1"/>
      <c r="AH397" s="1"/>
      <c r="AI397" s="1"/>
    </row>
    <row r="398" spans="1:35" s="2" customFormat="1" ht="11.5" x14ac:dyDescent="0.25">
      <c r="A398" s="1"/>
      <c r="B398" s="227"/>
      <c r="C398" s="227"/>
      <c r="D398" s="225"/>
      <c r="E398" s="225"/>
      <c r="F398" s="226"/>
      <c r="G398" s="166"/>
      <c r="H398" s="226"/>
      <c r="I398" s="166"/>
      <c r="J398" s="226"/>
      <c r="K398" s="166"/>
      <c r="L398" s="226"/>
      <c r="M398" s="166"/>
      <c r="N398" s="226"/>
      <c r="O398" s="166"/>
      <c r="P398" s="226"/>
      <c r="Q398" s="166"/>
      <c r="R398" s="226"/>
      <c r="S398" s="1"/>
      <c r="T398" s="1"/>
      <c r="U398" s="1"/>
      <c r="V398" s="4"/>
      <c r="W398" s="4"/>
      <c r="X398" s="4"/>
      <c r="Y398" s="4"/>
      <c r="Z398" s="4"/>
      <c r="AA398" s="4"/>
      <c r="AB398" s="1"/>
      <c r="AC398" s="1"/>
      <c r="AD398" s="1"/>
      <c r="AE398" s="1"/>
      <c r="AF398" s="1"/>
      <c r="AG398" s="1"/>
      <c r="AH398" s="1"/>
      <c r="AI398" s="1"/>
    </row>
    <row r="399" spans="1:35" s="2" customFormat="1" ht="11.5" x14ac:dyDescent="0.25">
      <c r="A399" s="1"/>
      <c r="B399" s="227"/>
      <c r="C399" s="227"/>
      <c r="D399" s="225"/>
      <c r="E399" s="225"/>
      <c r="F399" s="226"/>
      <c r="G399" s="166"/>
      <c r="H399" s="226"/>
      <c r="I399" s="166"/>
      <c r="J399" s="226"/>
      <c r="K399" s="166"/>
      <c r="L399" s="226"/>
      <c r="M399" s="166"/>
      <c r="N399" s="226"/>
      <c r="O399" s="166"/>
      <c r="P399" s="226"/>
      <c r="Q399" s="166"/>
      <c r="R399" s="226"/>
      <c r="S399" s="1"/>
      <c r="T399" s="1"/>
      <c r="U399" s="1"/>
      <c r="V399" s="4"/>
      <c r="W399" s="4"/>
      <c r="X399" s="4"/>
      <c r="Y399" s="4"/>
      <c r="Z399" s="4"/>
      <c r="AA399" s="4"/>
      <c r="AB399" s="1"/>
      <c r="AC399" s="1"/>
      <c r="AD399" s="1"/>
      <c r="AE399" s="1"/>
      <c r="AF399" s="1"/>
      <c r="AG399" s="1"/>
      <c r="AH399" s="1"/>
      <c r="AI399" s="1"/>
    </row>
    <row r="400" spans="1:35" s="2" customFormat="1" ht="11.5" x14ac:dyDescent="0.25">
      <c r="A400" s="1"/>
      <c r="B400" s="227"/>
      <c r="C400" s="227"/>
      <c r="D400" s="225"/>
      <c r="E400" s="225"/>
      <c r="F400" s="226"/>
      <c r="G400" s="166"/>
      <c r="H400" s="226"/>
      <c r="I400" s="166"/>
      <c r="J400" s="226"/>
      <c r="K400" s="166"/>
      <c r="L400" s="226"/>
      <c r="M400" s="166"/>
      <c r="N400" s="226"/>
      <c r="O400" s="166"/>
      <c r="P400" s="226"/>
      <c r="Q400" s="166"/>
      <c r="R400" s="226"/>
      <c r="S400" s="1"/>
      <c r="T400" s="1"/>
      <c r="U400" s="1"/>
      <c r="V400" s="4"/>
      <c r="W400" s="4"/>
      <c r="X400" s="4"/>
      <c r="Y400" s="4"/>
      <c r="Z400" s="4"/>
      <c r="AA400" s="4"/>
      <c r="AB400" s="1"/>
      <c r="AC400" s="1"/>
      <c r="AD400" s="1"/>
      <c r="AE400" s="1"/>
      <c r="AF400" s="1"/>
      <c r="AG400" s="1"/>
      <c r="AH400" s="1"/>
      <c r="AI400" s="1"/>
    </row>
    <row r="401" spans="1:35" s="2" customFormat="1" ht="11.5" x14ac:dyDescent="0.25">
      <c r="A401" s="1"/>
      <c r="B401" s="227"/>
      <c r="C401" s="227"/>
      <c r="D401" s="225"/>
      <c r="E401" s="225"/>
      <c r="F401" s="226"/>
      <c r="G401" s="166"/>
      <c r="H401" s="226"/>
      <c r="I401" s="166"/>
      <c r="J401" s="226"/>
      <c r="K401" s="166"/>
      <c r="L401" s="226"/>
      <c r="M401" s="166"/>
      <c r="N401" s="226"/>
      <c r="O401" s="166"/>
      <c r="P401" s="226"/>
      <c r="Q401" s="166"/>
      <c r="R401" s="226"/>
      <c r="S401" s="1"/>
      <c r="T401" s="1"/>
      <c r="U401" s="1"/>
      <c r="V401" s="4"/>
      <c r="W401" s="4"/>
      <c r="X401" s="4"/>
      <c r="Y401" s="4"/>
      <c r="Z401" s="4"/>
      <c r="AA401" s="4"/>
      <c r="AB401" s="1"/>
      <c r="AC401" s="1"/>
      <c r="AD401" s="1"/>
      <c r="AE401" s="1"/>
      <c r="AF401" s="1"/>
      <c r="AG401" s="1"/>
      <c r="AH401" s="1"/>
      <c r="AI401" s="1"/>
    </row>
    <row r="402" spans="1:35" s="2" customFormat="1" ht="11.5" x14ac:dyDescent="0.25">
      <c r="A402" s="1"/>
      <c r="B402" s="227"/>
      <c r="C402" s="227"/>
      <c r="D402" s="225"/>
      <c r="E402" s="225"/>
      <c r="F402" s="226"/>
      <c r="G402" s="166"/>
      <c r="H402" s="226"/>
      <c r="I402" s="166"/>
      <c r="J402" s="226"/>
      <c r="K402" s="166"/>
      <c r="L402" s="226"/>
      <c r="M402" s="166"/>
      <c r="N402" s="226"/>
      <c r="O402" s="166"/>
      <c r="P402" s="226"/>
      <c r="Q402" s="166"/>
      <c r="R402" s="226"/>
      <c r="S402" s="1"/>
      <c r="T402" s="1"/>
      <c r="U402" s="1"/>
      <c r="V402" s="4"/>
      <c r="W402" s="4"/>
      <c r="X402" s="4"/>
      <c r="Y402" s="4"/>
      <c r="Z402" s="4"/>
      <c r="AA402" s="4"/>
      <c r="AB402" s="1"/>
      <c r="AC402" s="1"/>
      <c r="AD402" s="1"/>
      <c r="AE402" s="1"/>
      <c r="AF402" s="1"/>
      <c r="AG402" s="1"/>
      <c r="AH402" s="1"/>
      <c r="AI402" s="1"/>
    </row>
    <row r="403" spans="1:35" s="2" customFormat="1" ht="11.5" x14ac:dyDescent="0.25">
      <c r="A403" s="1"/>
      <c r="B403" s="227"/>
      <c r="C403" s="227"/>
      <c r="D403" s="225"/>
      <c r="E403" s="225"/>
      <c r="F403" s="226"/>
      <c r="G403" s="166"/>
      <c r="H403" s="226"/>
      <c r="I403" s="166"/>
      <c r="J403" s="226"/>
      <c r="K403" s="166"/>
      <c r="L403" s="226"/>
      <c r="M403" s="166"/>
      <c r="N403" s="226"/>
      <c r="O403" s="166"/>
      <c r="P403" s="226"/>
      <c r="Q403" s="166"/>
      <c r="R403" s="226"/>
      <c r="S403" s="1"/>
      <c r="T403" s="1"/>
      <c r="U403" s="1"/>
      <c r="V403" s="4"/>
      <c r="W403" s="4"/>
      <c r="X403" s="4"/>
      <c r="Y403" s="4"/>
      <c r="Z403" s="4"/>
      <c r="AA403" s="4"/>
      <c r="AB403" s="1"/>
      <c r="AC403" s="1"/>
      <c r="AD403" s="1"/>
      <c r="AE403" s="1"/>
      <c r="AF403" s="1"/>
      <c r="AG403" s="1"/>
      <c r="AH403" s="1"/>
      <c r="AI403" s="1"/>
    </row>
    <row r="404" spans="1:35" s="2" customFormat="1" ht="11.5" x14ac:dyDescent="0.25">
      <c r="A404" s="1"/>
      <c r="B404" s="227"/>
      <c r="C404" s="227"/>
      <c r="D404" s="225"/>
      <c r="E404" s="225"/>
      <c r="F404" s="226"/>
      <c r="G404" s="166"/>
      <c r="H404" s="226"/>
      <c r="I404" s="166"/>
      <c r="J404" s="226"/>
      <c r="K404" s="166"/>
      <c r="L404" s="226"/>
      <c r="M404" s="166"/>
      <c r="N404" s="226"/>
      <c r="O404" s="166"/>
      <c r="P404" s="226"/>
      <c r="Q404" s="166"/>
      <c r="R404" s="226"/>
      <c r="S404" s="1"/>
      <c r="T404" s="1"/>
      <c r="U404" s="1"/>
      <c r="V404" s="4"/>
      <c r="W404" s="4"/>
      <c r="X404" s="4"/>
      <c r="Y404" s="4"/>
      <c r="Z404" s="4"/>
      <c r="AA404" s="4"/>
      <c r="AB404" s="1"/>
      <c r="AC404" s="1"/>
      <c r="AD404" s="1"/>
      <c r="AE404" s="1"/>
      <c r="AF404" s="1"/>
      <c r="AG404" s="1"/>
      <c r="AH404" s="1"/>
      <c r="AI404" s="1"/>
    </row>
    <row r="405" spans="1:35" s="2" customFormat="1" ht="11.5" x14ac:dyDescent="0.25">
      <c r="A405" s="1"/>
      <c r="B405" s="227"/>
      <c r="C405" s="227"/>
      <c r="D405" s="225"/>
      <c r="E405" s="225"/>
      <c r="F405" s="226"/>
      <c r="G405" s="166"/>
      <c r="H405" s="226"/>
      <c r="I405" s="166"/>
      <c r="J405" s="226"/>
      <c r="K405" s="166"/>
      <c r="L405" s="226"/>
      <c r="M405" s="166"/>
      <c r="N405" s="226"/>
      <c r="O405" s="166"/>
      <c r="P405" s="226"/>
      <c r="Q405" s="166"/>
      <c r="R405" s="226"/>
      <c r="S405" s="1"/>
      <c r="T405" s="1"/>
      <c r="U405" s="1"/>
      <c r="V405" s="4"/>
      <c r="W405" s="4"/>
      <c r="X405" s="4"/>
      <c r="Y405" s="4"/>
      <c r="Z405" s="4"/>
      <c r="AA405" s="4"/>
      <c r="AB405" s="1"/>
      <c r="AC405" s="1"/>
      <c r="AD405" s="1"/>
      <c r="AE405" s="1"/>
      <c r="AF405" s="1"/>
      <c r="AG405" s="1"/>
      <c r="AH405" s="1"/>
      <c r="AI405" s="1"/>
    </row>
    <row r="406" spans="1:35" s="2" customFormat="1" ht="11.5" x14ac:dyDescent="0.25">
      <c r="A406" s="1"/>
      <c r="B406" s="227"/>
      <c r="C406" s="227"/>
      <c r="D406" s="225"/>
      <c r="E406" s="225"/>
      <c r="F406" s="226"/>
      <c r="G406" s="166"/>
      <c r="H406" s="226"/>
      <c r="I406" s="166"/>
      <c r="J406" s="226"/>
      <c r="K406" s="166"/>
      <c r="L406" s="226"/>
      <c r="M406" s="166"/>
      <c r="N406" s="226"/>
      <c r="O406" s="166"/>
      <c r="P406" s="226"/>
      <c r="Q406" s="166"/>
      <c r="R406" s="226"/>
      <c r="S406" s="1"/>
      <c r="T406" s="1"/>
      <c r="U406" s="1"/>
      <c r="V406" s="4"/>
      <c r="W406" s="4"/>
      <c r="X406" s="4"/>
      <c r="Y406" s="4"/>
      <c r="Z406" s="4"/>
      <c r="AA406" s="4"/>
      <c r="AB406" s="1"/>
      <c r="AC406" s="1"/>
      <c r="AD406" s="1"/>
      <c r="AE406" s="1"/>
      <c r="AF406" s="1"/>
      <c r="AG406" s="1"/>
      <c r="AH406" s="1"/>
      <c r="AI406" s="1"/>
    </row>
    <row r="407" spans="1:35" s="2" customFormat="1" ht="11.5" x14ac:dyDescent="0.25">
      <c r="A407" s="1"/>
      <c r="B407" s="227"/>
      <c r="C407" s="227"/>
      <c r="D407" s="225"/>
      <c r="E407" s="225"/>
      <c r="F407" s="226"/>
      <c r="G407" s="166"/>
      <c r="H407" s="226"/>
      <c r="I407" s="166"/>
      <c r="J407" s="226"/>
      <c r="K407" s="166"/>
      <c r="L407" s="226"/>
      <c r="M407" s="166"/>
      <c r="N407" s="226"/>
      <c r="O407" s="166"/>
      <c r="P407" s="226"/>
      <c r="Q407" s="166"/>
      <c r="R407" s="226"/>
      <c r="S407" s="1"/>
      <c r="T407" s="1"/>
      <c r="U407" s="1"/>
      <c r="V407" s="4"/>
      <c r="W407" s="4"/>
      <c r="X407" s="4"/>
      <c r="Y407" s="4"/>
      <c r="Z407" s="4"/>
      <c r="AA407" s="4"/>
      <c r="AB407" s="1"/>
      <c r="AC407" s="1"/>
      <c r="AD407" s="1"/>
      <c r="AE407" s="1"/>
      <c r="AF407" s="1"/>
      <c r="AG407" s="1"/>
      <c r="AH407" s="1"/>
      <c r="AI407" s="1"/>
    </row>
    <row r="408" spans="1:35" s="2" customFormat="1" ht="11.5" x14ac:dyDescent="0.25">
      <c r="A408" s="1"/>
      <c r="B408" s="227"/>
      <c r="C408" s="227"/>
      <c r="D408" s="225"/>
      <c r="E408" s="225"/>
      <c r="F408" s="226"/>
      <c r="G408" s="166"/>
      <c r="H408" s="226"/>
      <c r="I408" s="166"/>
      <c r="J408" s="226"/>
      <c r="K408" s="166"/>
      <c r="L408" s="226"/>
      <c r="M408" s="166"/>
      <c r="N408" s="226"/>
      <c r="O408" s="166"/>
      <c r="P408" s="226"/>
      <c r="Q408" s="166"/>
      <c r="R408" s="226"/>
      <c r="S408" s="1"/>
      <c r="T408" s="1"/>
      <c r="U408" s="1"/>
      <c r="V408" s="4"/>
      <c r="W408" s="4"/>
      <c r="X408" s="4"/>
      <c r="Y408" s="4"/>
      <c r="Z408" s="4"/>
      <c r="AA408" s="4"/>
      <c r="AB408" s="1"/>
      <c r="AC408" s="1"/>
      <c r="AD408" s="1"/>
      <c r="AE408" s="1"/>
      <c r="AF408" s="1"/>
      <c r="AG408" s="1"/>
      <c r="AH408" s="1"/>
      <c r="AI408" s="1"/>
    </row>
    <row r="409" spans="1:35" s="2" customFormat="1" ht="11.5" x14ac:dyDescent="0.25">
      <c r="A409" s="1"/>
      <c r="B409" s="227"/>
      <c r="C409" s="227"/>
      <c r="D409" s="225"/>
      <c r="E409" s="225"/>
      <c r="F409" s="226"/>
      <c r="G409" s="166"/>
      <c r="H409" s="226"/>
      <c r="I409" s="166"/>
      <c r="J409" s="226"/>
      <c r="K409" s="166"/>
      <c r="L409" s="226"/>
      <c r="M409" s="166"/>
      <c r="N409" s="226"/>
      <c r="O409" s="166"/>
      <c r="P409" s="226"/>
      <c r="Q409" s="166"/>
      <c r="R409" s="226"/>
      <c r="S409" s="1"/>
      <c r="T409" s="1"/>
      <c r="U409" s="1"/>
      <c r="V409" s="4"/>
      <c r="W409" s="4"/>
      <c r="X409" s="4"/>
      <c r="Y409" s="4"/>
      <c r="Z409" s="4"/>
      <c r="AA409" s="4"/>
      <c r="AB409" s="1"/>
      <c r="AC409" s="1"/>
      <c r="AD409" s="1"/>
      <c r="AE409" s="1"/>
      <c r="AF409" s="1"/>
      <c r="AG409" s="1"/>
      <c r="AH409" s="1"/>
      <c r="AI409" s="1"/>
    </row>
    <row r="410" spans="1:35" s="2" customFormat="1" ht="11.5" x14ac:dyDescent="0.25">
      <c r="A410" s="1"/>
      <c r="B410" s="227"/>
      <c r="C410" s="227"/>
      <c r="D410" s="225"/>
      <c r="E410" s="225"/>
      <c r="F410" s="226"/>
      <c r="G410" s="166"/>
      <c r="H410" s="226"/>
      <c r="I410" s="166"/>
      <c r="J410" s="226"/>
      <c r="K410" s="166"/>
      <c r="L410" s="226"/>
      <c r="M410" s="166"/>
      <c r="N410" s="226"/>
      <c r="O410" s="166"/>
      <c r="P410" s="226"/>
      <c r="Q410" s="166"/>
      <c r="R410" s="226"/>
      <c r="S410" s="1"/>
      <c r="T410" s="1"/>
      <c r="U410" s="1"/>
      <c r="V410" s="4"/>
      <c r="W410" s="4"/>
      <c r="X410" s="4"/>
      <c r="Y410" s="4"/>
      <c r="Z410" s="4"/>
      <c r="AA410" s="4"/>
      <c r="AB410" s="1"/>
      <c r="AC410" s="1"/>
      <c r="AD410" s="1"/>
      <c r="AE410" s="1"/>
      <c r="AF410" s="1"/>
      <c r="AG410" s="1"/>
      <c r="AH410" s="1"/>
      <c r="AI410" s="1"/>
    </row>
    <row r="411" spans="1:35" s="2" customFormat="1" ht="11.5" x14ac:dyDescent="0.25">
      <c r="A411" s="1"/>
      <c r="B411" s="227"/>
      <c r="C411" s="227"/>
      <c r="D411" s="225"/>
      <c r="E411" s="225"/>
      <c r="F411" s="226"/>
      <c r="G411" s="166"/>
      <c r="H411" s="226"/>
      <c r="I411" s="166"/>
      <c r="J411" s="226"/>
      <c r="K411" s="166"/>
      <c r="L411" s="226"/>
      <c r="M411" s="166"/>
      <c r="N411" s="226"/>
      <c r="O411" s="166"/>
      <c r="P411" s="226"/>
      <c r="Q411" s="166"/>
      <c r="R411" s="226"/>
      <c r="S411" s="1"/>
      <c r="T411" s="1"/>
      <c r="U411" s="1"/>
      <c r="V411" s="4"/>
      <c r="W411" s="4"/>
      <c r="X411" s="4"/>
      <c r="Y411" s="4"/>
      <c r="Z411" s="4"/>
      <c r="AA411" s="4"/>
      <c r="AB411" s="1"/>
      <c r="AC411" s="1"/>
      <c r="AD411" s="1"/>
      <c r="AE411" s="1"/>
      <c r="AF411" s="1"/>
      <c r="AG411" s="1"/>
      <c r="AH411" s="1"/>
      <c r="AI411" s="1"/>
    </row>
    <row r="412" spans="1:35" s="2" customFormat="1" ht="11.5" x14ac:dyDescent="0.25">
      <c r="A412" s="1"/>
      <c r="B412" s="227"/>
      <c r="C412" s="227"/>
      <c r="D412" s="225"/>
      <c r="E412" s="225"/>
      <c r="F412" s="226"/>
      <c r="G412" s="166"/>
      <c r="H412" s="226"/>
      <c r="I412" s="166"/>
      <c r="J412" s="226"/>
      <c r="K412" s="166"/>
      <c r="L412" s="226"/>
      <c r="M412" s="166"/>
      <c r="N412" s="226"/>
      <c r="O412" s="166"/>
      <c r="P412" s="226"/>
      <c r="Q412" s="166"/>
      <c r="R412" s="226"/>
      <c r="S412" s="1"/>
      <c r="T412" s="1"/>
      <c r="U412" s="1"/>
      <c r="V412" s="4"/>
      <c r="W412" s="4"/>
      <c r="X412" s="4"/>
      <c r="Y412" s="4"/>
      <c r="Z412" s="4"/>
      <c r="AA412" s="4"/>
      <c r="AB412" s="1"/>
      <c r="AC412" s="1"/>
      <c r="AD412" s="1"/>
      <c r="AE412" s="1"/>
      <c r="AF412" s="1"/>
      <c r="AG412" s="1"/>
      <c r="AH412" s="1"/>
      <c r="AI412" s="1"/>
    </row>
    <row r="413" spans="1:35" s="2" customFormat="1" ht="11.5" x14ac:dyDescent="0.25">
      <c r="A413" s="1"/>
      <c r="B413" s="227"/>
      <c r="C413" s="227"/>
      <c r="D413" s="225"/>
      <c r="E413" s="225"/>
      <c r="F413" s="226"/>
      <c r="G413" s="166"/>
      <c r="H413" s="226"/>
      <c r="I413" s="166"/>
      <c r="J413" s="226"/>
      <c r="K413" s="166"/>
      <c r="L413" s="226"/>
      <c r="M413" s="166"/>
      <c r="N413" s="226"/>
      <c r="O413" s="166"/>
      <c r="P413" s="226"/>
      <c r="Q413" s="166"/>
      <c r="R413" s="226"/>
      <c r="S413" s="1"/>
      <c r="T413" s="1"/>
      <c r="U413" s="1"/>
      <c r="V413" s="4"/>
      <c r="W413" s="4"/>
      <c r="X413" s="4"/>
      <c r="Y413" s="4"/>
      <c r="Z413" s="4"/>
      <c r="AA413" s="4"/>
      <c r="AB413" s="1"/>
      <c r="AC413" s="1"/>
      <c r="AD413" s="1"/>
      <c r="AE413" s="1"/>
      <c r="AF413" s="1"/>
      <c r="AG413" s="1"/>
      <c r="AH413" s="1"/>
      <c r="AI413" s="1"/>
    </row>
    <row r="414" spans="1:35" s="2" customFormat="1" ht="11.5" x14ac:dyDescent="0.25">
      <c r="A414" s="1"/>
      <c r="B414" s="227"/>
      <c r="C414" s="227"/>
      <c r="D414" s="225"/>
      <c r="E414" s="225"/>
      <c r="F414" s="226"/>
      <c r="G414" s="166"/>
      <c r="H414" s="226"/>
      <c r="I414" s="166"/>
      <c r="J414" s="226"/>
      <c r="K414" s="166"/>
      <c r="L414" s="226"/>
      <c r="M414" s="166"/>
      <c r="N414" s="226"/>
      <c r="O414" s="166"/>
      <c r="P414" s="226"/>
      <c r="Q414" s="166"/>
      <c r="R414" s="226"/>
      <c r="S414" s="1"/>
      <c r="T414" s="1"/>
      <c r="U414" s="1"/>
      <c r="V414" s="4"/>
      <c r="W414" s="4"/>
      <c r="X414" s="4"/>
      <c r="Y414" s="4"/>
      <c r="Z414" s="4"/>
      <c r="AA414" s="4"/>
      <c r="AB414" s="1"/>
      <c r="AC414" s="1"/>
      <c r="AD414" s="1"/>
      <c r="AE414" s="1"/>
      <c r="AF414" s="1"/>
      <c r="AG414" s="1"/>
      <c r="AH414" s="1"/>
      <c r="AI414" s="1"/>
    </row>
    <row r="415" spans="1:35" ht="11.5" x14ac:dyDescent="0.25">
      <c r="B415" s="227"/>
      <c r="C415" s="227"/>
      <c r="D415" s="225"/>
      <c r="E415" s="225"/>
      <c r="F415" s="226"/>
      <c r="G415" s="166"/>
      <c r="H415" s="226"/>
      <c r="I415" s="166"/>
      <c r="J415" s="226"/>
      <c r="K415" s="166"/>
      <c r="L415" s="226"/>
      <c r="M415" s="166"/>
      <c r="N415" s="226"/>
      <c r="O415" s="166"/>
      <c r="P415" s="226"/>
      <c r="Q415" s="166"/>
      <c r="R415" s="226"/>
    </row>
    <row r="416" spans="1:35" ht="11.5" x14ac:dyDescent="0.25">
      <c r="B416" s="227"/>
      <c r="C416" s="166"/>
      <c r="D416" s="225"/>
      <c r="E416" s="225"/>
      <c r="F416" s="226"/>
      <c r="G416" s="166"/>
      <c r="H416" s="226"/>
      <c r="I416" s="166"/>
      <c r="J416" s="226"/>
      <c r="K416" s="166"/>
      <c r="L416" s="226"/>
      <c r="M416" s="166"/>
      <c r="N416" s="226"/>
      <c r="O416" s="166"/>
      <c r="P416" s="226"/>
      <c r="Q416" s="166"/>
      <c r="R416" s="226"/>
    </row>
    <row r="417" spans="1:35" ht="11.5" x14ac:dyDescent="0.25">
      <c r="B417" s="227"/>
      <c r="C417" s="166"/>
      <c r="D417" s="225"/>
      <c r="E417" s="225"/>
      <c r="F417" s="226"/>
      <c r="G417" s="166"/>
      <c r="H417" s="226"/>
      <c r="I417" s="166"/>
      <c r="J417" s="226"/>
      <c r="K417" s="166"/>
      <c r="L417" s="226"/>
      <c r="M417" s="166"/>
      <c r="N417" s="226"/>
      <c r="O417" s="166"/>
      <c r="P417" s="226"/>
      <c r="Q417" s="166"/>
      <c r="R417" s="226"/>
    </row>
    <row r="418" spans="1:35" ht="11.5" x14ac:dyDescent="0.25">
      <c r="B418" s="228"/>
      <c r="C418" s="227"/>
      <c r="D418" s="227"/>
      <c r="E418" s="225"/>
      <c r="F418" s="226"/>
      <c r="G418" s="166"/>
      <c r="H418" s="226"/>
      <c r="I418" s="166"/>
      <c r="J418" s="166"/>
      <c r="K418" s="166"/>
      <c r="L418" s="166"/>
      <c r="M418" s="166"/>
      <c r="N418" s="226"/>
      <c r="O418" s="166"/>
      <c r="P418" s="226"/>
      <c r="Q418" s="166"/>
      <c r="R418" s="226"/>
    </row>
    <row r="419" spans="1:35" ht="11.5" x14ac:dyDescent="0.25">
      <c r="B419" s="228"/>
      <c r="C419" s="227"/>
      <c r="D419" s="227"/>
      <c r="E419" s="225"/>
      <c r="F419" s="226"/>
      <c r="G419" s="166"/>
      <c r="H419" s="226"/>
      <c r="I419" s="166"/>
      <c r="J419" s="166"/>
      <c r="K419" s="166"/>
      <c r="L419" s="166"/>
      <c r="M419" s="166"/>
      <c r="N419" s="226"/>
      <c r="O419" s="166"/>
      <c r="P419" s="226"/>
      <c r="Q419" s="166"/>
      <c r="R419" s="226"/>
    </row>
    <row r="420" spans="1:35" ht="11.5" x14ac:dyDescent="0.25">
      <c r="B420" s="228"/>
      <c r="C420" s="227"/>
      <c r="D420" s="227"/>
      <c r="E420" s="225"/>
      <c r="F420" s="226"/>
      <c r="G420" s="166"/>
      <c r="H420" s="226"/>
      <c r="I420" s="166"/>
      <c r="J420" s="226"/>
      <c r="K420" s="166"/>
      <c r="L420" s="226"/>
      <c r="M420" s="166"/>
      <c r="N420" s="226"/>
      <c r="O420" s="166"/>
      <c r="P420" s="226"/>
      <c r="Q420" s="166"/>
      <c r="R420" s="226"/>
    </row>
    <row r="421" spans="1:35" ht="11.5" x14ac:dyDescent="0.25">
      <c r="B421" s="228"/>
      <c r="C421" s="227"/>
      <c r="D421" s="227"/>
      <c r="E421" s="225"/>
      <c r="F421" s="226"/>
      <c r="G421" s="166"/>
      <c r="H421" s="226"/>
      <c r="I421" s="166"/>
      <c r="J421" s="226"/>
      <c r="K421" s="166"/>
      <c r="L421" s="226"/>
      <c r="M421" s="166"/>
      <c r="N421" s="226"/>
      <c r="O421" s="166"/>
      <c r="P421" s="226"/>
      <c r="Q421" s="166"/>
      <c r="R421" s="226"/>
    </row>
    <row r="422" spans="1:35" ht="11.5" x14ac:dyDescent="0.25">
      <c r="B422" s="228"/>
      <c r="C422" s="227"/>
      <c r="D422" s="227"/>
      <c r="E422" s="225"/>
      <c r="F422" s="226"/>
      <c r="G422" s="166"/>
      <c r="H422" s="226"/>
      <c r="I422" s="166"/>
      <c r="J422" s="226"/>
      <c r="K422" s="166"/>
      <c r="L422" s="226"/>
      <c r="M422" s="166"/>
      <c r="N422" s="226"/>
      <c r="O422" s="166"/>
      <c r="P422" s="226"/>
      <c r="Q422" s="166"/>
      <c r="R422" s="226"/>
    </row>
    <row r="423" spans="1:35" ht="11.5" x14ac:dyDescent="0.25">
      <c r="B423" s="229"/>
      <c r="C423" s="227"/>
      <c r="D423" s="227"/>
      <c r="E423" s="225"/>
      <c r="F423" s="226"/>
      <c r="G423" s="166"/>
      <c r="H423" s="226"/>
      <c r="I423" s="166"/>
      <c r="J423" s="226"/>
      <c r="K423" s="166"/>
      <c r="L423" s="226"/>
      <c r="M423" s="166"/>
      <c r="N423" s="226"/>
      <c r="O423" s="166"/>
      <c r="P423" s="226"/>
      <c r="Q423" s="166"/>
      <c r="R423" s="226"/>
    </row>
    <row r="424" spans="1:35" ht="11.5" x14ac:dyDescent="0.25">
      <c r="B424" s="230"/>
      <c r="C424" s="227"/>
      <c r="D424" s="227"/>
      <c r="E424" s="225"/>
      <c r="F424" s="226"/>
      <c r="G424" s="166"/>
      <c r="H424" s="226"/>
      <c r="I424" s="166"/>
      <c r="J424" s="226"/>
      <c r="K424" s="166"/>
      <c r="L424" s="226"/>
      <c r="M424" s="166"/>
      <c r="N424" s="226"/>
      <c r="O424" s="166"/>
      <c r="P424" s="226"/>
      <c r="Q424" s="166"/>
      <c r="R424" s="226"/>
    </row>
    <row r="425" spans="1:35" ht="11.5" x14ac:dyDescent="0.25">
      <c r="B425" s="230"/>
      <c r="C425" s="227"/>
      <c r="D425" s="227"/>
      <c r="E425" s="225"/>
      <c r="F425" s="226"/>
      <c r="G425" s="166"/>
      <c r="H425" s="226"/>
      <c r="I425" s="166"/>
      <c r="J425" s="226"/>
      <c r="K425" s="166"/>
      <c r="L425" s="226"/>
      <c r="M425" s="166"/>
      <c r="N425" s="226"/>
      <c r="O425" s="166"/>
      <c r="P425" s="226"/>
      <c r="Q425" s="166"/>
      <c r="R425" s="226"/>
    </row>
    <row r="426" spans="1:35" ht="11.5" x14ac:dyDescent="0.25">
      <c r="B426" s="231"/>
      <c r="C426" s="166"/>
      <c r="D426" s="225"/>
      <c r="E426" s="225"/>
      <c r="F426" s="226"/>
      <c r="G426" s="166"/>
      <c r="H426" s="226"/>
      <c r="I426" s="166"/>
      <c r="J426" s="226"/>
      <c r="K426" s="166"/>
      <c r="L426" s="226"/>
      <c r="M426" s="166"/>
      <c r="N426" s="226"/>
      <c r="O426" s="166"/>
      <c r="P426" s="226"/>
      <c r="Q426" s="166"/>
      <c r="R426" s="226"/>
    </row>
    <row r="427" spans="1:35" ht="11.5" x14ac:dyDescent="0.25">
      <c r="B427" s="231"/>
      <c r="C427" s="166"/>
      <c r="D427" s="225"/>
      <c r="E427" s="225"/>
      <c r="F427" s="226"/>
      <c r="G427" s="166"/>
      <c r="H427" s="226"/>
      <c r="I427" s="166"/>
      <c r="J427" s="226"/>
      <c r="K427" s="166"/>
      <c r="L427" s="226"/>
      <c r="M427" s="166"/>
      <c r="N427" s="226"/>
      <c r="O427" s="166"/>
      <c r="P427" s="226"/>
      <c r="Q427" s="166"/>
      <c r="R427" s="226"/>
    </row>
    <row r="428" spans="1:35" ht="11.5" x14ac:dyDescent="0.25">
      <c r="B428" s="227"/>
      <c r="C428" s="166"/>
      <c r="D428" s="227"/>
      <c r="E428" s="225"/>
      <c r="F428" s="226"/>
      <c r="G428" s="166"/>
      <c r="H428" s="226"/>
      <c r="I428" s="166"/>
      <c r="J428" s="226"/>
      <c r="K428" s="166"/>
      <c r="L428" s="226"/>
      <c r="M428" s="166"/>
      <c r="N428" s="226"/>
      <c r="O428" s="166"/>
      <c r="P428" s="226"/>
      <c r="Q428" s="166"/>
      <c r="R428" s="226"/>
    </row>
    <row r="429" spans="1:35" ht="11.5" x14ac:dyDescent="0.25">
      <c r="B429" s="230"/>
      <c r="C429" s="227"/>
      <c r="D429" s="227"/>
      <c r="E429" s="225"/>
      <c r="F429" s="226"/>
      <c r="G429" s="166"/>
      <c r="H429" s="226"/>
      <c r="I429" s="166"/>
      <c r="J429" s="226"/>
      <c r="K429" s="166"/>
      <c r="L429" s="226"/>
      <c r="M429" s="166"/>
      <c r="N429" s="226"/>
      <c r="O429" s="166"/>
      <c r="P429" s="226"/>
      <c r="Q429" s="166"/>
      <c r="R429" s="226"/>
    </row>
    <row r="430" spans="1:35" ht="11.5" x14ac:dyDescent="0.25">
      <c r="B430" s="230"/>
      <c r="C430" s="227"/>
      <c r="D430" s="227"/>
      <c r="E430" s="225"/>
      <c r="F430" s="226"/>
      <c r="G430" s="166"/>
      <c r="H430" s="226"/>
      <c r="I430" s="166"/>
      <c r="J430" s="226"/>
      <c r="K430" s="166"/>
      <c r="L430" s="226"/>
      <c r="M430" s="166"/>
      <c r="N430" s="226"/>
      <c r="O430" s="166"/>
      <c r="P430" s="226"/>
      <c r="Q430" s="166"/>
      <c r="R430" s="226"/>
    </row>
    <row r="431" spans="1:35" s="2" customFormat="1" ht="11.5" x14ac:dyDescent="0.25">
      <c r="A431" s="1"/>
      <c r="B431" s="230"/>
      <c r="C431" s="227"/>
      <c r="D431" s="227"/>
      <c r="E431" s="225"/>
      <c r="F431" s="226"/>
      <c r="G431" s="166"/>
      <c r="H431" s="226"/>
      <c r="I431" s="166"/>
      <c r="J431" s="226"/>
      <c r="K431" s="166"/>
      <c r="L431" s="226"/>
      <c r="M431" s="166"/>
      <c r="N431" s="226"/>
      <c r="O431" s="166"/>
      <c r="P431" s="226"/>
      <c r="Q431" s="166"/>
      <c r="R431" s="226"/>
      <c r="S431" s="1"/>
      <c r="T431" s="1"/>
      <c r="U431" s="1"/>
      <c r="V431" s="4"/>
      <c r="W431" s="4"/>
      <c r="X431" s="4"/>
      <c r="Y431" s="4"/>
      <c r="Z431" s="4"/>
      <c r="AA431" s="4"/>
      <c r="AB431" s="1"/>
      <c r="AC431" s="1"/>
      <c r="AD431" s="1"/>
      <c r="AE431" s="1"/>
      <c r="AF431" s="1"/>
      <c r="AG431" s="1"/>
      <c r="AH431" s="1"/>
      <c r="AI431" s="1"/>
    </row>
    <row r="432" spans="1:35" s="2" customFormat="1" ht="11.5" x14ac:dyDescent="0.25">
      <c r="A432" s="1"/>
      <c r="B432" s="230"/>
      <c r="C432" s="227"/>
      <c r="D432" s="227"/>
      <c r="E432" s="225"/>
      <c r="F432" s="226"/>
      <c r="G432" s="166"/>
      <c r="H432" s="226"/>
      <c r="I432" s="166"/>
      <c r="J432" s="226"/>
      <c r="K432" s="166"/>
      <c r="L432" s="226"/>
      <c r="M432" s="166"/>
      <c r="N432" s="226"/>
      <c r="O432" s="166"/>
      <c r="P432" s="226"/>
      <c r="Q432" s="166"/>
      <c r="R432" s="226"/>
      <c r="S432" s="1"/>
      <c r="T432" s="1"/>
      <c r="U432" s="1"/>
      <c r="V432" s="4"/>
      <c r="W432" s="4"/>
      <c r="X432" s="4"/>
      <c r="Y432" s="4"/>
      <c r="Z432" s="4"/>
      <c r="AA432" s="4"/>
      <c r="AB432" s="1"/>
      <c r="AC432" s="1"/>
      <c r="AD432" s="1"/>
      <c r="AE432" s="1"/>
      <c r="AF432" s="1"/>
      <c r="AG432" s="1"/>
      <c r="AH432" s="1"/>
      <c r="AI432" s="1"/>
    </row>
    <row r="433" spans="1:35" s="2" customFormat="1" ht="11.5" x14ac:dyDescent="0.25">
      <c r="A433" s="1"/>
      <c r="B433" s="230"/>
      <c r="C433" s="227"/>
      <c r="D433" s="227"/>
      <c r="E433" s="225"/>
      <c r="F433" s="226"/>
      <c r="G433" s="166"/>
      <c r="H433" s="226"/>
      <c r="I433" s="166"/>
      <c r="J433" s="226"/>
      <c r="K433" s="166"/>
      <c r="L433" s="226"/>
      <c r="M433" s="166"/>
      <c r="N433" s="226"/>
      <c r="O433" s="166"/>
      <c r="P433" s="226"/>
      <c r="Q433" s="166"/>
      <c r="R433" s="226"/>
      <c r="S433" s="1"/>
      <c r="T433" s="1"/>
      <c r="U433" s="1"/>
      <c r="V433" s="4"/>
      <c r="W433" s="4"/>
      <c r="X433" s="4"/>
      <c r="Y433" s="4"/>
      <c r="Z433" s="4"/>
      <c r="AA433" s="4"/>
      <c r="AB433" s="1"/>
      <c r="AC433" s="1"/>
      <c r="AD433" s="1"/>
      <c r="AE433" s="1"/>
      <c r="AF433" s="1"/>
      <c r="AG433" s="1"/>
      <c r="AH433" s="1"/>
      <c r="AI433" s="1"/>
    </row>
    <row r="434" spans="1:35" s="2" customFormat="1" ht="11.5" x14ac:dyDescent="0.25">
      <c r="A434" s="1"/>
      <c r="B434" s="230"/>
      <c r="C434" s="227"/>
      <c r="D434" s="227"/>
      <c r="E434" s="225"/>
      <c r="F434" s="226"/>
      <c r="G434" s="166"/>
      <c r="H434" s="226"/>
      <c r="I434" s="166"/>
      <c r="J434" s="226"/>
      <c r="K434" s="166"/>
      <c r="L434" s="226"/>
      <c r="M434" s="166"/>
      <c r="N434" s="226"/>
      <c r="O434" s="166"/>
      <c r="P434" s="226"/>
      <c r="Q434" s="166"/>
      <c r="R434" s="226"/>
      <c r="S434" s="1"/>
      <c r="T434" s="1"/>
      <c r="U434" s="1"/>
      <c r="V434" s="4"/>
      <c r="W434" s="4"/>
      <c r="X434" s="4"/>
      <c r="Y434" s="4"/>
      <c r="Z434" s="4"/>
      <c r="AA434" s="4"/>
      <c r="AB434" s="1"/>
      <c r="AC434" s="1"/>
      <c r="AD434" s="1"/>
      <c r="AE434" s="1"/>
      <c r="AF434" s="1"/>
      <c r="AG434" s="1"/>
      <c r="AH434" s="1"/>
      <c r="AI434" s="1"/>
    </row>
    <row r="435" spans="1:35" s="2" customFormat="1" ht="11.5" x14ac:dyDescent="0.25">
      <c r="A435" s="1"/>
      <c r="B435" s="230"/>
      <c r="C435" s="227"/>
      <c r="D435" s="227"/>
      <c r="E435" s="225"/>
      <c r="F435" s="226"/>
      <c r="G435" s="166"/>
      <c r="H435" s="226"/>
      <c r="I435" s="166"/>
      <c r="J435" s="226"/>
      <c r="K435" s="166"/>
      <c r="L435" s="226"/>
      <c r="M435" s="166"/>
      <c r="N435" s="226"/>
      <c r="O435" s="166"/>
      <c r="P435" s="226"/>
      <c r="Q435" s="166"/>
      <c r="R435" s="226"/>
      <c r="S435" s="1"/>
      <c r="T435" s="1"/>
      <c r="U435" s="1"/>
      <c r="V435" s="4"/>
      <c r="W435" s="4"/>
      <c r="X435" s="4"/>
      <c r="Y435" s="4"/>
      <c r="Z435" s="4"/>
      <c r="AA435" s="4"/>
      <c r="AB435" s="1"/>
      <c r="AC435" s="1"/>
      <c r="AD435" s="1"/>
      <c r="AE435" s="1"/>
      <c r="AF435" s="1"/>
      <c r="AG435" s="1"/>
      <c r="AH435" s="1"/>
      <c r="AI435" s="1"/>
    </row>
    <row r="436" spans="1:35" s="2" customFormat="1" ht="11.5" x14ac:dyDescent="0.25">
      <c r="A436" s="1"/>
      <c r="B436" s="230"/>
      <c r="C436" s="227"/>
      <c r="D436" s="227"/>
      <c r="E436" s="225"/>
      <c r="F436" s="226"/>
      <c r="G436" s="166"/>
      <c r="H436" s="226"/>
      <c r="I436" s="166"/>
      <c r="J436" s="226"/>
      <c r="K436" s="166"/>
      <c r="L436" s="226"/>
      <c r="M436" s="166"/>
      <c r="N436" s="226"/>
      <c r="O436" s="166"/>
      <c r="P436" s="226"/>
      <c r="Q436" s="166"/>
      <c r="R436" s="226"/>
      <c r="S436" s="1"/>
      <c r="T436" s="1"/>
      <c r="U436" s="1"/>
      <c r="V436" s="4"/>
      <c r="W436" s="4"/>
      <c r="X436" s="4"/>
      <c r="Y436" s="4"/>
      <c r="Z436" s="4"/>
      <c r="AA436" s="4"/>
      <c r="AB436" s="1"/>
      <c r="AC436" s="1"/>
      <c r="AD436" s="1"/>
      <c r="AE436" s="1"/>
      <c r="AF436" s="1"/>
      <c r="AG436" s="1"/>
      <c r="AH436" s="1"/>
      <c r="AI436" s="1"/>
    </row>
    <row r="437" spans="1:35" s="2" customFormat="1" ht="11.5" x14ac:dyDescent="0.25">
      <c r="A437" s="1"/>
      <c r="B437" s="230"/>
      <c r="C437" s="227"/>
      <c r="D437" s="227"/>
      <c r="E437" s="225"/>
      <c r="F437" s="226"/>
      <c r="G437" s="166"/>
      <c r="H437" s="226"/>
      <c r="I437" s="166"/>
      <c r="J437" s="226"/>
      <c r="K437" s="166"/>
      <c r="L437" s="226"/>
      <c r="M437" s="166"/>
      <c r="N437" s="226"/>
      <c r="O437" s="166"/>
      <c r="P437" s="226"/>
      <c r="Q437" s="166"/>
      <c r="R437" s="226"/>
      <c r="S437" s="1"/>
      <c r="T437" s="1"/>
      <c r="U437" s="1"/>
      <c r="V437" s="4"/>
      <c r="W437" s="4"/>
      <c r="X437" s="4"/>
      <c r="Y437" s="4"/>
      <c r="Z437" s="4"/>
      <c r="AA437" s="4"/>
      <c r="AB437" s="1"/>
      <c r="AC437" s="1"/>
      <c r="AD437" s="1"/>
      <c r="AE437" s="1"/>
      <c r="AF437" s="1"/>
      <c r="AG437" s="1"/>
      <c r="AH437" s="1"/>
      <c r="AI437" s="1"/>
    </row>
    <row r="438" spans="1:35" s="2" customFormat="1" ht="11.5" x14ac:dyDescent="0.25">
      <c r="A438" s="1"/>
      <c r="B438" s="230"/>
      <c r="C438" s="227"/>
      <c r="D438" s="227"/>
      <c r="E438" s="225"/>
      <c r="F438" s="226"/>
      <c r="G438" s="166"/>
      <c r="H438" s="226"/>
      <c r="I438" s="166"/>
      <c r="J438" s="226"/>
      <c r="K438" s="166"/>
      <c r="L438" s="226"/>
      <c r="M438" s="166"/>
      <c r="N438" s="226"/>
      <c r="O438" s="166"/>
      <c r="P438" s="226"/>
      <c r="Q438" s="166"/>
      <c r="R438" s="226"/>
      <c r="S438" s="1"/>
      <c r="T438" s="1"/>
      <c r="U438" s="1"/>
      <c r="V438" s="4"/>
      <c r="W438" s="4"/>
      <c r="X438" s="4"/>
      <c r="Y438" s="4"/>
      <c r="Z438" s="4"/>
      <c r="AA438" s="4"/>
      <c r="AB438" s="1"/>
      <c r="AC438" s="1"/>
      <c r="AD438" s="1"/>
      <c r="AE438" s="1"/>
      <c r="AF438" s="1"/>
      <c r="AG438" s="1"/>
      <c r="AH438" s="1"/>
      <c r="AI438" s="1"/>
    </row>
    <row r="439" spans="1:35" s="2" customFormat="1" ht="11.5" x14ac:dyDescent="0.25">
      <c r="A439" s="1"/>
      <c r="B439" s="230"/>
      <c r="C439" s="227"/>
      <c r="D439" s="227"/>
      <c r="E439" s="225"/>
      <c r="F439" s="226"/>
      <c r="G439" s="166"/>
      <c r="H439" s="226"/>
      <c r="I439" s="166"/>
      <c r="J439" s="226"/>
      <c r="K439" s="166"/>
      <c r="L439" s="226"/>
      <c r="M439" s="166"/>
      <c r="N439" s="226"/>
      <c r="O439" s="166"/>
      <c r="P439" s="226"/>
      <c r="Q439" s="166"/>
      <c r="R439" s="226"/>
      <c r="S439" s="1"/>
      <c r="T439" s="1"/>
      <c r="U439" s="1"/>
      <c r="V439" s="4"/>
      <c r="W439" s="4"/>
      <c r="X439" s="4"/>
      <c r="Y439" s="4"/>
      <c r="Z439" s="4"/>
      <c r="AA439" s="4"/>
      <c r="AB439" s="1"/>
      <c r="AC439" s="1"/>
      <c r="AD439" s="1"/>
      <c r="AE439" s="1"/>
      <c r="AF439" s="1"/>
      <c r="AG439" s="1"/>
      <c r="AH439" s="1"/>
      <c r="AI439" s="1"/>
    </row>
    <row r="440" spans="1:35" s="2" customFormat="1" ht="11.5" x14ac:dyDescent="0.25">
      <c r="A440" s="1"/>
      <c r="B440" s="230"/>
      <c r="C440" s="227"/>
      <c r="D440" s="227"/>
      <c r="E440" s="225"/>
      <c r="F440" s="226"/>
      <c r="G440" s="166"/>
      <c r="H440" s="226"/>
      <c r="I440" s="166"/>
      <c r="J440" s="226"/>
      <c r="K440" s="166"/>
      <c r="L440" s="226"/>
      <c r="M440" s="166"/>
      <c r="N440" s="226"/>
      <c r="O440" s="166"/>
      <c r="P440" s="226"/>
      <c r="Q440" s="166"/>
      <c r="R440" s="226"/>
      <c r="S440" s="1"/>
      <c r="T440" s="1"/>
      <c r="U440" s="1"/>
      <c r="V440" s="4"/>
      <c r="W440" s="4"/>
      <c r="X440" s="4"/>
      <c r="Y440" s="4"/>
      <c r="Z440" s="4"/>
      <c r="AA440" s="4"/>
      <c r="AB440" s="1"/>
      <c r="AC440" s="1"/>
      <c r="AD440" s="1"/>
      <c r="AE440" s="1"/>
      <c r="AF440" s="1"/>
      <c r="AG440" s="1"/>
      <c r="AH440" s="1"/>
      <c r="AI440" s="1"/>
    </row>
    <row r="441" spans="1:35" s="2" customFormat="1" ht="11.5" x14ac:dyDescent="0.25">
      <c r="A441" s="1"/>
      <c r="B441" s="230"/>
      <c r="C441" s="227"/>
      <c r="D441" s="227"/>
      <c r="E441" s="225"/>
      <c r="F441" s="226"/>
      <c r="G441" s="166"/>
      <c r="H441" s="226"/>
      <c r="I441" s="166"/>
      <c r="J441" s="226"/>
      <c r="K441" s="166"/>
      <c r="L441" s="226"/>
      <c r="M441" s="166"/>
      <c r="N441" s="226"/>
      <c r="O441" s="166"/>
      <c r="P441" s="226"/>
      <c r="Q441" s="166"/>
      <c r="R441" s="226"/>
      <c r="S441" s="1"/>
      <c r="T441" s="1"/>
      <c r="U441" s="1"/>
      <c r="V441" s="4"/>
      <c r="W441" s="4"/>
      <c r="X441" s="4"/>
      <c r="Y441" s="4"/>
      <c r="Z441" s="4"/>
      <c r="AA441" s="4"/>
      <c r="AB441" s="1"/>
      <c r="AC441" s="1"/>
      <c r="AD441" s="1"/>
      <c r="AE441" s="1"/>
      <c r="AF441" s="1"/>
      <c r="AG441" s="1"/>
      <c r="AH441" s="1"/>
      <c r="AI441" s="1"/>
    </row>
    <row r="442" spans="1:35" s="2" customFormat="1" ht="11.5" x14ac:dyDescent="0.25">
      <c r="A442" s="1"/>
      <c r="B442" s="230"/>
      <c r="C442" s="227"/>
      <c r="D442" s="227"/>
      <c r="E442" s="225"/>
      <c r="F442" s="226"/>
      <c r="G442" s="166"/>
      <c r="H442" s="226"/>
      <c r="I442" s="166"/>
      <c r="J442" s="226"/>
      <c r="K442" s="166"/>
      <c r="L442" s="226"/>
      <c r="M442" s="166"/>
      <c r="N442" s="226"/>
      <c r="O442" s="166"/>
      <c r="P442" s="226"/>
      <c r="Q442" s="166"/>
      <c r="R442" s="226"/>
      <c r="S442" s="1"/>
      <c r="T442" s="1"/>
      <c r="U442" s="1"/>
      <c r="V442" s="4"/>
      <c r="W442" s="4"/>
      <c r="X442" s="4"/>
      <c r="Y442" s="4"/>
      <c r="Z442" s="4"/>
      <c r="AA442" s="4"/>
      <c r="AB442" s="1"/>
      <c r="AC442" s="1"/>
      <c r="AD442" s="1"/>
      <c r="AE442" s="1"/>
      <c r="AF442" s="1"/>
      <c r="AG442" s="1"/>
      <c r="AH442" s="1"/>
      <c r="AI442" s="1"/>
    </row>
    <row r="443" spans="1:35" s="2" customFormat="1" ht="11.5" x14ac:dyDescent="0.25">
      <c r="A443" s="1"/>
      <c r="B443" s="230"/>
      <c r="C443" s="227"/>
      <c r="D443" s="227"/>
      <c r="E443" s="225"/>
      <c r="F443" s="226"/>
      <c r="G443" s="166"/>
      <c r="H443" s="226"/>
      <c r="I443" s="166"/>
      <c r="J443" s="226"/>
      <c r="K443" s="166"/>
      <c r="L443" s="226"/>
      <c r="M443" s="166"/>
      <c r="N443" s="226"/>
      <c r="O443" s="166"/>
      <c r="P443" s="226"/>
      <c r="Q443" s="166"/>
      <c r="R443" s="226"/>
      <c r="S443" s="1"/>
      <c r="T443" s="1"/>
      <c r="U443" s="1"/>
      <c r="V443" s="4"/>
      <c r="W443" s="4"/>
      <c r="X443" s="4"/>
      <c r="Y443" s="4"/>
      <c r="Z443" s="4"/>
      <c r="AA443" s="4"/>
      <c r="AB443" s="1"/>
      <c r="AC443" s="1"/>
      <c r="AD443" s="1"/>
      <c r="AE443" s="1"/>
      <c r="AF443" s="1"/>
      <c r="AG443" s="1"/>
      <c r="AH443" s="1"/>
      <c r="AI443" s="1"/>
    </row>
    <row r="444" spans="1:35" s="2" customFormat="1" ht="11.5" x14ac:dyDescent="0.25">
      <c r="A444" s="1"/>
      <c r="B444" s="230"/>
      <c r="C444" s="227"/>
      <c r="D444" s="227"/>
      <c r="E444" s="225"/>
      <c r="F444" s="226"/>
      <c r="G444" s="166"/>
      <c r="H444" s="226"/>
      <c r="I444" s="166"/>
      <c r="J444" s="226"/>
      <c r="K444" s="166"/>
      <c r="L444" s="226"/>
      <c r="M444" s="166"/>
      <c r="N444" s="226"/>
      <c r="O444" s="166"/>
      <c r="P444" s="226"/>
      <c r="Q444" s="166"/>
      <c r="R444" s="226"/>
      <c r="S444" s="1"/>
      <c r="T444" s="1"/>
      <c r="U444" s="1"/>
      <c r="V444" s="4"/>
      <c r="W444" s="4"/>
      <c r="X444" s="4"/>
      <c r="Y444" s="4"/>
      <c r="Z444" s="4"/>
      <c r="AA444" s="4"/>
      <c r="AB444" s="1"/>
      <c r="AC444" s="1"/>
      <c r="AD444" s="1"/>
      <c r="AE444" s="1"/>
      <c r="AF444" s="1"/>
      <c r="AG444" s="1"/>
      <c r="AH444" s="1"/>
      <c r="AI444" s="1"/>
    </row>
    <row r="445" spans="1:35" s="2" customFormat="1" ht="11.5" x14ac:dyDescent="0.25">
      <c r="A445" s="1"/>
      <c r="B445" s="230"/>
      <c r="C445" s="227"/>
      <c r="D445" s="227"/>
      <c r="E445" s="225"/>
      <c r="F445" s="226"/>
      <c r="G445" s="166"/>
      <c r="H445" s="226"/>
      <c r="I445" s="166"/>
      <c r="J445" s="226"/>
      <c r="K445" s="166"/>
      <c r="L445" s="226"/>
      <c r="M445" s="166"/>
      <c r="N445" s="226"/>
      <c r="O445" s="166"/>
      <c r="P445" s="226"/>
      <c r="Q445" s="166"/>
      <c r="R445" s="226"/>
      <c r="S445" s="1"/>
      <c r="T445" s="1"/>
      <c r="U445" s="1"/>
      <c r="V445" s="4"/>
      <c r="W445" s="4"/>
      <c r="X445" s="4"/>
      <c r="Y445" s="4"/>
      <c r="Z445" s="4"/>
      <c r="AA445" s="4"/>
      <c r="AB445" s="1"/>
      <c r="AC445" s="1"/>
      <c r="AD445" s="1"/>
      <c r="AE445" s="1"/>
      <c r="AF445" s="1"/>
      <c r="AG445" s="1"/>
      <c r="AH445" s="1"/>
      <c r="AI445" s="1"/>
    </row>
    <row r="446" spans="1:35" s="2" customFormat="1" ht="11.5" x14ac:dyDescent="0.25">
      <c r="A446" s="1"/>
      <c r="B446" s="230"/>
      <c r="C446" s="227"/>
      <c r="D446" s="227"/>
      <c r="E446" s="225"/>
      <c r="F446" s="226"/>
      <c r="G446" s="166"/>
      <c r="H446" s="226"/>
      <c r="I446" s="166"/>
      <c r="J446" s="226"/>
      <c r="K446" s="166"/>
      <c r="L446" s="226"/>
      <c r="M446" s="166"/>
      <c r="N446" s="226"/>
      <c r="O446" s="166"/>
      <c r="P446" s="226"/>
      <c r="Q446" s="166"/>
      <c r="R446" s="226"/>
      <c r="S446" s="1"/>
      <c r="T446" s="1"/>
      <c r="U446" s="1"/>
      <c r="V446" s="4"/>
      <c r="W446" s="4"/>
      <c r="X446" s="4"/>
      <c r="Y446" s="4"/>
      <c r="Z446" s="4"/>
      <c r="AA446" s="4"/>
      <c r="AB446" s="1"/>
      <c r="AC446" s="1"/>
      <c r="AD446" s="1"/>
      <c r="AE446" s="1"/>
      <c r="AF446" s="1"/>
      <c r="AG446" s="1"/>
      <c r="AH446" s="1"/>
      <c r="AI446" s="1"/>
    </row>
    <row r="447" spans="1:35" s="2" customFormat="1" ht="11.5" x14ac:dyDescent="0.25">
      <c r="A447" s="1"/>
      <c r="B447" s="230"/>
      <c r="C447" s="227"/>
      <c r="D447" s="227"/>
      <c r="E447" s="225"/>
      <c r="F447" s="226"/>
      <c r="G447" s="166"/>
      <c r="H447" s="226"/>
      <c r="I447" s="166"/>
      <c r="J447" s="226"/>
      <c r="K447" s="166"/>
      <c r="L447" s="226"/>
      <c r="M447" s="166"/>
      <c r="N447" s="226"/>
      <c r="O447" s="166"/>
      <c r="P447" s="226"/>
      <c r="Q447" s="166"/>
      <c r="R447" s="226"/>
      <c r="S447" s="1"/>
      <c r="T447" s="1"/>
      <c r="U447" s="1"/>
      <c r="V447" s="4"/>
      <c r="W447" s="4"/>
      <c r="X447" s="4"/>
      <c r="Y447" s="4"/>
      <c r="Z447" s="4"/>
      <c r="AA447" s="4"/>
      <c r="AB447" s="1"/>
      <c r="AC447" s="1"/>
      <c r="AD447" s="1"/>
      <c r="AE447" s="1"/>
      <c r="AF447" s="1"/>
      <c r="AG447" s="1"/>
      <c r="AH447" s="1"/>
      <c r="AI447" s="1"/>
    </row>
    <row r="448" spans="1:35" s="2" customFormat="1" ht="11.5" x14ac:dyDescent="0.25">
      <c r="A448" s="1"/>
      <c r="B448" s="230"/>
      <c r="C448" s="227"/>
      <c r="D448" s="227"/>
      <c r="E448" s="225"/>
      <c r="F448" s="226"/>
      <c r="G448" s="166"/>
      <c r="H448" s="226"/>
      <c r="I448" s="166"/>
      <c r="J448" s="226"/>
      <c r="K448" s="166"/>
      <c r="L448" s="226"/>
      <c r="M448" s="166"/>
      <c r="N448" s="226"/>
      <c r="O448" s="166"/>
      <c r="P448" s="226"/>
      <c r="Q448" s="166"/>
      <c r="R448" s="226"/>
      <c r="S448" s="1"/>
      <c r="T448" s="1"/>
      <c r="U448" s="1"/>
      <c r="V448" s="4"/>
      <c r="W448" s="4"/>
      <c r="X448" s="4"/>
      <c r="Y448" s="4"/>
      <c r="Z448" s="4"/>
      <c r="AA448" s="4"/>
      <c r="AB448" s="1"/>
      <c r="AC448" s="1"/>
      <c r="AD448" s="1"/>
      <c r="AE448" s="1"/>
      <c r="AF448" s="1"/>
      <c r="AG448" s="1"/>
      <c r="AH448" s="1"/>
      <c r="AI448" s="1"/>
    </row>
    <row r="449" spans="1:35" s="2" customFormat="1" ht="11.5" x14ac:dyDescent="0.25">
      <c r="A449" s="1"/>
      <c r="B449" s="230"/>
      <c r="C449" s="227"/>
      <c r="D449" s="227"/>
      <c r="E449" s="225"/>
      <c r="F449" s="226"/>
      <c r="G449" s="166"/>
      <c r="H449" s="226"/>
      <c r="I449" s="166"/>
      <c r="J449" s="226"/>
      <c r="K449" s="166"/>
      <c r="L449" s="226"/>
      <c r="M449" s="166"/>
      <c r="N449" s="226"/>
      <c r="O449" s="166"/>
      <c r="P449" s="226"/>
      <c r="Q449" s="166"/>
      <c r="R449" s="226"/>
      <c r="S449" s="1"/>
      <c r="T449" s="1"/>
      <c r="U449" s="1"/>
      <c r="V449" s="4"/>
      <c r="W449" s="4"/>
      <c r="X449" s="4"/>
      <c r="Y449" s="4"/>
      <c r="Z449" s="4"/>
      <c r="AA449" s="4"/>
      <c r="AB449" s="1"/>
      <c r="AC449" s="1"/>
      <c r="AD449" s="1"/>
      <c r="AE449" s="1"/>
      <c r="AF449" s="1"/>
      <c r="AG449" s="1"/>
      <c r="AH449" s="1"/>
      <c r="AI449" s="1"/>
    </row>
    <row r="450" spans="1:35" s="2" customFormat="1" ht="11.5" x14ac:dyDescent="0.25">
      <c r="A450" s="1"/>
      <c r="B450" s="230"/>
      <c r="C450" s="227"/>
      <c r="D450" s="227"/>
      <c r="E450" s="225"/>
      <c r="F450" s="226"/>
      <c r="G450" s="166"/>
      <c r="H450" s="226"/>
      <c r="I450" s="166"/>
      <c r="J450" s="226"/>
      <c r="K450" s="166"/>
      <c r="L450" s="226"/>
      <c r="M450" s="166"/>
      <c r="N450" s="226"/>
      <c r="O450" s="166"/>
      <c r="P450" s="226"/>
      <c r="Q450" s="166"/>
      <c r="R450" s="226"/>
      <c r="S450" s="1"/>
      <c r="T450" s="1"/>
      <c r="U450" s="1"/>
      <c r="V450" s="4"/>
      <c r="W450" s="4"/>
      <c r="X450" s="4"/>
      <c r="Y450" s="4"/>
      <c r="Z450" s="4"/>
      <c r="AA450" s="4"/>
      <c r="AB450" s="1"/>
      <c r="AC450" s="1"/>
      <c r="AD450" s="1"/>
      <c r="AE450" s="1"/>
      <c r="AF450" s="1"/>
      <c r="AG450" s="1"/>
      <c r="AH450" s="1"/>
      <c r="AI450" s="1"/>
    </row>
    <row r="451" spans="1:35" s="2" customFormat="1" ht="11.5" x14ac:dyDescent="0.25">
      <c r="A451" s="1"/>
      <c r="B451" s="230"/>
      <c r="C451" s="227"/>
      <c r="D451" s="227"/>
      <c r="E451" s="225"/>
      <c r="F451" s="226"/>
      <c r="G451" s="166"/>
      <c r="H451" s="226"/>
      <c r="I451" s="166"/>
      <c r="J451" s="226"/>
      <c r="K451" s="166"/>
      <c r="L451" s="226"/>
      <c r="M451" s="166"/>
      <c r="N451" s="226"/>
      <c r="O451" s="166"/>
      <c r="P451" s="226"/>
      <c r="Q451" s="166"/>
      <c r="R451" s="226"/>
      <c r="S451" s="1"/>
      <c r="T451" s="1"/>
      <c r="U451" s="1"/>
      <c r="V451" s="4"/>
      <c r="W451" s="4"/>
      <c r="X451" s="4"/>
      <c r="Y451" s="4"/>
      <c r="Z451" s="4"/>
      <c r="AA451" s="4"/>
      <c r="AB451" s="1"/>
      <c r="AC451" s="1"/>
      <c r="AD451" s="1"/>
      <c r="AE451" s="1"/>
      <c r="AF451" s="1"/>
      <c r="AG451" s="1"/>
      <c r="AH451" s="1"/>
      <c r="AI451" s="1"/>
    </row>
    <row r="452" spans="1:35" s="2" customFormat="1" ht="11.5" x14ac:dyDescent="0.25">
      <c r="A452" s="1"/>
      <c r="B452" s="230"/>
      <c r="C452" s="227"/>
      <c r="D452" s="227"/>
      <c r="E452" s="225"/>
      <c r="F452" s="226"/>
      <c r="G452" s="166"/>
      <c r="H452" s="226"/>
      <c r="I452" s="166"/>
      <c r="J452" s="226"/>
      <c r="K452" s="166"/>
      <c r="L452" s="226"/>
      <c r="M452" s="166"/>
      <c r="N452" s="226"/>
      <c r="O452" s="166"/>
      <c r="P452" s="226"/>
      <c r="Q452" s="166"/>
      <c r="R452" s="226"/>
      <c r="S452" s="1"/>
      <c r="T452" s="1"/>
      <c r="U452" s="1"/>
      <c r="V452" s="4"/>
      <c r="W452" s="4"/>
      <c r="X452" s="4"/>
      <c r="Y452" s="4"/>
      <c r="Z452" s="4"/>
      <c r="AA452" s="4"/>
      <c r="AB452" s="1"/>
      <c r="AC452" s="1"/>
      <c r="AD452" s="1"/>
      <c r="AE452" s="1"/>
      <c r="AF452" s="1"/>
      <c r="AG452" s="1"/>
      <c r="AH452" s="1"/>
      <c r="AI452" s="1"/>
    </row>
    <row r="453" spans="1:35" s="2" customFormat="1" ht="11.5" x14ac:dyDescent="0.25">
      <c r="A453" s="1"/>
      <c r="B453" s="230"/>
      <c r="C453" s="227"/>
      <c r="D453" s="227"/>
      <c r="E453" s="225"/>
      <c r="F453" s="226"/>
      <c r="G453" s="166"/>
      <c r="H453" s="226"/>
      <c r="I453" s="166"/>
      <c r="J453" s="226"/>
      <c r="K453" s="166"/>
      <c r="L453" s="226"/>
      <c r="M453" s="166"/>
      <c r="N453" s="226"/>
      <c r="O453" s="166"/>
      <c r="P453" s="226"/>
      <c r="Q453" s="166"/>
      <c r="R453" s="226"/>
      <c r="S453" s="1"/>
      <c r="T453" s="1"/>
      <c r="U453" s="1"/>
      <c r="V453" s="4"/>
      <c r="W453" s="4"/>
      <c r="X453" s="4"/>
      <c r="Y453" s="4"/>
      <c r="Z453" s="4"/>
      <c r="AA453" s="4"/>
      <c r="AB453" s="1"/>
      <c r="AC453" s="1"/>
      <c r="AD453" s="1"/>
      <c r="AE453" s="1"/>
      <c r="AF453" s="1"/>
      <c r="AG453" s="1"/>
      <c r="AH453" s="1"/>
      <c r="AI453" s="1"/>
    </row>
    <row r="454" spans="1:35" s="2" customFormat="1" ht="11.5" x14ac:dyDescent="0.25">
      <c r="A454" s="1"/>
      <c r="B454" s="230"/>
      <c r="C454" s="227"/>
      <c r="D454" s="227"/>
      <c r="E454" s="225"/>
      <c r="F454" s="226"/>
      <c r="G454" s="166"/>
      <c r="H454" s="226"/>
      <c r="I454" s="166"/>
      <c r="J454" s="226"/>
      <c r="K454" s="166"/>
      <c r="L454" s="226"/>
      <c r="M454" s="166"/>
      <c r="N454" s="226"/>
      <c r="O454" s="166"/>
      <c r="P454" s="226"/>
      <c r="Q454" s="166"/>
      <c r="R454" s="226"/>
      <c r="S454" s="1"/>
      <c r="T454" s="1"/>
      <c r="U454" s="1"/>
      <c r="V454" s="4"/>
      <c r="W454" s="4"/>
      <c r="X454" s="4"/>
      <c r="Y454" s="4"/>
      <c r="Z454" s="4"/>
      <c r="AA454" s="4"/>
      <c r="AB454" s="1"/>
      <c r="AC454" s="1"/>
      <c r="AD454" s="1"/>
      <c r="AE454" s="1"/>
      <c r="AF454" s="1"/>
      <c r="AG454" s="1"/>
      <c r="AH454" s="1"/>
      <c r="AI454" s="1"/>
    </row>
    <row r="455" spans="1:35" s="2" customFormat="1" ht="11.5" x14ac:dyDescent="0.25">
      <c r="A455" s="1"/>
      <c r="B455" s="230"/>
      <c r="C455" s="227"/>
      <c r="D455" s="227"/>
      <c r="E455" s="225"/>
      <c r="F455" s="226"/>
      <c r="G455" s="166"/>
      <c r="H455" s="226"/>
      <c r="I455" s="166"/>
      <c r="J455" s="226"/>
      <c r="K455" s="166"/>
      <c r="L455" s="226"/>
      <c r="M455" s="166"/>
      <c r="N455" s="226"/>
      <c r="O455" s="166"/>
      <c r="P455" s="226"/>
      <c r="Q455" s="166"/>
      <c r="R455" s="226"/>
      <c r="S455" s="1"/>
      <c r="T455" s="1"/>
      <c r="U455" s="1"/>
      <c r="V455" s="4"/>
      <c r="W455" s="4"/>
      <c r="X455" s="4"/>
      <c r="Y455" s="4"/>
      <c r="Z455" s="4"/>
      <c r="AA455" s="4"/>
      <c r="AB455" s="1"/>
      <c r="AC455" s="1"/>
      <c r="AD455" s="1"/>
      <c r="AE455" s="1"/>
      <c r="AF455" s="1"/>
      <c r="AG455" s="1"/>
      <c r="AH455" s="1"/>
      <c r="AI455" s="1"/>
    </row>
    <row r="456" spans="1:35" s="2" customFormat="1" ht="11.5" x14ac:dyDescent="0.25">
      <c r="A456" s="1"/>
      <c r="B456" s="230"/>
      <c r="C456" s="227"/>
      <c r="D456" s="227"/>
      <c r="E456" s="225"/>
      <c r="F456" s="226"/>
      <c r="G456" s="166"/>
      <c r="H456" s="226"/>
      <c r="I456" s="166"/>
      <c r="J456" s="226"/>
      <c r="K456" s="166"/>
      <c r="L456" s="226"/>
      <c r="M456" s="166"/>
      <c r="N456" s="226"/>
      <c r="O456" s="166"/>
      <c r="P456" s="226"/>
      <c r="Q456" s="166"/>
      <c r="R456" s="226"/>
      <c r="S456" s="1"/>
      <c r="T456" s="1"/>
      <c r="U456" s="1"/>
      <c r="V456" s="4"/>
      <c r="W456" s="4"/>
      <c r="X456" s="4"/>
      <c r="Y456" s="4"/>
      <c r="Z456" s="4"/>
      <c r="AA456" s="4"/>
      <c r="AB456" s="1"/>
      <c r="AC456" s="1"/>
      <c r="AD456" s="1"/>
      <c r="AE456" s="1"/>
      <c r="AF456" s="1"/>
      <c r="AG456" s="1"/>
      <c r="AH456" s="1"/>
      <c r="AI456" s="1"/>
    </row>
    <row r="457" spans="1:35" s="2" customFormat="1" ht="11.5" x14ac:dyDescent="0.25">
      <c r="A457" s="1"/>
      <c r="B457" s="230"/>
      <c r="C457" s="227"/>
      <c r="D457" s="227"/>
      <c r="E457" s="225"/>
      <c r="F457" s="226"/>
      <c r="G457" s="166"/>
      <c r="H457" s="226"/>
      <c r="I457" s="166"/>
      <c r="J457" s="226"/>
      <c r="K457" s="166"/>
      <c r="L457" s="226"/>
      <c r="M457" s="166"/>
      <c r="N457" s="226"/>
      <c r="O457" s="166"/>
      <c r="P457" s="226"/>
      <c r="Q457" s="166"/>
      <c r="R457" s="226"/>
      <c r="S457" s="1"/>
      <c r="T457" s="1"/>
      <c r="U457" s="1"/>
      <c r="V457" s="4"/>
      <c r="W457" s="4"/>
      <c r="X457" s="4"/>
      <c r="Y457" s="4"/>
      <c r="Z457" s="4"/>
      <c r="AA457" s="4"/>
      <c r="AB457" s="1"/>
      <c r="AC457" s="1"/>
      <c r="AD457" s="1"/>
      <c r="AE457" s="1"/>
      <c r="AF457" s="1"/>
      <c r="AG457" s="1"/>
      <c r="AH457" s="1"/>
      <c r="AI457" s="1"/>
    </row>
    <row r="458" spans="1:35" s="2" customFormat="1" ht="11.5" x14ac:dyDescent="0.25">
      <c r="A458" s="1"/>
      <c r="B458" s="230"/>
      <c r="C458" s="227"/>
      <c r="D458" s="227"/>
      <c r="E458" s="225"/>
      <c r="F458" s="226"/>
      <c r="G458" s="166"/>
      <c r="H458" s="226"/>
      <c r="I458" s="166"/>
      <c r="J458" s="226"/>
      <c r="K458" s="166"/>
      <c r="L458" s="226"/>
      <c r="M458" s="166"/>
      <c r="N458" s="226"/>
      <c r="O458" s="166"/>
      <c r="P458" s="226"/>
      <c r="Q458" s="166"/>
      <c r="R458" s="226"/>
      <c r="S458" s="1"/>
      <c r="T458" s="1"/>
      <c r="U458" s="1"/>
      <c r="V458" s="4"/>
      <c r="W458" s="4"/>
      <c r="X458" s="4"/>
      <c r="Y458" s="4"/>
      <c r="Z458" s="4"/>
      <c r="AA458" s="4"/>
      <c r="AB458" s="1"/>
      <c r="AC458" s="1"/>
      <c r="AD458" s="1"/>
      <c r="AE458" s="1"/>
      <c r="AF458" s="1"/>
      <c r="AG458" s="1"/>
      <c r="AH458" s="1"/>
      <c r="AI458" s="1"/>
    </row>
    <row r="459" spans="1:35" s="2" customFormat="1" ht="11.5" x14ac:dyDescent="0.25">
      <c r="A459" s="1"/>
      <c r="B459" s="230"/>
      <c r="C459" s="227"/>
      <c r="D459" s="227"/>
      <c r="E459" s="225"/>
      <c r="F459" s="226"/>
      <c r="G459" s="166"/>
      <c r="H459" s="226"/>
      <c r="I459" s="166"/>
      <c r="J459" s="226"/>
      <c r="K459" s="166"/>
      <c r="L459" s="226"/>
      <c r="M459" s="166"/>
      <c r="N459" s="226"/>
      <c r="O459" s="166"/>
      <c r="P459" s="226"/>
      <c r="Q459" s="166"/>
      <c r="R459" s="226"/>
      <c r="S459" s="1"/>
      <c r="T459" s="1"/>
      <c r="U459" s="1"/>
      <c r="V459" s="4"/>
      <c r="W459" s="4"/>
      <c r="X459" s="4"/>
      <c r="Y459" s="4"/>
      <c r="Z459" s="4"/>
      <c r="AA459" s="4"/>
      <c r="AB459" s="1"/>
      <c r="AC459" s="1"/>
      <c r="AD459" s="1"/>
      <c r="AE459" s="1"/>
      <c r="AF459" s="1"/>
      <c r="AG459" s="1"/>
      <c r="AH459" s="1"/>
      <c r="AI459" s="1"/>
    </row>
    <row r="460" spans="1:35" s="2" customFormat="1" ht="11.5" x14ac:dyDescent="0.25">
      <c r="A460" s="1"/>
      <c r="B460" s="230"/>
      <c r="C460" s="227"/>
      <c r="D460" s="227"/>
      <c r="E460" s="225"/>
      <c r="F460" s="226"/>
      <c r="G460" s="166"/>
      <c r="H460" s="226"/>
      <c r="I460" s="166"/>
      <c r="J460" s="226"/>
      <c r="K460" s="166"/>
      <c r="L460" s="226"/>
      <c r="M460" s="166"/>
      <c r="N460" s="226"/>
      <c r="O460" s="166"/>
      <c r="P460" s="226"/>
      <c r="Q460" s="166"/>
      <c r="R460" s="226"/>
      <c r="S460" s="1"/>
      <c r="T460" s="1"/>
      <c r="U460" s="1"/>
      <c r="V460" s="4"/>
      <c r="W460" s="4"/>
      <c r="X460" s="4"/>
      <c r="Y460" s="4"/>
      <c r="Z460" s="4"/>
      <c r="AA460" s="4"/>
      <c r="AB460" s="1"/>
      <c r="AC460" s="1"/>
      <c r="AD460" s="1"/>
      <c r="AE460" s="1"/>
      <c r="AF460" s="1"/>
      <c r="AG460" s="1"/>
      <c r="AH460" s="1"/>
      <c r="AI460" s="1"/>
    </row>
    <row r="461" spans="1:35" s="2" customFormat="1" ht="11.5" x14ac:dyDescent="0.25">
      <c r="A461" s="1"/>
      <c r="B461" s="230"/>
      <c r="C461" s="227"/>
      <c r="D461" s="227"/>
      <c r="E461" s="225"/>
      <c r="F461" s="226"/>
      <c r="G461" s="166"/>
      <c r="H461" s="226"/>
      <c r="I461" s="166"/>
      <c r="J461" s="226"/>
      <c r="K461" s="166"/>
      <c r="L461" s="226"/>
      <c r="M461" s="166"/>
      <c r="N461" s="226"/>
      <c r="O461" s="166"/>
      <c r="P461" s="226"/>
      <c r="Q461" s="166"/>
      <c r="R461" s="226"/>
      <c r="S461" s="1"/>
      <c r="T461" s="1"/>
      <c r="U461" s="1"/>
      <c r="V461" s="4"/>
      <c r="W461" s="4"/>
      <c r="X461" s="4"/>
      <c r="Y461" s="4"/>
      <c r="Z461" s="4"/>
      <c r="AA461" s="4"/>
      <c r="AB461" s="1"/>
      <c r="AC461" s="1"/>
      <c r="AD461" s="1"/>
      <c r="AE461" s="1"/>
      <c r="AF461" s="1"/>
      <c r="AG461" s="1"/>
      <c r="AH461" s="1"/>
      <c r="AI461" s="1"/>
    </row>
    <row r="462" spans="1:35" s="2" customFormat="1" ht="11.5" x14ac:dyDescent="0.25">
      <c r="A462" s="1"/>
      <c r="B462" s="230"/>
      <c r="C462" s="227"/>
      <c r="D462" s="227"/>
      <c r="E462" s="225"/>
      <c r="F462" s="226"/>
      <c r="G462" s="166"/>
      <c r="H462" s="226"/>
      <c r="I462" s="166"/>
      <c r="J462" s="226"/>
      <c r="K462" s="166"/>
      <c r="L462" s="226"/>
      <c r="M462" s="166"/>
      <c r="N462" s="226"/>
      <c r="O462" s="166"/>
      <c r="P462" s="226"/>
      <c r="Q462" s="166"/>
      <c r="R462" s="226"/>
      <c r="S462" s="1"/>
      <c r="T462" s="1"/>
      <c r="U462" s="1"/>
      <c r="V462" s="4"/>
      <c r="W462" s="4"/>
      <c r="X462" s="4"/>
      <c r="Y462" s="4"/>
      <c r="Z462" s="4"/>
      <c r="AA462" s="4"/>
      <c r="AB462" s="1"/>
      <c r="AC462" s="1"/>
      <c r="AD462" s="1"/>
      <c r="AE462" s="1"/>
      <c r="AF462" s="1"/>
      <c r="AG462" s="1"/>
      <c r="AH462" s="1"/>
      <c r="AI462" s="1"/>
    </row>
    <row r="463" spans="1:35" s="2" customFormat="1" ht="11.5" x14ac:dyDescent="0.25">
      <c r="A463" s="1"/>
      <c r="B463" s="230"/>
      <c r="C463" s="227"/>
      <c r="D463" s="227"/>
      <c r="E463" s="225"/>
      <c r="F463" s="226"/>
      <c r="G463" s="166"/>
      <c r="H463" s="226"/>
      <c r="I463" s="166"/>
      <c r="J463" s="226"/>
      <c r="K463" s="166"/>
      <c r="L463" s="226"/>
      <c r="M463" s="166"/>
      <c r="N463" s="226"/>
      <c r="O463" s="166"/>
      <c r="P463" s="226"/>
      <c r="Q463" s="166"/>
      <c r="R463" s="226"/>
      <c r="S463" s="1"/>
      <c r="T463" s="1"/>
      <c r="U463" s="1"/>
      <c r="V463" s="4"/>
      <c r="W463" s="4"/>
      <c r="X463" s="4"/>
      <c r="Y463" s="4"/>
      <c r="Z463" s="4"/>
      <c r="AA463" s="4"/>
      <c r="AB463" s="1"/>
      <c r="AC463" s="1"/>
      <c r="AD463" s="1"/>
      <c r="AE463" s="1"/>
      <c r="AF463" s="1"/>
      <c r="AG463" s="1"/>
      <c r="AH463" s="1"/>
      <c r="AI463" s="1"/>
    </row>
    <row r="464" spans="1:35" s="2" customFormat="1" ht="11.5" x14ac:dyDescent="0.25">
      <c r="A464" s="1"/>
      <c r="B464" s="230"/>
      <c r="C464" s="227"/>
      <c r="D464" s="227"/>
      <c r="E464" s="225"/>
      <c r="F464" s="226"/>
      <c r="G464" s="166"/>
      <c r="H464" s="226"/>
      <c r="I464" s="166"/>
      <c r="J464" s="226"/>
      <c r="K464" s="166"/>
      <c r="L464" s="226"/>
      <c r="M464" s="166"/>
      <c r="N464" s="226"/>
      <c r="O464" s="166"/>
      <c r="P464" s="226"/>
      <c r="Q464" s="166"/>
      <c r="R464" s="226"/>
      <c r="S464" s="1"/>
      <c r="T464" s="1"/>
      <c r="U464" s="1"/>
      <c r="V464" s="4"/>
      <c r="W464" s="4"/>
      <c r="X464" s="4"/>
      <c r="Y464" s="4"/>
      <c r="Z464" s="4"/>
      <c r="AA464" s="4"/>
      <c r="AB464" s="1"/>
      <c r="AC464" s="1"/>
      <c r="AD464" s="1"/>
      <c r="AE464" s="1"/>
      <c r="AF464" s="1"/>
      <c r="AG464" s="1"/>
      <c r="AH464" s="1"/>
      <c r="AI464" s="1"/>
    </row>
    <row r="465" spans="1:35" s="2" customFormat="1" ht="11.5" x14ac:dyDescent="0.25">
      <c r="A465" s="1"/>
      <c r="B465" s="227"/>
      <c r="C465" s="166"/>
      <c r="D465" s="225"/>
      <c r="E465" s="225"/>
      <c r="F465" s="226"/>
      <c r="G465" s="166"/>
      <c r="H465" s="226"/>
      <c r="I465" s="166"/>
      <c r="J465" s="226"/>
      <c r="K465" s="166"/>
      <c r="L465" s="226"/>
      <c r="M465" s="166"/>
      <c r="N465" s="226"/>
      <c r="O465" s="166"/>
      <c r="P465" s="226"/>
      <c r="Q465" s="166"/>
      <c r="R465" s="226"/>
      <c r="S465" s="1"/>
      <c r="T465" s="1"/>
      <c r="U465" s="1"/>
      <c r="V465" s="4"/>
      <c r="W465" s="4"/>
      <c r="X465" s="4"/>
      <c r="Y465" s="4"/>
      <c r="Z465" s="4"/>
      <c r="AA465" s="4"/>
      <c r="AB465" s="1"/>
      <c r="AC465" s="1"/>
      <c r="AD465" s="1"/>
      <c r="AE465" s="1"/>
      <c r="AF465" s="1"/>
      <c r="AG465" s="1"/>
      <c r="AH465" s="1"/>
      <c r="AI465" s="1"/>
    </row>
    <row r="466" spans="1:35" s="2" customFormat="1" ht="11.5" x14ac:dyDescent="0.25">
      <c r="A466" s="1"/>
      <c r="B466" s="227"/>
      <c r="C466" s="166"/>
      <c r="D466" s="225"/>
      <c r="E466" s="225"/>
      <c r="F466" s="226"/>
      <c r="G466" s="166"/>
      <c r="H466" s="226"/>
      <c r="I466" s="166"/>
      <c r="J466" s="226"/>
      <c r="K466" s="166"/>
      <c r="L466" s="226"/>
      <c r="M466" s="166"/>
      <c r="N466" s="226"/>
      <c r="O466" s="166"/>
      <c r="P466" s="226"/>
      <c r="Q466" s="166"/>
      <c r="R466" s="226"/>
      <c r="S466" s="1"/>
      <c r="T466" s="1"/>
      <c r="U466" s="1"/>
      <c r="V466" s="4"/>
      <c r="W466" s="4"/>
      <c r="X466" s="4"/>
      <c r="Y466" s="4"/>
      <c r="Z466" s="4"/>
      <c r="AA466" s="4"/>
      <c r="AB466" s="1"/>
      <c r="AC466" s="1"/>
      <c r="AD466" s="1"/>
      <c r="AE466" s="1"/>
      <c r="AF466" s="1"/>
      <c r="AG466" s="1"/>
      <c r="AH466" s="1"/>
      <c r="AI466" s="1"/>
    </row>
    <row r="467" spans="1:35" ht="11.5" x14ac:dyDescent="0.25">
      <c r="B467" s="166"/>
      <c r="C467" s="166"/>
      <c r="D467" s="225"/>
      <c r="E467" s="225"/>
      <c r="F467" s="226"/>
      <c r="G467" s="166"/>
      <c r="H467" s="226"/>
      <c r="I467" s="166"/>
      <c r="J467" s="226"/>
      <c r="K467" s="166"/>
      <c r="L467" s="226"/>
      <c r="M467" s="166"/>
      <c r="N467" s="226"/>
      <c r="O467" s="166"/>
      <c r="P467" s="226"/>
      <c r="Q467" s="166"/>
      <c r="R467" s="226"/>
    </row>
    <row r="468" spans="1:35" ht="11.5" x14ac:dyDescent="0.25">
      <c r="B468" s="166"/>
      <c r="C468" s="166"/>
      <c r="D468" s="225"/>
      <c r="E468" s="225"/>
      <c r="F468" s="226"/>
      <c r="G468" s="166"/>
      <c r="H468" s="226"/>
      <c r="I468" s="166"/>
      <c r="J468" s="226"/>
      <c r="K468" s="166"/>
      <c r="L468" s="226"/>
      <c r="M468" s="166"/>
      <c r="N468" s="226"/>
      <c r="O468" s="166"/>
      <c r="P468" s="226"/>
      <c r="Q468" s="166"/>
      <c r="R468" s="226"/>
    </row>
    <row r="469" spans="1:35" ht="11.5" x14ac:dyDescent="0.25">
      <c r="B469" s="166"/>
      <c r="C469" s="166"/>
      <c r="D469" s="225"/>
      <c r="E469" s="225"/>
      <c r="F469" s="226"/>
      <c r="G469" s="166"/>
      <c r="H469" s="226"/>
      <c r="I469" s="166"/>
      <c r="J469" s="226"/>
      <c r="K469" s="166"/>
      <c r="L469" s="226"/>
      <c r="M469" s="166"/>
      <c r="N469" s="226"/>
      <c r="O469" s="166"/>
      <c r="P469" s="226"/>
      <c r="Q469" s="166"/>
      <c r="R469" s="226"/>
    </row>
    <row r="470" spans="1:35" ht="11.5" x14ac:dyDescent="0.25">
      <c r="B470" s="166"/>
      <c r="C470" s="166"/>
      <c r="D470" s="225"/>
      <c r="E470" s="225"/>
      <c r="F470" s="226"/>
      <c r="G470" s="166"/>
      <c r="H470" s="226"/>
      <c r="I470" s="166"/>
      <c r="J470" s="226"/>
      <c r="K470" s="166"/>
      <c r="L470" s="226"/>
      <c r="M470" s="166"/>
      <c r="N470" s="226"/>
      <c r="O470" s="166"/>
      <c r="P470" s="226"/>
      <c r="Q470" s="166"/>
      <c r="R470" s="226"/>
    </row>
    <row r="471" spans="1:35" ht="11.5" x14ac:dyDescent="0.25">
      <c r="B471" s="166"/>
      <c r="C471" s="166"/>
      <c r="D471" s="225"/>
      <c r="E471" s="225"/>
      <c r="F471" s="226"/>
      <c r="G471" s="166"/>
      <c r="H471" s="226"/>
      <c r="I471" s="166"/>
      <c r="J471" s="226"/>
      <c r="K471" s="166"/>
      <c r="L471" s="226"/>
      <c r="M471" s="166"/>
      <c r="N471" s="226"/>
      <c r="O471" s="166"/>
      <c r="P471" s="226"/>
      <c r="Q471" s="166"/>
      <c r="R471" s="226"/>
    </row>
    <row r="472" spans="1:35" ht="11.5" x14ac:dyDescent="0.25">
      <c r="B472" s="166"/>
      <c r="C472" s="166"/>
      <c r="D472" s="225"/>
      <c r="E472" s="225"/>
      <c r="F472" s="226"/>
      <c r="G472" s="166"/>
      <c r="H472" s="226"/>
      <c r="I472" s="166"/>
      <c r="J472" s="226"/>
      <c r="K472" s="166"/>
      <c r="L472" s="226"/>
      <c r="M472" s="166"/>
      <c r="N472" s="226"/>
      <c r="O472" s="166"/>
      <c r="P472" s="226"/>
      <c r="Q472" s="166"/>
      <c r="R472" s="226"/>
    </row>
    <row r="473" spans="1:35" ht="11.5" x14ac:dyDescent="0.25">
      <c r="B473" s="166"/>
      <c r="C473" s="166"/>
      <c r="D473" s="225"/>
      <c r="E473" s="225"/>
      <c r="F473" s="226"/>
      <c r="G473" s="166"/>
      <c r="H473" s="226"/>
      <c r="I473" s="166"/>
      <c r="J473" s="226"/>
      <c r="K473" s="166"/>
      <c r="L473" s="226"/>
      <c r="M473" s="166"/>
      <c r="N473" s="226"/>
      <c r="O473" s="166"/>
      <c r="P473" s="226"/>
      <c r="Q473" s="166"/>
      <c r="R473" s="226"/>
    </row>
    <row r="474" spans="1:35" ht="11.5" x14ac:dyDescent="0.25">
      <c r="B474" s="166"/>
      <c r="C474" s="166"/>
      <c r="D474" s="225"/>
      <c r="E474" s="225"/>
      <c r="F474" s="226"/>
      <c r="G474" s="166"/>
      <c r="H474" s="226"/>
      <c r="I474" s="166"/>
      <c r="J474" s="226"/>
      <c r="K474" s="166"/>
      <c r="L474" s="226"/>
      <c r="M474" s="166"/>
      <c r="N474" s="226"/>
      <c r="O474" s="166"/>
      <c r="P474" s="226"/>
      <c r="Q474" s="166"/>
      <c r="R474" s="226"/>
    </row>
    <row r="475" spans="1:35" ht="11.5" x14ac:dyDescent="0.25">
      <c r="B475" s="166"/>
      <c r="C475" s="166"/>
      <c r="D475" s="225"/>
      <c r="E475" s="225"/>
      <c r="F475" s="226"/>
      <c r="G475" s="166"/>
      <c r="H475" s="226"/>
      <c r="I475" s="166"/>
      <c r="J475" s="226"/>
      <c r="K475" s="166"/>
      <c r="L475" s="226"/>
      <c r="M475" s="166"/>
      <c r="N475" s="226"/>
      <c r="O475" s="166"/>
      <c r="P475" s="226"/>
      <c r="Q475" s="166"/>
      <c r="R475" s="226"/>
    </row>
    <row r="476" spans="1:35" ht="11.5" x14ac:dyDescent="0.25">
      <c r="B476" s="166"/>
      <c r="C476" s="166"/>
      <c r="D476" s="225"/>
      <c r="E476" s="225"/>
      <c r="F476" s="226"/>
      <c r="G476" s="166"/>
      <c r="H476" s="226"/>
      <c r="I476" s="166"/>
      <c r="J476" s="226"/>
      <c r="K476" s="166"/>
      <c r="L476" s="226"/>
      <c r="M476" s="166"/>
      <c r="N476" s="226"/>
      <c r="O476" s="166"/>
      <c r="P476" s="226"/>
      <c r="Q476" s="166"/>
      <c r="R476" s="226"/>
    </row>
    <row r="477" spans="1:35" ht="11.5" x14ac:dyDescent="0.25">
      <c r="B477" s="166"/>
      <c r="C477" s="166"/>
      <c r="D477" s="225"/>
      <c r="E477" s="225"/>
      <c r="F477" s="226"/>
      <c r="G477" s="166"/>
      <c r="H477" s="226"/>
      <c r="I477" s="166"/>
      <c r="J477" s="226"/>
      <c r="K477" s="166"/>
      <c r="L477" s="226"/>
      <c r="M477" s="166"/>
      <c r="N477" s="226"/>
      <c r="O477" s="166"/>
      <c r="P477" s="226"/>
      <c r="Q477" s="166"/>
      <c r="R477" s="226"/>
    </row>
    <row r="478" spans="1:35" ht="11.5" x14ac:dyDescent="0.25">
      <c r="B478" s="166"/>
      <c r="C478" s="166"/>
      <c r="D478" s="225"/>
      <c r="E478" s="225"/>
      <c r="F478" s="226"/>
      <c r="G478" s="166"/>
      <c r="H478" s="226"/>
      <c r="I478" s="166"/>
      <c r="J478" s="226"/>
      <c r="K478" s="166"/>
      <c r="L478" s="226"/>
      <c r="M478" s="166"/>
      <c r="N478" s="226"/>
      <c r="O478" s="166"/>
      <c r="P478" s="226"/>
      <c r="Q478" s="166"/>
      <c r="R478" s="226"/>
    </row>
    <row r="479" spans="1:35" ht="11.5" x14ac:dyDescent="0.25">
      <c r="B479" s="166"/>
      <c r="C479" s="166"/>
      <c r="D479" s="225"/>
      <c r="E479" s="225"/>
      <c r="F479" s="226"/>
      <c r="G479" s="166"/>
      <c r="H479" s="226"/>
      <c r="I479" s="166"/>
      <c r="J479" s="226"/>
      <c r="K479" s="166"/>
      <c r="L479" s="226"/>
      <c r="M479" s="166"/>
      <c r="N479" s="226"/>
      <c r="O479" s="166"/>
      <c r="P479" s="226"/>
      <c r="Q479" s="166"/>
      <c r="R479" s="226"/>
    </row>
    <row r="480" spans="1:35" ht="11.5" x14ac:dyDescent="0.25">
      <c r="B480" s="166"/>
      <c r="C480" s="166"/>
      <c r="D480" s="225"/>
      <c r="E480" s="225"/>
      <c r="F480" s="226"/>
      <c r="G480" s="166"/>
      <c r="H480" s="226"/>
      <c r="I480" s="166"/>
      <c r="J480" s="226"/>
      <c r="K480" s="166"/>
      <c r="L480" s="226"/>
      <c r="M480" s="166"/>
      <c r="N480" s="226"/>
      <c r="O480" s="166"/>
      <c r="P480" s="226"/>
      <c r="Q480" s="166"/>
      <c r="R480" s="226"/>
    </row>
    <row r="481" spans="2:18" ht="11.5" x14ac:dyDescent="0.25">
      <c r="B481" s="166"/>
      <c r="C481" s="166"/>
      <c r="D481" s="225"/>
      <c r="E481" s="225"/>
      <c r="F481" s="226"/>
      <c r="G481" s="166"/>
      <c r="H481" s="226"/>
      <c r="I481" s="166"/>
      <c r="J481" s="226"/>
      <c r="K481" s="166"/>
      <c r="L481" s="226"/>
      <c r="M481" s="166"/>
      <c r="N481" s="226"/>
      <c r="O481" s="166"/>
      <c r="P481" s="226"/>
      <c r="Q481" s="166"/>
      <c r="R481" s="226"/>
    </row>
    <row r="482" spans="2:18" ht="11.5" x14ac:dyDescent="0.25">
      <c r="B482" s="166"/>
      <c r="C482" s="166"/>
      <c r="D482" s="225"/>
      <c r="E482" s="225"/>
      <c r="F482" s="226"/>
      <c r="G482" s="166"/>
      <c r="H482" s="226"/>
      <c r="I482" s="166"/>
      <c r="J482" s="226"/>
      <c r="K482" s="166"/>
      <c r="L482" s="226"/>
      <c r="M482" s="166"/>
      <c r="N482" s="226"/>
      <c r="O482" s="166"/>
      <c r="P482" s="226"/>
      <c r="Q482" s="166"/>
      <c r="R482" s="226"/>
    </row>
    <row r="483" spans="2:18" ht="11.5" x14ac:dyDescent="0.25">
      <c r="B483" s="166"/>
      <c r="C483" s="166"/>
      <c r="D483" s="225"/>
      <c r="E483" s="225"/>
      <c r="F483" s="226"/>
      <c r="G483" s="166"/>
      <c r="H483" s="226"/>
      <c r="I483" s="166"/>
      <c r="J483" s="226"/>
      <c r="K483" s="166"/>
      <c r="L483" s="226"/>
      <c r="M483" s="166"/>
      <c r="N483" s="226"/>
      <c r="O483" s="166"/>
      <c r="P483" s="226"/>
      <c r="Q483" s="166"/>
      <c r="R483" s="226"/>
    </row>
    <row r="484" spans="2:18" ht="11.5" x14ac:dyDescent="0.25">
      <c r="B484" s="166"/>
      <c r="C484" s="166"/>
      <c r="D484" s="225"/>
      <c r="E484" s="225"/>
      <c r="F484" s="226"/>
      <c r="G484" s="166"/>
      <c r="H484" s="226"/>
      <c r="I484" s="166"/>
      <c r="J484" s="226"/>
      <c r="K484" s="166"/>
      <c r="L484" s="226"/>
      <c r="M484" s="166"/>
      <c r="N484" s="226"/>
      <c r="O484" s="166"/>
      <c r="P484" s="226"/>
      <c r="Q484" s="166"/>
      <c r="R484" s="226"/>
    </row>
    <row r="485" spans="2:18" ht="11.5" x14ac:dyDescent="0.25">
      <c r="B485" s="166"/>
      <c r="C485" s="166"/>
      <c r="D485" s="225"/>
      <c r="E485" s="225"/>
      <c r="F485" s="226"/>
      <c r="G485" s="166"/>
      <c r="H485" s="226"/>
      <c r="I485" s="166"/>
      <c r="J485" s="226"/>
      <c r="K485" s="166"/>
      <c r="L485" s="226"/>
      <c r="M485" s="166"/>
      <c r="N485" s="226"/>
      <c r="O485" s="166"/>
      <c r="P485" s="226"/>
      <c r="Q485" s="166"/>
      <c r="R485" s="226"/>
    </row>
    <row r="486" spans="2:18" ht="11.5" x14ac:dyDescent="0.25">
      <c r="B486" s="166"/>
      <c r="C486" s="166"/>
      <c r="D486" s="225"/>
      <c r="E486" s="225"/>
      <c r="F486" s="226"/>
      <c r="G486" s="166"/>
      <c r="H486" s="226"/>
      <c r="I486" s="166"/>
      <c r="J486" s="226"/>
      <c r="K486" s="166"/>
      <c r="L486" s="226"/>
      <c r="M486" s="166"/>
      <c r="N486" s="226"/>
      <c r="O486" s="166"/>
      <c r="P486" s="226"/>
      <c r="Q486" s="166"/>
      <c r="R486" s="226"/>
    </row>
    <row r="487" spans="2:18" ht="11.5" x14ac:dyDescent="0.25">
      <c r="B487" s="166"/>
      <c r="C487" s="166"/>
      <c r="D487" s="225"/>
      <c r="E487" s="225"/>
      <c r="F487" s="226"/>
      <c r="G487" s="166"/>
      <c r="H487" s="226"/>
      <c r="I487" s="166"/>
      <c r="J487" s="226"/>
      <c r="K487" s="166"/>
      <c r="L487" s="226"/>
      <c r="M487" s="166"/>
      <c r="N487" s="226"/>
      <c r="O487" s="166"/>
      <c r="P487" s="226"/>
      <c r="Q487" s="166"/>
      <c r="R487" s="226"/>
    </row>
    <row r="488" spans="2:18" ht="11.5" x14ac:dyDescent="0.25">
      <c r="B488" s="166"/>
      <c r="C488" s="166"/>
      <c r="D488" s="225"/>
      <c r="E488" s="225"/>
      <c r="F488" s="226"/>
      <c r="G488" s="166"/>
      <c r="H488" s="226"/>
      <c r="I488" s="166"/>
      <c r="J488" s="226"/>
      <c r="K488" s="166"/>
      <c r="L488" s="226"/>
      <c r="M488" s="166"/>
      <c r="N488" s="226"/>
      <c r="O488" s="166"/>
      <c r="P488" s="226"/>
      <c r="Q488" s="166"/>
      <c r="R488" s="226"/>
    </row>
    <row r="489" spans="2:18" ht="11.5" x14ac:dyDescent="0.25">
      <c r="B489" s="166"/>
      <c r="C489" s="166"/>
      <c r="D489" s="225"/>
      <c r="E489" s="225"/>
      <c r="F489" s="226"/>
      <c r="G489" s="166"/>
      <c r="H489" s="226"/>
      <c r="I489" s="166"/>
      <c r="J489" s="226"/>
      <c r="K489" s="166"/>
      <c r="L489" s="226"/>
      <c r="M489" s="166"/>
      <c r="N489" s="226"/>
      <c r="O489" s="166"/>
      <c r="P489" s="226"/>
      <c r="Q489" s="166"/>
      <c r="R489" s="226"/>
    </row>
    <row r="490" spans="2:18" ht="11.5" x14ac:dyDescent="0.25">
      <c r="B490" s="166"/>
      <c r="C490" s="166"/>
      <c r="D490" s="225"/>
      <c r="E490" s="225"/>
      <c r="F490" s="226"/>
      <c r="G490" s="166"/>
      <c r="H490" s="226"/>
      <c r="I490" s="166"/>
      <c r="J490" s="226"/>
      <c r="K490" s="166"/>
      <c r="L490" s="226"/>
      <c r="M490" s="166"/>
      <c r="N490" s="226"/>
      <c r="O490" s="166"/>
      <c r="P490" s="226"/>
      <c r="Q490" s="166"/>
      <c r="R490" s="226"/>
    </row>
    <row r="491" spans="2:18" ht="11.5" x14ac:dyDescent="0.25">
      <c r="B491" s="166"/>
      <c r="C491" s="166"/>
      <c r="D491" s="225"/>
      <c r="E491" s="225"/>
      <c r="F491" s="226"/>
      <c r="G491" s="166"/>
      <c r="H491" s="226"/>
      <c r="I491" s="166"/>
      <c r="J491" s="226"/>
      <c r="K491" s="166"/>
      <c r="L491" s="226"/>
      <c r="M491" s="166"/>
      <c r="N491" s="226"/>
      <c r="O491" s="166"/>
      <c r="P491" s="226"/>
      <c r="Q491" s="166"/>
      <c r="R491" s="226"/>
    </row>
    <row r="492" spans="2:18" ht="11.5" x14ac:dyDescent="0.25">
      <c r="B492" s="166"/>
      <c r="C492" s="166"/>
      <c r="D492" s="225"/>
      <c r="E492" s="225"/>
      <c r="F492" s="226"/>
      <c r="G492" s="166"/>
      <c r="H492" s="226"/>
      <c r="I492" s="166"/>
      <c r="J492" s="226"/>
      <c r="K492" s="166"/>
      <c r="L492" s="226"/>
      <c r="M492" s="166"/>
      <c r="N492" s="226"/>
      <c r="O492" s="166"/>
      <c r="P492" s="226"/>
      <c r="Q492" s="166"/>
      <c r="R492" s="226"/>
    </row>
    <row r="493" spans="2:18" ht="11.5" x14ac:dyDescent="0.25">
      <c r="B493" s="166"/>
      <c r="C493" s="166"/>
      <c r="D493" s="225"/>
      <c r="E493" s="225"/>
      <c r="F493" s="226"/>
      <c r="G493" s="166"/>
      <c r="H493" s="226"/>
      <c r="I493" s="166"/>
      <c r="J493" s="226"/>
      <c r="K493" s="166"/>
      <c r="L493" s="226"/>
      <c r="M493" s="166"/>
      <c r="N493" s="226"/>
      <c r="O493" s="166"/>
      <c r="P493" s="226"/>
      <c r="Q493" s="166"/>
      <c r="R493" s="226"/>
    </row>
    <row r="494" spans="2:18" ht="11.5" x14ac:dyDescent="0.25">
      <c r="B494" s="166"/>
      <c r="C494" s="166"/>
      <c r="D494" s="225"/>
      <c r="E494" s="225"/>
      <c r="F494" s="226"/>
      <c r="G494" s="166"/>
      <c r="H494" s="226"/>
      <c r="I494" s="166"/>
      <c r="J494" s="226"/>
      <c r="K494" s="166"/>
      <c r="L494" s="226"/>
      <c r="M494" s="166"/>
      <c r="N494" s="226"/>
      <c r="O494" s="166"/>
      <c r="P494" s="226"/>
      <c r="Q494" s="166"/>
      <c r="R494" s="226"/>
    </row>
    <row r="495" spans="2:18" ht="11.5" x14ac:dyDescent="0.25">
      <c r="B495" s="166"/>
      <c r="C495" s="166"/>
      <c r="D495" s="225"/>
      <c r="E495" s="225"/>
      <c r="F495" s="226"/>
      <c r="G495" s="166"/>
      <c r="H495" s="226"/>
      <c r="I495" s="166"/>
      <c r="J495" s="226"/>
      <c r="K495" s="166"/>
      <c r="L495" s="226"/>
      <c r="M495" s="166"/>
      <c r="N495" s="226"/>
      <c r="O495" s="166"/>
      <c r="P495" s="226"/>
      <c r="Q495" s="166"/>
      <c r="R495" s="226"/>
    </row>
    <row r="496" spans="2:18" ht="11.5" x14ac:dyDescent="0.25">
      <c r="B496" s="166"/>
      <c r="C496" s="166"/>
      <c r="D496" s="225"/>
      <c r="E496" s="225"/>
      <c r="F496" s="226"/>
      <c r="G496" s="166"/>
      <c r="H496" s="226"/>
      <c r="I496" s="166"/>
      <c r="J496" s="226"/>
      <c r="K496" s="166"/>
      <c r="L496" s="226"/>
      <c r="M496" s="166"/>
      <c r="N496" s="226"/>
      <c r="O496" s="166"/>
      <c r="P496" s="226"/>
      <c r="Q496" s="166"/>
      <c r="R496" s="226"/>
    </row>
    <row r="497" spans="2:18" ht="11.5" x14ac:dyDescent="0.25">
      <c r="B497" s="166"/>
      <c r="C497" s="166"/>
      <c r="D497" s="225"/>
      <c r="E497" s="225"/>
      <c r="F497" s="226"/>
      <c r="G497" s="166"/>
      <c r="H497" s="226"/>
      <c r="I497" s="166"/>
      <c r="J497" s="226"/>
      <c r="K497" s="166"/>
      <c r="L497" s="226"/>
      <c r="M497" s="166"/>
      <c r="N497" s="226"/>
      <c r="O497" s="166"/>
      <c r="P497" s="226"/>
      <c r="Q497" s="166"/>
      <c r="R497" s="226"/>
    </row>
    <row r="498" spans="2:18" ht="11.5" x14ac:dyDescent="0.25">
      <c r="B498" s="166"/>
      <c r="C498" s="166"/>
      <c r="D498" s="225"/>
      <c r="E498" s="225"/>
      <c r="F498" s="226"/>
      <c r="G498" s="166"/>
      <c r="H498" s="226"/>
      <c r="I498" s="166"/>
      <c r="J498" s="226"/>
      <c r="K498" s="166"/>
      <c r="L498" s="226"/>
      <c r="M498" s="166"/>
      <c r="N498" s="226"/>
      <c r="O498" s="166"/>
      <c r="P498" s="226"/>
      <c r="Q498" s="166"/>
      <c r="R498" s="226"/>
    </row>
    <row r="499" spans="2:18" ht="11.5" x14ac:dyDescent="0.25">
      <c r="B499" s="166"/>
      <c r="C499" s="166"/>
      <c r="D499" s="225"/>
      <c r="E499" s="225"/>
      <c r="F499" s="226"/>
      <c r="G499" s="166"/>
      <c r="H499" s="226"/>
      <c r="I499" s="166"/>
      <c r="J499" s="226"/>
      <c r="K499" s="166"/>
      <c r="L499" s="226"/>
      <c r="M499" s="166"/>
      <c r="N499" s="226"/>
      <c r="O499" s="166"/>
      <c r="P499" s="226"/>
      <c r="Q499" s="166"/>
      <c r="R499" s="226"/>
    </row>
    <row r="500" spans="2:18" ht="11.5" x14ac:dyDescent="0.25">
      <c r="B500" s="166"/>
      <c r="C500" s="166"/>
      <c r="D500" s="225"/>
      <c r="E500" s="225"/>
      <c r="F500" s="226"/>
      <c r="G500" s="166"/>
      <c r="H500" s="226"/>
      <c r="I500" s="166"/>
      <c r="J500" s="226"/>
      <c r="K500" s="166"/>
      <c r="L500" s="226"/>
      <c r="M500" s="166"/>
      <c r="N500" s="226"/>
      <c r="O500" s="166"/>
      <c r="P500" s="226"/>
      <c r="Q500" s="166"/>
      <c r="R500" s="226"/>
    </row>
    <row r="501" spans="2:18" ht="11.5" x14ac:dyDescent="0.25">
      <c r="B501" s="166"/>
      <c r="C501" s="166"/>
      <c r="D501" s="225"/>
      <c r="E501" s="225"/>
      <c r="F501" s="226"/>
      <c r="G501" s="166"/>
      <c r="H501" s="226"/>
      <c r="I501" s="166"/>
      <c r="J501" s="226"/>
      <c r="K501" s="166"/>
      <c r="L501" s="226"/>
      <c r="M501" s="166"/>
      <c r="N501" s="226"/>
      <c r="O501" s="166"/>
      <c r="P501" s="226"/>
      <c r="Q501" s="166"/>
      <c r="R501" s="226"/>
    </row>
    <row r="502" spans="2:18" ht="11.5" x14ac:dyDescent="0.25">
      <c r="B502" s="166"/>
      <c r="C502" s="166"/>
      <c r="D502" s="225"/>
      <c r="E502" s="225"/>
      <c r="F502" s="226"/>
      <c r="G502" s="166"/>
      <c r="H502" s="226"/>
      <c r="I502" s="166"/>
      <c r="J502" s="226"/>
      <c r="K502" s="166"/>
      <c r="L502" s="226"/>
      <c r="M502" s="166"/>
      <c r="N502" s="226"/>
      <c r="O502" s="166"/>
      <c r="P502" s="226"/>
      <c r="Q502" s="166"/>
      <c r="R502" s="226"/>
    </row>
    <row r="503" spans="2:18" ht="11.5" x14ac:dyDescent="0.25">
      <c r="B503" s="166"/>
      <c r="C503" s="166"/>
      <c r="D503" s="225"/>
      <c r="E503" s="225"/>
      <c r="F503" s="226"/>
      <c r="G503" s="166"/>
      <c r="H503" s="226"/>
      <c r="I503" s="166"/>
      <c r="J503" s="226"/>
      <c r="K503" s="166"/>
      <c r="L503" s="226"/>
      <c r="M503" s="166"/>
      <c r="N503" s="226"/>
      <c r="O503" s="166"/>
      <c r="P503" s="226"/>
      <c r="Q503" s="166"/>
      <c r="R503" s="226"/>
    </row>
    <row r="504" spans="2:18" ht="11.5" x14ac:dyDescent="0.25">
      <c r="B504" s="166"/>
      <c r="C504" s="166"/>
      <c r="D504" s="225"/>
      <c r="E504" s="225"/>
      <c r="F504" s="226"/>
      <c r="G504" s="166"/>
      <c r="H504" s="226"/>
      <c r="I504" s="166"/>
      <c r="J504" s="226"/>
      <c r="K504" s="166"/>
      <c r="L504" s="226"/>
      <c r="M504" s="166"/>
      <c r="N504" s="226"/>
      <c r="O504" s="166"/>
      <c r="P504" s="226"/>
      <c r="Q504" s="166"/>
      <c r="R504" s="226"/>
    </row>
    <row r="505" spans="2:18" ht="11.5" x14ac:dyDescent="0.25">
      <c r="B505" s="166"/>
      <c r="C505" s="166"/>
      <c r="D505" s="225"/>
      <c r="E505" s="225"/>
      <c r="F505" s="226"/>
      <c r="G505" s="166"/>
      <c r="H505" s="226"/>
      <c r="I505" s="166"/>
      <c r="J505" s="226"/>
      <c r="K505" s="166"/>
      <c r="L505" s="226"/>
      <c r="M505" s="166"/>
      <c r="N505" s="226"/>
      <c r="O505" s="166"/>
      <c r="P505" s="226"/>
      <c r="Q505" s="166"/>
      <c r="R505" s="226"/>
    </row>
    <row r="506" spans="2:18" ht="11.5" x14ac:dyDescent="0.25">
      <c r="B506" s="166"/>
      <c r="C506" s="166"/>
      <c r="D506" s="225"/>
      <c r="E506" s="225"/>
      <c r="F506" s="226"/>
      <c r="G506" s="166"/>
      <c r="H506" s="226"/>
      <c r="I506" s="166"/>
      <c r="J506" s="226"/>
      <c r="K506" s="166"/>
      <c r="L506" s="226"/>
      <c r="M506" s="166"/>
      <c r="N506" s="226"/>
      <c r="O506" s="166"/>
      <c r="P506" s="226"/>
      <c r="Q506" s="166"/>
      <c r="R506" s="226"/>
    </row>
    <row r="507" spans="2:18" ht="11.5" x14ac:dyDescent="0.25">
      <c r="B507" s="166"/>
      <c r="C507" s="166"/>
      <c r="D507" s="225"/>
      <c r="E507" s="225"/>
      <c r="F507" s="226"/>
      <c r="G507" s="166"/>
      <c r="H507" s="226"/>
      <c r="I507" s="166"/>
      <c r="J507" s="226"/>
      <c r="K507" s="166"/>
      <c r="L507" s="226"/>
      <c r="M507" s="166"/>
      <c r="N507" s="226"/>
      <c r="O507" s="166"/>
      <c r="P507" s="226"/>
      <c r="Q507" s="166"/>
      <c r="R507" s="226"/>
    </row>
    <row r="508" spans="2:18" ht="11.5" x14ac:dyDescent="0.25">
      <c r="B508" s="166"/>
      <c r="C508" s="166"/>
      <c r="D508" s="225"/>
      <c r="E508" s="225"/>
      <c r="F508" s="226"/>
      <c r="G508" s="166"/>
      <c r="H508" s="226"/>
      <c r="I508" s="166"/>
      <c r="J508" s="226"/>
      <c r="K508" s="166"/>
      <c r="L508" s="226"/>
      <c r="M508" s="166"/>
      <c r="N508" s="226"/>
      <c r="O508" s="166"/>
      <c r="P508" s="226"/>
      <c r="Q508" s="166"/>
      <c r="R508" s="226"/>
    </row>
    <row r="509" spans="2:18" ht="11.5" x14ac:dyDescent="0.25">
      <c r="B509" s="166"/>
      <c r="C509" s="166"/>
      <c r="D509" s="225"/>
      <c r="E509" s="225"/>
      <c r="F509" s="226"/>
      <c r="G509" s="166"/>
      <c r="H509" s="226"/>
      <c r="I509" s="166"/>
      <c r="J509" s="226"/>
      <c r="K509" s="166"/>
      <c r="L509" s="226"/>
      <c r="M509" s="166"/>
      <c r="N509" s="226"/>
      <c r="O509" s="166"/>
      <c r="P509" s="226"/>
      <c r="Q509" s="166"/>
      <c r="R509" s="226"/>
    </row>
    <row r="510" spans="2:18" ht="11.5" x14ac:dyDescent="0.25">
      <c r="B510" s="166"/>
      <c r="C510" s="166"/>
      <c r="D510" s="225"/>
      <c r="E510" s="225"/>
      <c r="F510" s="226"/>
      <c r="G510" s="166"/>
      <c r="H510" s="226"/>
      <c r="I510" s="166"/>
      <c r="J510" s="226"/>
      <c r="K510" s="166"/>
      <c r="L510" s="226"/>
      <c r="M510" s="166"/>
      <c r="N510" s="226"/>
      <c r="O510" s="166"/>
      <c r="P510" s="226"/>
      <c r="Q510" s="166"/>
      <c r="R510" s="226"/>
    </row>
    <row r="511" spans="2:18" ht="11.5" x14ac:dyDescent="0.25">
      <c r="B511" s="166"/>
      <c r="C511" s="166"/>
      <c r="D511" s="225"/>
      <c r="E511" s="225"/>
      <c r="F511" s="226"/>
      <c r="G511" s="166"/>
      <c r="H511" s="226"/>
      <c r="I511" s="166"/>
      <c r="J511" s="226"/>
      <c r="K511" s="166"/>
      <c r="L511" s="226"/>
      <c r="M511" s="166"/>
      <c r="N511" s="226"/>
      <c r="O511" s="166"/>
      <c r="P511" s="226"/>
      <c r="Q511" s="166"/>
      <c r="R511" s="226"/>
    </row>
    <row r="512" spans="2:18" ht="11.5" x14ac:dyDescent="0.25">
      <c r="B512" s="166"/>
      <c r="C512" s="166"/>
      <c r="D512" s="225"/>
      <c r="E512" s="225"/>
      <c r="F512" s="226"/>
      <c r="G512" s="166"/>
      <c r="H512" s="226"/>
      <c r="I512" s="166"/>
      <c r="J512" s="226"/>
      <c r="K512" s="166"/>
      <c r="L512" s="226"/>
      <c r="M512" s="166"/>
      <c r="N512" s="226"/>
      <c r="O512" s="166"/>
      <c r="P512" s="226"/>
      <c r="Q512" s="166"/>
      <c r="R512" s="226"/>
    </row>
    <row r="513" spans="2:18" ht="11.5" x14ac:dyDescent="0.25">
      <c r="B513" s="166"/>
      <c r="C513" s="166"/>
      <c r="D513" s="225"/>
      <c r="E513" s="225"/>
      <c r="F513" s="226"/>
      <c r="G513" s="166"/>
      <c r="H513" s="226"/>
      <c r="I513" s="166"/>
      <c r="J513" s="226"/>
      <c r="K513" s="166"/>
      <c r="L513" s="226"/>
      <c r="M513" s="166"/>
      <c r="N513" s="226"/>
      <c r="O513" s="166"/>
      <c r="P513" s="226"/>
      <c r="Q513" s="166"/>
      <c r="R513" s="226"/>
    </row>
    <row r="514" spans="2:18" ht="11.5" x14ac:dyDescent="0.25">
      <c r="B514" s="166"/>
      <c r="C514" s="166"/>
      <c r="D514" s="225"/>
      <c r="E514" s="225"/>
      <c r="F514" s="226"/>
      <c r="G514" s="166"/>
      <c r="H514" s="226"/>
      <c r="I514" s="166"/>
      <c r="J514" s="226"/>
      <c r="K514" s="166"/>
      <c r="L514" s="226"/>
      <c r="M514" s="166"/>
      <c r="N514" s="226"/>
      <c r="O514" s="166"/>
      <c r="P514" s="226"/>
      <c r="Q514" s="166"/>
      <c r="R514" s="226"/>
    </row>
    <row r="515" spans="2:18" ht="11.5" x14ac:dyDescent="0.25">
      <c r="B515" s="166"/>
      <c r="C515" s="166"/>
      <c r="D515" s="225"/>
      <c r="E515" s="225"/>
      <c r="F515" s="226"/>
      <c r="G515" s="166"/>
      <c r="H515" s="226"/>
      <c r="I515" s="166"/>
      <c r="J515" s="226"/>
      <c r="K515" s="166"/>
      <c r="L515" s="226"/>
      <c r="M515" s="166"/>
      <c r="N515" s="226"/>
      <c r="O515" s="166"/>
      <c r="P515" s="226"/>
      <c r="Q515" s="166"/>
      <c r="R515" s="226"/>
    </row>
    <row r="516" spans="2:18" ht="11.5" x14ac:dyDescent="0.25">
      <c r="B516" s="166"/>
      <c r="C516" s="166"/>
      <c r="D516" s="225"/>
      <c r="E516" s="225"/>
      <c r="F516" s="226"/>
      <c r="G516" s="166"/>
      <c r="H516" s="226"/>
      <c r="I516" s="166"/>
      <c r="J516" s="226"/>
      <c r="K516" s="166"/>
      <c r="L516" s="226"/>
      <c r="M516" s="166"/>
      <c r="N516" s="226"/>
      <c r="O516" s="166"/>
      <c r="P516" s="226"/>
      <c r="Q516" s="166"/>
      <c r="R516" s="226"/>
    </row>
    <row r="517" spans="2:18" ht="11.5" x14ac:dyDescent="0.25">
      <c r="B517" s="166"/>
      <c r="C517" s="166"/>
      <c r="D517" s="225"/>
      <c r="E517" s="225"/>
      <c r="F517" s="226"/>
      <c r="G517" s="166"/>
      <c r="H517" s="226"/>
      <c r="I517" s="166"/>
      <c r="J517" s="226"/>
      <c r="K517" s="166"/>
      <c r="L517" s="226"/>
      <c r="M517" s="166"/>
      <c r="N517" s="226"/>
      <c r="O517" s="166"/>
      <c r="P517" s="226"/>
      <c r="Q517" s="166"/>
      <c r="R517" s="226"/>
    </row>
    <row r="518" spans="2:18" ht="11.5" x14ac:dyDescent="0.25">
      <c r="B518" s="166"/>
      <c r="C518" s="166"/>
      <c r="D518" s="225"/>
      <c r="E518" s="225"/>
      <c r="F518" s="226"/>
      <c r="G518" s="166"/>
      <c r="H518" s="226"/>
      <c r="I518" s="166"/>
      <c r="J518" s="226"/>
      <c r="K518" s="166"/>
      <c r="L518" s="226"/>
      <c r="M518" s="166"/>
      <c r="N518" s="226"/>
      <c r="O518" s="166"/>
      <c r="P518" s="226"/>
      <c r="Q518" s="166"/>
      <c r="R518" s="226"/>
    </row>
    <row r="519" spans="2:18" ht="11.5" x14ac:dyDescent="0.25">
      <c r="B519" s="166"/>
      <c r="C519" s="166"/>
      <c r="D519" s="225"/>
      <c r="E519" s="225"/>
      <c r="F519" s="226"/>
      <c r="G519" s="166"/>
      <c r="H519" s="226"/>
      <c r="I519" s="166"/>
      <c r="J519" s="226"/>
      <c r="K519" s="166"/>
      <c r="L519" s="226"/>
      <c r="M519" s="166"/>
      <c r="N519" s="226"/>
      <c r="O519" s="166"/>
      <c r="P519" s="226"/>
      <c r="Q519" s="166"/>
      <c r="R519" s="226"/>
    </row>
    <row r="520" spans="2:18" ht="11.5" x14ac:dyDescent="0.25">
      <c r="B520" s="166"/>
      <c r="C520" s="166"/>
      <c r="D520" s="225"/>
      <c r="E520" s="225"/>
      <c r="F520" s="226"/>
      <c r="G520" s="166"/>
      <c r="H520" s="226"/>
      <c r="I520" s="166"/>
      <c r="J520" s="226"/>
      <c r="K520" s="166"/>
      <c r="L520" s="226"/>
      <c r="M520" s="166"/>
      <c r="N520" s="226"/>
      <c r="O520" s="166"/>
      <c r="P520" s="226"/>
      <c r="Q520" s="166"/>
      <c r="R520" s="226"/>
    </row>
    <row r="521" spans="2:18" ht="11.5" x14ac:dyDescent="0.25">
      <c r="B521" s="166"/>
      <c r="C521" s="166"/>
      <c r="D521" s="225"/>
      <c r="E521" s="225"/>
      <c r="F521" s="226"/>
      <c r="G521" s="166"/>
      <c r="H521" s="226"/>
      <c r="I521" s="166"/>
      <c r="J521" s="226"/>
      <c r="K521" s="166"/>
      <c r="L521" s="226"/>
      <c r="M521" s="166"/>
      <c r="N521" s="226"/>
      <c r="O521" s="166"/>
      <c r="P521" s="226"/>
      <c r="Q521" s="166"/>
      <c r="R521" s="226"/>
    </row>
    <row r="522" spans="2:18" ht="11.5" x14ac:dyDescent="0.25">
      <c r="B522" s="166"/>
      <c r="C522" s="166"/>
      <c r="D522" s="225"/>
      <c r="E522" s="225"/>
      <c r="F522" s="226"/>
      <c r="G522" s="166"/>
      <c r="H522" s="226"/>
      <c r="I522" s="166"/>
      <c r="J522" s="226"/>
      <c r="K522" s="166"/>
      <c r="L522" s="226"/>
      <c r="M522" s="166"/>
      <c r="N522" s="226"/>
      <c r="O522" s="166"/>
      <c r="P522" s="226"/>
      <c r="Q522" s="166"/>
      <c r="R522" s="226"/>
    </row>
    <row r="523" spans="2:18" ht="11.5" x14ac:dyDescent="0.25">
      <c r="B523" s="166"/>
      <c r="C523" s="166"/>
      <c r="D523" s="225"/>
      <c r="E523" s="225"/>
      <c r="F523" s="226"/>
      <c r="G523" s="166"/>
      <c r="H523" s="226"/>
      <c r="I523" s="166"/>
      <c r="J523" s="226"/>
      <c r="K523" s="166"/>
      <c r="L523" s="226"/>
      <c r="M523" s="166"/>
      <c r="N523" s="226"/>
      <c r="O523" s="166"/>
      <c r="P523" s="226"/>
      <c r="Q523" s="166"/>
      <c r="R523" s="226"/>
    </row>
    <row r="524" spans="2:18" ht="11.5" x14ac:dyDescent="0.25">
      <c r="B524" s="166"/>
      <c r="C524" s="166"/>
      <c r="D524" s="225"/>
      <c r="E524" s="225"/>
      <c r="F524" s="226"/>
      <c r="G524" s="166"/>
      <c r="H524" s="226"/>
      <c r="I524" s="166"/>
      <c r="J524" s="226"/>
      <c r="K524" s="166"/>
      <c r="L524" s="226"/>
      <c r="M524" s="166"/>
      <c r="N524" s="226"/>
      <c r="O524" s="166"/>
      <c r="P524" s="226"/>
      <c r="Q524" s="166"/>
      <c r="R524" s="226"/>
    </row>
    <row r="525" spans="2:18" ht="11.5" x14ac:dyDescent="0.25">
      <c r="B525" s="166"/>
      <c r="C525" s="166"/>
      <c r="D525" s="225"/>
      <c r="E525" s="225"/>
      <c r="F525" s="226"/>
      <c r="G525" s="166"/>
      <c r="H525" s="226"/>
      <c r="I525" s="166"/>
      <c r="J525" s="226"/>
      <c r="K525" s="166"/>
      <c r="L525" s="226"/>
      <c r="M525" s="166"/>
      <c r="N525" s="226"/>
      <c r="O525" s="166"/>
      <c r="P525" s="226"/>
      <c r="Q525" s="166"/>
      <c r="R525" s="226"/>
    </row>
    <row r="526" spans="2:18" ht="11.5" x14ac:dyDescent="0.25">
      <c r="B526" s="166"/>
      <c r="C526" s="166"/>
      <c r="D526" s="225"/>
      <c r="E526" s="225"/>
      <c r="F526" s="226"/>
      <c r="G526" s="166"/>
      <c r="H526" s="226"/>
      <c r="I526" s="166"/>
      <c r="J526" s="226"/>
      <c r="K526" s="166"/>
      <c r="L526" s="226"/>
      <c r="M526" s="166"/>
      <c r="N526" s="226"/>
      <c r="O526" s="166"/>
      <c r="P526" s="226"/>
      <c r="Q526" s="166"/>
      <c r="R526" s="226"/>
    </row>
    <row r="527" spans="2:18" ht="11.5" x14ac:dyDescent="0.25">
      <c r="B527" s="166"/>
      <c r="C527" s="166"/>
      <c r="D527" s="225"/>
      <c r="E527" s="225"/>
      <c r="F527" s="226"/>
      <c r="G527" s="166"/>
      <c r="H527" s="226"/>
      <c r="I527" s="166"/>
      <c r="J527" s="226"/>
      <c r="K527" s="166"/>
      <c r="L527" s="226"/>
      <c r="M527" s="166"/>
      <c r="N527" s="226"/>
      <c r="O527" s="166"/>
      <c r="P527" s="226"/>
      <c r="Q527" s="166"/>
      <c r="R527" s="226"/>
    </row>
    <row r="528" spans="2:18" ht="11.5" x14ac:dyDescent="0.25">
      <c r="B528" s="166"/>
      <c r="C528" s="166"/>
      <c r="D528" s="225"/>
      <c r="E528" s="225"/>
      <c r="F528" s="226"/>
      <c r="G528" s="166"/>
      <c r="H528" s="226"/>
      <c r="I528" s="166"/>
      <c r="J528" s="226"/>
      <c r="K528" s="166"/>
      <c r="L528" s="226"/>
      <c r="M528" s="166"/>
      <c r="N528" s="226"/>
      <c r="O528" s="166"/>
      <c r="P528" s="226"/>
      <c r="Q528" s="166"/>
      <c r="R528" s="226"/>
    </row>
    <row r="529" spans="2:18" ht="11.5" x14ac:dyDescent="0.25">
      <c r="B529" s="166"/>
      <c r="C529" s="166"/>
      <c r="D529" s="225"/>
      <c r="E529" s="225"/>
      <c r="F529" s="226"/>
      <c r="G529" s="166"/>
      <c r="H529" s="226"/>
      <c r="I529" s="166"/>
      <c r="J529" s="226"/>
      <c r="K529" s="166"/>
      <c r="L529" s="226"/>
      <c r="M529" s="166"/>
      <c r="N529" s="226"/>
      <c r="O529" s="166"/>
      <c r="P529" s="226"/>
      <c r="Q529" s="166"/>
      <c r="R529" s="226"/>
    </row>
    <row r="530" spans="2:18" ht="11.5" x14ac:dyDescent="0.25">
      <c r="B530" s="166"/>
      <c r="C530" s="166"/>
      <c r="D530" s="225"/>
      <c r="E530" s="225"/>
      <c r="F530" s="226"/>
      <c r="G530" s="166"/>
      <c r="H530" s="226"/>
      <c r="I530" s="166"/>
      <c r="J530" s="226"/>
      <c r="K530" s="166"/>
      <c r="L530" s="226"/>
      <c r="M530" s="166"/>
      <c r="N530" s="226"/>
      <c r="O530" s="166"/>
      <c r="P530" s="226"/>
      <c r="Q530" s="166"/>
      <c r="R530" s="226"/>
    </row>
    <row r="531" spans="2:18" ht="11.5" x14ac:dyDescent="0.25">
      <c r="B531" s="166"/>
      <c r="C531" s="166"/>
      <c r="D531" s="225"/>
      <c r="E531" s="225"/>
      <c r="F531" s="226"/>
      <c r="G531" s="166"/>
      <c r="H531" s="226"/>
      <c r="I531" s="166"/>
      <c r="J531" s="226"/>
      <c r="K531" s="166"/>
      <c r="L531" s="226"/>
      <c r="M531" s="166"/>
      <c r="N531" s="226"/>
      <c r="O531" s="166"/>
      <c r="P531" s="226"/>
      <c r="Q531" s="166"/>
      <c r="R531" s="226"/>
    </row>
    <row r="532" spans="2:18" ht="11.5" x14ac:dyDescent="0.25">
      <c r="B532" s="166"/>
      <c r="C532" s="166"/>
      <c r="D532" s="225"/>
      <c r="E532" s="225"/>
      <c r="F532" s="226"/>
      <c r="G532" s="166"/>
      <c r="H532" s="226"/>
      <c r="I532" s="166"/>
      <c r="J532" s="226"/>
      <c r="K532" s="166"/>
      <c r="L532" s="226"/>
      <c r="M532" s="166"/>
      <c r="N532" s="226"/>
      <c r="O532" s="166"/>
      <c r="P532" s="226"/>
      <c r="Q532" s="166"/>
      <c r="R532" s="226"/>
    </row>
    <row r="533" spans="2:18" ht="11.5" x14ac:dyDescent="0.25">
      <c r="B533" s="166"/>
      <c r="C533" s="166"/>
      <c r="D533" s="225"/>
      <c r="E533" s="225"/>
      <c r="F533" s="226"/>
      <c r="G533" s="166"/>
      <c r="H533" s="226"/>
      <c r="I533" s="166"/>
      <c r="J533" s="226"/>
      <c r="K533" s="166"/>
      <c r="L533" s="226"/>
      <c r="M533" s="166"/>
      <c r="N533" s="226"/>
      <c r="O533" s="166"/>
      <c r="P533" s="226"/>
      <c r="Q533" s="166"/>
      <c r="R533" s="226"/>
    </row>
    <row r="534" spans="2:18" ht="11.5" x14ac:dyDescent="0.25">
      <c r="B534" s="166"/>
      <c r="C534" s="166"/>
      <c r="D534" s="225"/>
      <c r="E534" s="225"/>
      <c r="F534" s="226"/>
      <c r="G534" s="166"/>
      <c r="H534" s="226"/>
      <c r="I534" s="166"/>
      <c r="J534" s="226"/>
      <c r="K534" s="166"/>
      <c r="L534" s="226"/>
      <c r="M534" s="166"/>
      <c r="N534" s="226"/>
      <c r="O534" s="166"/>
      <c r="P534" s="226"/>
      <c r="Q534" s="166"/>
      <c r="R534" s="226"/>
    </row>
    <row r="535" spans="2:18" ht="11.5" x14ac:dyDescent="0.25">
      <c r="B535" s="166"/>
      <c r="C535" s="166"/>
      <c r="D535" s="225"/>
      <c r="E535" s="225"/>
      <c r="F535" s="226"/>
      <c r="G535" s="166"/>
      <c r="H535" s="226"/>
      <c r="I535" s="166"/>
      <c r="J535" s="226"/>
      <c r="K535" s="166"/>
      <c r="L535" s="226"/>
      <c r="M535" s="166"/>
      <c r="N535" s="226"/>
      <c r="O535" s="166"/>
      <c r="P535" s="226"/>
      <c r="Q535" s="166"/>
      <c r="R535" s="226"/>
    </row>
    <row r="536" spans="2:18" ht="11.5" x14ac:dyDescent="0.25">
      <c r="B536" s="166"/>
      <c r="C536" s="166"/>
      <c r="D536" s="225"/>
      <c r="E536" s="225"/>
      <c r="F536" s="226"/>
      <c r="G536" s="166"/>
      <c r="H536" s="226"/>
      <c r="I536" s="166"/>
      <c r="J536" s="226"/>
      <c r="K536" s="166"/>
      <c r="L536" s="226"/>
      <c r="M536" s="166"/>
      <c r="N536" s="226"/>
      <c r="O536" s="166"/>
      <c r="P536" s="226"/>
      <c r="Q536" s="166"/>
      <c r="R536" s="226"/>
    </row>
    <row r="537" spans="2:18" ht="11.5" x14ac:dyDescent="0.25">
      <c r="B537" s="166"/>
      <c r="C537" s="166"/>
      <c r="D537" s="225"/>
      <c r="E537" s="225"/>
      <c r="F537" s="226"/>
      <c r="G537" s="166"/>
      <c r="H537" s="226"/>
      <c r="I537" s="166"/>
      <c r="J537" s="226"/>
      <c r="K537" s="166"/>
      <c r="L537" s="226"/>
      <c r="M537" s="166"/>
      <c r="N537" s="226"/>
      <c r="O537" s="166"/>
      <c r="P537" s="226"/>
      <c r="Q537" s="166"/>
      <c r="R537" s="226"/>
    </row>
    <row r="538" spans="2:18" ht="11.5" x14ac:dyDescent="0.25">
      <c r="B538" s="166"/>
      <c r="C538" s="166"/>
      <c r="D538" s="225"/>
      <c r="E538" s="225"/>
      <c r="F538" s="226"/>
      <c r="G538" s="166"/>
      <c r="H538" s="226"/>
      <c r="I538" s="166"/>
      <c r="J538" s="226"/>
      <c r="K538" s="166"/>
      <c r="L538" s="226"/>
      <c r="M538" s="166"/>
      <c r="N538" s="226"/>
      <c r="O538" s="166"/>
      <c r="P538" s="226"/>
      <c r="Q538" s="166"/>
      <c r="R538" s="226"/>
    </row>
    <row r="539" spans="2:18" ht="11.5" x14ac:dyDescent="0.25">
      <c r="B539" s="166"/>
      <c r="C539" s="166"/>
      <c r="D539" s="225"/>
      <c r="E539" s="225"/>
      <c r="F539" s="226"/>
      <c r="G539" s="166"/>
      <c r="H539" s="226"/>
      <c r="I539" s="166"/>
      <c r="J539" s="226"/>
      <c r="K539" s="166"/>
      <c r="L539" s="226"/>
      <c r="M539" s="166"/>
      <c r="N539" s="226"/>
      <c r="O539" s="166"/>
      <c r="P539" s="226"/>
      <c r="Q539" s="166"/>
      <c r="R539" s="226"/>
    </row>
    <row r="540" spans="2:18" ht="11.5" x14ac:dyDescent="0.25">
      <c r="B540" s="166"/>
      <c r="C540" s="166"/>
      <c r="D540" s="225"/>
      <c r="E540" s="225"/>
      <c r="F540" s="226"/>
      <c r="G540" s="166"/>
      <c r="H540" s="226"/>
      <c r="I540" s="166"/>
      <c r="J540" s="226"/>
      <c r="K540" s="166"/>
      <c r="L540" s="226"/>
      <c r="M540" s="166"/>
      <c r="N540" s="226"/>
      <c r="O540" s="166"/>
      <c r="P540" s="226"/>
      <c r="Q540" s="166"/>
      <c r="R540" s="226"/>
    </row>
    <row r="541" spans="2:18" ht="11.5" x14ac:dyDescent="0.25">
      <c r="B541" s="166"/>
      <c r="C541" s="166"/>
      <c r="D541" s="225"/>
      <c r="E541" s="225"/>
      <c r="F541" s="226"/>
      <c r="G541" s="166"/>
      <c r="H541" s="226"/>
      <c r="I541" s="166"/>
      <c r="J541" s="226"/>
      <c r="K541" s="166"/>
      <c r="L541" s="226"/>
      <c r="M541" s="166"/>
      <c r="N541" s="226"/>
      <c r="O541" s="166"/>
      <c r="P541" s="226"/>
      <c r="Q541" s="166"/>
      <c r="R541" s="226"/>
    </row>
    <row r="542" spans="2:18" ht="11.5" x14ac:dyDescent="0.25">
      <c r="B542" s="166"/>
      <c r="C542" s="166"/>
      <c r="D542" s="225"/>
      <c r="E542" s="225"/>
      <c r="F542" s="226"/>
      <c r="G542" s="166"/>
      <c r="H542" s="226"/>
      <c r="I542" s="166"/>
      <c r="J542" s="226"/>
      <c r="K542" s="166"/>
      <c r="L542" s="226"/>
      <c r="M542" s="166"/>
      <c r="N542" s="226"/>
      <c r="O542" s="166"/>
      <c r="P542" s="226"/>
      <c r="Q542" s="166"/>
      <c r="R542" s="226"/>
    </row>
    <row r="543" spans="2:18" ht="11.5" x14ac:dyDescent="0.25">
      <c r="B543" s="166"/>
      <c r="C543" s="166"/>
      <c r="D543" s="225"/>
      <c r="E543" s="225"/>
      <c r="F543" s="226"/>
      <c r="G543" s="166"/>
      <c r="H543" s="226"/>
      <c r="I543" s="166"/>
      <c r="J543" s="226"/>
      <c r="K543" s="166"/>
      <c r="L543" s="226"/>
      <c r="M543" s="166"/>
      <c r="N543" s="226"/>
      <c r="O543" s="166"/>
      <c r="P543" s="226"/>
      <c r="Q543" s="166"/>
      <c r="R543" s="226"/>
    </row>
    <row r="544" spans="2:18" ht="11.5" x14ac:dyDescent="0.25">
      <c r="B544" s="166"/>
      <c r="C544" s="166"/>
      <c r="D544" s="225"/>
      <c r="E544" s="225"/>
      <c r="F544" s="226"/>
      <c r="G544" s="166"/>
      <c r="H544" s="226"/>
      <c r="I544" s="166"/>
      <c r="J544" s="226"/>
      <c r="K544" s="166"/>
      <c r="L544" s="226"/>
      <c r="M544" s="166"/>
      <c r="N544" s="226"/>
      <c r="O544" s="166"/>
      <c r="P544" s="226"/>
      <c r="Q544" s="166"/>
      <c r="R544" s="226"/>
    </row>
    <row r="545" spans="2:18" ht="11.5" x14ac:dyDescent="0.25">
      <c r="B545" s="166"/>
      <c r="C545" s="166"/>
      <c r="D545" s="225"/>
      <c r="E545" s="225"/>
      <c r="F545" s="226"/>
      <c r="G545" s="166"/>
      <c r="H545" s="226"/>
      <c r="I545" s="166"/>
      <c r="J545" s="226"/>
      <c r="K545" s="166"/>
      <c r="L545" s="226"/>
      <c r="M545" s="166"/>
      <c r="N545" s="226"/>
      <c r="O545" s="166"/>
      <c r="P545" s="226"/>
      <c r="Q545" s="166"/>
      <c r="R545" s="226"/>
    </row>
    <row r="546" spans="2:18" ht="11.5" x14ac:dyDescent="0.25">
      <c r="B546" s="166"/>
      <c r="C546" s="166"/>
      <c r="D546" s="225"/>
      <c r="E546" s="225"/>
      <c r="F546" s="226"/>
      <c r="G546" s="166"/>
      <c r="H546" s="226"/>
      <c r="I546" s="166"/>
      <c r="J546" s="226"/>
      <c r="K546" s="166"/>
      <c r="L546" s="226"/>
      <c r="M546" s="166"/>
      <c r="N546" s="226"/>
      <c r="O546" s="166"/>
      <c r="P546" s="226"/>
      <c r="Q546" s="166"/>
      <c r="R546" s="226"/>
    </row>
    <row r="547" spans="2:18" ht="11.5" x14ac:dyDescent="0.25">
      <c r="B547" s="166"/>
      <c r="C547" s="166"/>
      <c r="D547" s="225"/>
      <c r="E547" s="225"/>
      <c r="F547" s="226"/>
      <c r="G547" s="166"/>
      <c r="H547" s="226"/>
      <c r="I547" s="166"/>
      <c r="J547" s="226"/>
      <c r="K547" s="166"/>
      <c r="L547" s="226"/>
      <c r="M547" s="166"/>
      <c r="N547" s="226"/>
      <c r="O547" s="166"/>
      <c r="P547" s="226"/>
      <c r="Q547" s="166"/>
      <c r="R547" s="226"/>
    </row>
    <row r="548" spans="2:18" ht="11.5" x14ac:dyDescent="0.25">
      <c r="B548" s="166"/>
      <c r="C548" s="166"/>
      <c r="D548" s="225"/>
      <c r="E548" s="225"/>
      <c r="F548" s="226"/>
      <c r="G548" s="166"/>
      <c r="H548" s="226"/>
      <c r="I548" s="166"/>
      <c r="J548" s="226"/>
      <c r="K548" s="166"/>
      <c r="L548" s="226"/>
      <c r="M548" s="166"/>
      <c r="N548" s="226"/>
      <c r="O548" s="166"/>
      <c r="P548" s="226"/>
      <c r="Q548" s="166"/>
      <c r="R548" s="226"/>
    </row>
    <row r="549" spans="2:18" ht="11.5" x14ac:dyDescent="0.25">
      <c r="B549" s="166"/>
      <c r="C549" s="166"/>
      <c r="D549" s="225"/>
      <c r="E549" s="225"/>
      <c r="F549" s="226"/>
      <c r="G549" s="166"/>
      <c r="H549" s="226"/>
      <c r="I549" s="166"/>
      <c r="J549" s="226"/>
      <c r="K549" s="166"/>
      <c r="L549" s="226"/>
      <c r="M549" s="166"/>
      <c r="N549" s="226"/>
      <c r="O549" s="166"/>
      <c r="P549" s="226"/>
      <c r="Q549" s="166"/>
      <c r="R549" s="226"/>
    </row>
    <row r="550" spans="2:18" ht="11.5" x14ac:dyDescent="0.25">
      <c r="B550" s="166"/>
      <c r="C550" s="166"/>
      <c r="D550" s="225"/>
      <c r="E550" s="225"/>
      <c r="F550" s="226"/>
      <c r="G550" s="166"/>
      <c r="H550" s="226"/>
      <c r="I550" s="166"/>
      <c r="J550" s="226"/>
      <c r="K550" s="166"/>
      <c r="L550" s="226"/>
      <c r="M550" s="166"/>
      <c r="N550" s="226"/>
      <c r="O550" s="166"/>
      <c r="P550" s="226"/>
      <c r="Q550" s="166"/>
      <c r="R550" s="226"/>
    </row>
    <row r="551" spans="2:18" ht="11.5" x14ac:dyDescent="0.25">
      <c r="B551" s="166"/>
      <c r="C551" s="166"/>
      <c r="D551" s="225"/>
      <c r="E551" s="225"/>
      <c r="F551" s="226"/>
      <c r="G551" s="166"/>
      <c r="H551" s="226"/>
      <c r="I551" s="166"/>
      <c r="J551" s="226"/>
      <c r="K551" s="166"/>
      <c r="L551" s="226"/>
      <c r="M551" s="166"/>
      <c r="N551" s="226"/>
      <c r="O551" s="166"/>
      <c r="P551" s="226"/>
      <c r="Q551" s="166"/>
      <c r="R551" s="226"/>
    </row>
    <row r="552" spans="2:18" ht="11.5" x14ac:dyDescent="0.25">
      <c r="B552" s="166"/>
      <c r="C552" s="166"/>
      <c r="D552" s="225"/>
      <c r="E552" s="225"/>
      <c r="F552" s="226"/>
      <c r="G552" s="166"/>
      <c r="H552" s="226"/>
      <c r="I552" s="166"/>
      <c r="J552" s="226"/>
      <c r="K552" s="166"/>
      <c r="L552" s="226"/>
      <c r="M552" s="166"/>
      <c r="N552" s="226"/>
      <c r="O552" s="166"/>
      <c r="P552" s="226"/>
      <c r="Q552" s="166"/>
      <c r="R552" s="226"/>
    </row>
    <row r="553" spans="2:18" ht="11.5" x14ac:dyDescent="0.25">
      <c r="B553" s="166"/>
      <c r="C553" s="166"/>
      <c r="D553" s="225"/>
      <c r="E553" s="225"/>
      <c r="F553" s="226"/>
      <c r="G553" s="166"/>
      <c r="H553" s="226"/>
      <c r="I553" s="166"/>
      <c r="J553" s="226"/>
      <c r="K553" s="166"/>
      <c r="L553" s="226"/>
      <c r="M553" s="166"/>
      <c r="N553" s="226"/>
      <c r="O553" s="166"/>
      <c r="P553" s="226"/>
      <c r="Q553" s="166"/>
      <c r="R553" s="226"/>
    </row>
    <row r="554" spans="2:18" ht="11.5" x14ac:dyDescent="0.25">
      <c r="B554" s="166"/>
      <c r="C554" s="166"/>
      <c r="D554" s="225"/>
      <c r="E554" s="225"/>
      <c r="F554" s="226"/>
      <c r="G554" s="166"/>
      <c r="H554" s="226"/>
      <c r="I554" s="166"/>
      <c r="J554" s="226"/>
      <c r="K554" s="166"/>
      <c r="L554" s="226"/>
      <c r="M554" s="166"/>
      <c r="N554" s="226"/>
      <c r="O554" s="166"/>
      <c r="P554" s="226"/>
      <c r="Q554" s="166"/>
      <c r="R554" s="226"/>
    </row>
    <row r="555" spans="2:18" ht="11.5" x14ac:dyDescent="0.25">
      <c r="B555" s="166"/>
      <c r="C555" s="166"/>
      <c r="D555" s="225"/>
      <c r="E555" s="225"/>
      <c r="F555" s="226"/>
      <c r="G555" s="166"/>
      <c r="H555" s="226"/>
      <c r="I555" s="166"/>
      <c r="J555" s="226"/>
      <c r="K555" s="166"/>
      <c r="L555" s="226"/>
      <c r="M555" s="166"/>
      <c r="N555" s="226"/>
      <c r="O555" s="166"/>
      <c r="P555" s="226"/>
      <c r="Q555" s="166"/>
      <c r="R555" s="226"/>
    </row>
    <row r="556" spans="2:18" ht="11.5" x14ac:dyDescent="0.25">
      <c r="B556" s="166"/>
      <c r="C556" s="166"/>
      <c r="D556" s="225"/>
      <c r="E556" s="225"/>
      <c r="F556" s="226"/>
      <c r="G556" s="166"/>
      <c r="H556" s="226"/>
      <c r="I556" s="166"/>
      <c r="J556" s="226"/>
      <c r="K556" s="166"/>
      <c r="L556" s="226"/>
      <c r="M556" s="166"/>
      <c r="N556" s="226"/>
      <c r="O556" s="166"/>
      <c r="P556" s="226"/>
      <c r="Q556" s="166"/>
      <c r="R556" s="226"/>
    </row>
    <row r="557" spans="2:18" ht="11.5" x14ac:dyDescent="0.25">
      <c r="B557" s="166"/>
      <c r="C557" s="166"/>
      <c r="D557" s="225"/>
      <c r="E557" s="225"/>
      <c r="F557" s="226"/>
      <c r="G557" s="166"/>
      <c r="H557" s="226"/>
      <c r="I557" s="166"/>
      <c r="J557" s="226"/>
      <c r="K557" s="166"/>
      <c r="L557" s="226"/>
      <c r="M557" s="166"/>
      <c r="N557" s="226"/>
      <c r="O557" s="166"/>
      <c r="P557" s="226"/>
      <c r="Q557" s="166"/>
      <c r="R557" s="226"/>
    </row>
    <row r="558" spans="2:18" ht="11.5" x14ac:dyDescent="0.25">
      <c r="B558" s="166"/>
      <c r="C558" s="166"/>
      <c r="D558" s="225"/>
      <c r="E558" s="225"/>
      <c r="F558" s="226"/>
      <c r="G558" s="166"/>
      <c r="H558" s="226"/>
      <c r="I558" s="166"/>
      <c r="J558" s="226"/>
      <c r="K558" s="166"/>
      <c r="L558" s="226"/>
      <c r="M558" s="166"/>
      <c r="N558" s="226"/>
      <c r="O558" s="166"/>
      <c r="P558" s="226"/>
      <c r="Q558" s="166"/>
      <c r="R558" s="226"/>
    </row>
    <row r="559" spans="2:18" ht="11.5" x14ac:dyDescent="0.25">
      <c r="B559" s="166"/>
      <c r="C559" s="166"/>
      <c r="D559" s="225"/>
      <c r="E559" s="225"/>
      <c r="F559" s="226"/>
      <c r="G559" s="166"/>
      <c r="H559" s="226"/>
      <c r="I559" s="166"/>
      <c r="J559" s="226"/>
      <c r="K559" s="166"/>
      <c r="L559" s="226"/>
      <c r="M559" s="166"/>
      <c r="N559" s="226"/>
      <c r="O559" s="166"/>
      <c r="P559" s="226"/>
      <c r="Q559" s="166"/>
      <c r="R559" s="226"/>
    </row>
    <row r="560" spans="2:18" ht="11.5" x14ac:dyDescent="0.25">
      <c r="B560" s="166"/>
      <c r="C560" s="166"/>
      <c r="D560" s="225"/>
      <c r="E560" s="225"/>
      <c r="F560" s="226"/>
      <c r="G560" s="166"/>
      <c r="H560" s="226"/>
      <c r="I560" s="166"/>
      <c r="J560" s="226"/>
      <c r="K560" s="166"/>
      <c r="L560" s="226"/>
      <c r="M560" s="166"/>
      <c r="N560" s="226"/>
      <c r="O560" s="166"/>
      <c r="P560" s="226"/>
      <c r="Q560" s="166"/>
      <c r="R560" s="226"/>
    </row>
    <row r="561" spans="2:18" ht="11.5" x14ac:dyDescent="0.25">
      <c r="B561" s="166"/>
      <c r="C561" s="166"/>
      <c r="D561" s="225"/>
      <c r="E561" s="225"/>
      <c r="F561" s="226"/>
      <c r="G561" s="166"/>
      <c r="H561" s="226"/>
      <c r="I561" s="166"/>
      <c r="J561" s="226"/>
      <c r="K561" s="166"/>
      <c r="L561" s="226"/>
      <c r="M561" s="166"/>
      <c r="N561" s="226"/>
      <c r="O561" s="166"/>
      <c r="P561" s="226"/>
      <c r="Q561" s="166"/>
      <c r="R561" s="226"/>
    </row>
    <row r="562" spans="2:18" ht="11.5" x14ac:dyDescent="0.25">
      <c r="B562" s="166"/>
      <c r="C562" s="166"/>
      <c r="D562" s="225"/>
      <c r="E562" s="225"/>
      <c r="F562" s="226"/>
      <c r="G562" s="166"/>
      <c r="H562" s="226"/>
      <c r="I562" s="166"/>
      <c r="J562" s="226"/>
      <c r="K562" s="166"/>
      <c r="L562" s="226"/>
      <c r="M562" s="166"/>
      <c r="N562" s="226"/>
      <c r="O562" s="166"/>
      <c r="P562" s="226"/>
      <c r="Q562" s="166"/>
      <c r="R562" s="226"/>
    </row>
    <row r="563" spans="2:18" ht="11.5" x14ac:dyDescent="0.25">
      <c r="B563" s="166"/>
      <c r="C563" s="166"/>
      <c r="D563" s="225"/>
      <c r="E563" s="225"/>
      <c r="F563" s="226"/>
      <c r="G563" s="166"/>
      <c r="H563" s="226"/>
      <c r="I563" s="166"/>
      <c r="J563" s="226"/>
      <c r="K563" s="166"/>
      <c r="L563" s="226"/>
      <c r="M563" s="166"/>
      <c r="N563" s="226"/>
      <c r="O563" s="166"/>
      <c r="P563" s="226"/>
      <c r="Q563" s="166"/>
      <c r="R563" s="226"/>
    </row>
    <row r="564" spans="2:18" ht="11.5" x14ac:dyDescent="0.25">
      <c r="B564" s="166"/>
      <c r="C564" s="166"/>
      <c r="D564" s="225"/>
      <c r="E564" s="225"/>
      <c r="F564" s="226"/>
      <c r="G564" s="166"/>
      <c r="H564" s="226"/>
      <c r="I564" s="166"/>
      <c r="J564" s="226"/>
      <c r="K564" s="166"/>
      <c r="L564" s="226"/>
      <c r="M564" s="166"/>
      <c r="N564" s="226"/>
      <c r="O564" s="166"/>
      <c r="P564" s="226"/>
      <c r="Q564" s="166"/>
      <c r="R564" s="226"/>
    </row>
    <row r="565" spans="2:18" ht="11.5" x14ac:dyDescent="0.25">
      <c r="B565" s="166"/>
      <c r="C565" s="166"/>
      <c r="D565" s="225"/>
      <c r="E565" s="225"/>
      <c r="F565" s="226"/>
      <c r="G565" s="166"/>
      <c r="H565" s="226"/>
      <c r="I565" s="166"/>
      <c r="J565" s="226"/>
      <c r="K565" s="166"/>
      <c r="L565" s="226"/>
      <c r="M565" s="166"/>
      <c r="N565" s="226"/>
      <c r="O565" s="166"/>
      <c r="P565" s="226"/>
      <c r="Q565" s="166"/>
      <c r="R565" s="226"/>
    </row>
    <row r="566" spans="2:18" ht="11.5" x14ac:dyDescent="0.25">
      <c r="B566" s="166"/>
      <c r="C566" s="166"/>
      <c r="D566" s="225"/>
      <c r="E566" s="225"/>
      <c r="F566" s="226"/>
      <c r="G566" s="166"/>
      <c r="H566" s="226"/>
      <c r="I566" s="166"/>
      <c r="J566" s="226"/>
      <c r="K566" s="166"/>
      <c r="L566" s="226"/>
      <c r="M566" s="166"/>
      <c r="N566" s="226"/>
      <c r="O566" s="166"/>
      <c r="P566" s="226"/>
      <c r="Q566" s="166"/>
      <c r="R566" s="226"/>
    </row>
    <row r="567" spans="2:18" ht="11.5" x14ac:dyDescent="0.25">
      <c r="B567" s="166"/>
      <c r="C567" s="166"/>
      <c r="D567" s="225"/>
      <c r="E567" s="225"/>
      <c r="F567" s="226"/>
      <c r="G567" s="166"/>
      <c r="H567" s="226"/>
      <c r="I567" s="166"/>
      <c r="J567" s="226"/>
      <c r="K567" s="166"/>
      <c r="L567" s="226"/>
      <c r="M567" s="166"/>
      <c r="N567" s="226"/>
      <c r="O567" s="166"/>
      <c r="P567" s="226"/>
      <c r="Q567" s="166"/>
      <c r="R567" s="226"/>
    </row>
    <row r="568" spans="2:18" ht="11.5" x14ac:dyDescent="0.25">
      <c r="B568" s="166"/>
      <c r="C568" s="166"/>
      <c r="D568" s="225"/>
      <c r="E568" s="225"/>
      <c r="F568" s="226"/>
      <c r="G568" s="166"/>
      <c r="H568" s="226"/>
      <c r="I568" s="166"/>
      <c r="J568" s="226"/>
      <c r="K568" s="166"/>
      <c r="L568" s="226"/>
      <c r="M568" s="166"/>
      <c r="N568" s="226"/>
      <c r="O568" s="166"/>
      <c r="P568" s="226"/>
      <c r="Q568" s="166"/>
      <c r="R568" s="226"/>
    </row>
    <row r="569" spans="2:18" ht="11.5" x14ac:dyDescent="0.25">
      <c r="B569" s="166"/>
      <c r="C569" s="166"/>
      <c r="D569" s="225"/>
      <c r="E569" s="225"/>
      <c r="F569" s="226"/>
      <c r="G569" s="166"/>
      <c r="H569" s="226"/>
      <c r="I569" s="166"/>
      <c r="J569" s="226"/>
      <c r="K569" s="166"/>
      <c r="L569" s="226"/>
      <c r="M569" s="166"/>
      <c r="N569" s="226"/>
      <c r="O569" s="166"/>
      <c r="P569" s="226"/>
      <c r="Q569" s="166"/>
      <c r="R569" s="226"/>
    </row>
    <row r="570" spans="2:18" ht="11.5" x14ac:dyDescent="0.25">
      <c r="B570" s="166"/>
      <c r="C570" s="166"/>
      <c r="D570" s="225"/>
      <c r="E570" s="225"/>
      <c r="F570" s="226"/>
      <c r="G570" s="166"/>
      <c r="H570" s="226"/>
      <c r="I570" s="166"/>
      <c r="J570" s="226"/>
      <c r="K570" s="166"/>
      <c r="L570" s="226"/>
      <c r="M570" s="166"/>
      <c r="N570" s="226"/>
      <c r="O570" s="166"/>
      <c r="P570" s="226"/>
      <c r="Q570" s="166"/>
      <c r="R570" s="226"/>
    </row>
    <row r="571" spans="2:18" ht="11.5" x14ac:dyDescent="0.25">
      <c r="B571" s="166"/>
      <c r="C571" s="166"/>
      <c r="D571" s="225"/>
      <c r="E571" s="225"/>
      <c r="F571" s="226"/>
      <c r="G571" s="166"/>
      <c r="H571" s="226"/>
      <c r="I571" s="166"/>
      <c r="J571" s="226"/>
      <c r="K571" s="166"/>
      <c r="L571" s="226"/>
      <c r="M571" s="166"/>
      <c r="N571" s="226"/>
      <c r="O571" s="166"/>
      <c r="P571" s="226"/>
      <c r="Q571" s="166"/>
      <c r="R571" s="226"/>
    </row>
    <row r="572" spans="2:18" ht="11.5" x14ac:dyDescent="0.25">
      <c r="B572" s="166"/>
      <c r="C572" s="166"/>
      <c r="D572" s="225"/>
      <c r="E572" s="225"/>
      <c r="F572" s="226"/>
      <c r="G572" s="166"/>
      <c r="H572" s="226"/>
      <c r="I572" s="166"/>
      <c r="J572" s="226"/>
      <c r="K572" s="166"/>
      <c r="L572" s="226"/>
      <c r="M572" s="166"/>
      <c r="N572" s="226"/>
      <c r="O572" s="166"/>
      <c r="P572" s="226"/>
      <c r="Q572" s="166"/>
      <c r="R572" s="226"/>
    </row>
    <row r="573" spans="2:18" ht="11.5" x14ac:dyDescent="0.25">
      <c r="B573" s="166"/>
      <c r="C573" s="166"/>
      <c r="D573" s="225"/>
      <c r="E573" s="225"/>
      <c r="F573" s="226"/>
      <c r="G573" s="166"/>
      <c r="H573" s="226"/>
      <c r="I573" s="166"/>
      <c r="J573" s="226"/>
      <c r="K573" s="166"/>
      <c r="L573" s="226"/>
      <c r="M573" s="166"/>
      <c r="N573" s="226"/>
      <c r="O573" s="166"/>
      <c r="P573" s="226"/>
      <c r="Q573" s="166"/>
      <c r="R573" s="226"/>
    </row>
    <row r="574" spans="2:18" ht="11.5" x14ac:dyDescent="0.25">
      <c r="B574" s="166"/>
      <c r="C574" s="166"/>
      <c r="D574" s="225"/>
      <c r="E574" s="225"/>
      <c r="F574" s="226"/>
      <c r="G574" s="166"/>
      <c r="H574" s="226"/>
      <c r="I574" s="166"/>
      <c r="J574" s="226"/>
      <c r="K574" s="166"/>
      <c r="L574" s="226"/>
      <c r="M574" s="166"/>
      <c r="N574" s="226"/>
      <c r="O574" s="166"/>
      <c r="P574" s="226"/>
      <c r="Q574" s="166"/>
      <c r="R574" s="226"/>
    </row>
    <row r="575" spans="2:18" ht="11.5" x14ac:dyDescent="0.25">
      <c r="B575" s="166"/>
      <c r="C575" s="166"/>
      <c r="D575" s="225"/>
      <c r="E575" s="225"/>
      <c r="F575" s="226"/>
      <c r="G575" s="166"/>
      <c r="H575" s="226"/>
      <c r="I575" s="166"/>
      <c r="J575" s="226"/>
      <c r="K575" s="166"/>
      <c r="L575" s="226"/>
      <c r="M575" s="166"/>
      <c r="N575" s="226"/>
      <c r="O575" s="166"/>
      <c r="P575" s="226"/>
      <c r="Q575" s="166"/>
      <c r="R575" s="226"/>
    </row>
    <row r="576" spans="2:18" ht="11.5" x14ac:dyDescent="0.25">
      <c r="B576" s="166"/>
      <c r="C576" s="166"/>
      <c r="D576" s="225"/>
      <c r="E576" s="225"/>
      <c r="F576" s="226"/>
      <c r="G576" s="166"/>
      <c r="H576" s="226"/>
      <c r="I576" s="166"/>
      <c r="J576" s="226"/>
      <c r="K576" s="166"/>
      <c r="L576" s="226"/>
      <c r="M576" s="166"/>
      <c r="N576" s="226"/>
      <c r="O576" s="166"/>
      <c r="P576" s="226"/>
      <c r="Q576" s="166"/>
      <c r="R576" s="226"/>
    </row>
    <row r="577" spans="2:18" ht="11.5" x14ac:dyDescent="0.25">
      <c r="B577" s="166"/>
      <c r="C577" s="166"/>
      <c r="D577" s="225"/>
      <c r="E577" s="225"/>
      <c r="F577" s="226"/>
      <c r="G577" s="166"/>
      <c r="H577" s="226"/>
      <c r="I577" s="166"/>
      <c r="J577" s="226"/>
      <c r="K577" s="166"/>
      <c r="L577" s="226"/>
      <c r="M577" s="166"/>
      <c r="N577" s="226"/>
      <c r="O577" s="166"/>
      <c r="P577" s="226"/>
      <c r="Q577" s="166"/>
      <c r="R577" s="226"/>
    </row>
    <row r="578" spans="2:18" ht="11.5" x14ac:dyDescent="0.25">
      <c r="B578" s="166"/>
      <c r="C578" s="166"/>
      <c r="D578" s="225"/>
      <c r="E578" s="225"/>
      <c r="F578" s="226"/>
      <c r="G578" s="166"/>
      <c r="H578" s="226"/>
      <c r="I578" s="166"/>
      <c r="J578" s="226"/>
      <c r="K578" s="166"/>
      <c r="L578" s="226"/>
      <c r="M578" s="166"/>
      <c r="N578" s="226"/>
      <c r="O578" s="166"/>
      <c r="P578" s="226"/>
      <c r="Q578" s="166"/>
      <c r="R578" s="226"/>
    </row>
    <row r="579" spans="2:18" ht="11.5" x14ac:dyDescent="0.25">
      <c r="B579" s="166"/>
      <c r="C579" s="166"/>
      <c r="D579" s="225"/>
      <c r="E579" s="225"/>
      <c r="F579" s="226"/>
      <c r="G579" s="166"/>
      <c r="H579" s="226"/>
      <c r="I579" s="166"/>
      <c r="J579" s="226"/>
      <c r="K579" s="166"/>
      <c r="L579" s="226"/>
      <c r="M579" s="166"/>
      <c r="N579" s="226"/>
      <c r="O579" s="166"/>
      <c r="P579" s="226"/>
      <c r="Q579" s="166"/>
      <c r="R579" s="226"/>
    </row>
    <row r="580" spans="2:18" ht="11.5" x14ac:dyDescent="0.25">
      <c r="B580" s="166"/>
      <c r="C580" s="166"/>
      <c r="D580" s="225"/>
      <c r="E580" s="225"/>
      <c r="F580" s="226"/>
      <c r="G580" s="166"/>
      <c r="H580" s="226"/>
      <c r="I580" s="166"/>
      <c r="J580" s="226"/>
      <c r="K580" s="166"/>
      <c r="L580" s="226"/>
      <c r="M580" s="166"/>
      <c r="N580" s="226"/>
      <c r="O580" s="166"/>
      <c r="P580" s="226"/>
      <c r="Q580" s="166"/>
      <c r="R580" s="226"/>
    </row>
    <row r="581" spans="2:18" ht="11.5" x14ac:dyDescent="0.25">
      <c r="B581" s="166"/>
      <c r="C581" s="166"/>
      <c r="D581" s="225"/>
      <c r="E581" s="225"/>
      <c r="F581" s="226"/>
      <c r="G581" s="166"/>
      <c r="H581" s="226"/>
      <c r="I581" s="166"/>
      <c r="J581" s="226"/>
      <c r="K581" s="166"/>
      <c r="L581" s="226"/>
      <c r="M581" s="166"/>
      <c r="N581" s="226"/>
      <c r="O581" s="166"/>
      <c r="P581" s="226"/>
      <c r="Q581" s="166"/>
      <c r="R581" s="226"/>
    </row>
    <row r="582" spans="2:18" ht="11.5" x14ac:dyDescent="0.25">
      <c r="B582" s="166"/>
      <c r="C582" s="166"/>
      <c r="D582" s="225"/>
      <c r="E582" s="225"/>
      <c r="F582" s="226"/>
      <c r="G582" s="166"/>
      <c r="H582" s="226"/>
      <c r="I582" s="166"/>
      <c r="J582" s="226"/>
      <c r="K582" s="166"/>
      <c r="L582" s="226"/>
      <c r="M582" s="166"/>
      <c r="N582" s="226"/>
      <c r="O582" s="166"/>
      <c r="P582" s="226"/>
      <c r="Q582" s="166"/>
      <c r="R582" s="226"/>
    </row>
    <row r="583" spans="2:18" ht="11.5" x14ac:dyDescent="0.25">
      <c r="B583" s="166"/>
      <c r="C583" s="166"/>
      <c r="D583" s="225"/>
      <c r="E583" s="225"/>
      <c r="F583" s="226"/>
      <c r="G583" s="166"/>
      <c r="H583" s="226"/>
      <c r="I583" s="166"/>
      <c r="J583" s="226"/>
      <c r="K583" s="166"/>
      <c r="L583" s="226"/>
      <c r="M583" s="166"/>
      <c r="N583" s="226"/>
      <c r="O583" s="166"/>
      <c r="P583" s="226"/>
      <c r="Q583" s="166"/>
      <c r="R583" s="226"/>
    </row>
    <row r="584" spans="2:18" ht="11.5" x14ac:dyDescent="0.25">
      <c r="B584" s="166"/>
      <c r="C584" s="166"/>
      <c r="D584" s="225"/>
      <c r="E584" s="225"/>
      <c r="F584" s="226"/>
      <c r="G584" s="166"/>
      <c r="H584" s="226"/>
      <c r="I584" s="166"/>
      <c r="J584" s="226"/>
      <c r="K584" s="166"/>
      <c r="L584" s="226"/>
      <c r="M584" s="166"/>
      <c r="N584" s="226"/>
      <c r="O584" s="166"/>
      <c r="P584" s="226"/>
      <c r="Q584" s="166"/>
      <c r="R584" s="226"/>
    </row>
    <row r="585" spans="2:18" ht="11.5" x14ac:dyDescent="0.25">
      <c r="B585" s="166"/>
      <c r="C585" s="166"/>
      <c r="D585" s="225"/>
      <c r="E585" s="225"/>
      <c r="F585" s="226"/>
      <c r="G585" s="166"/>
      <c r="H585" s="226"/>
      <c r="I585" s="166"/>
      <c r="J585" s="226"/>
      <c r="K585" s="166"/>
      <c r="L585" s="226"/>
      <c r="M585" s="166"/>
      <c r="N585" s="226"/>
      <c r="O585" s="166"/>
      <c r="P585" s="226"/>
      <c r="Q585" s="166"/>
      <c r="R585" s="226"/>
    </row>
    <row r="586" spans="2:18" ht="11.5" x14ac:dyDescent="0.25">
      <c r="B586" s="166"/>
      <c r="C586" s="166"/>
      <c r="D586" s="225"/>
      <c r="E586" s="225"/>
      <c r="F586" s="226"/>
      <c r="G586" s="166"/>
      <c r="H586" s="226"/>
      <c r="I586" s="166"/>
      <c r="J586" s="226"/>
      <c r="K586" s="166"/>
      <c r="L586" s="226"/>
      <c r="M586" s="166"/>
      <c r="N586" s="226"/>
      <c r="O586" s="166"/>
      <c r="P586" s="226"/>
      <c r="Q586" s="166"/>
      <c r="R586" s="226"/>
    </row>
    <row r="587" spans="2:18" ht="11.5" x14ac:dyDescent="0.25">
      <c r="B587" s="166"/>
      <c r="C587" s="166"/>
      <c r="D587" s="225"/>
      <c r="E587" s="225"/>
      <c r="F587" s="226"/>
      <c r="G587" s="166"/>
      <c r="H587" s="226"/>
      <c r="I587" s="166"/>
      <c r="J587" s="226"/>
      <c r="K587" s="166"/>
      <c r="L587" s="226"/>
      <c r="M587" s="166"/>
      <c r="N587" s="226"/>
      <c r="O587" s="166"/>
      <c r="P587" s="226"/>
      <c r="Q587" s="166"/>
      <c r="R587" s="226"/>
    </row>
    <row r="588" spans="2:18" ht="11.5" x14ac:dyDescent="0.25">
      <c r="B588" s="166"/>
      <c r="C588" s="166"/>
      <c r="D588" s="225"/>
      <c r="E588" s="225"/>
      <c r="F588" s="226"/>
      <c r="G588" s="166"/>
      <c r="H588" s="226"/>
      <c r="I588" s="166"/>
      <c r="J588" s="226"/>
      <c r="K588" s="166"/>
      <c r="L588" s="226"/>
      <c r="M588" s="166"/>
      <c r="N588" s="226"/>
      <c r="O588" s="166"/>
      <c r="P588" s="226"/>
      <c r="Q588" s="166"/>
      <c r="R588" s="226"/>
    </row>
    <row r="589" spans="2:18" ht="11.5" x14ac:dyDescent="0.25">
      <c r="B589" s="166"/>
      <c r="C589" s="166"/>
      <c r="D589" s="225"/>
      <c r="E589" s="225"/>
      <c r="F589" s="226"/>
      <c r="G589" s="166"/>
      <c r="H589" s="226"/>
      <c r="I589" s="166"/>
      <c r="J589" s="226"/>
      <c r="K589" s="166"/>
      <c r="L589" s="226"/>
      <c r="M589" s="166"/>
      <c r="N589" s="226"/>
      <c r="O589" s="166"/>
      <c r="P589" s="226"/>
      <c r="Q589" s="166"/>
      <c r="R589" s="226"/>
    </row>
    <row r="590" spans="2:18" ht="11.5" x14ac:dyDescent="0.25">
      <c r="B590" s="166"/>
      <c r="C590" s="166"/>
      <c r="D590" s="225"/>
      <c r="E590" s="225"/>
      <c r="F590" s="226"/>
      <c r="G590" s="166"/>
      <c r="H590" s="226"/>
      <c r="I590" s="166"/>
      <c r="J590" s="226"/>
      <c r="K590" s="166"/>
      <c r="L590" s="226"/>
      <c r="M590" s="166"/>
      <c r="N590" s="226"/>
      <c r="O590" s="166"/>
      <c r="P590" s="226"/>
      <c r="Q590" s="166"/>
      <c r="R590" s="226"/>
    </row>
    <row r="591" spans="2:18" ht="11.5" x14ac:dyDescent="0.25">
      <c r="B591" s="166"/>
      <c r="C591" s="166"/>
      <c r="D591" s="225"/>
      <c r="E591" s="225"/>
      <c r="F591" s="226"/>
      <c r="G591" s="166"/>
      <c r="H591" s="226"/>
      <c r="I591" s="166"/>
      <c r="J591" s="226"/>
      <c r="K591" s="166"/>
      <c r="L591" s="226"/>
      <c r="M591" s="166"/>
      <c r="N591" s="226"/>
      <c r="O591" s="166"/>
      <c r="P591" s="226"/>
      <c r="Q591" s="166"/>
      <c r="R591" s="226"/>
    </row>
    <row r="592" spans="2:18" ht="11.5" x14ac:dyDescent="0.25">
      <c r="B592" s="166"/>
      <c r="C592" s="166"/>
      <c r="D592" s="225"/>
      <c r="E592" s="225"/>
      <c r="F592" s="226"/>
      <c r="G592" s="166"/>
      <c r="H592" s="226"/>
      <c r="I592" s="166"/>
      <c r="J592" s="226"/>
      <c r="K592" s="166"/>
      <c r="L592" s="226"/>
      <c r="M592" s="166"/>
      <c r="N592" s="226"/>
      <c r="O592" s="166"/>
      <c r="P592" s="226"/>
      <c r="Q592" s="166"/>
      <c r="R592" s="226"/>
    </row>
    <row r="593" spans="2:18" ht="11.5" x14ac:dyDescent="0.25">
      <c r="B593" s="166"/>
      <c r="C593" s="166"/>
      <c r="D593" s="225"/>
      <c r="E593" s="225"/>
      <c r="F593" s="226"/>
      <c r="G593" s="166"/>
      <c r="H593" s="226"/>
      <c r="I593" s="166"/>
      <c r="J593" s="226"/>
      <c r="K593" s="166"/>
      <c r="L593" s="226"/>
      <c r="M593" s="166"/>
      <c r="N593" s="226"/>
      <c r="O593" s="166"/>
      <c r="P593" s="226"/>
      <c r="Q593" s="166"/>
      <c r="R593" s="226"/>
    </row>
    <row r="594" spans="2:18" ht="11.5" x14ac:dyDescent="0.25">
      <c r="B594" s="166"/>
      <c r="C594" s="166"/>
      <c r="D594" s="225"/>
      <c r="E594" s="225"/>
      <c r="F594" s="226"/>
      <c r="G594" s="166"/>
      <c r="H594" s="226"/>
      <c r="I594" s="166"/>
      <c r="J594" s="226"/>
      <c r="K594" s="166"/>
      <c r="L594" s="226"/>
      <c r="M594" s="166"/>
      <c r="N594" s="226"/>
      <c r="O594" s="166"/>
      <c r="P594" s="226"/>
      <c r="Q594" s="166"/>
      <c r="R594" s="226"/>
    </row>
    <row r="595" spans="2:18" ht="11.5" x14ac:dyDescent="0.25">
      <c r="B595" s="166"/>
      <c r="C595" s="166"/>
      <c r="D595" s="225"/>
      <c r="E595" s="225"/>
      <c r="F595" s="226"/>
      <c r="G595" s="166"/>
      <c r="H595" s="226"/>
      <c r="I595" s="166"/>
      <c r="J595" s="226"/>
      <c r="K595" s="166"/>
      <c r="L595" s="226"/>
      <c r="M595" s="166"/>
      <c r="N595" s="226"/>
      <c r="O595" s="166"/>
      <c r="P595" s="226"/>
      <c r="Q595" s="166"/>
      <c r="R595" s="226"/>
    </row>
    <row r="596" spans="2:18" ht="11.5" x14ac:dyDescent="0.25">
      <c r="B596" s="166"/>
      <c r="C596" s="166"/>
      <c r="D596" s="225"/>
      <c r="E596" s="225"/>
      <c r="F596" s="226"/>
      <c r="G596" s="166"/>
      <c r="H596" s="226"/>
      <c r="I596" s="166"/>
      <c r="J596" s="226"/>
      <c r="K596" s="166"/>
      <c r="L596" s="226"/>
      <c r="M596" s="166"/>
      <c r="N596" s="226"/>
      <c r="O596" s="166"/>
      <c r="P596" s="226"/>
      <c r="Q596" s="166"/>
      <c r="R596" s="226"/>
    </row>
    <row r="597" spans="2:18" ht="11.5" x14ac:dyDescent="0.25">
      <c r="B597" s="166"/>
      <c r="C597" s="166"/>
      <c r="D597" s="225"/>
      <c r="E597" s="225"/>
      <c r="F597" s="226"/>
      <c r="G597" s="166"/>
      <c r="H597" s="226"/>
      <c r="I597" s="166"/>
      <c r="J597" s="226"/>
      <c r="K597" s="166"/>
      <c r="L597" s="226"/>
      <c r="M597" s="166"/>
      <c r="N597" s="226"/>
      <c r="O597" s="166"/>
      <c r="P597" s="226"/>
      <c r="Q597" s="166"/>
      <c r="R597" s="226"/>
    </row>
    <row r="598" spans="2:18" ht="11.5" x14ac:dyDescent="0.25">
      <c r="B598" s="166"/>
      <c r="C598" s="166"/>
      <c r="D598" s="225"/>
      <c r="E598" s="225"/>
      <c r="F598" s="226"/>
      <c r="G598" s="166"/>
      <c r="H598" s="226"/>
      <c r="I598" s="166"/>
      <c r="J598" s="226"/>
      <c r="K598" s="166"/>
      <c r="L598" s="226"/>
      <c r="M598" s="166"/>
      <c r="N598" s="226"/>
      <c r="O598" s="166"/>
      <c r="P598" s="226"/>
      <c r="Q598" s="166"/>
      <c r="R598" s="226"/>
    </row>
    <row r="599" spans="2:18" ht="11.5" x14ac:dyDescent="0.25">
      <c r="B599" s="166"/>
      <c r="C599" s="166"/>
      <c r="D599" s="225"/>
      <c r="E599" s="225"/>
      <c r="F599" s="226"/>
      <c r="G599" s="166"/>
      <c r="H599" s="226"/>
      <c r="I599" s="166"/>
      <c r="J599" s="226"/>
      <c r="K599" s="166"/>
      <c r="L599" s="226"/>
      <c r="M599" s="166"/>
      <c r="N599" s="226"/>
      <c r="O599" s="166"/>
      <c r="P599" s="226"/>
      <c r="Q599" s="166"/>
      <c r="R599" s="226"/>
    </row>
    <row r="600" spans="2:18" ht="11.5" x14ac:dyDescent="0.25">
      <c r="B600" s="166"/>
      <c r="C600" s="166"/>
      <c r="D600" s="225"/>
      <c r="E600" s="225"/>
      <c r="F600" s="226"/>
      <c r="G600" s="166"/>
      <c r="H600" s="226"/>
      <c r="I600" s="166"/>
      <c r="J600" s="226"/>
      <c r="K600" s="166"/>
      <c r="L600" s="226"/>
      <c r="M600" s="166"/>
      <c r="N600" s="226"/>
      <c r="O600" s="166"/>
      <c r="P600" s="226"/>
      <c r="Q600" s="166"/>
      <c r="R600" s="226"/>
    </row>
    <row r="601" spans="2:18" ht="11.5" x14ac:dyDescent="0.25">
      <c r="B601" s="166"/>
      <c r="C601" s="166"/>
      <c r="D601" s="225"/>
      <c r="E601" s="225"/>
      <c r="F601" s="226"/>
      <c r="G601" s="166"/>
      <c r="H601" s="226"/>
      <c r="I601" s="166"/>
      <c r="J601" s="226"/>
      <c r="K601" s="166"/>
      <c r="L601" s="226"/>
      <c r="M601" s="166"/>
      <c r="N601" s="226"/>
      <c r="O601" s="166"/>
      <c r="P601" s="226"/>
      <c r="Q601" s="166"/>
      <c r="R601" s="226"/>
    </row>
    <row r="602" spans="2:18" ht="11.5" x14ac:dyDescent="0.25">
      <c r="B602" s="166"/>
      <c r="C602" s="166"/>
      <c r="D602" s="225"/>
      <c r="E602" s="225"/>
      <c r="F602" s="226"/>
      <c r="G602" s="166"/>
      <c r="H602" s="226"/>
      <c r="I602" s="166"/>
      <c r="J602" s="226"/>
      <c r="K602" s="166"/>
      <c r="L602" s="226"/>
      <c r="M602" s="166"/>
      <c r="N602" s="226"/>
      <c r="O602" s="166"/>
      <c r="P602" s="226"/>
      <c r="Q602" s="166"/>
      <c r="R602" s="226"/>
    </row>
    <row r="603" spans="2:18" ht="11.5" x14ac:dyDescent="0.25">
      <c r="B603" s="166"/>
      <c r="C603" s="166"/>
      <c r="D603" s="225"/>
      <c r="E603" s="225"/>
      <c r="F603" s="226"/>
      <c r="G603" s="166"/>
      <c r="H603" s="226"/>
      <c r="I603" s="166"/>
      <c r="J603" s="226"/>
      <c r="K603" s="166"/>
      <c r="L603" s="226"/>
      <c r="M603" s="166"/>
      <c r="N603" s="226"/>
      <c r="O603" s="166"/>
      <c r="P603" s="226"/>
      <c r="Q603" s="166"/>
      <c r="R603" s="226"/>
    </row>
    <row r="604" spans="2:18" ht="11.5" x14ac:dyDescent="0.25">
      <c r="B604" s="166"/>
      <c r="C604" s="166"/>
      <c r="D604" s="225"/>
      <c r="E604" s="225"/>
      <c r="F604" s="226"/>
      <c r="G604" s="166"/>
      <c r="H604" s="226"/>
      <c r="I604" s="166"/>
      <c r="J604" s="226"/>
      <c r="K604" s="166"/>
      <c r="L604" s="226"/>
      <c r="M604" s="166"/>
      <c r="N604" s="226"/>
      <c r="O604" s="166"/>
      <c r="P604" s="226"/>
      <c r="Q604" s="166"/>
      <c r="R604" s="226"/>
    </row>
    <row r="605" spans="2:18" ht="11.5" x14ac:dyDescent="0.25">
      <c r="B605" s="166"/>
      <c r="C605" s="166"/>
      <c r="D605" s="225"/>
      <c r="E605" s="225"/>
      <c r="F605" s="226"/>
      <c r="G605" s="166"/>
      <c r="H605" s="226"/>
      <c r="I605" s="166"/>
      <c r="J605" s="226"/>
      <c r="K605" s="166"/>
      <c r="L605" s="226"/>
      <c r="M605" s="166"/>
      <c r="N605" s="226"/>
      <c r="O605" s="166"/>
      <c r="P605" s="226"/>
      <c r="Q605" s="166"/>
      <c r="R605" s="226"/>
    </row>
    <row r="606" spans="2:18" ht="11.5" x14ac:dyDescent="0.25">
      <c r="B606" s="166"/>
      <c r="C606" s="166"/>
      <c r="D606" s="225"/>
      <c r="E606" s="225"/>
      <c r="F606" s="226"/>
      <c r="G606" s="166"/>
      <c r="H606" s="226"/>
      <c r="I606" s="166"/>
      <c r="J606" s="226"/>
      <c r="K606" s="166"/>
      <c r="L606" s="226"/>
      <c r="M606" s="166"/>
      <c r="N606" s="226"/>
      <c r="O606" s="166"/>
      <c r="P606" s="226"/>
      <c r="Q606" s="166"/>
      <c r="R606" s="226"/>
    </row>
    <row r="607" spans="2:18" ht="11.5" x14ac:dyDescent="0.25">
      <c r="B607" s="166"/>
      <c r="C607" s="166"/>
      <c r="D607" s="225"/>
      <c r="E607" s="225"/>
      <c r="F607" s="226"/>
      <c r="G607" s="166"/>
      <c r="H607" s="226"/>
      <c r="I607" s="166"/>
      <c r="J607" s="226"/>
      <c r="K607" s="166"/>
      <c r="L607" s="226"/>
      <c r="M607" s="166"/>
      <c r="N607" s="226"/>
      <c r="O607" s="166"/>
      <c r="P607" s="226"/>
      <c r="Q607" s="166"/>
      <c r="R607" s="226"/>
    </row>
    <row r="608" spans="2:18" ht="11.5" x14ac:dyDescent="0.25">
      <c r="B608" s="166"/>
      <c r="C608" s="166"/>
      <c r="D608" s="225"/>
      <c r="E608" s="225"/>
      <c r="F608" s="226"/>
      <c r="G608" s="166"/>
      <c r="H608" s="226"/>
      <c r="I608" s="166"/>
      <c r="J608" s="226"/>
      <c r="K608" s="166"/>
      <c r="L608" s="226"/>
      <c r="M608" s="166"/>
      <c r="N608" s="226"/>
      <c r="O608" s="166"/>
      <c r="P608" s="226"/>
      <c r="Q608" s="166"/>
      <c r="R608" s="226"/>
    </row>
    <row r="609" spans="2:18" ht="11.5" x14ac:dyDescent="0.25">
      <c r="B609" s="166"/>
      <c r="C609" s="166"/>
      <c r="D609" s="225"/>
      <c r="E609" s="225"/>
      <c r="F609" s="226"/>
      <c r="G609" s="166"/>
      <c r="H609" s="226"/>
      <c r="I609" s="166"/>
      <c r="J609" s="226"/>
      <c r="K609" s="166"/>
      <c r="L609" s="226"/>
      <c r="M609" s="166"/>
      <c r="N609" s="226"/>
      <c r="O609" s="166"/>
      <c r="P609" s="226"/>
      <c r="Q609" s="166"/>
      <c r="R609" s="226"/>
    </row>
    <row r="610" spans="2:18" ht="11.5" x14ac:dyDescent="0.25">
      <c r="B610" s="166"/>
      <c r="C610" s="166"/>
      <c r="D610" s="225"/>
      <c r="E610" s="225"/>
      <c r="F610" s="226"/>
      <c r="G610" s="166"/>
      <c r="H610" s="226"/>
      <c r="I610" s="166"/>
      <c r="J610" s="226"/>
      <c r="K610" s="166"/>
      <c r="L610" s="226"/>
      <c r="M610" s="166"/>
      <c r="N610" s="226"/>
      <c r="O610" s="166"/>
      <c r="P610" s="226"/>
      <c r="Q610" s="166"/>
      <c r="R610" s="226"/>
    </row>
    <row r="611" spans="2:18" ht="11.5" x14ac:dyDescent="0.25">
      <c r="B611" s="166"/>
      <c r="C611" s="166"/>
      <c r="D611" s="225"/>
      <c r="E611" s="225"/>
      <c r="F611" s="226"/>
      <c r="G611" s="166"/>
      <c r="H611" s="226"/>
      <c r="I611" s="166"/>
      <c r="J611" s="226"/>
      <c r="K611" s="166"/>
      <c r="L611" s="226"/>
      <c r="M611" s="166"/>
      <c r="N611" s="226"/>
      <c r="O611" s="166"/>
      <c r="P611" s="226"/>
      <c r="Q611" s="166"/>
      <c r="R611" s="226"/>
    </row>
    <row r="612" spans="2:18" ht="11.5" x14ac:dyDescent="0.25">
      <c r="B612" s="166"/>
      <c r="C612" s="166"/>
      <c r="D612" s="225"/>
      <c r="E612" s="225"/>
      <c r="F612" s="226"/>
      <c r="G612" s="166"/>
      <c r="H612" s="226"/>
      <c r="I612" s="166"/>
      <c r="J612" s="226"/>
      <c r="K612" s="166"/>
      <c r="L612" s="226"/>
      <c r="M612" s="166"/>
      <c r="N612" s="226"/>
      <c r="O612" s="166"/>
      <c r="P612" s="226"/>
      <c r="Q612" s="166"/>
      <c r="R612" s="226"/>
    </row>
    <row r="613" spans="2:18" ht="11.5" x14ac:dyDescent="0.25">
      <c r="B613" s="166"/>
      <c r="C613" s="166"/>
      <c r="D613" s="225"/>
      <c r="E613" s="225"/>
      <c r="F613" s="226"/>
      <c r="G613" s="166"/>
      <c r="H613" s="226"/>
      <c r="I613" s="166"/>
      <c r="J613" s="226"/>
      <c r="K613" s="166"/>
      <c r="L613" s="226"/>
      <c r="M613" s="166"/>
      <c r="N613" s="226"/>
      <c r="O613" s="166"/>
      <c r="P613" s="226"/>
      <c r="Q613" s="166"/>
      <c r="R613" s="226"/>
    </row>
    <row r="614" spans="2:18" ht="11.5" x14ac:dyDescent="0.25">
      <c r="B614" s="166"/>
      <c r="C614" s="166"/>
      <c r="D614" s="225"/>
      <c r="E614" s="225"/>
      <c r="F614" s="226"/>
      <c r="G614" s="166"/>
      <c r="H614" s="226"/>
      <c r="I614" s="166"/>
      <c r="J614" s="226"/>
      <c r="K614" s="166"/>
      <c r="L614" s="226"/>
      <c r="M614" s="166"/>
      <c r="N614" s="226"/>
      <c r="O614" s="166"/>
      <c r="P614" s="226"/>
      <c r="Q614" s="166"/>
      <c r="R614" s="226"/>
    </row>
    <row r="615" spans="2:18" ht="11.5" x14ac:dyDescent="0.25">
      <c r="B615" s="166"/>
      <c r="C615" s="166"/>
      <c r="D615" s="225"/>
      <c r="E615" s="225"/>
      <c r="F615" s="226"/>
      <c r="G615" s="166"/>
      <c r="H615" s="226"/>
      <c r="I615" s="166"/>
      <c r="J615" s="226"/>
      <c r="K615" s="166"/>
      <c r="L615" s="226"/>
      <c r="M615" s="166"/>
      <c r="N615" s="226"/>
      <c r="O615" s="166"/>
      <c r="P615" s="226"/>
      <c r="Q615" s="166"/>
      <c r="R615" s="226"/>
    </row>
    <row r="616" spans="2:18" ht="11.5" x14ac:dyDescent="0.25">
      <c r="B616" s="166"/>
      <c r="C616" s="166"/>
      <c r="D616" s="225"/>
      <c r="E616" s="225"/>
      <c r="F616" s="226"/>
      <c r="G616" s="166"/>
      <c r="H616" s="226"/>
      <c r="I616" s="166"/>
      <c r="J616" s="226"/>
      <c r="K616" s="166"/>
      <c r="L616" s="226"/>
      <c r="M616" s="166"/>
      <c r="N616" s="226"/>
      <c r="O616" s="166"/>
      <c r="P616" s="226"/>
      <c r="Q616" s="166"/>
      <c r="R616" s="226"/>
    </row>
    <row r="617" spans="2:18" ht="11.5" x14ac:dyDescent="0.25">
      <c r="B617" s="166"/>
      <c r="C617" s="166"/>
      <c r="D617" s="225"/>
      <c r="E617" s="225"/>
      <c r="F617" s="226"/>
      <c r="G617" s="166"/>
      <c r="H617" s="226"/>
      <c r="I617" s="166"/>
      <c r="J617" s="226"/>
      <c r="K617" s="166"/>
      <c r="L617" s="226"/>
      <c r="M617" s="166"/>
      <c r="N617" s="226"/>
      <c r="O617" s="166"/>
      <c r="P617" s="226"/>
      <c r="Q617" s="166"/>
      <c r="R617" s="226"/>
    </row>
    <row r="618" spans="2:18" ht="11.5" x14ac:dyDescent="0.25">
      <c r="B618" s="166"/>
      <c r="C618" s="166"/>
      <c r="D618" s="225"/>
      <c r="E618" s="225"/>
      <c r="F618" s="226"/>
      <c r="G618" s="166"/>
      <c r="H618" s="226"/>
      <c r="I618" s="166"/>
      <c r="J618" s="226"/>
      <c r="K618" s="166"/>
      <c r="L618" s="226"/>
      <c r="M618" s="166"/>
      <c r="N618" s="226"/>
      <c r="O618" s="166"/>
      <c r="P618" s="226"/>
      <c r="Q618" s="166"/>
      <c r="R618" s="226"/>
    </row>
    <row r="619" spans="2:18" ht="11.5" x14ac:dyDescent="0.25">
      <c r="B619" s="166"/>
      <c r="C619" s="166"/>
      <c r="D619" s="225"/>
      <c r="E619" s="225"/>
      <c r="F619" s="226"/>
      <c r="G619" s="166"/>
      <c r="H619" s="226"/>
      <c r="I619" s="166"/>
      <c r="J619" s="226"/>
      <c r="K619" s="166"/>
      <c r="L619" s="226"/>
      <c r="M619" s="166"/>
      <c r="N619" s="226"/>
      <c r="O619" s="166"/>
      <c r="P619" s="226"/>
      <c r="Q619" s="166"/>
      <c r="R619" s="226"/>
    </row>
    <row r="620" spans="2:18" ht="11.5" x14ac:dyDescent="0.25">
      <c r="B620" s="166"/>
      <c r="C620" s="166"/>
      <c r="D620" s="225"/>
      <c r="E620" s="225"/>
      <c r="F620" s="226"/>
      <c r="G620" s="166"/>
      <c r="H620" s="226"/>
      <c r="I620" s="166"/>
      <c r="J620" s="226"/>
      <c r="K620" s="166"/>
      <c r="L620" s="226"/>
      <c r="M620" s="166"/>
      <c r="N620" s="226"/>
      <c r="O620" s="166"/>
      <c r="P620" s="226"/>
      <c r="Q620" s="166"/>
      <c r="R620" s="226"/>
    </row>
    <row r="621" spans="2:18" ht="11.5" x14ac:dyDescent="0.25">
      <c r="B621" s="166"/>
      <c r="C621" s="166"/>
      <c r="D621" s="225"/>
      <c r="E621" s="225"/>
      <c r="F621" s="226"/>
      <c r="G621" s="166"/>
      <c r="H621" s="226"/>
      <c r="I621" s="166"/>
      <c r="J621" s="226"/>
      <c r="K621" s="166"/>
      <c r="L621" s="226"/>
      <c r="M621" s="166"/>
      <c r="N621" s="226"/>
      <c r="O621" s="166"/>
      <c r="P621" s="226"/>
      <c r="Q621" s="166"/>
      <c r="R621" s="226"/>
    </row>
    <row r="622" spans="2:18" ht="11.5" x14ac:dyDescent="0.25">
      <c r="B622" s="166"/>
      <c r="C622" s="166"/>
      <c r="D622" s="225"/>
      <c r="E622" s="225"/>
      <c r="F622" s="226"/>
      <c r="G622" s="166"/>
      <c r="H622" s="226"/>
      <c r="I622" s="166"/>
      <c r="J622" s="226"/>
      <c r="K622" s="166"/>
      <c r="L622" s="226"/>
      <c r="M622" s="166"/>
      <c r="N622" s="226"/>
      <c r="O622" s="166"/>
      <c r="P622" s="226"/>
      <c r="Q622" s="166"/>
      <c r="R622" s="226"/>
    </row>
    <row r="623" spans="2:18" ht="11.5" x14ac:dyDescent="0.25">
      <c r="B623" s="166"/>
      <c r="C623" s="166"/>
      <c r="D623" s="225"/>
      <c r="E623" s="225"/>
      <c r="F623" s="226"/>
      <c r="G623" s="166"/>
      <c r="H623" s="226"/>
      <c r="I623" s="166"/>
      <c r="J623" s="226"/>
      <c r="K623" s="166"/>
      <c r="L623" s="226"/>
      <c r="M623" s="166"/>
      <c r="N623" s="226"/>
      <c r="O623" s="166"/>
      <c r="P623" s="226"/>
      <c r="Q623" s="166"/>
      <c r="R623" s="226"/>
    </row>
    <row r="624" spans="2:18" ht="11.5" x14ac:dyDescent="0.25">
      <c r="B624" s="166"/>
      <c r="C624" s="166"/>
      <c r="D624" s="225"/>
      <c r="E624" s="225"/>
      <c r="F624" s="226"/>
      <c r="G624" s="166"/>
      <c r="H624" s="226"/>
      <c r="I624" s="166"/>
      <c r="J624" s="226"/>
      <c r="K624" s="166"/>
      <c r="L624" s="226"/>
      <c r="M624" s="166"/>
      <c r="N624" s="226"/>
      <c r="O624" s="166"/>
      <c r="P624" s="226"/>
      <c r="Q624" s="166"/>
      <c r="R624" s="226"/>
    </row>
    <row r="625" spans="2:18" ht="11.5" x14ac:dyDescent="0.25">
      <c r="B625" s="166"/>
      <c r="C625" s="166"/>
      <c r="D625" s="225"/>
      <c r="E625" s="225"/>
      <c r="F625" s="226"/>
      <c r="G625" s="166"/>
      <c r="H625" s="226"/>
      <c r="I625" s="166"/>
      <c r="J625" s="226"/>
      <c r="K625" s="166"/>
      <c r="L625" s="226"/>
      <c r="M625" s="166"/>
      <c r="N625" s="226"/>
      <c r="O625" s="166"/>
      <c r="P625" s="226"/>
      <c r="Q625" s="166"/>
      <c r="R625" s="226"/>
    </row>
    <row r="626" spans="2:18" ht="11.5" x14ac:dyDescent="0.25">
      <c r="B626" s="166"/>
      <c r="C626" s="166"/>
      <c r="D626" s="225"/>
      <c r="E626" s="225"/>
      <c r="F626" s="226"/>
      <c r="G626" s="166"/>
      <c r="H626" s="226"/>
      <c r="I626" s="166"/>
      <c r="J626" s="226"/>
      <c r="K626" s="166"/>
      <c r="L626" s="226"/>
      <c r="M626" s="166"/>
      <c r="N626" s="226"/>
      <c r="O626" s="166"/>
      <c r="P626" s="226"/>
      <c r="Q626" s="166"/>
      <c r="R626" s="226"/>
    </row>
    <row r="627" spans="2:18" ht="11.5" x14ac:dyDescent="0.25">
      <c r="B627" s="166"/>
      <c r="C627" s="166"/>
      <c r="D627" s="225"/>
      <c r="E627" s="225"/>
      <c r="F627" s="226"/>
      <c r="G627" s="166"/>
      <c r="H627" s="226"/>
      <c r="I627" s="166"/>
      <c r="J627" s="226"/>
      <c r="K627" s="166"/>
      <c r="L627" s="226"/>
      <c r="M627" s="166"/>
      <c r="N627" s="226"/>
      <c r="O627" s="166"/>
      <c r="P627" s="226"/>
      <c r="Q627" s="166"/>
      <c r="R627" s="226"/>
    </row>
    <row r="628" spans="2:18" ht="11.5" x14ac:dyDescent="0.25">
      <c r="B628" s="166"/>
      <c r="C628" s="166"/>
      <c r="D628" s="225"/>
      <c r="E628" s="225"/>
      <c r="F628" s="226"/>
      <c r="G628" s="166"/>
      <c r="H628" s="226"/>
      <c r="I628" s="166"/>
      <c r="J628" s="226"/>
      <c r="K628" s="166"/>
      <c r="L628" s="226"/>
      <c r="M628" s="166"/>
      <c r="N628" s="226"/>
      <c r="O628" s="166"/>
      <c r="P628" s="226"/>
      <c r="Q628" s="166"/>
      <c r="R628" s="226"/>
    </row>
    <row r="629" spans="2:18" ht="11.5" x14ac:dyDescent="0.25">
      <c r="B629" s="166"/>
      <c r="C629" s="166"/>
      <c r="D629" s="225"/>
      <c r="E629" s="225"/>
      <c r="F629" s="226"/>
      <c r="G629" s="166"/>
      <c r="H629" s="226"/>
      <c r="I629" s="166"/>
      <c r="J629" s="226"/>
      <c r="K629" s="166"/>
      <c r="L629" s="226"/>
      <c r="M629" s="166"/>
      <c r="N629" s="226"/>
      <c r="O629" s="166"/>
      <c r="P629" s="226"/>
      <c r="Q629" s="166"/>
      <c r="R629" s="226"/>
    </row>
    <row r="630" spans="2:18" ht="11.5" x14ac:dyDescent="0.25">
      <c r="B630" s="166"/>
      <c r="C630" s="166"/>
      <c r="D630" s="225"/>
      <c r="E630" s="225"/>
      <c r="F630" s="226"/>
      <c r="G630" s="166"/>
      <c r="H630" s="226"/>
      <c r="I630" s="166"/>
      <c r="J630" s="226"/>
      <c r="K630" s="166"/>
      <c r="L630" s="226"/>
      <c r="M630" s="166"/>
      <c r="N630" s="226"/>
      <c r="O630" s="166"/>
      <c r="P630" s="226"/>
      <c r="Q630" s="166"/>
      <c r="R630" s="226"/>
    </row>
    <row r="631" spans="2:18" ht="11.5" x14ac:dyDescent="0.25">
      <c r="B631" s="166"/>
      <c r="C631" s="166"/>
      <c r="D631" s="225"/>
      <c r="E631" s="225"/>
      <c r="F631" s="226"/>
      <c r="G631" s="166"/>
      <c r="H631" s="226"/>
      <c r="I631" s="166"/>
      <c r="J631" s="226"/>
      <c r="K631" s="166"/>
      <c r="L631" s="226"/>
      <c r="M631" s="166"/>
      <c r="N631" s="226"/>
      <c r="O631" s="166"/>
      <c r="P631" s="226"/>
      <c r="Q631" s="166"/>
      <c r="R631" s="226"/>
    </row>
    <row r="632" spans="2:18" ht="11.5" x14ac:dyDescent="0.25">
      <c r="B632" s="166"/>
      <c r="C632" s="166"/>
      <c r="D632" s="225"/>
      <c r="E632" s="225"/>
      <c r="F632" s="226"/>
      <c r="G632" s="166"/>
      <c r="H632" s="226"/>
      <c r="I632" s="166"/>
      <c r="J632" s="226"/>
      <c r="K632" s="166"/>
      <c r="L632" s="226"/>
      <c r="M632" s="166"/>
      <c r="N632" s="226"/>
      <c r="O632" s="166"/>
      <c r="P632" s="226"/>
      <c r="Q632" s="166"/>
      <c r="R632" s="226"/>
    </row>
    <row r="633" spans="2:18" ht="11.5" x14ac:dyDescent="0.25">
      <c r="B633" s="166"/>
      <c r="C633" s="166"/>
      <c r="D633" s="225"/>
      <c r="E633" s="225"/>
      <c r="F633" s="226"/>
      <c r="G633" s="166"/>
      <c r="H633" s="226"/>
      <c r="I633" s="166"/>
      <c r="J633" s="226"/>
      <c r="K633" s="166"/>
      <c r="L633" s="226"/>
      <c r="M633" s="166"/>
      <c r="N633" s="226"/>
      <c r="O633" s="166"/>
      <c r="P633" s="226"/>
      <c r="Q633" s="166"/>
      <c r="R633" s="226"/>
    </row>
    <row r="634" spans="2:18" ht="11.5" x14ac:dyDescent="0.25">
      <c r="B634" s="166"/>
      <c r="C634" s="166"/>
      <c r="D634" s="225"/>
      <c r="E634" s="225"/>
      <c r="F634" s="226"/>
      <c r="G634" s="166"/>
      <c r="H634" s="226"/>
      <c r="I634" s="166"/>
      <c r="J634" s="226"/>
      <c r="K634" s="166"/>
      <c r="L634" s="226"/>
      <c r="M634" s="166"/>
      <c r="N634" s="226"/>
      <c r="O634" s="166"/>
      <c r="P634" s="226"/>
      <c r="Q634" s="166"/>
      <c r="R634" s="226"/>
    </row>
    <row r="635" spans="2:18" ht="11.5" x14ac:dyDescent="0.25">
      <c r="B635" s="166"/>
      <c r="C635" s="166"/>
      <c r="D635" s="225"/>
      <c r="E635" s="225"/>
      <c r="F635" s="226"/>
      <c r="G635" s="166"/>
      <c r="H635" s="226"/>
      <c r="I635" s="166"/>
      <c r="J635" s="226"/>
      <c r="K635" s="166"/>
      <c r="L635" s="226"/>
      <c r="M635" s="166"/>
      <c r="N635" s="226"/>
      <c r="O635" s="166"/>
      <c r="P635" s="226"/>
      <c r="Q635" s="166"/>
      <c r="R635" s="226"/>
    </row>
    <row r="636" spans="2:18" ht="11.5" x14ac:dyDescent="0.25">
      <c r="B636" s="166"/>
      <c r="C636" s="166"/>
      <c r="D636" s="225"/>
      <c r="E636" s="225"/>
      <c r="F636" s="226"/>
      <c r="G636" s="166"/>
      <c r="H636" s="226"/>
      <c r="I636" s="166"/>
      <c r="J636" s="226"/>
      <c r="K636" s="166"/>
      <c r="L636" s="226"/>
      <c r="M636" s="166"/>
      <c r="N636" s="226"/>
      <c r="O636" s="166"/>
      <c r="P636" s="226"/>
      <c r="Q636" s="166"/>
      <c r="R636" s="226"/>
    </row>
    <row r="637" spans="2:18" ht="11.5" x14ac:dyDescent="0.25">
      <c r="B637" s="166"/>
      <c r="C637" s="166"/>
      <c r="D637" s="225"/>
      <c r="E637" s="225"/>
      <c r="F637" s="226"/>
      <c r="G637" s="166"/>
      <c r="H637" s="226"/>
      <c r="I637" s="166"/>
      <c r="J637" s="226"/>
      <c r="K637" s="166"/>
      <c r="L637" s="226"/>
      <c r="M637" s="166"/>
      <c r="N637" s="226"/>
      <c r="O637" s="166"/>
      <c r="P637" s="226"/>
      <c r="Q637" s="166"/>
      <c r="R637" s="226"/>
    </row>
    <row r="638" spans="2:18" ht="11.5" x14ac:dyDescent="0.25">
      <c r="B638" s="166"/>
      <c r="C638" s="166"/>
      <c r="D638" s="225"/>
      <c r="E638" s="225"/>
      <c r="F638" s="226"/>
      <c r="G638" s="166"/>
      <c r="H638" s="226"/>
      <c r="I638" s="166"/>
      <c r="J638" s="226"/>
      <c r="K638" s="166"/>
      <c r="L638" s="226"/>
      <c r="M638" s="166"/>
      <c r="N638" s="226"/>
      <c r="O638" s="166"/>
      <c r="P638" s="226"/>
      <c r="Q638" s="166"/>
      <c r="R638" s="226"/>
    </row>
    <row r="639" spans="2:18" ht="11.5" x14ac:dyDescent="0.25">
      <c r="B639" s="166"/>
      <c r="C639" s="166"/>
      <c r="D639" s="225"/>
      <c r="E639" s="225"/>
      <c r="F639" s="226"/>
      <c r="G639" s="166"/>
      <c r="H639" s="226"/>
      <c r="I639" s="166"/>
      <c r="J639" s="226"/>
      <c r="K639" s="166"/>
      <c r="L639" s="226"/>
      <c r="M639" s="166"/>
      <c r="N639" s="226"/>
      <c r="O639" s="166"/>
      <c r="P639" s="226"/>
      <c r="Q639" s="166"/>
      <c r="R639" s="226"/>
    </row>
    <row r="640" spans="2:18" ht="11.5" x14ac:dyDescent="0.25">
      <c r="B640" s="166"/>
      <c r="C640" s="166"/>
      <c r="D640" s="225"/>
      <c r="E640" s="225"/>
      <c r="F640" s="226"/>
      <c r="G640" s="166"/>
      <c r="H640" s="226"/>
      <c r="I640" s="166"/>
      <c r="J640" s="226"/>
      <c r="K640" s="166"/>
      <c r="L640" s="226"/>
      <c r="M640" s="166"/>
      <c r="N640" s="226"/>
      <c r="O640" s="166"/>
      <c r="P640" s="226"/>
      <c r="Q640" s="166"/>
      <c r="R640" s="226"/>
    </row>
    <row r="641" spans="2:18" ht="11.5" x14ac:dyDescent="0.25">
      <c r="B641" s="166"/>
      <c r="C641" s="166"/>
      <c r="D641" s="225"/>
      <c r="E641" s="225"/>
      <c r="F641" s="226"/>
      <c r="G641" s="166"/>
      <c r="H641" s="226"/>
      <c r="I641" s="166"/>
      <c r="J641" s="226"/>
      <c r="K641" s="166"/>
      <c r="L641" s="226"/>
      <c r="M641" s="166"/>
      <c r="N641" s="226"/>
      <c r="O641" s="166"/>
      <c r="P641" s="226"/>
      <c r="Q641" s="166"/>
      <c r="R641" s="226"/>
    </row>
    <row r="642" spans="2:18" ht="11.5" x14ac:dyDescent="0.25">
      <c r="B642" s="166"/>
      <c r="C642" s="166"/>
      <c r="D642" s="225"/>
      <c r="E642" s="225"/>
      <c r="F642" s="226"/>
      <c r="G642" s="166"/>
      <c r="H642" s="226"/>
      <c r="I642" s="166"/>
      <c r="J642" s="226"/>
      <c r="K642" s="166"/>
      <c r="L642" s="226"/>
      <c r="M642" s="166"/>
      <c r="N642" s="226"/>
      <c r="O642" s="166"/>
      <c r="P642" s="226"/>
      <c r="Q642" s="166"/>
      <c r="R642" s="226"/>
    </row>
    <row r="643" spans="2:18" ht="11.5" x14ac:dyDescent="0.25">
      <c r="B643" s="166"/>
      <c r="C643" s="166"/>
      <c r="D643" s="225"/>
      <c r="E643" s="225"/>
      <c r="F643" s="226"/>
      <c r="G643" s="166"/>
      <c r="H643" s="226"/>
      <c r="I643" s="166"/>
      <c r="J643" s="226"/>
      <c r="K643" s="166"/>
      <c r="L643" s="226"/>
      <c r="M643" s="166"/>
      <c r="N643" s="226"/>
      <c r="O643" s="166"/>
      <c r="P643" s="226"/>
      <c r="Q643" s="166"/>
      <c r="R643" s="226"/>
    </row>
    <row r="644" spans="2:18" ht="11.5" x14ac:dyDescent="0.25">
      <c r="B644" s="166"/>
      <c r="C644" s="166"/>
      <c r="D644" s="225"/>
      <c r="E644" s="225"/>
      <c r="F644" s="226"/>
      <c r="G644" s="166"/>
      <c r="H644" s="226"/>
      <c r="I644" s="166"/>
      <c r="J644" s="226"/>
      <c r="K644" s="166"/>
      <c r="L644" s="226"/>
      <c r="M644" s="166"/>
      <c r="N644" s="226"/>
      <c r="O644" s="166"/>
      <c r="P644" s="226"/>
      <c r="Q644" s="166"/>
      <c r="R644" s="226"/>
    </row>
    <row r="645" spans="2:18" ht="11.5" x14ac:dyDescent="0.25">
      <c r="B645" s="166"/>
      <c r="C645" s="166"/>
      <c r="D645" s="225"/>
      <c r="E645" s="225"/>
      <c r="F645" s="226"/>
      <c r="G645" s="166"/>
      <c r="H645" s="226"/>
      <c r="I645" s="166"/>
      <c r="J645" s="226"/>
      <c r="K645" s="166"/>
      <c r="L645" s="226"/>
      <c r="M645" s="166"/>
      <c r="N645" s="226"/>
      <c r="O645" s="166"/>
      <c r="P645" s="226"/>
      <c r="Q645" s="166"/>
      <c r="R645" s="226"/>
    </row>
    <row r="646" spans="2:18" ht="11.5" x14ac:dyDescent="0.25">
      <c r="B646" s="166"/>
      <c r="C646" s="166"/>
      <c r="D646" s="225"/>
      <c r="E646" s="225"/>
      <c r="F646" s="226"/>
      <c r="G646" s="166"/>
      <c r="H646" s="226"/>
      <c r="I646" s="166"/>
      <c r="J646" s="226"/>
      <c r="K646" s="166"/>
      <c r="L646" s="226"/>
      <c r="M646" s="166"/>
      <c r="N646" s="226"/>
      <c r="O646" s="166"/>
      <c r="P646" s="226"/>
      <c r="Q646" s="166"/>
      <c r="R646" s="226"/>
    </row>
    <row r="647" spans="2:18" ht="11.5" x14ac:dyDescent="0.25">
      <c r="B647" s="166"/>
      <c r="C647" s="166"/>
      <c r="D647" s="225"/>
      <c r="E647" s="225"/>
      <c r="F647" s="226"/>
      <c r="G647" s="166"/>
      <c r="H647" s="226"/>
      <c r="I647" s="166"/>
      <c r="J647" s="226"/>
      <c r="K647" s="166"/>
      <c r="L647" s="226"/>
      <c r="M647" s="166"/>
      <c r="N647" s="226"/>
      <c r="O647" s="166"/>
      <c r="P647" s="226"/>
      <c r="Q647" s="166"/>
      <c r="R647" s="226"/>
    </row>
    <row r="648" spans="2:18" ht="11.5" x14ac:dyDescent="0.25">
      <c r="B648" s="166"/>
      <c r="C648" s="166"/>
      <c r="D648" s="225"/>
      <c r="E648" s="225"/>
      <c r="F648" s="226"/>
      <c r="G648" s="166"/>
      <c r="H648" s="226"/>
      <c r="I648" s="166"/>
      <c r="J648" s="226"/>
      <c r="K648" s="166"/>
      <c r="L648" s="226"/>
      <c r="M648" s="166"/>
      <c r="N648" s="226"/>
      <c r="O648" s="166"/>
      <c r="P648" s="226"/>
      <c r="Q648" s="166"/>
      <c r="R648" s="226"/>
    </row>
    <row r="649" spans="2:18" ht="11.5" x14ac:dyDescent="0.25">
      <c r="B649" s="166"/>
      <c r="C649" s="166"/>
      <c r="D649" s="225"/>
      <c r="E649" s="225"/>
      <c r="F649" s="226"/>
      <c r="G649" s="166"/>
      <c r="H649" s="226"/>
      <c r="I649" s="166"/>
      <c r="J649" s="226"/>
      <c r="K649" s="166"/>
      <c r="L649" s="226"/>
      <c r="M649" s="166"/>
      <c r="N649" s="226"/>
      <c r="O649" s="166"/>
      <c r="P649" s="226"/>
      <c r="Q649" s="166"/>
      <c r="R649" s="226"/>
    </row>
    <row r="650" spans="2:18" ht="11.5" x14ac:dyDescent="0.25">
      <c r="B650" s="166"/>
      <c r="C650" s="166"/>
      <c r="D650" s="225"/>
      <c r="E650" s="225"/>
      <c r="F650" s="226"/>
      <c r="G650" s="166"/>
      <c r="H650" s="226"/>
      <c r="I650" s="166"/>
      <c r="J650" s="226"/>
      <c r="K650" s="166"/>
      <c r="L650" s="226"/>
      <c r="M650" s="166"/>
      <c r="N650" s="226"/>
      <c r="O650" s="166"/>
      <c r="P650" s="226"/>
      <c r="Q650" s="166"/>
      <c r="R650" s="226"/>
    </row>
    <row r="651" spans="2:18" ht="11.5" x14ac:dyDescent="0.25">
      <c r="B651" s="166"/>
      <c r="C651" s="166"/>
      <c r="D651" s="225"/>
      <c r="E651" s="225"/>
      <c r="F651" s="226"/>
      <c r="G651" s="166"/>
      <c r="H651" s="226"/>
      <c r="I651" s="166"/>
      <c r="J651" s="226"/>
      <c r="K651" s="166"/>
      <c r="L651" s="226"/>
      <c r="M651" s="166"/>
      <c r="N651" s="226"/>
      <c r="O651" s="166"/>
      <c r="P651" s="226"/>
      <c r="Q651" s="166"/>
      <c r="R651" s="226"/>
    </row>
    <row r="652" spans="2:18" ht="11.5" x14ac:dyDescent="0.25">
      <c r="B652" s="166"/>
      <c r="C652" s="166"/>
      <c r="D652" s="225"/>
      <c r="E652" s="225"/>
      <c r="F652" s="226"/>
      <c r="G652" s="166"/>
      <c r="H652" s="226"/>
      <c r="I652" s="166"/>
      <c r="J652" s="226"/>
      <c r="K652" s="166"/>
      <c r="L652" s="226"/>
      <c r="M652" s="166"/>
      <c r="N652" s="226"/>
      <c r="O652" s="166"/>
      <c r="P652" s="226"/>
      <c r="Q652" s="166"/>
      <c r="R652" s="226"/>
    </row>
    <row r="653" spans="2:18" ht="11.5" x14ac:dyDescent="0.25">
      <c r="B653" s="166"/>
      <c r="C653" s="166"/>
      <c r="D653" s="225"/>
      <c r="E653" s="225"/>
      <c r="F653" s="226"/>
      <c r="G653" s="166"/>
      <c r="H653" s="226"/>
      <c r="I653" s="166"/>
      <c r="J653" s="226"/>
      <c r="K653" s="166"/>
      <c r="L653" s="226"/>
      <c r="M653" s="166"/>
      <c r="N653" s="226"/>
      <c r="O653" s="166"/>
      <c r="P653" s="226"/>
      <c r="Q653" s="166"/>
      <c r="R653" s="226"/>
    </row>
    <row r="654" spans="2:18" ht="11.5" x14ac:dyDescent="0.25">
      <c r="B654" s="166"/>
      <c r="C654" s="166"/>
      <c r="D654" s="225"/>
      <c r="E654" s="225"/>
      <c r="F654" s="226"/>
      <c r="G654" s="166"/>
      <c r="H654" s="226"/>
      <c r="I654" s="166"/>
      <c r="J654" s="226"/>
      <c r="K654" s="166"/>
      <c r="L654" s="226"/>
      <c r="M654" s="166"/>
      <c r="N654" s="226"/>
      <c r="O654" s="166"/>
      <c r="P654" s="226"/>
      <c r="Q654" s="166"/>
      <c r="R654" s="226"/>
    </row>
    <row r="655" spans="2:18" ht="11.5" x14ac:dyDescent="0.25">
      <c r="B655" s="166"/>
      <c r="C655" s="166"/>
      <c r="D655" s="225"/>
      <c r="E655" s="225"/>
      <c r="F655" s="226"/>
      <c r="G655" s="166"/>
      <c r="H655" s="226"/>
      <c r="I655" s="166"/>
      <c r="J655" s="226"/>
      <c r="K655" s="166"/>
      <c r="L655" s="226"/>
      <c r="M655" s="166"/>
      <c r="N655" s="226"/>
      <c r="O655" s="166"/>
      <c r="P655" s="226"/>
      <c r="Q655" s="166"/>
      <c r="R655" s="226"/>
    </row>
    <row r="656" spans="2:18" ht="11.5" x14ac:dyDescent="0.25">
      <c r="B656" s="166"/>
      <c r="C656" s="166"/>
      <c r="D656" s="225"/>
      <c r="E656" s="225"/>
      <c r="F656" s="226"/>
      <c r="G656" s="166"/>
      <c r="H656" s="226"/>
      <c r="I656" s="166"/>
      <c r="J656" s="226"/>
      <c r="K656" s="166"/>
      <c r="L656" s="226"/>
      <c r="M656" s="166"/>
      <c r="N656" s="226"/>
      <c r="O656" s="166"/>
      <c r="P656" s="226"/>
      <c r="Q656" s="166"/>
      <c r="R656" s="226"/>
    </row>
    <row r="657" spans="2:18" ht="11.5" x14ac:dyDescent="0.25">
      <c r="B657" s="166"/>
      <c r="C657" s="166"/>
      <c r="D657" s="225"/>
      <c r="E657" s="225"/>
      <c r="F657" s="226"/>
      <c r="G657" s="166"/>
      <c r="H657" s="226"/>
      <c r="I657" s="166"/>
      <c r="J657" s="226"/>
      <c r="K657" s="166"/>
      <c r="L657" s="226"/>
      <c r="M657" s="166"/>
      <c r="N657" s="226"/>
      <c r="O657" s="166"/>
      <c r="P657" s="226"/>
      <c r="Q657" s="166"/>
      <c r="R657" s="226"/>
    </row>
    <row r="658" spans="2:18" ht="11.5" x14ac:dyDescent="0.25">
      <c r="B658" s="166"/>
      <c r="C658" s="166"/>
      <c r="D658" s="225"/>
      <c r="E658" s="225"/>
      <c r="F658" s="226"/>
      <c r="G658" s="166"/>
      <c r="H658" s="226"/>
      <c r="I658" s="166"/>
      <c r="J658" s="226"/>
      <c r="K658" s="166"/>
      <c r="L658" s="226"/>
      <c r="M658" s="166"/>
      <c r="N658" s="226"/>
      <c r="O658" s="166"/>
      <c r="P658" s="226"/>
      <c r="Q658" s="166"/>
      <c r="R658" s="226"/>
    </row>
    <row r="659" spans="2:18" ht="11.5" x14ac:dyDescent="0.25">
      <c r="B659" s="166"/>
      <c r="C659" s="166"/>
      <c r="D659" s="225"/>
      <c r="E659" s="225"/>
      <c r="F659" s="226"/>
      <c r="G659" s="166"/>
      <c r="H659" s="226"/>
      <c r="I659" s="166"/>
      <c r="J659" s="226"/>
      <c r="K659" s="166"/>
      <c r="L659" s="226"/>
      <c r="M659" s="166"/>
      <c r="N659" s="226"/>
      <c r="O659" s="166"/>
      <c r="P659" s="226"/>
      <c r="Q659" s="166"/>
      <c r="R659" s="226"/>
    </row>
    <row r="660" spans="2:18" ht="11.5" x14ac:dyDescent="0.25">
      <c r="B660" s="166"/>
      <c r="C660" s="166"/>
      <c r="D660" s="225"/>
      <c r="E660" s="225"/>
      <c r="F660" s="226"/>
      <c r="G660" s="166"/>
      <c r="H660" s="226"/>
      <c r="I660" s="166"/>
      <c r="J660" s="226"/>
      <c r="K660" s="166"/>
      <c r="L660" s="226"/>
      <c r="M660" s="166"/>
      <c r="N660" s="226"/>
      <c r="O660" s="166"/>
      <c r="P660" s="226"/>
      <c r="Q660" s="166"/>
      <c r="R660" s="226"/>
    </row>
    <row r="661" spans="2:18" ht="11.5" x14ac:dyDescent="0.25">
      <c r="B661" s="166"/>
      <c r="C661" s="166"/>
      <c r="D661" s="225"/>
      <c r="E661" s="225"/>
      <c r="F661" s="226"/>
      <c r="G661" s="166"/>
      <c r="H661" s="226"/>
      <c r="I661" s="166"/>
      <c r="J661" s="226"/>
      <c r="K661" s="166"/>
      <c r="L661" s="226"/>
      <c r="M661" s="166"/>
      <c r="N661" s="226"/>
      <c r="O661" s="166"/>
      <c r="P661" s="226"/>
      <c r="Q661" s="166"/>
      <c r="R661" s="226"/>
    </row>
    <row r="662" spans="2:18" ht="11.5" x14ac:dyDescent="0.25">
      <c r="B662" s="166"/>
      <c r="C662" s="166"/>
      <c r="D662" s="225"/>
      <c r="E662" s="225"/>
      <c r="F662" s="226"/>
      <c r="G662" s="166"/>
      <c r="H662" s="226"/>
      <c r="I662" s="166"/>
      <c r="J662" s="226"/>
      <c r="K662" s="166"/>
      <c r="L662" s="226"/>
      <c r="M662" s="166"/>
      <c r="N662" s="226"/>
      <c r="O662" s="166"/>
      <c r="P662" s="226"/>
      <c r="Q662" s="166"/>
      <c r="R662" s="226"/>
    </row>
    <row r="663" spans="2:18" ht="11.5" x14ac:dyDescent="0.25">
      <c r="B663" s="166"/>
      <c r="C663" s="166"/>
      <c r="D663" s="225"/>
      <c r="E663" s="225"/>
      <c r="F663" s="226"/>
      <c r="G663" s="166"/>
      <c r="H663" s="226"/>
      <c r="I663" s="166"/>
      <c r="J663" s="226"/>
      <c r="K663" s="166"/>
      <c r="L663" s="226"/>
      <c r="M663" s="166"/>
      <c r="N663" s="226"/>
      <c r="O663" s="166"/>
      <c r="P663" s="226"/>
      <c r="Q663" s="166"/>
      <c r="R663" s="226"/>
    </row>
    <row r="664" spans="2:18" ht="11.5" x14ac:dyDescent="0.25">
      <c r="B664" s="166"/>
      <c r="C664" s="166"/>
      <c r="D664" s="225"/>
      <c r="E664" s="225"/>
      <c r="F664" s="226"/>
      <c r="G664" s="166"/>
      <c r="H664" s="226"/>
      <c r="I664" s="166"/>
      <c r="J664" s="226"/>
      <c r="K664" s="166"/>
      <c r="L664" s="226"/>
      <c r="M664" s="166"/>
      <c r="N664" s="226"/>
      <c r="O664" s="166"/>
      <c r="P664" s="226"/>
      <c r="Q664" s="166"/>
      <c r="R664" s="226"/>
    </row>
    <row r="665" spans="2:18" ht="11.5" x14ac:dyDescent="0.25">
      <c r="B665" s="166"/>
      <c r="C665" s="166"/>
      <c r="D665" s="225"/>
      <c r="E665" s="225"/>
      <c r="F665" s="226"/>
      <c r="G665" s="166"/>
      <c r="H665" s="226"/>
      <c r="I665" s="166"/>
      <c r="J665" s="226"/>
      <c r="K665" s="166"/>
      <c r="L665" s="226"/>
      <c r="M665" s="166"/>
      <c r="N665" s="226"/>
      <c r="O665" s="166"/>
      <c r="P665" s="226"/>
      <c r="Q665" s="166"/>
      <c r="R665" s="226"/>
    </row>
    <row r="666" spans="2:18" ht="11.5" x14ac:dyDescent="0.25">
      <c r="B666" s="166"/>
      <c r="C666" s="166"/>
      <c r="D666" s="225"/>
      <c r="E666" s="225"/>
      <c r="F666" s="226"/>
      <c r="G666" s="166"/>
      <c r="H666" s="226"/>
      <c r="I666" s="166"/>
      <c r="J666" s="226"/>
      <c r="K666" s="166"/>
      <c r="L666" s="226"/>
      <c r="M666" s="166"/>
      <c r="N666" s="226"/>
      <c r="O666" s="166"/>
      <c r="P666" s="226"/>
      <c r="Q666" s="166"/>
      <c r="R666" s="226"/>
    </row>
    <row r="667" spans="2:18" ht="11.5" x14ac:dyDescent="0.25">
      <c r="B667" s="166"/>
      <c r="C667" s="166"/>
      <c r="D667" s="225"/>
      <c r="E667" s="225"/>
      <c r="F667" s="226"/>
      <c r="G667" s="166"/>
      <c r="H667" s="226"/>
      <c r="I667" s="166"/>
      <c r="J667" s="226"/>
      <c r="K667" s="166"/>
      <c r="L667" s="226"/>
      <c r="M667" s="166"/>
      <c r="N667" s="226"/>
      <c r="O667" s="166"/>
      <c r="P667" s="226"/>
      <c r="Q667" s="166"/>
      <c r="R667" s="226"/>
    </row>
    <row r="668" spans="2:18" ht="11.5" x14ac:dyDescent="0.25">
      <c r="B668" s="166"/>
      <c r="C668" s="166"/>
      <c r="D668" s="225"/>
      <c r="E668" s="225"/>
      <c r="F668" s="226"/>
      <c r="G668" s="166"/>
      <c r="H668" s="226"/>
      <c r="I668" s="166"/>
      <c r="J668" s="226"/>
      <c r="K668" s="166"/>
      <c r="L668" s="226"/>
      <c r="M668" s="166"/>
      <c r="N668" s="226"/>
      <c r="O668" s="166"/>
      <c r="P668" s="226"/>
      <c r="Q668" s="166"/>
      <c r="R668" s="226"/>
    </row>
    <row r="669" spans="2:18" ht="11.5" x14ac:dyDescent="0.25">
      <c r="B669" s="166"/>
      <c r="C669" s="166"/>
      <c r="D669" s="225"/>
      <c r="E669" s="225"/>
      <c r="F669" s="226"/>
      <c r="G669" s="166"/>
      <c r="H669" s="226"/>
      <c r="I669" s="166"/>
      <c r="J669" s="226"/>
      <c r="K669" s="166"/>
      <c r="L669" s="226"/>
      <c r="M669" s="166"/>
      <c r="N669" s="226"/>
      <c r="O669" s="166"/>
      <c r="P669" s="226"/>
      <c r="Q669" s="166"/>
      <c r="R669" s="226"/>
    </row>
    <row r="670" spans="2:18" ht="11.5" x14ac:dyDescent="0.25">
      <c r="B670" s="166"/>
      <c r="C670" s="166"/>
      <c r="D670" s="225"/>
      <c r="E670" s="225"/>
      <c r="F670" s="226"/>
      <c r="G670" s="166"/>
      <c r="H670" s="226"/>
      <c r="I670" s="166"/>
      <c r="J670" s="226"/>
      <c r="K670" s="166"/>
      <c r="L670" s="226"/>
      <c r="M670" s="166"/>
      <c r="N670" s="226"/>
      <c r="O670" s="166"/>
      <c r="P670" s="226"/>
      <c r="Q670" s="166"/>
      <c r="R670" s="226"/>
    </row>
    <row r="671" spans="2:18" ht="11.5" x14ac:dyDescent="0.25">
      <c r="B671" s="166"/>
      <c r="C671" s="166"/>
      <c r="D671" s="225"/>
      <c r="E671" s="225"/>
      <c r="F671" s="226"/>
      <c r="G671" s="166"/>
      <c r="H671" s="226"/>
      <c r="I671" s="166"/>
      <c r="J671" s="226"/>
      <c r="K671" s="166"/>
      <c r="L671" s="226"/>
      <c r="M671" s="166"/>
      <c r="N671" s="226"/>
      <c r="O671" s="166"/>
      <c r="P671" s="226"/>
      <c r="Q671" s="166"/>
      <c r="R671" s="226"/>
    </row>
    <row r="672" spans="2:18" ht="11.5" x14ac:dyDescent="0.25">
      <c r="B672" s="166"/>
      <c r="C672" s="166"/>
      <c r="D672" s="225"/>
      <c r="E672" s="225"/>
      <c r="F672" s="226"/>
      <c r="G672" s="166"/>
      <c r="H672" s="226"/>
      <c r="I672" s="166"/>
      <c r="J672" s="226"/>
      <c r="K672" s="166"/>
      <c r="L672" s="226"/>
      <c r="M672" s="166"/>
      <c r="N672" s="226"/>
      <c r="O672" s="166"/>
      <c r="P672" s="226"/>
      <c r="Q672" s="166"/>
      <c r="R672" s="226"/>
    </row>
    <row r="673" spans="2:18" ht="11.5" x14ac:dyDescent="0.25">
      <c r="B673" s="166"/>
      <c r="C673" s="166"/>
      <c r="D673" s="225"/>
      <c r="E673" s="225"/>
      <c r="F673" s="226"/>
      <c r="G673" s="166"/>
      <c r="H673" s="226"/>
      <c r="I673" s="166"/>
      <c r="J673" s="226"/>
      <c r="K673" s="166"/>
      <c r="L673" s="226"/>
      <c r="M673" s="166"/>
      <c r="N673" s="226"/>
      <c r="O673" s="166"/>
      <c r="P673" s="226"/>
      <c r="Q673" s="166"/>
      <c r="R673" s="226"/>
    </row>
    <row r="674" spans="2:18" ht="11.5" x14ac:dyDescent="0.25">
      <c r="B674" s="166"/>
      <c r="C674" s="166"/>
      <c r="D674" s="225"/>
      <c r="E674" s="225"/>
      <c r="F674" s="226"/>
      <c r="G674" s="166"/>
      <c r="H674" s="226"/>
      <c r="I674" s="166"/>
      <c r="J674" s="226"/>
      <c r="K674" s="166"/>
      <c r="L674" s="226"/>
      <c r="M674" s="166"/>
      <c r="N674" s="226"/>
      <c r="O674" s="166"/>
      <c r="P674" s="226"/>
      <c r="Q674" s="166"/>
      <c r="R674" s="226"/>
    </row>
    <row r="675" spans="2:18" ht="11.5" x14ac:dyDescent="0.25">
      <c r="B675" s="166"/>
      <c r="C675" s="166"/>
      <c r="D675" s="225"/>
      <c r="E675" s="225"/>
      <c r="F675" s="226"/>
      <c r="G675" s="166"/>
      <c r="H675" s="226"/>
      <c r="I675" s="166"/>
      <c r="J675" s="226"/>
      <c r="K675" s="166"/>
      <c r="L675" s="226"/>
      <c r="M675" s="166"/>
      <c r="N675" s="226"/>
      <c r="O675" s="166"/>
      <c r="P675" s="226"/>
      <c r="Q675" s="166"/>
      <c r="R675" s="226"/>
    </row>
    <row r="676" spans="2:18" ht="11.5" x14ac:dyDescent="0.25">
      <c r="B676" s="166"/>
      <c r="C676" s="166"/>
      <c r="D676" s="225"/>
      <c r="E676" s="225"/>
      <c r="F676" s="226"/>
      <c r="G676" s="166"/>
      <c r="H676" s="226"/>
      <c r="I676" s="166"/>
      <c r="J676" s="226"/>
      <c r="K676" s="166"/>
      <c r="L676" s="226"/>
      <c r="M676" s="166"/>
      <c r="N676" s="226"/>
      <c r="O676" s="166"/>
      <c r="P676" s="226"/>
      <c r="Q676" s="166"/>
      <c r="R676" s="226"/>
    </row>
    <row r="677" spans="2:18" ht="11.5" x14ac:dyDescent="0.25">
      <c r="B677" s="166"/>
      <c r="C677" s="166"/>
      <c r="D677" s="225"/>
      <c r="E677" s="225"/>
      <c r="F677" s="226"/>
      <c r="G677" s="166"/>
      <c r="H677" s="226"/>
      <c r="I677" s="166"/>
      <c r="J677" s="226"/>
      <c r="K677" s="166"/>
      <c r="L677" s="226"/>
      <c r="M677" s="166"/>
      <c r="N677" s="226"/>
      <c r="O677" s="166"/>
      <c r="P677" s="226"/>
      <c r="Q677" s="166"/>
      <c r="R677" s="226"/>
    </row>
    <row r="678" spans="2:18" ht="11.5" x14ac:dyDescent="0.25">
      <c r="B678" s="166"/>
      <c r="C678" s="166"/>
      <c r="D678" s="225"/>
      <c r="E678" s="225"/>
      <c r="F678" s="226"/>
      <c r="G678" s="166"/>
      <c r="H678" s="226"/>
      <c r="I678" s="166"/>
      <c r="J678" s="226"/>
      <c r="K678" s="166"/>
      <c r="L678" s="226"/>
      <c r="M678" s="166"/>
      <c r="N678" s="226"/>
      <c r="O678" s="166"/>
      <c r="P678" s="226"/>
      <c r="Q678" s="166"/>
      <c r="R678" s="226"/>
    </row>
    <row r="679" spans="2:18" ht="11.5" x14ac:dyDescent="0.25">
      <c r="B679" s="166"/>
      <c r="C679" s="166"/>
      <c r="D679" s="225"/>
      <c r="E679" s="225"/>
      <c r="F679" s="226"/>
      <c r="G679" s="166"/>
      <c r="H679" s="226"/>
      <c r="I679" s="166"/>
      <c r="J679" s="226"/>
      <c r="K679" s="166"/>
      <c r="L679" s="226"/>
      <c r="M679" s="166"/>
      <c r="N679" s="226"/>
      <c r="O679" s="166"/>
      <c r="P679" s="226"/>
      <c r="Q679" s="166"/>
      <c r="R679" s="226"/>
    </row>
    <row r="680" spans="2:18" ht="11.5" x14ac:dyDescent="0.25">
      <c r="B680" s="166"/>
      <c r="C680" s="166"/>
      <c r="D680" s="225"/>
      <c r="E680" s="225"/>
      <c r="F680" s="226"/>
      <c r="G680" s="166"/>
      <c r="H680" s="226"/>
      <c r="I680" s="166"/>
      <c r="J680" s="226"/>
      <c r="K680" s="166"/>
      <c r="L680" s="226"/>
      <c r="M680" s="166"/>
      <c r="N680" s="226"/>
      <c r="O680" s="166"/>
      <c r="P680" s="226"/>
      <c r="Q680" s="166"/>
      <c r="R680" s="226"/>
    </row>
    <row r="681" spans="2:18" ht="11.5" x14ac:dyDescent="0.25">
      <c r="B681" s="166"/>
      <c r="C681" s="166"/>
      <c r="D681" s="225"/>
      <c r="E681" s="225"/>
      <c r="F681" s="226"/>
      <c r="G681" s="166"/>
      <c r="H681" s="226"/>
      <c r="I681" s="166"/>
      <c r="J681" s="226"/>
      <c r="K681" s="166"/>
      <c r="L681" s="226"/>
      <c r="M681" s="166"/>
      <c r="N681" s="226"/>
      <c r="O681" s="166"/>
      <c r="P681" s="226"/>
      <c r="Q681" s="166"/>
      <c r="R681" s="226"/>
    </row>
    <row r="682" spans="2:18" ht="11.5" x14ac:dyDescent="0.25">
      <c r="B682" s="166"/>
      <c r="C682" s="166"/>
      <c r="D682" s="225"/>
      <c r="E682" s="225"/>
      <c r="F682" s="226"/>
      <c r="G682" s="166"/>
      <c r="H682" s="226"/>
      <c r="I682" s="166"/>
      <c r="J682" s="226"/>
      <c r="K682" s="166"/>
      <c r="L682" s="226"/>
      <c r="M682" s="166"/>
      <c r="N682" s="226"/>
      <c r="O682" s="166"/>
      <c r="P682" s="226"/>
      <c r="Q682" s="166"/>
      <c r="R682" s="226"/>
    </row>
    <row r="683" spans="2:18" ht="11.5" x14ac:dyDescent="0.25">
      <c r="B683" s="166"/>
      <c r="C683" s="166"/>
      <c r="D683" s="225"/>
      <c r="E683" s="225"/>
      <c r="F683" s="226"/>
      <c r="G683" s="166"/>
      <c r="H683" s="226"/>
      <c r="I683" s="166"/>
      <c r="J683" s="226"/>
      <c r="K683" s="166"/>
      <c r="L683" s="226"/>
      <c r="M683" s="166"/>
      <c r="N683" s="226"/>
      <c r="O683" s="166"/>
      <c r="P683" s="226"/>
      <c r="Q683" s="166"/>
      <c r="R683" s="226"/>
    </row>
    <row r="684" spans="2:18" ht="11.5" x14ac:dyDescent="0.25">
      <c r="O684" s="166"/>
      <c r="P684" s="226"/>
      <c r="Q684" s="166"/>
    </row>
  </sheetData>
  <sheetProtection selectLockedCells="1"/>
  <mergeCells count="37">
    <mergeCell ref="O42:Q42"/>
    <mergeCell ref="B12:Q12"/>
    <mergeCell ref="E15:M17"/>
    <mergeCell ref="O23:Q23"/>
    <mergeCell ref="O24:Q24"/>
    <mergeCell ref="O26:Q26"/>
    <mergeCell ref="B30:D30"/>
    <mergeCell ref="E30:H30"/>
    <mergeCell ref="I30:N30"/>
    <mergeCell ref="B31:D31"/>
    <mergeCell ref="E31:H31"/>
    <mergeCell ref="I31:N31"/>
    <mergeCell ref="O31:Q31"/>
    <mergeCell ref="O34:Q34"/>
    <mergeCell ref="C9:D9"/>
    <mergeCell ref="E9:F9"/>
    <mergeCell ref="P9:Q9"/>
    <mergeCell ref="R9:S9"/>
    <mergeCell ref="H10:I10"/>
    <mergeCell ref="J10:K10"/>
    <mergeCell ref="L10:M10"/>
    <mergeCell ref="N10:O10"/>
    <mergeCell ref="P10:Q10"/>
    <mergeCell ref="R10:S10"/>
    <mergeCell ref="C6:D6"/>
    <mergeCell ref="E6:F6"/>
    <mergeCell ref="C7:D7"/>
    <mergeCell ref="E7:F7"/>
    <mergeCell ref="C8:D8"/>
    <mergeCell ref="E8:F8"/>
    <mergeCell ref="C5:D5"/>
    <mergeCell ref="E5:F5"/>
    <mergeCell ref="C2:G2"/>
    <mergeCell ref="C3:D3"/>
    <mergeCell ref="E3:F3"/>
    <mergeCell ref="C4:D4"/>
    <mergeCell ref="E4:F4"/>
  </mergeCells>
  <printOptions horizontalCentered="1"/>
  <pageMargins left="0.25" right="0.25" top="0.23" bottom="0.28999999999999998" header="0.23" footer="0.3"/>
  <pageSetup scale="69" orientation="landscape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1"/>
    <pageSetUpPr fitToPage="1"/>
  </sheetPr>
  <dimension ref="A2:AI684"/>
  <sheetViews>
    <sheetView topLeftCell="A31" zoomScale="115" zoomScaleNormal="115" zoomScaleSheetLayoutView="100" workbookViewId="0">
      <selection activeCell="F47" sqref="F47"/>
    </sheetView>
  </sheetViews>
  <sheetFormatPr defaultColWidth="9.1796875" defaultRowHeight="10" x14ac:dyDescent="0.25"/>
  <cols>
    <col min="1" max="1" width="3.453125" style="1" customWidth="1"/>
    <col min="2" max="3" width="19.7265625" style="1" customWidth="1"/>
    <col min="4" max="4" width="10.7265625" style="2" customWidth="1"/>
    <col min="5" max="5" width="7.81640625" style="2" customWidth="1"/>
    <col min="6" max="6" width="6.54296875" style="3" customWidth="1"/>
    <col min="7" max="7" width="10.7265625" style="1" customWidth="1"/>
    <col min="8" max="8" width="6.54296875" style="3" customWidth="1"/>
    <col min="9" max="9" width="10.7265625" style="1" customWidth="1"/>
    <col min="10" max="10" width="5.7265625" style="3" customWidth="1"/>
    <col min="11" max="11" width="10.7265625" style="1" customWidth="1"/>
    <col min="12" max="12" width="5.7265625" style="3" customWidth="1"/>
    <col min="13" max="13" width="10.7265625" style="1" customWidth="1"/>
    <col min="14" max="14" width="5.7265625" style="3" customWidth="1"/>
    <col min="15" max="15" width="10.7265625" style="1" customWidth="1"/>
    <col min="16" max="16" width="5.7265625" style="3" customWidth="1"/>
    <col min="17" max="17" width="10.7265625" style="1" customWidth="1"/>
    <col min="18" max="18" width="5.7265625" style="3" customWidth="1"/>
    <col min="19" max="19" width="10.7265625" style="1" customWidth="1"/>
    <col min="20" max="20" width="13.453125" style="1" bestFit="1" customWidth="1"/>
    <col min="21" max="21" width="5" style="1" bestFit="1" customWidth="1"/>
    <col min="22" max="22" width="7.453125" style="4" customWidth="1"/>
    <col min="23" max="23" width="5.7265625" style="4" customWidth="1"/>
    <col min="24" max="24" width="3.7265625" style="4" customWidth="1"/>
    <col min="25" max="25" width="5.7265625" style="4" customWidth="1"/>
    <col min="26" max="26" width="3.7265625" style="4" customWidth="1"/>
    <col min="27" max="27" width="5.7265625" style="4" customWidth="1"/>
    <col min="28" max="28" width="3.7265625" style="1" customWidth="1"/>
    <col min="29" max="29" width="5.7265625" style="1" customWidth="1"/>
    <col min="30" max="30" width="3.7265625" style="1" customWidth="1"/>
    <col min="31" max="31" width="5.7265625" style="1" customWidth="1"/>
    <col min="32" max="32" width="3.7265625" style="1" customWidth="1"/>
    <col min="33" max="33" width="5.7265625" style="1" customWidth="1"/>
    <col min="34" max="34" width="3.7265625" style="1" customWidth="1"/>
    <col min="35" max="35" width="5.7265625" style="1" customWidth="1"/>
    <col min="36" max="42" width="3.7265625" style="1" customWidth="1"/>
    <col min="43" max="16384" width="9.1796875" style="1"/>
  </cols>
  <sheetData>
    <row r="2" spans="2:27" ht="11.25" customHeight="1" x14ac:dyDescent="0.25">
      <c r="B2" s="394" t="s">
        <v>0</v>
      </c>
      <c r="C2" s="795">
        <f>+'BVARI BUDGET'!C2</f>
        <v>0</v>
      </c>
      <c r="D2" s="795"/>
      <c r="E2" s="795"/>
      <c r="F2" s="795"/>
      <c r="G2" s="796"/>
    </row>
    <row r="3" spans="2:27" ht="11.25" customHeight="1" x14ac:dyDescent="0.25">
      <c r="B3" s="395" t="s">
        <v>47</v>
      </c>
      <c r="C3" s="759">
        <f>+'BVARI BUDGET'!C3</f>
        <v>0</v>
      </c>
      <c r="D3" s="759"/>
      <c r="E3" s="745" t="s">
        <v>58</v>
      </c>
      <c r="F3" s="745"/>
      <c r="G3" s="429">
        <f>+'BVARI BUDGET'!H3</f>
        <v>0</v>
      </c>
      <c r="H3" s="6"/>
      <c r="I3" s="104" t="s">
        <v>59</v>
      </c>
      <c r="J3" s="95"/>
      <c r="K3" s="96"/>
      <c r="L3" s="95"/>
      <c r="M3" s="96"/>
      <c r="N3" s="95"/>
      <c r="O3" s="97"/>
      <c r="V3" s="1"/>
      <c r="W3" s="1"/>
      <c r="X3" s="1"/>
      <c r="Y3" s="1"/>
      <c r="Z3" s="1"/>
      <c r="AA3" s="1"/>
    </row>
    <row r="4" spans="2:27" ht="11.25" customHeight="1" x14ac:dyDescent="0.25">
      <c r="B4" s="395" t="s">
        <v>1</v>
      </c>
      <c r="C4" s="759">
        <f>+'BVARI BUDGET'!C4</f>
        <v>0</v>
      </c>
      <c r="D4" s="759"/>
      <c r="E4" s="745" t="s">
        <v>43</v>
      </c>
      <c r="F4" s="745"/>
      <c r="G4" s="571">
        <f>+'BVARI BUDGET'!H4</f>
        <v>44743</v>
      </c>
      <c r="H4" s="6"/>
      <c r="I4" s="256" t="s">
        <v>143</v>
      </c>
      <c r="J4" s="99"/>
      <c r="K4" s="99"/>
      <c r="L4" s="99"/>
      <c r="M4" s="99"/>
      <c r="N4" s="99"/>
      <c r="O4" s="100"/>
      <c r="V4" s="1"/>
      <c r="W4" s="1"/>
      <c r="X4" s="1"/>
      <c r="Y4" s="1"/>
      <c r="Z4" s="1"/>
      <c r="AA4" s="1"/>
    </row>
    <row r="5" spans="2:27" ht="11.25" customHeight="1" x14ac:dyDescent="0.25">
      <c r="B5" s="395" t="s">
        <v>9</v>
      </c>
      <c r="C5" s="759">
        <f>+'BVARI BUDGET'!C5</f>
        <v>0</v>
      </c>
      <c r="D5" s="759"/>
      <c r="E5" s="745" t="s">
        <v>44</v>
      </c>
      <c r="F5" s="745"/>
      <c r="G5" s="571">
        <f>+'BVARI BUDGET'!H5</f>
        <v>47299</v>
      </c>
      <c r="H5" s="6"/>
      <c r="I5" s="107" t="s">
        <v>61</v>
      </c>
      <c r="J5" s="105"/>
      <c r="K5" s="105"/>
      <c r="L5" s="105"/>
      <c r="M5" s="105"/>
      <c r="N5" s="105"/>
      <c r="O5" s="106"/>
      <c r="V5" s="1"/>
      <c r="W5" s="1"/>
      <c r="X5" s="1"/>
      <c r="Y5" s="1"/>
      <c r="Z5" s="1"/>
      <c r="AA5" s="1"/>
    </row>
    <row r="6" spans="2:27" ht="11.25" customHeight="1" x14ac:dyDescent="0.25">
      <c r="B6" s="395" t="s">
        <v>10</v>
      </c>
      <c r="C6" s="759">
        <f>+'BVARI BUDGET'!C6</f>
        <v>0</v>
      </c>
      <c r="D6" s="759"/>
      <c r="E6" s="745" t="s">
        <v>45</v>
      </c>
      <c r="F6" s="745"/>
      <c r="G6" s="430" t="str">
        <f>+'BVARI BUDGET'!H6</f>
        <v>7 Yrs</v>
      </c>
      <c r="H6" s="6"/>
      <c r="I6" s="161" t="s">
        <v>63</v>
      </c>
      <c r="J6" s="99"/>
      <c r="K6" s="99"/>
      <c r="L6" s="99"/>
      <c r="M6" s="99"/>
      <c r="N6" s="99"/>
      <c r="O6" s="100"/>
      <c r="V6" s="1"/>
      <c r="W6" s="1"/>
      <c r="X6" s="1"/>
      <c r="Y6" s="1"/>
      <c r="Z6" s="1"/>
      <c r="AA6" s="1"/>
    </row>
    <row r="7" spans="2:27" ht="11.25" customHeight="1" x14ac:dyDescent="0.25">
      <c r="B7" s="396" t="s">
        <v>356</v>
      </c>
      <c r="C7" s="780">
        <f>+'BVARI BUDGET'!C7</f>
        <v>0</v>
      </c>
      <c r="D7" s="780"/>
      <c r="E7" s="745" t="s">
        <v>46</v>
      </c>
      <c r="F7" s="745"/>
      <c r="G7" s="431">
        <f>+'BVARI BUDGET'!H7</f>
        <v>0.03</v>
      </c>
      <c r="H7" s="6"/>
      <c r="I7" s="256"/>
      <c r="J7" s="99"/>
      <c r="K7" s="99"/>
      <c r="L7" s="99"/>
      <c r="M7" s="99"/>
      <c r="N7" s="99"/>
      <c r="O7" s="100"/>
      <c r="V7" s="1"/>
      <c r="W7" s="1"/>
      <c r="X7" s="1"/>
      <c r="Y7" s="1"/>
      <c r="Z7" s="1"/>
      <c r="AA7" s="1"/>
    </row>
    <row r="8" spans="2:27" ht="11.25" customHeight="1" x14ac:dyDescent="0.25">
      <c r="B8" s="396" t="s">
        <v>250</v>
      </c>
      <c r="C8" s="781">
        <f>+'BVARI BUDGET'!C8</f>
        <v>0</v>
      </c>
      <c r="D8" s="781"/>
      <c r="E8" s="745"/>
      <c r="F8" s="745"/>
      <c r="G8" s="430"/>
      <c r="H8" s="6"/>
      <c r="I8" s="98"/>
      <c r="J8" s="99"/>
      <c r="K8" s="99"/>
      <c r="L8" s="99"/>
      <c r="M8" s="99"/>
      <c r="N8" s="99"/>
      <c r="O8" s="100"/>
      <c r="Q8" s="5"/>
      <c r="S8" s="5"/>
      <c r="V8" s="1"/>
      <c r="W8" s="1"/>
      <c r="X8" s="1"/>
      <c r="Y8" s="1"/>
      <c r="Z8" s="1"/>
      <c r="AA8" s="1"/>
    </row>
    <row r="9" spans="2:27" ht="11.25" customHeight="1" x14ac:dyDescent="0.25">
      <c r="B9" s="397"/>
      <c r="C9" s="782"/>
      <c r="D9" s="782"/>
      <c r="E9" s="751"/>
      <c r="F9" s="751"/>
      <c r="G9" s="432"/>
      <c r="H9" s="94"/>
      <c r="I9" s="101"/>
      <c r="J9" s="102"/>
      <c r="K9" s="102"/>
      <c r="L9" s="102"/>
      <c r="M9" s="102"/>
      <c r="N9" s="102"/>
      <c r="O9" s="103"/>
      <c r="P9" s="766"/>
      <c r="Q9" s="766"/>
      <c r="R9" s="766"/>
      <c r="S9" s="766"/>
      <c r="V9" s="1"/>
      <c r="W9" s="1"/>
      <c r="X9" s="1"/>
      <c r="Y9" s="1"/>
      <c r="Z9" s="1"/>
      <c r="AA9" s="1"/>
    </row>
    <row r="10" spans="2:27" s="10" customFormat="1" ht="11.25" customHeight="1" x14ac:dyDescent="0.25">
      <c r="D10" s="51"/>
      <c r="E10" s="51"/>
      <c r="F10" s="52"/>
      <c r="H10" s="727"/>
      <c r="I10" s="727"/>
      <c r="J10" s="727"/>
      <c r="K10" s="727"/>
      <c r="L10" s="727"/>
      <c r="M10" s="727"/>
      <c r="N10" s="727"/>
      <c r="O10" s="727"/>
      <c r="P10" s="727"/>
      <c r="Q10" s="727"/>
      <c r="R10" s="727"/>
      <c r="S10" s="727"/>
      <c r="T10" s="9" t="str">
        <f>IF($B$423=5,"","↓")</f>
        <v>↓</v>
      </c>
      <c r="U10" s="1"/>
      <c r="V10" s="9"/>
      <c r="W10" s="9"/>
      <c r="X10" s="9"/>
      <c r="Y10" s="9"/>
      <c r="Z10" s="9"/>
      <c r="AA10" s="9"/>
    </row>
    <row r="11" spans="2:27" s="10" customFormat="1" ht="11.25" customHeight="1" x14ac:dyDescent="0.25">
      <c r="B11" s="1"/>
      <c r="D11" s="51"/>
      <c r="E11" s="51"/>
      <c r="F11" s="52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1"/>
      <c r="V11" s="9"/>
      <c r="W11" s="9"/>
      <c r="X11" s="9"/>
      <c r="Y11" s="9"/>
      <c r="Z11" s="9"/>
      <c r="AA11" s="9"/>
    </row>
    <row r="12" spans="2:27" s="10" customFormat="1" ht="11.25" customHeight="1" x14ac:dyDescent="0.25">
      <c r="B12" s="779" t="s">
        <v>332</v>
      </c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341"/>
      <c r="S12" s="341"/>
      <c r="T12" s="341"/>
      <c r="U12" s="1"/>
      <c r="V12" s="9"/>
      <c r="W12" s="9"/>
      <c r="X12" s="9"/>
      <c r="Y12" s="9"/>
      <c r="Z12" s="9"/>
      <c r="AA12" s="9"/>
    </row>
    <row r="13" spans="2:27" s="10" customFormat="1" ht="11.25" customHeight="1" x14ac:dyDescent="0.25">
      <c r="D13" s="51"/>
      <c r="E13" s="51"/>
      <c r="F13" s="52"/>
      <c r="H13" s="9"/>
      <c r="I13" s="9"/>
      <c r="J13" s="9"/>
      <c r="K13" s="9"/>
      <c r="L13" s="9"/>
      <c r="M13" s="9"/>
      <c r="N13" s="9"/>
      <c r="R13" s="9"/>
      <c r="S13" s="9"/>
      <c r="T13" s="9"/>
      <c r="U13" s="1"/>
      <c r="V13" s="9"/>
      <c r="W13" s="9"/>
      <c r="X13" s="9"/>
      <c r="Y13" s="9"/>
      <c r="Z13" s="9"/>
      <c r="AA13" s="9"/>
    </row>
    <row r="14" spans="2:27" s="10" customFormat="1" ht="11.25" customHeight="1" x14ac:dyDescent="0.25">
      <c r="D14" s="51"/>
      <c r="E14" s="51"/>
      <c r="F14" s="52"/>
      <c r="H14" s="9"/>
      <c r="I14" s="9"/>
      <c r="J14" s="9"/>
      <c r="K14" s="9"/>
      <c r="L14" s="9"/>
      <c r="M14" s="9"/>
      <c r="N14" s="9"/>
      <c r="R14" s="9"/>
      <c r="S14" s="9"/>
      <c r="T14" s="9"/>
      <c r="U14" s="1"/>
      <c r="V14" s="9"/>
      <c r="W14" s="9"/>
      <c r="X14" s="9"/>
      <c r="Y14" s="9"/>
      <c r="Z14" s="9"/>
      <c r="AA14" s="9"/>
    </row>
    <row r="15" spans="2:27" s="10" customFormat="1" ht="11.25" customHeight="1" x14ac:dyDescent="0.25">
      <c r="B15" s="162" t="s">
        <v>43</v>
      </c>
      <c r="C15" s="343">
        <f>+'BVARI BUDGET'!O13</f>
        <v>45839</v>
      </c>
      <c r="D15" s="342"/>
      <c r="E15" s="809" t="s">
        <v>185</v>
      </c>
      <c r="F15" s="809"/>
      <c r="G15" s="809"/>
      <c r="H15" s="809"/>
      <c r="I15" s="809"/>
      <c r="J15" s="809"/>
      <c r="K15" s="809"/>
      <c r="L15" s="809"/>
      <c r="M15" s="809"/>
      <c r="N15" s="349"/>
      <c r="O15" s="349"/>
      <c r="P15" s="349"/>
      <c r="Q15" s="349"/>
      <c r="R15" s="9"/>
      <c r="S15" s="9"/>
      <c r="T15" s="9"/>
      <c r="U15" s="1"/>
      <c r="V15" s="9"/>
      <c r="W15" s="9"/>
      <c r="X15" s="9"/>
      <c r="Y15" s="9"/>
      <c r="Z15" s="9"/>
      <c r="AA15" s="9"/>
    </row>
    <row r="16" spans="2:27" s="10" customFormat="1" ht="11.25" customHeight="1" x14ac:dyDescent="0.25">
      <c r="D16" s="51"/>
      <c r="E16" s="809"/>
      <c r="F16" s="809"/>
      <c r="G16" s="809"/>
      <c r="H16" s="809"/>
      <c r="I16" s="809"/>
      <c r="J16" s="809"/>
      <c r="K16" s="809"/>
      <c r="L16" s="809"/>
      <c r="M16" s="809"/>
      <c r="N16" s="349"/>
      <c r="O16" s="349"/>
      <c r="P16" s="349"/>
      <c r="Q16" s="349"/>
      <c r="R16" s="9"/>
      <c r="S16" s="9"/>
      <c r="T16" s="9"/>
      <c r="U16" s="1"/>
      <c r="V16" s="9"/>
      <c r="W16" s="9"/>
      <c r="X16" s="9"/>
      <c r="Y16" s="9"/>
      <c r="Z16" s="9"/>
      <c r="AA16" s="9"/>
    </row>
    <row r="17" spans="1:35" s="164" customFormat="1" ht="11.25" customHeight="1" x14ac:dyDescent="0.25">
      <c r="B17" s="162" t="s">
        <v>69</v>
      </c>
      <c r="C17" s="343">
        <f>+'BVARI BUDGET'!O14</f>
        <v>46203</v>
      </c>
      <c r="D17" s="344"/>
      <c r="E17" s="809"/>
      <c r="F17" s="809"/>
      <c r="G17" s="809"/>
      <c r="H17" s="809"/>
      <c r="I17" s="809"/>
      <c r="J17" s="809"/>
      <c r="K17" s="809"/>
      <c r="L17" s="809"/>
      <c r="M17" s="809"/>
      <c r="N17" s="349"/>
      <c r="O17" s="349"/>
      <c r="P17" s="349"/>
      <c r="Q17" s="349"/>
      <c r="R17" s="171"/>
      <c r="S17" s="171"/>
      <c r="T17" s="171"/>
      <c r="U17" s="166"/>
      <c r="V17" s="165"/>
      <c r="W17" s="165"/>
      <c r="X17" s="165"/>
      <c r="Y17" s="165"/>
      <c r="Z17" s="165"/>
      <c r="AA17" s="165"/>
    </row>
    <row r="18" spans="1:35" s="164" customFormat="1" ht="11.25" customHeight="1" x14ac:dyDescent="0.25">
      <c r="B18" s="167"/>
      <c r="C18" s="167"/>
      <c r="D18" s="169"/>
      <c r="E18" s="169"/>
      <c r="F18" s="170"/>
      <c r="G18" s="167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66"/>
      <c r="V18" s="165"/>
      <c r="W18" s="165"/>
      <c r="X18" s="165"/>
      <c r="Y18" s="165"/>
      <c r="Z18" s="165"/>
      <c r="AA18" s="165"/>
    </row>
    <row r="19" spans="1:35" s="164" customFormat="1" ht="11.25" customHeight="1" x14ac:dyDescent="0.25">
      <c r="B19" s="167"/>
      <c r="C19" s="167"/>
      <c r="D19" s="169"/>
      <c r="E19" s="169"/>
      <c r="F19" s="170"/>
      <c r="G19" s="167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66"/>
      <c r="V19" s="165"/>
      <c r="W19" s="165"/>
      <c r="X19" s="165"/>
      <c r="Y19" s="165"/>
      <c r="Z19" s="165"/>
      <c r="AA19" s="165"/>
    </row>
    <row r="20" spans="1:35" s="164" customFormat="1" ht="11.25" customHeight="1" x14ac:dyDescent="0.25">
      <c r="B20" s="172" t="s">
        <v>176</v>
      </c>
      <c r="C20" s="173"/>
      <c r="D20" s="174"/>
      <c r="E20" s="174"/>
      <c r="F20" s="175"/>
      <c r="G20" s="173"/>
      <c r="H20" s="176"/>
      <c r="I20" s="176"/>
      <c r="J20" s="176"/>
      <c r="K20" s="176"/>
      <c r="L20" s="176"/>
      <c r="M20" s="176"/>
      <c r="N20" s="176"/>
      <c r="O20" s="176"/>
      <c r="P20" s="176"/>
      <c r="Q20" s="176"/>
      <c r="R20" s="171"/>
      <c r="S20" s="171"/>
      <c r="T20" s="171"/>
      <c r="U20" s="166"/>
      <c r="V20" s="165"/>
      <c r="W20" s="165"/>
      <c r="X20" s="165"/>
      <c r="Y20" s="165"/>
      <c r="Z20" s="165"/>
      <c r="AA20" s="165"/>
    </row>
    <row r="21" spans="1:35" s="164" customFormat="1" ht="11.25" customHeight="1" x14ac:dyDescent="0.25">
      <c r="B21" s="167"/>
      <c r="C21" s="167"/>
      <c r="D21" s="169"/>
      <c r="E21" s="169"/>
      <c r="F21" s="170"/>
      <c r="G21" s="167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66"/>
      <c r="V21" s="165"/>
      <c r="W21" s="165"/>
      <c r="X21" s="165"/>
      <c r="Y21" s="165"/>
      <c r="Z21" s="165"/>
      <c r="AA21" s="165"/>
    </row>
    <row r="22" spans="1:35" ht="11.5" x14ac:dyDescent="0.25">
      <c r="C22" s="166"/>
      <c r="D22" s="225"/>
      <c r="E22" s="225"/>
      <c r="F22" s="226"/>
      <c r="G22" s="166"/>
      <c r="H22" s="226"/>
      <c r="I22" s="166"/>
      <c r="J22" s="226"/>
      <c r="K22" s="166"/>
      <c r="L22" s="226"/>
      <c r="M22" s="166"/>
      <c r="N22" s="226"/>
      <c r="O22" s="171"/>
      <c r="P22" s="171" t="s">
        <v>75</v>
      </c>
      <c r="Q22" s="171"/>
      <c r="R22" s="226"/>
    </row>
    <row r="23" spans="1:35" ht="11.5" x14ac:dyDescent="0.25">
      <c r="C23" s="233" t="s">
        <v>178</v>
      </c>
      <c r="D23" s="167"/>
      <c r="E23" s="167"/>
      <c r="F23" s="167"/>
      <c r="G23" s="167"/>
      <c r="H23" s="167"/>
      <c r="I23" s="167"/>
      <c r="J23" s="167"/>
      <c r="K23" s="167"/>
      <c r="L23" s="167"/>
      <c r="M23" s="167"/>
      <c r="N23" s="226"/>
      <c r="O23" s="760">
        <f>+'BVARI BUDGET'!Q189</f>
        <v>0</v>
      </c>
      <c r="P23" s="761"/>
      <c r="Q23" s="762"/>
      <c r="R23" s="226"/>
    </row>
    <row r="24" spans="1:35" s="2" customFormat="1" ht="13" x14ac:dyDescent="0.25">
      <c r="B24" s="1"/>
      <c r="C24" s="233" t="s">
        <v>179</v>
      </c>
      <c r="D24" s="225"/>
      <c r="E24" s="225"/>
      <c r="F24" s="226"/>
      <c r="G24" s="166"/>
      <c r="H24" s="226"/>
      <c r="I24" s="166"/>
      <c r="J24" s="226"/>
      <c r="K24" s="166"/>
      <c r="L24" s="226"/>
      <c r="M24" s="166"/>
      <c r="N24" s="193"/>
      <c r="O24" s="760">
        <f>+'BVARI BUDGET'!Q191-'BVARI BUDGET'!Q189</f>
        <v>0</v>
      </c>
      <c r="P24" s="761"/>
      <c r="Q24" s="762"/>
      <c r="R24" s="226"/>
      <c r="S24" s="1"/>
      <c r="T24" s="1"/>
      <c r="U24" s="1"/>
      <c r="V24" s="4"/>
      <c r="W24" s="4"/>
      <c r="X24" s="4"/>
      <c r="Y24" s="4"/>
      <c r="Z24" s="4"/>
      <c r="AA24" s="4"/>
      <c r="AB24" s="1"/>
      <c r="AC24" s="1"/>
      <c r="AD24" s="1"/>
      <c r="AE24" s="1"/>
      <c r="AF24" s="1"/>
      <c r="AG24" s="1"/>
      <c r="AH24" s="1"/>
      <c r="AI24" s="1"/>
    </row>
    <row r="25" spans="1:35" s="2" customFormat="1" ht="11.5" x14ac:dyDescent="0.25">
      <c r="A25" s="1"/>
      <c r="B25" s="227"/>
      <c r="C25" s="227"/>
      <c r="D25" s="225"/>
      <c r="E25" s="225"/>
      <c r="F25" s="226"/>
      <c r="G25" s="166"/>
      <c r="H25" s="226"/>
      <c r="I25" s="166"/>
      <c r="J25" s="226"/>
      <c r="K25" s="166"/>
      <c r="L25" s="226"/>
      <c r="M25" s="166"/>
      <c r="O25" s="166"/>
      <c r="P25" s="226"/>
      <c r="Q25" s="166"/>
      <c r="R25" s="226"/>
      <c r="S25" s="1"/>
      <c r="T25" s="1"/>
      <c r="U25" s="1"/>
      <c r="V25" s="4"/>
      <c r="W25" s="4"/>
      <c r="X25" s="4"/>
      <c r="Y25" s="4"/>
      <c r="Z25" s="4"/>
      <c r="AA25" s="4"/>
      <c r="AB25" s="1"/>
      <c r="AC25" s="1"/>
      <c r="AD25" s="1"/>
      <c r="AE25" s="1"/>
      <c r="AF25" s="1"/>
      <c r="AG25" s="1"/>
      <c r="AH25" s="1"/>
      <c r="AI25" s="1"/>
    </row>
    <row r="26" spans="1:35" s="2" customFormat="1" ht="13" x14ac:dyDescent="0.25">
      <c r="A26" s="1"/>
      <c r="B26" s="227"/>
      <c r="C26" s="227"/>
      <c r="D26" s="225"/>
      <c r="E26" s="225"/>
      <c r="F26" s="226"/>
      <c r="G26" s="166"/>
      <c r="H26" s="226"/>
      <c r="I26" s="166"/>
      <c r="J26" s="226"/>
      <c r="K26" s="166"/>
      <c r="L26" s="226"/>
      <c r="M26" s="166"/>
      <c r="N26" s="193" t="s">
        <v>177</v>
      </c>
      <c r="O26" s="783">
        <f>SUM(O23:Q24)</f>
        <v>0</v>
      </c>
      <c r="P26" s="784"/>
      <c r="Q26" s="785"/>
      <c r="R26" s="226"/>
      <c r="S26" s="1"/>
      <c r="T26" s="1"/>
      <c r="U26" s="1"/>
      <c r="V26" s="4"/>
      <c r="W26" s="4"/>
      <c r="X26" s="4"/>
      <c r="Y26" s="4"/>
      <c r="Z26" s="4"/>
      <c r="AA26" s="4"/>
      <c r="AB26" s="1"/>
      <c r="AC26" s="1"/>
      <c r="AD26" s="1"/>
      <c r="AE26" s="1"/>
      <c r="AF26" s="1"/>
      <c r="AG26" s="1"/>
      <c r="AH26" s="1"/>
      <c r="AI26" s="1"/>
    </row>
    <row r="27" spans="1:35" s="2" customFormat="1" ht="11.5" x14ac:dyDescent="0.25">
      <c r="A27" s="1"/>
      <c r="B27" s="227"/>
      <c r="C27" s="227"/>
      <c r="D27" s="225"/>
      <c r="E27" s="225"/>
      <c r="F27" s="226"/>
      <c r="G27" s="166"/>
      <c r="H27" s="226"/>
      <c r="I27" s="166"/>
      <c r="J27" s="226"/>
      <c r="K27" s="166"/>
      <c r="L27" s="226"/>
      <c r="M27" s="166"/>
      <c r="N27" s="226"/>
      <c r="O27" s="166"/>
      <c r="P27" s="226"/>
      <c r="Q27" s="166"/>
      <c r="R27" s="226"/>
      <c r="S27" s="1"/>
      <c r="T27" s="1"/>
      <c r="U27" s="1"/>
      <c r="V27" s="4"/>
      <c r="W27" s="4"/>
      <c r="X27" s="4"/>
      <c r="Y27" s="4"/>
      <c r="Z27" s="4"/>
      <c r="AA27" s="4"/>
      <c r="AB27" s="1"/>
      <c r="AC27" s="1"/>
      <c r="AD27" s="1"/>
      <c r="AE27" s="1"/>
      <c r="AF27" s="1"/>
      <c r="AG27" s="1"/>
      <c r="AH27" s="1"/>
      <c r="AI27" s="1"/>
    </row>
    <row r="28" spans="1:35" s="164" customFormat="1" ht="11.25" customHeight="1" x14ac:dyDescent="0.25">
      <c r="B28" s="172" t="s">
        <v>182</v>
      </c>
      <c r="C28" s="173"/>
      <c r="D28" s="174"/>
      <c r="E28" s="174"/>
      <c r="F28" s="175"/>
      <c r="G28" s="173"/>
      <c r="H28" s="176"/>
      <c r="I28" s="176"/>
      <c r="J28" s="176"/>
      <c r="K28" s="176"/>
      <c r="L28" s="176"/>
      <c r="M28" s="176"/>
      <c r="N28" s="176"/>
      <c r="O28" s="176"/>
      <c r="P28" s="176"/>
      <c r="Q28" s="176"/>
      <c r="R28" s="171"/>
      <c r="S28" s="171"/>
      <c r="T28" s="171"/>
      <c r="U28" s="166"/>
      <c r="V28" s="165"/>
      <c r="W28" s="165"/>
      <c r="X28" s="165"/>
      <c r="Y28" s="165"/>
      <c r="Z28" s="165"/>
      <c r="AA28" s="165"/>
    </row>
    <row r="29" spans="1:35" s="164" customFormat="1" ht="11.25" customHeight="1" x14ac:dyDescent="0.25">
      <c r="B29" s="167"/>
      <c r="C29" s="167"/>
      <c r="D29" s="169"/>
      <c r="E29" s="169"/>
      <c r="F29" s="170"/>
      <c r="G29" s="167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66"/>
      <c r="V29" s="165"/>
      <c r="W29" s="165"/>
      <c r="X29" s="165"/>
      <c r="Y29" s="165"/>
      <c r="Z29" s="165"/>
      <c r="AA29" s="165"/>
    </row>
    <row r="30" spans="1:35" s="164" customFormat="1" ht="11.25" customHeight="1" x14ac:dyDescent="0.25">
      <c r="A30" s="178"/>
      <c r="B30" s="802" t="s">
        <v>134</v>
      </c>
      <c r="C30" s="802"/>
      <c r="D30" s="802"/>
      <c r="E30" s="798" t="s">
        <v>133</v>
      </c>
      <c r="F30" s="798"/>
      <c r="G30" s="798"/>
      <c r="H30" s="798"/>
      <c r="I30" s="797" t="s">
        <v>132</v>
      </c>
      <c r="J30" s="797"/>
      <c r="K30" s="797"/>
      <c r="L30" s="797"/>
      <c r="M30" s="797"/>
      <c r="N30" s="797"/>
      <c r="O30" s="171"/>
      <c r="P30" s="171" t="s">
        <v>75</v>
      </c>
      <c r="Q30" s="171"/>
      <c r="R30" s="171"/>
      <c r="S30" s="171"/>
      <c r="T30" s="171"/>
      <c r="U30" s="166"/>
      <c r="V30" s="165"/>
      <c r="W30" s="165"/>
      <c r="X30" s="165"/>
      <c r="Y30" s="165"/>
      <c r="Z30" s="165"/>
      <c r="AA30" s="165"/>
    </row>
    <row r="31" spans="1:35" s="164" customFormat="1" ht="11.25" customHeight="1" x14ac:dyDescent="0.25">
      <c r="A31" s="178"/>
      <c r="B31" s="763" t="s">
        <v>135</v>
      </c>
      <c r="C31" s="764"/>
      <c r="D31" s="765"/>
      <c r="E31" s="799">
        <f>+'BVARI BUDGET'!O193</f>
        <v>0.309</v>
      </c>
      <c r="F31" s="800"/>
      <c r="G31" s="800"/>
      <c r="H31" s="801"/>
      <c r="I31" s="760">
        <f>+'BVARI BUDGET'!Q192</f>
        <v>0</v>
      </c>
      <c r="J31" s="761"/>
      <c r="K31" s="761"/>
      <c r="L31" s="761"/>
      <c r="M31" s="761"/>
      <c r="N31" s="762"/>
      <c r="O31" s="760">
        <f>+'BVARI BUDGET'!Q193</f>
        <v>0</v>
      </c>
      <c r="P31" s="761"/>
      <c r="Q31" s="762"/>
      <c r="R31" s="171"/>
      <c r="S31" s="171"/>
      <c r="T31" s="171"/>
      <c r="U31" s="166"/>
      <c r="V31" s="165"/>
      <c r="W31" s="165"/>
      <c r="X31" s="165"/>
      <c r="Y31" s="165"/>
      <c r="Z31" s="165"/>
      <c r="AA31" s="165"/>
    </row>
    <row r="32" spans="1:35" s="2" customFormat="1" ht="11.5" x14ac:dyDescent="0.25">
      <c r="A32" s="1"/>
      <c r="B32" s="227"/>
      <c r="C32" s="227"/>
      <c r="D32" s="225"/>
      <c r="E32" s="225"/>
      <c r="F32" s="226"/>
      <c r="G32" s="166"/>
      <c r="H32" s="226"/>
      <c r="I32" s="166"/>
      <c r="J32" s="226"/>
      <c r="K32" s="166"/>
      <c r="L32" s="226"/>
      <c r="M32" s="166"/>
      <c r="N32" s="226"/>
      <c r="O32" s="166"/>
      <c r="P32" s="226"/>
      <c r="Q32" s="166"/>
      <c r="R32" s="226"/>
      <c r="S32" s="1"/>
      <c r="T32" s="1"/>
      <c r="U32" s="1"/>
      <c r="V32" s="4"/>
      <c r="W32" s="4"/>
      <c r="X32" s="4"/>
      <c r="Y32" s="4"/>
      <c r="Z32" s="4"/>
      <c r="AA32" s="4"/>
      <c r="AB32" s="1"/>
      <c r="AC32" s="1"/>
      <c r="AD32" s="1"/>
      <c r="AE32" s="1"/>
      <c r="AF32" s="1"/>
      <c r="AG32" s="1"/>
      <c r="AH32" s="1"/>
      <c r="AI32" s="1"/>
    </row>
    <row r="33" spans="1:35" s="2" customFormat="1" ht="11.5" x14ac:dyDescent="0.25">
      <c r="A33" s="1"/>
      <c r="B33" s="227"/>
      <c r="C33" s="227"/>
      <c r="D33" s="225"/>
      <c r="E33" s="225"/>
      <c r="F33" s="226"/>
      <c r="G33" s="166"/>
      <c r="H33" s="226"/>
      <c r="I33" s="166"/>
      <c r="J33" s="226"/>
      <c r="K33" s="166"/>
      <c r="L33" s="226"/>
      <c r="M33" s="166"/>
      <c r="N33" s="226"/>
      <c r="O33" s="166"/>
      <c r="P33" s="226"/>
      <c r="Q33" s="166"/>
      <c r="R33" s="226"/>
      <c r="S33" s="1"/>
      <c r="T33" s="1"/>
      <c r="U33" s="1"/>
      <c r="V33" s="4"/>
      <c r="W33" s="4"/>
      <c r="X33" s="4"/>
      <c r="Y33" s="4"/>
      <c r="Z33" s="4"/>
      <c r="AA33" s="4"/>
      <c r="AB33" s="1"/>
      <c r="AC33" s="1"/>
      <c r="AD33" s="1"/>
      <c r="AE33" s="1"/>
      <c r="AF33" s="1"/>
      <c r="AG33" s="1"/>
      <c r="AH33" s="1"/>
      <c r="AI33" s="1"/>
    </row>
    <row r="34" spans="1:35" s="2" customFormat="1" ht="13" x14ac:dyDescent="0.25">
      <c r="A34" s="1"/>
      <c r="C34" s="248" t="s">
        <v>28</v>
      </c>
      <c r="D34" s="225"/>
      <c r="E34" s="225"/>
      <c r="F34" s="226"/>
      <c r="G34" s="166"/>
      <c r="H34" s="226"/>
      <c r="I34" s="166"/>
      <c r="J34" s="226"/>
      <c r="K34" s="166"/>
      <c r="L34" s="226"/>
      <c r="M34" s="166"/>
      <c r="N34" s="226"/>
      <c r="O34" s="789">
        <f>+O31</f>
        <v>0</v>
      </c>
      <c r="P34" s="790"/>
      <c r="Q34" s="791"/>
      <c r="R34" s="226"/>
      <c r="S34" s="1"/>
      <c r="T34" s="1"/>
      <c r="U34" s="1"/>
      <c r="V34" s="4"/>
      <c r="W34" s="4"/>
      <c r="X34" s="4"/>
      <c r="Y34" s="4"/>
      <c r="Z34" s="4"/>
      <c r="AA34" s="4"/>
      <c r="AB34" s="1"/>
      <c r="AC34" s="1"/>
      <c r="AD34" s="1"/>
      <c r="AE34" s="1"/>
      <c r="AF34" s="1"/>
      <c r="AG34" s="1"/>
      <c r="AH34" s="1"/>
      <c r="AI34" s="1"/>
    </row>
    <row r="35" spans="1:35" s="2" customFormat="1" ht="11.5" x14ac:dyDescent="0.25">
      <c r="A35" s="1"/>
      <c r="B35" s="227"/>
      <c r="C35" s="227"/>
      <c r="D35" s="225"/>
      <c r="E35" s="225"/>
      <c r="F35" s="226"/>
      <c r="G35" s="166"/>
      <c r="H35" s="226"/>
      <c r="I35" s="166"/>
      <c r="J35" s="226"/>
      <c r="K35" s="166"/>
      <c r="L35" s="226"/>
      <c r="M35" s="166"/>
      <c r="N35" s="226"/>
      <c r="O35" s="166"/>
      <c r="P35" s="226"/>
      <c r="Q35" s="166"/>
      <c r="R35" s="226"/>
      <c r="S35" s="1"/>
      <c r="T35" s="1"/>
      <c r="U35" s="1"/>
      <c r="V35" s="4"/>
      <c r="W35" s="4"/>
      <c r="X35" s="4"/>
      <c r="Y35" s="4"/>
      <c r="Z35" s="4"/>
      <c r="AA35" s="4"/>
      <c r="AB35" s="1"/>
      <c r="AC35" s="1"/>
      <c r="AD35" s="1"/>
      <c r="AE35" s="1"/>
      <c r="AF35" s="1"/>
      <c r="AG35" s="1"/>
      <c r="AH35" s="1"/>
      <c r="AI35" s="1"/>
    </row>
    <row r="36" spans="1:35" s="2" customFormat="1" ht="11.5" x14ac:dyDescent="0.25">
      <c r="A36" s="1"/>
      <c r="B36" s="227" t="s">
        <v>136</v>
      </c>
      <c r="C36" s="227"/>
      <c r="D36" s="253" t="s">
        <v>486</v>
      </c>
      <c r="E36" s="254"/>
      <c r="F36" s="255"/>
      <c r="G36" s="242"/>
      <c r="H36" s="226"/>
      <c r="I36" s="166"/>
      <c r="J36" s="226"/>
      <c r="K36" s="166"/>
      <c r="L36" s="226"/>
      <c r="M36" s="166"/>
      <c r="N36" s="226"/>
      <c r="O36" s="166"/>
      <c r="P36" s="226"/>
      <c r="Q36" s="166"/>
      <c r="R36" s="226"/>
      <c r="S36" s="1"/>
      <c r="T36" s="1"/>
      <c r="U36" s="1"/>
      <c r="V36" s="4"/>
      <c r="W36" s="4"/>
      <c r="X36" s="4"/>
      <c r="Y36" s="4"/>
      <c r="Z36" s="4"/>
      <c r="AA36" s="4"/>
      <c r="AB36" s="1"/>
      <c r="AC36" s="1"/>
      <c r="AD36" s="1"/>
      <c r="AE36" s="1"/>
      <c r="AF36" s="1"/>
      <c r="AG36" s="1"/>
      <c r="AH36" s="1"/>
      <c r="AI36" s="1"/>
    </row>
    <row r="37" spans="1:35" s="2" customFormat="1" ht="11.5" x14ac:dyDescent="0.25">
      <c r="A37" s="1"/>
      <c r="B37" s="227"/>
      <c r="C37" s="227"/>
      <c r="D37" s="345"/>
      <c r="E37" s="346"/>
      <c r="F37" s="347"/>
      <c r="G37" s="166"/>
      <c r="H37" s="226"/>
      <c r="I37" s="166"/>
      <c r="J37" s="226"/>
      <c r="K37" s="166"/>
      <c r="L37" s="226"/>
      <c r="M37" s="166"/>
      <c r="N37" s="226"/>
      <c r="O37" s="166"/>
      <c r="P37" s="226"/>
      <c r="Q37" s="166"/>
      <c r="R37" s="226"/>
      <c r="S37" s="1"/>
      <c r="T37" s="1"/>
      <c r="U37" s="1"/>
      <c r="V37" s="4"/>
      <c r="W37" s="4"/>
      <c r="X37" s="4"/>
      <c r="Y37" s="4"/>
      <c r="Z37" s="4"/>
      <c r="AA37" s="4"/>
      <c r="AB37" s="1"/>
      <c r="AC37" s="1"/>
      <c r="AD37" s="1"/>
      <c r="AE37" s="1"/>
      <c r="AF37" s="1"/>
      <c r="AG37" s="1"/>
      <c r="AH37" s="1"/>
      <c r="AI37" s="1"/>
    </row>
    <row r="38" spans="1:35" s="2" customFormat="1" ht="11.5" x14ac:dyDescent="0.25">
      <c r="A38" s="1"/>
      <c r="B38" s="227" t="s">
        <v>181</v>
      </c>
      <c r="C38" s="227"/>
      <c r="D38" s="348">
        <v>44386</v>
      </c>
      <c r="E38" s="225"/>
      <c r="F38" s="226"/>
      <c r="G38" s="166"/>
      <c r="H38" s="226"/>
      <c r="I38" s="166"/>
      <c r="J38" s="226"/>
      <c r="K38" s="166"/>
      <c r="L38" s="226"/>
      <c r="M38" s="166"/>
      <c r="N38" s="226"/>
      <c r="O38" s="166"/>
      <c r="P38" s="226"/>
      <c r="Q38" s="166"/>
      <c r="R38" s="226"/>
      <c r="S38" s="1"/>
      <c r="T38" s="1"/>
      <c r="U38" s="1"/>
      <c r="V38" s="4"/>
      <c r="W38" s="4"/>
      <c r="X38" s="4"/>
      <c r="Y38" s="4"/>
      <c r="Z38" s="4"/>
      <c r="AA38" s="4"/>
      <c r="AB38" s="1"/>
      <c r="AC38" s="1"/>
      <c r="AD38" s="1"/>
      <c r="AE38" s="1"/>
      <c r="AF38" s="1"/>
      <c r="AG38" s="1"/>
      <c r="AH38" s="1"/>
      <c r="AI38" s="1"/>
    </row>
    <row r="39" spans="1:35" s="2" customFormat="1" ht="11.5" x14ac:dyDescent="0.25">
      <c r="A39" s="1"/>
      <c r="B39" s="227"/>
      <c r="C39" s="227"/>
      <c r="D39" s="225"/>
      <c r="E39" s="225"/>
      <c r="F39" s="226"/>
      <c r="G39" s="166"/>
      <c r="H39" s="226"/>
      <c r="I39" s="166"/>
      <c r="J39" s="226"/>
      <c r="K39" s="166"/>
      <c r="L39" s="226"/>
      <c r="M39" s="166"/>
      <c r="N39" s="226"/>
      <c r="O39" s="166"/>
      <c r="P39" s="226"/>
      <c r="Q39" s="166"/>
      <c r="R39" s="226"/>
      <c r="S39" s="1"/>
      <c r="T39" s="1"/>
      <c r="U39" s="1"/>
      <c r="V39" s="4"/>
      <c r="W39" s="4"/>
      <c r="X39" s="4"/>
      <c r="Y39" s="4"/>
      <c r="Z39" s="4"/>
      <c r="AA39" s="4"/>
      <c r="AB39" s="1"/>
      <c r="AC39" s="1"/>
      <c r="AD39" s="1"/>
      <c r="AE39" s="1"/>
      <c r="AF39" s="1"/>
      <c r="AG39" s="1"/>
      <c r="AH39" s="1"/>
      <c r="AI39" s="1"/>
    </row>
    <row r="40" spans="1:35" s="2" customFormat="1" ht="13" x14ac:dyDescent="0.25">
      <c r="A40" s="1"/>
      <c r="B40" s="172" t="s">
        <v>183</v>
      </c>
      <c r="C40" s="172"/>
      <c r="D40" s="180"/>
      <c r="E40" s="180"/>
      <c r="F40" s="181"/>
      <c r="G40" s="17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226"/>
      <c r="S40" s="1"/>
      <c r="T40" s="1"/>
      <c r="U40" s="1"/>
      <c r="V40" s="4"/>
      <c r="W40" s="4"/>
      <c r="X40" s="4"/>
      <c r="Y40" s="4"/>
      <c r="Z40" s="4"/>
      <c r="AA40" s="4"/>
      <c r="AB40" s="1"/>
      <c r="AC40" s="1"/>
      <c r="AD40" s="1"/>
      <c r="AE40" s="1"/>
      <c r="AF40" s="1"/>
      <c r="AG40" s="1"/>
      <c r="AH40" s="1"/>
      <c r="AI40" s="1"/>
    </row>
    <row r="41" spans="1:35" s="2" customFormat="1" ht="11.5" x14ac:dyDescent="0.25">
      <c r="A41" s="1"/>
      <c r="B41" s="1"/>
      <c r="C41" s="1"/>
      <c r="F41" s="3"/>
      <c r="G41" s="1"/>
      <c r="H41" s="3"/>
      <c r="I41" s="1"/>
      <c r="J41" s="3"/>
      <c r="K41" s="1"/>
      <c r="L41" s="3"/>
      <c r="M41" s="1"/>
      <c r="N41" s="3"/>
      <c r="O41" s="1"/>
      <c r="P41" s="3"/>
      <c r="Q41" s="1"/>
      <c r="R41" s="226"/>
      <c r="S41" s="1"/>
      <c r="T41" s="1"/>
      <c r="U41" s="1"/>
      <c r="V41" s="4"/>
      <c r="W41" s="4"/>
      <c r="X41" s="4"/>
      <c r="Y41" s="4"/>
      <c r="Z41" s="4"/>
      <c r="AA41" s="4"/>
      <c r="AB41" s="1"/>
      <c r="AC41" s="1"/>
      <c r="AD41" s="1"/>
      <c r="AE41" s="1"/>
      <c r="AF41" s="1"/>
      <c r="AG41" s="1"/>
      <c r="AH41" s="1"/>
      <c r="AI41" s="1"/>
    </row>
    <row r="42" spans="1:35" s="2" customFormat="1" ht="13" x14ac:dyDescent="0.25">
      <c r="A42" s="1"/>
      <c r="C42" s="248" t="s">
        <v>184</v>
      </c>
      <c r="D42" s="225"/>
      <c r="E42" s="225"/>
      <c r="F42" s="226"/>
      <c r="G42" s="166"/>
      <c r="H42" s="226"/>
      <c r="I42" s="166"/>
      <c r="J42" s="226"/>
      <c r="K42" s="166"/>
      <c r="L42" s="226"/>
      <c r="M42" s="166"/>
      <c r="N42" s="226"/>
      <c r="O42" s="789">
        <f>+O26+O34</f>
        <v>0</v>
      </c>
      <c r="P42" s="790"/>
      <c r="Q42" s="791"/>
      <c r="R42" s="226"/>
      <c r="S42" s="1"/>
      <c r="T42" s="1"/>
      <c r="U42" s="1"/>
      <c r="V42" s="4"/>
      <c r="W42" s="4"/>
      <c r="X42" s="4"/>
      <c r="Y42" s="4"/>
      <c r="Z42" s="4"/>
      <c r="AA42" s="4"/>
      <c r="AB42" s="1"/>
      <c r="AC42" s="1"/>
      <c r="AD42" s="1"/>
      <c r="AE42" s="1"/>
      <c r="AF42" s="1"/>
      <c r="AG42" s="1"/>
      <c r="AH42" s="1"/>
      <c r="AI42" s="1"/>
    </row>
    <row r="43" spans="1:35" s="2" customFormat="1" ht="11.5" x14ac:dyDescent="0.25">
      <c r="A43" s="1"/>
      <c r="C43" s="167"/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226"/>
      <c r="R43" s="226"/>
      <c r="S43" s="1"/>
      <c r="T43" s="1"/>
      <c r="U43" s="1"/>
      <c r="V43" s="4"/>
      <c r="W43" s="4"/>
      <c r="X43" s="4"/>
      <c r="Y43" s="4"/>
      <c r="Z43" s="4"/>
      <c r="AA43" s="4"/>
      <c r="AB43" s="1"/>
      <c r="AC43" s="1"/>
      <c r="AD43" s="1"/>
      <c r="AE43" s="1"/>
      <c r="AF43" s="1"/>
      <c r="AG43" s="1"/>
      <c r="AH43" s="1"/>
      <c r="AI43" s="1"/>
    </row>
    <row r="44" spans="1:35" s="2" customFormat="1" ht="11.5" x14ac:dyDescent="0.25">
      <c r="A44" s="1"/>
      <c r="B44" s="227"/>
      <c r="C44" s="227"/>
      <c r="D44" s="225"/>
      <c r="E44" s="225"/>
      <c r="F44" s="226"/>
      <c r="G44" s="166"/>
      <c r="H44" s="226"/>
      <c r="I44" s="166"/>
      <c r="J44" s="226"/>
      <c r="K44" s="166"/>
      <c r="L44" s="226"/>
      <c r="M44" s="166"/>
      <c r="N44" s="226"/>
      <c r="O44" s="166"/>
      <c r="P44" s="226"/>
      <c r="Q44" s="166"/>
      <c r="R44" s="226"/>
      <c r="S44" s="1"/>
      <c r="T44" s="1"/>
      <c r="U44" s="1"/>
      <c r="V44" s="4"/>
      <c r="W44" s="4"/>
      <c r="X44" s="4"/>
      <c r="Y44" s="4"/>
      <c r="Z44" s="4"/>
      <c r="AA44" s="4"/>
      <c r="AB44" s="1"/>
      <c r="AC44" s="1"/>
      <c r="AD44" s="1"/>
      <c r="AE44" s="1"/>
      <c r="AF44" s="1"/>
      <c r="AG44" s="1"/>
      <c r="AH44" s="1"/>
      <c r="AI44" s="1"/>
    </row>
    <row r="45" spans="1:35" s="2" customFormat="1" ht="11.5" x14ac:dyDescent="0.25">
      <c r="A45" s="1"/>
      <c r="B45" s="227"/>
      <c r="C45" s="227"/>
      <c r="D45" s="225"/>
      <c r="E45" s="225"/>
      <c r="F45" s="226"/>
      <c r="G45" s="166"/>
      <c r="H45" s="226"/>
      <c r="I45" s="166"/>
      <c r="J45" s="226"/>
      <c r="K45" s="166"/>
      <c r="L45" s="226"/>
      <c r="M45" s="166"/>
      <c r="N45" s="226"/>
      <c r="O45" s="166"/>
      <c r="P45" s="226"/>
      <c r="Q45" s="166"/>
      <c r="R45" s="226"/>
      <c r="S45" s="1"/>
      <c r="T45" s="1"/>
      <c r="U45" s="1"/>
      <c r="V45" s="4"/>
      <c r="W45" s="4"/>
      <c r="X45" s="4"/>
      <c r="Y45" s="4"/>
      <c r="Z45" s="4"/>
      <c r="AA45" s="4"/>
      <c r="AB45" s="1"/>
      <c r="AC45" s="1"/>
      <c r="AD45" s="1"/>
      <c r="AE45" s="1"/>
      <c r="AF45" s="1"/>
      <c r="AG45" s="1"/>
      <c r="AH45" s="1"/>
      <c r="AI45" s="1"/>
    </row>
    <row r="46" spans="1:35" s="2" customFormat="1" ht="11.5" x14ac:dyDescent="0.25">
      <c r="A46" s="1"/>
      <c r="B46" s="227"/>
      <c r="C46" s="227"/>
      <c r="D46" s="225"/>
      <c r="E46" s="225"/>
      <c r="F46" s="226"/>
      <c r="G46" s="166"/>
      <c r="H46" s="226"/>
      <c r="I46" s="166"/>
      <c r="J46" s="226"/>
      <c r="K46" s="166"/>
      <c r="L46" s="226"/>
      <c r="M46" s="166"/>
      <c r="N46" s="226"/>
      <c r="O46" s="166"/>
      <c r="P46" s="226"/>
      <c r="Q46" s="166"/>
      <c r="R46" s="226"/>
      <c r="S46" s="1"/>
      <c r="T46" s="1"/>
      <c r="U46" s="1"/>
      <c r="V46" s="4"/>
      <c r="W46" s="4"/>
      <c r="X46" s="4"/>
      <c r="Y46" s="4"/>
      <c r="Z46" s="4"/>
      <c r="AA46" s="4"/>
      <c r="AB46" s="1"/>
      <c r="AC46" s="1"/>
      <c r="AD46" s="1"/>
      <c r="AE46" s="1"/>
      <c r="AF46" s="1"/>
      <c r="AG46" s="1"/>
      <c r="AH46" s="1"/>
      <c r="AI46" s="1"/>
    </row>
    <row r="47" spans="1:35" s="2" customFormat="1" ht="11.5" x14ac:dyDescent="0.25">
      <c r="A47" s="1"/>
      <c r="B47" s="227"/>
      <c r="C47" s="227"/>
      <c r="D47" s="225"/>
      <c r="E47" s="225"/>
      <c r="F47" s="226"/>
      <c r="G47" s="166"/>
      <c r="H47" s="226"/>
      <c r="I47" s="166"/>
      <c r="J47" s="226"/>
      <c r="K47" s="166"/>
      <c r="L47" s="226"/>
      <c r="M47" s="166"/>
      <c r="N47" s="226"/>
      <c r="O47" s="166"/>
      <c r="P47" s="226"/>
      <c r="Q47" s="166"/>
      <c r="R47" s="226"/>
      <c r="S47" s="1"/>
      <c r="T47" s="1"/>
      <c r="U47" s="1"/>
      <c r="V47" s="4"/>
      <c r="W47" s="4"/>
      <c r="X47" s="4"/>
      <c r="Y47" s="4"/>
      <c r="Z47" s="4"/>
      <c r="AA47" s="4"/>
      <c r="AB47" s="1"/>
      <c r="AC47" s="1"/>
      <c r="AD47" s="1"/>
      <c r="AE47" s="1"/>
      <c r="AF47" s="1"/>
      <c r="AG47" s="1"/>
      <c r="AH47" s="1"/>
      <c r="AI47" s="1"/>
    </row>
    <row r="48" spans="1:35" s="2" customFormat="1" ht="11.5" x14ac:dyDescent="0.25">
      <c r="A48" s="1"/>
      <c r="B48" s="227"/>
      <c r="C48" s="227"/>
      <c r="D48" s="225"/>
      <c r="E48" s="225"/>
      <c r="F48" s="226"/>
      <c r="G48" s="166"/>
      <c r="H48" s="226"/>
      <c r="I48" s="166"/>
      <c r="J48" s="226"/>
      <c r="K48" s="166"/>
      <c r="L48" s="226"/>
      <c r="M48" s="166"/>
      <c r="N48" s="226"/>
      <c r="O48" s="166"/>
      <c r="P48" s="226"/>
      <c r="Q48" s="166"/>
      <c r="R48" s="226"/>
      <c r="S48" s="1"/>
      <c r="T48" s="1"/>
      <c r="U48" s="1"/>
      <c r="V48" s="4"/>
      <c r="W48" s="4"/>
      <c r="X48" s="4"/>
      <c r="Y48" s="4"/>
      <c r="Z48" s="4"/>
      <c r="AA48" s="4"/>
      <c r="AB48" s="1"/>
      <c r="AC48" s="1"/>
      <c r="AD48" s="1"/>
      <c r="AE48" s="1"/>
      <c r="AF48" s="1"/>
      <c r="AG48" s="1"/>
      <c r="AH48" s="1"/>
      <c r="AI48" s="1"/>
    </row>
    <row r="49" spans="1:35" s="2" customFormat="1" ht="11.5" x14ac:dyDescent="0.25">
      <c r="A49" s="1"/>
      <c r="B49" s="227"/>
      <c r="C49" s="227"/>
      <c r="D49" s="225"/>
      <c r="E49" s="225"/>
      <c r="F49" s="226"/>
      <c r="G49" s="166"/>
      <c r="H49" s="226"/>
      <c r="I49" s="166"/>
      <c r="J49" s="226"/>
      <c r="K49" s="166"/>
      <c r="L49" s="226"/>
      <c r="M49" s="166"/>
      <c r="N49" s="226"/>
      <c r="O49" s="166"/>
      <c r="P49" s="226"/>
      <c r="Q49" s="166"/>
      <c r="R49" s="226"/>
      <c r="S49" s="1"/>
      <c r="T49" s="1"/>
      <c r="U49" s="1"/>
      <c r="V49" s="4"/>
      <c r="W49" s="4"/>
      <c r="X49" s="4"/>
      <c r="Y49" s="4"/>
      <c r="Z49" s="4"/>
      <c r="AA49" s="4"/>
      <c r="AB49" s="1"/>
      <c r="AC49" s="1"/>
      <c r="AD49" s="1"/>
      <c r="AE49" s="1"/>
      <c r="AF49" s="1"/>
      <c r="AG49" s="1"/>
      <c r="AH49" s="1"/>
      <c r="AI49" s="1"/>
    </row>
    <row r="50" spans="1:35" s="2" customFormat="1" ht="11.5" x14ac:dyDescent="0.25">
      <c r="A50" s="1"/>
      <c r="B50" s="227"/>
      <c r="C50" s="227"/>
      <c r="D50" s="225"/>
      <c r="E50" s="225"/>
      <c r="F50" s="226"/>
      <c r="G50" s="166"/>
      <c r="H50" s="226"/>
      <c r="I50" s="166"/>
      <c r="J50" s="226"/>
      <c r="K50" s="166"/>
      <c r="L50" s="226"/>
      <c r="M50" s="166"/>
      <c r="N50" s="226"/>
      <c r="O50" s="166"/>
      <c r="P50" s="226"/>
      <c r="Q50" s="166"/>
      <c r="R50" s="226"/>
      <c r="S50" s="1"/>
      <c r="T50" s="1"/>
      <c r="U50" s="1"/>
      <c r="V50" s="4"/>
      <c r="W50" s="4"/>
      <c r="X50" s="4"/>
      <c r="Y50" s="4"/>
      <c r="Z50" s="4"/>
      <c r="AA50" s="4"/>
      <c r="AB50" s="1"/>
      <c r="AC50" s="1"/>
      <c r="AD50" s="1"/>
      <c r="AE50" s="1"/>
      <c r="AF50" s="1"/>
      <c r="AG50" s="1"/>
      <c r="AH50" s="1"/>
      <c r="AI50" s="1"/>
    </row>
    <row r="51" spans="1:35" s="2" customFormat="1" ht="11.5" x14ac:dyDescent="0.25">
      <c r="A51" s="1"/>
      <c r="B51" s="227"/>
      <c r="C51" s="227"/>
      <c r="D51" s="225"/>
      <c r="E51" s="225"/>
      <c r="F51" s="226"/>
      <c r="G51" s="166"/>
      <c r="H51" s="226"/>
      <c r="I51" s="166"/>
      <c r="J51" s="226"/>
      <c r="K51" s="166"/>
      <c r="L51" s="226"/>
      <c r="M51" s="166"/>
      <c r="N51" s="226"/>
      <c r="O51" s="166"/>
      <c r="P51" s="226"/>
      <c r="Q51" s="166"/>
      <c r="R51" s="226"/>
      <c r="S51" s="1"/>
      <c r="T51" s="1"/>
      <c r="U51" s="1"/>
      <c r="V51" s="4"/>
      <c r="W51" s="4"/>
      <c r="X51" s="4"/>
      <c r="Y51" s="4"/>
      <c r="Z51" s="4"/>
      <c r="AA51" s="4"/>
      <c r="AB51" s="1"/>
      <c r="AC51" s="1"/>
      <c r="AD51" s="1"/>
      <c r="AE51" s="1"/>
      <c r="AF51" s="1"/>
      <c r="AG51" s="1"/>
      <c r="AH51" s="1"/>
      <c r="AI51" s="1"/>
    </row>
    <row r="52" spans="1:35" s="2" customFormat="1" ht="11.5" x14ac:dyDescent="0.25">
      <c r="A52" s="1"/>
      <c r="B52" s="227"/>
      <c r="C52" s="227"/>
      <c r="D52" s="225"/>
      <c r="E52" s="225"/>
      <c r="F52" s="226"/>
      <c r="G52" s="166"/>
      <c r="H52" s="226"/>
      <c r="I52" s="166"/>
      <c r="J52" s="226"/>
      <c r="K52" s="166"/>
      <c r="L52" s="226"/>
      <c r="M52" s="166"/>
      <c r="N52" s="226"/>
      <c r="O52" s="166"/>
      <c r="P52" s="226"/>
      <c r="Q52" s="166"/>
      <c r="R52" s="226"/>
      <c r="S52" s="1"/>
      <c r="T52" s="1"/>
      <c r="U52" s="1"/>
      <c r="V52" s="4"/>
      <c r="W52" s="4"/>
      <c r="X52" s="4"/>
      <c r="Y52" s="4"/>
      <c r="Z52" s="4"/>
      <c r="AA52" s="4"/>
      <c r="AB52" s="1"/>
      <c r="AC52" s="1"/>
      <c r="AD52" s="1"/>
      <c r="AE52" s="1"/>
      <c r="AF52" s="1"/>
      <c r="AG52" s="1"/>
      <c r="AH52" s="1"/>
      <c r="AI52" s="1"/>
    </row>
    <row r="53" spans="1:35" s="2" customFormat="1" ht="11.5" x14ac:dyDescent="0.25">
      <c r="A53" s="1"/>
      <c r="B53" s="227"/>
      <c r="C53" s="227"/>
      <c r="D53" s="225"/>
      <c r="E53" s="225"/>
      <c r="F53" s="226"/>
      <c r="G53" s="166"/>
      <c r="H53" s="226"/>
      <c r="I53" s="166"/>
      <c r="J53" s="226"/>
      <c r="K53" s="166"/>
      <c r="L53" s="226"/>
      <c r="M53" s="166"/>
      <c r="N53" s="226"/>
      <c r="O53" s="166"/>
      <c r="P53" s="226"/>
      <c r="Q53" s="166"/>
      <c r="R53" s="226"/>
      <c r="S53" s="1"/>
      <c r="T53" s="1"/>
      <c r="U53" s="1"/>
      <c r="V53" s="4"/>
      <c r="W53" s="4"/>
      <c r="X53" s="4"/>
      <c r="Y53" s="4"/>
      <c r="Z53" s="4"/>
      <c r="AA53" s="4"/>
      <c r="AB53" s="1"/>
      <c r="AC53" s="1"/>
      <c r="AD53" s="1"/>
      <c r="AE53" s="1"/>
      <c r="AF53" s="1"/>
      <c r="AG53" s="1"/>
      <c r="AH53" s="1"/>
      <c r="AI53" s="1"/>
    </row>
    <row r="54" spans="1:35" s="2" customFormat="1" ht="11.5" x14ac:dyDescent="0.25">
      <c r="A54" s="1"/>
      <c r="B54" s="227"/>
      <c r="C54" s="227"/>
      <c r="D54" s="225"/>
      <c r="E54" s="225"/>
      <c r="F54" s="226"/>
      <c r="G54" s="166"/>
      <c r="H54" s="226"/>
      <c r="I54" s="166"/>
      <c r="J54" s="226"/>
      <c r="K54" s="166"/>
      <c r="L54" s="226"/>
      <c r="M54" s="166"/>
      <c r="N54" s="226"/>
      <c r="O54" s="166"/>
      <c r="P54" s="226"/>
      <c r="Q54" s="166"/>
      <c r="R54" s="226"/>
      <c r="S54" s="1"/>
      <c r="T54" s="1"/>
      <c r="U54" s="1"/>
      <c r="V54" s="4"/>
      <c r="W54" s="4"/>
      <c r="X54" s="4"/>
      <c r="Y54" s="4"/>
      <c r="Z54" s="4"/>
      <c r="AA54" s="4"/>
      <c r="AB54" s="1"/>
      <c r="AC54" s="1"/>
      <c r="AD54" s="1"/>
      <c r="AE54" s="1"/>
      <c r="AF54" s="1"/>
      <c r="AG54" s="1"/>
      <c r="AH54" s="1"/>
      <c r="AI54" s="1"/>
    </row>
    <row r="55" spans="1:35" s="2" customFormat="1" ht="11.5" x14ac:dyDescent="0.25">
      <c r="A55" s="1"/>
      <c r="B55" s="227"/>
      <c r="C55" s="227"/>
      <c r="D55" s="225"/>
      <c r="E55" s="225"/>
      <c r="F55" s="226"/>
      <c r="G55" s="166"/>
      <c r="H55" s="226"/>
      <c r="I55" s="166"/>
      <c r="J55" s="226"/>
      <c r="K55" s="166"/>
      <c r="L55" s="226"/>
      <c r="M55" s="166"/>
      <c r="N55" s="226"/>
      <c r="O55" s="166"/>
      <c r="P55" s="226"/>
      <c r="Q55" s="166"/>
      <c r="R55" s="226"/>
      <c r="S55" s="1"/>
      <c r="T55" s="1"/>
      <c r="U55" s="1"/>
      <c r="V55" s="4"/>
      <c r="W55" s="4"/>
      <c r="X55" s="4"/>
      <c r="Y55" s="4"/>
      <c r="Z55" s="4"/>
      <c r="AA55" s="4"/>
      <c r="AB55" s="1"/>
      <c r="AC55" s="1"/>
      <c r="AD55" s="1"/>
      <c r="AE55" s="1"/>
      <c r="AF55" s="1"/>
      <c r="AG55" s="1"/>
      <c r="AH55" s="1"/>
      <c r="AI55" s="1"/>
    </row>
    <row r="56" spans="1:35" s="2" customFormat="1" ht="11.5" x14ac:dyDescent="0.25">
      <c r="A56" s="1"/>
      <c r="B56" s="227"/>
      <c r="C56" s="227"/>
      <c r="D56" s="225"/>
      <c r="E56" s="225"/>
      <c r="F56" s="226"/>
      <c r="G56" s="166"/>
      <c r="H56" s="226"/>
      <c r="I56" s="166"/>
      <c r="J56" s="226"/>
      <c r="K56" s="166"/>
      <c r="L56" s="226"/>
      <c r="M56" s="166"/>
      <c r="N56" s="226"/>
      <c r="O56" s="166"/>
      <c r="P56" s="226"/>
      <c r="Q56" s="166"/>
      <c r="R56" s="226"/>
      <c r="S56" s="1"/>
      <c r="T56" s="1"/>
      <c r="U56" s="1"/>
      <c r="V56" s="4"/>
      <c r="W56" s="4"/>
      <c r="X56" s="4"/>
      <c r="Y56" s="4"/>
      <c r="Z56" s="4"/>
      <c r="AA56" s="4"/>
      <c r="AB56" s="1"/>
      <c r="AC56" s="1"/>
      <c r="AD56" s="1"/>
      <c r="AE56" s="1"/>
      <c r="AF56" s="1"/>
      <c r="AG56" s="1"/>
      <c r="AH56" s="1"/>
      <c r="AI56" s="1"/>
    </row>
    <row r="57" spans="1:35" s="2" customFormat="1" ht="11.5" x14ac:dyDescent="0.25">
      <c r="A57" s="1"/>
      <c r="B57" s="227"/>
      <c r="C57" s="227"/>
      <c r="D57" s="225"/>
      <c r="E57" s="225"/>
      <c r="F57" s="226"/>
      <c r="G57" s="166"/>
      <c r="H57" s="226"/>
      <c r="I57" s="166"/>
      <c r="J57" s="226"/>
      <c r="K57" s="166"/>
      <c r="L57" s="226"/>
      <c r="M57" s="166"/>
      <c r="N57" s="226"/>
      <c r="O57" s="166"/>
      <c r="P57" s="226"/>
      <c r="Q57" s="166"/>
      <c r="R57" s="226"/>
      <c r="S57" s="1"/>
      <c r="T57" s="1"/>
      <c r="U57" s="1"/>
      <c r="V57" s="4"/>
      <c r="W57" s="4"/>
      <c r="X57" s="4"/>
      <c r="Y57" s="4"/>
      <c r="Z57" s="4"/>
      <c r="AA57" s="4"/>
      <c r="AB57" s="1"/>
      <c r="AC57" s="1"/>
      <c r="AD57" s="1"/>
      <c r="AE57" s="1"/>
      <c r="AF57" s="1"/>
      <c r="AG57" s="1"/>
      <c r="AH57" s="1"/>
      <c r="AI57" s="1"/>
    </row>
    <row r="58" spans="1:35" s="2" customFormat="1" ht="11.5" x14ac:dyDescent="0.25">
      <c r="A58" s="1"/>
      <c r="B58" s="227"/>
      <c r="C58" s="227"/>
      <c r="D58" s="225"/>
      <c r="E58" s="225"/>
      <c r="F58" s="226"/>
      <c r="G58" s="166"/>
      <c r="H58" s="226"/>
      <c r="I58" s="166"/>
      <c r="J58" s="226"/>
      <c r="K58" s="166"/>
      <c r="L58" s="226"/>
      <c r="M58" s="166"/>
      <c r="N58" s="226"/>
      <c r="O58" s="166"/>
      <c r="P58" s="226"/>
      <c r="Q58" s="166"/>
      <c r="R58" s="226"/>
      <c r="S58" s="1"/>
      <c r="T58" s="1"/>
      <c r="U58" s="1"/>
      <c r="V58" s="4"/>
      <c r="W58" s="4"/>
      <c r="X58" s="4"/>
      <c r="Y58" s="4"/>
      <c r="Z58" s="4"/>
      <c r="AA58" s="4"/>
      <c r="AB58" s="1"/>
      <c r="AC58" s="1"/>
      <c r="AD58" s="1"/>
      <c r="AE58" s="1"/>
      <c r="AF58" s="1"/>
      <c r="AG58" s="1"/>
      <c r="AH58" s="1"/>
      <c r="AI58" s="1"/>
    </row>
    <row r="59" spans="1:35" s="2" customFormat="1" ht="11.5" x14ac:dyDescent="0.25">
      <c r="A59" s="1"/>
      <c r="B59" s="227"/>
      <c r="C59" s="227"/>
      <c r="D59" s="225"/>
      <c r="E59" s="225"/>
      <c r="F59" s="226"/>
      <c r="G59" s="166"/>
      <c r="H59" s="226"/>
      <c r="I59" s="166"/>
      <c r="J59" s="226"/>
      <c r="K59" s="166"/>
      <c r="L59" s="226"/>
      <c r="M59" s="166"/>
      <c r="N59" s="226"/>
      <c r="O59" s="166"/>
      <c r="P59" s="226"/>
      <c r="Q59" s="166"/>
      <c r="R59" s="226"/>
      <c r="S59" s="1"/>
      <c r="T59" s="1"/>
      <c r="U59" s="1"/>
      <c r="V59" s="4"/>
      <c r="W59" s="4"/>
      <c r="X59" s="4"/>
      <c r="Y59" s="4"/>
      <c r="Z59" s="4"/>
      <c r="AA59" s="4"/>
      <c r="AB59" s="1"/>
      <c r="AC59" s="1"/>
      <c r="AD59" s="1"/>
      <c r="AE59" s="1"/>
      <c r="AF59" s="1"/>
      <c r="AG59" s="1"/>
      <c r="AH59" s="1"/>
      <c r="AI59" s="1"/>
    </row>
    <row r="60" spans="1:35" s="2" customFormat="1" ht="11.5" x14ac:dyDescent="0.25">
      <c r="A60" s="1"/>
      <c r="B60" s="227"/>
      <c r="C60" s="227"/>
      <c r="D60" s="225"/>
      <c r="E60" s="225"/>
      <c r="F60" s="226"/>
      <c r="G60" s="166"/>
      <c r="H60" s="226"/>
      <c r="I60" s="166"/>
      <c r="J60" s="226"/>
      <c r="K60" s="166"/>
      <c r="L60" s="226"/>
      <c r="M60" s="166"/>
      <c r="N60" s="226"/>
      <c r="O60" s="166"/>
      <c r="P60" s="226"/>
      <c r="Q60" s="166"/>
      <c r="R60" s="226"/>
      <c r="S60" s="1"/>
      <c r="T60" s="1"/>
      <c r="U60" s="1"/>
      <c r="V60" s="4"/>
      <c r="W60" s="4"/>
      <c r="X60" s="4"/>
      <c r="Y60" s="4"/>
      <c r="Z60" s="4"/>
      <c r="AA60" s="4"/>
      <c r="AB60" s="1"/>
      <c r="AC60" s="1"/>
      <c r="AD60" s="1"/>
      <c r="AE60" s="1"/>
      <c r="AF60" s="1"/>
      <c r="AG60" s="1"/>
      <c r="AH60" s="1"/>
      <c r="AI60" s="1"/>
    </row>
    <row r="61" spans="1:35" s="2" customFormat="1" ht="11.5" x14ac:dyDescent="0.25">
      <c r="A61" s="1"/>
      <c r="B61" s="227"/>
      <c r="C61" s="227"/>
      <c r="D61" s="225"/>
      <c r="E61" s="225"/>
      <c r="F61" s="226"/>
      <c r="G61" s="166"/>
      <c r="H61" s="226"/>
      <c r="I61" s="166"/>
      <c r="J61" s="226"/>
      <c r="K61" s="166"/>
      <c r="L61" s="226"/>
      <c r="M61" s="166"/>
      <c r="N61" s="226"/>
      <c r="O61" s="166"/>
      <c r="P61" s="226"/>
      <c r="Q61" s="166"/>
      <c r="R61" s="226"/>
      <c r="S61" s="1"/>
      <c r="T61" s="1"/>
      <c r="U61" s="1"/>
      <c r="V61" s="4"/>
      <c r="W61" s="4"/>
      <c r="X61" s="4"/>
      <c r="Y61" s="4"/>
      <c r="Z61" s="4"/>
      <c r="AA61" s="4"/>
      <c r="AB61" s="1"/>
      <c r="AC61" s="1"/>
      <c r="AD61" s="1"/>
      <c r="AE61" s="1"/>
      <c r="AF61" s="1"/>
      <c r="AG61" s="1"/>
      <c r="AH61" s="1"/>
      <c r="AI61" s="1"/>
    </row>
    <row r="62" spans="1:35" s="2" customFormat="1" ht="11.5" x14ac:dyDescent="0.25">
      <c r="A62" s="1"/>
      <c r="B62" s="227"/>
      <c r="C62" s="227"/>
      <c r="D62" s="225"/>
      <c r="E62" s="225"/>
      <c r="F62" s="226"/>
      <c r="G62" s="166"/>
      <c r="H62" s="226"/>
      <c r="I62" s="166"/>
      <c r="J62" s="226"/>
      <c r="K62" s="166"/>
      <c r="L62" s="226"/>
      <c r="M62" s="166"/>
      <c r="N62" s="226"/>
      <c r="O62" s="166"/>
      <c r="P62" s="226"/>
      <c r="Q62" s="166"/>
      <c r="R62" s="226"/>
      <c r="S62" s="1"/>
      <c r="T62" s="1"/>
      <c r="U62" s="1"/>
      <c r="V62" s="4"/>
      <c r="W62" s="4"/>
      <c r="X62" s="4"/>
      <c r="Y62" s="4"/>
      <c r="Z62" s="4"/>
      <c r="AA62" s="4"/>
      <c r="AB62" s="1"/>
      <c r="AC62" s="1"/>
      <c r="AD62" s="1"/>
      <c r="AE62" s="1"/>
      <c r="AF62" s="1"/>
      <c r="AG62" s="1"/>
      <c r="AH62" s="1"/>
      <c r="AI62" s="1"/>
    </row>
    <row r="63" spans="1:35" s="2" customFormat="1" ht="11.5" x14ac:dyDescent="0.25">
      <c r="A63" s="1"/>
      <c r="B63" s="227"/>
      <c r="C63" s="227"/>
      <c r="D63" s="225"/>
      <c r="E63" s="225"/>
      <c r="F63" s="226"/>
      <c r="G63" s="166"/>
      <c r="H63" s="226"/>
      <c r="I63" s="166"/>
      <c r="J63" s="226"/>
      <c r="K63" s="166"/>
      <c r="L63" s="226"/>
      <c r="M63" s="166"/>
      <c r="N63" s="226"/>
      <c r="O63" s="166"/>
      <c r="P63" s="226"/>
      <c r="Q63" s="166"/>
      <c r="R63" s="226"/>
      <c r="S63" s="1"/>
      <c r="T63" s="1"/>
      <c r="U63" s="1"/>
      <c r="V63" s="4"/>
      <c r="W63" s="4"/>
      <c r="X63" s="4"/>
      <c r="Y63" s="4"/>
      <c r="Z63" s="4"/>
      <c r="AA63" s="4"/>
      <c r="AB63" s="1"/>
      <c r="AC63" s="1"/>
      <c r="AD63" s="1"/>
      <c r="AE63" s="1"/>
      <c r="AF63" s="1"/>
      <c r="AG63" s="1"/>
      <c r="AH63" s="1"/>
      <c r="AI63" s="1"/>
    </row>
    <row r="64" spans="1:35" s="2" customFormat="1" ht="11.5" x14ac:dyDescent="0.25">
      <c r="A64" s="1"/>
      <c r="B64" s="227"/>
      <c r="C64" s="227"/>
      <c r="D64" s="225"/>
      <c r="E64" s="225"/>
      <c r="F64" s="226"/>
      <c r="G64" s="166"/>
      <c r="H64" s="226"/>
      <c r="I64" s="166"/>
      <c r="J64" s="226"/>
      <c r="K64" s="166"/>
      <c r="L64" s="226"/>
      <c r="M64" s="166"/>
      <c r="N64" s="226"/>
      <c r="O64" s="166"/>
      <c r="P64" s="226"/>
      <c r="Q64" s="166"/>
      <c r="R64" s="226"/>
      <c r="S64" s="1"/>
      <c r="T64" s="1"/>
      <c r="U64" s="1"/>
      <c r="V64" s="4"/>
      <c r="W64" s="4"/>
      <c r="X64" s="4"/>
      <c r="Y64" s="4"/>
      <c r="Z64" s="4"/>
      <c r="AA64" s="4"/>
      <c r="AB64" s="1"/>
      <c r="AC64" s="1"/>
      <c r="AD64" s="1"/>
      <c r="AE64" s="1"/>
      <c r="AF64" s="1"/>
      <c r="AG64" s="1"/>
      <c r="AH64" s="1"/>
      <c r="AI64" s="1"/>
    </row>
    <row r="65" spans="1:35" s="2" customFormat="1" ht="11.5" x14ac:dyDescent="0.25">
      <c r="A65" s="1"/>
      <c r="B65" s="227"/>
      <c r="C65" s="227"/>
      <c r="D65" s="225"/>
      <c r="E65" s="225"/>
      <c r="F65" s="226"/>
      <c r="G65" s="166"/>
      <c r="H65" s="226"/>
      <c r="I65" s="166"/>
      <c r="J65" s="226"/>
      <c r="K65" s="166"/>
      <c r="L65" s="226"/>
      <c r="M65" s="166"/>
      <c r="N65" s="226"/>
      <c r="O65" s="166"/>
      <c r="P65" s="226"/>
      <c r="Q65" s="166"/>
      <c r="R65" s="226"/>
      <c r="S65" s="1"/>
      <c r="T65" s="1"/>
      <c r="U65" s="1"/>
      <c r="V65" s="4"/>
      <c r="W65" s="4"/>
      <c r="X65" s="4"/>
      <c r="Y65" s="4"/>
      <c r="Z65" s="4"/>
      <c r="AA65" s="4"/>
      <c r="AB65" s="1"/>
      <c r="AC65" s="1"/>
      <c r="AD65" s="1"/>
      <c r="AE65" s="1"/>
      <c r="AF65" s="1"/>
      <c r="AG65" s="1"/>
      <c r="AH65" s="1"/>
      <c r="AI65" s="1"/>
    </row>
    <row r="66" spans="1:35" s="2" customFormat="1" ht="11.5" x14ac:dyDescent="0.25">
      <c r="A66" s="1"/>
      <c r="B66" s="227"/>
      <c r="C66" s="227"/>
      <c r="D66" s="225"/>
      <c r="E66" s="225"/>
      <c r="F66" s="226"/>
      <c r="G66" s="166"/>
      <c r="H66" s="226"/>
      <c r="I66" s="166"/>
      <c r="J66" s="226"/>
      <c r="K66" s="166"/>
      <c r="L66" s="226"/>
      <c r="M66" s="166"/>
      <c r="N66" s="226"/>
      <c r="O66" s="166"/>
      <c r="P66" s="226"/>
      <c r="Q66" s="166"/>
      <c r="R66" s="226"/>
      <c r="S66" s="1"/>
      <c r="T66" s="1"/>
      <c r="U66" s="1"/>
      <c r="V66" s="4"/>
      <c r="W66" s="4"/>
      <c r="X66" s="4"/>
      <c r="Y66" s="4"/>
      <c r="Z66" s="4"/>
      <c r="AA66" s="4"/>
      <c r="AB66" s="1"/>
      <c r="AC66" s="1"/>
      <c r="AD66" s="1"/>
      <c r="AE66" s="1"/>
      <c r="AF66" s="1"/>
      <c r="AG66" s="1"/>
      <c r="AH66" s="1"/>
      <c r="AI66" s="1"/>
    </row>
    <row r="67" spans="1:35" s="2" customFormat="1" ht="11.5" x14ac:dyDescent="0.25">
      <c r="A67" s="1"/>
      <c r="B67" s="227"/>
      <c r="C67" s="227"/>
      <c r="D67" s="225"/>
      <c r="E67" s="225"/>
      <c r="F67" s="226"/>
      <c r="G67" s="166"/>
      <c r="H67" s="226"/>
      <c r="I67" s="166"/>
      <c r="J67" s="226"/>
      <c r="K67" s="166"/>
      <c r="L67" s="226"/>
      <c r="M67" s="166"/>
      <c r="N67" s="226"/>
      <c r="O67" s="166"/>
      <c r="P67" s="226"/>
      <c r="Q67" s="166"/>
      <c r="R67" s="226"/>
      <c r="S67" s="1"/>
      <c r="T67" s="1"/>
      <c r="U67" s="1"/>
      <c r="V67" s="4"/>
      <c r="W67" s="4"/>
      <c r="X67" s="4"/>
      <c r="Y67" s="4"/>
      <c r="Z67" s="4"/>
      <c r="AA67" s="4"/>
      <c r="AB67" s="1"/>
      <c r="AC67" s="1"/>
      <c r="AD67" s="1"/>
      <c r="AE67" s="1"/>
      <c r="AF67" s="1"/>
      <c r="AG67" s="1"/>
      <c r="AH67" s="1"/>
      <c r="AI67" s="1"/>
    </row>
    <row r="68" spans="1:35" s="2" customFormat="1" ht="11.5" x14ac:dyDescent="0.25">
      <c r="A68" s="1"/>
      <c r="B68" s="227"/>
      <c r="C68" s="227"/>
      <c r="D68" s="225"/>
      <c r="E68" s="225"/>
      <c r="F68" s="226"/>
      <c r="G68" s="166"/>
      <c r="H68" s="226"/>
      <c r="I68" s="166"/>
      <c r="J68" s="226"/>
      <c r="K68" s="166"/>
      <c r="L68" s="226"/>
      <c r="M68" s="166"/>
      <c r="N68" s="226"/>
      <c r="O68" s="166"/>
      <c r="P68" s="226"/>
      <c r="Q68" s="166"/>
      <c r="R68" s="226"/>
      <c r="S68" s="1"/>
      <c r="T68" s="1"/>
      <c r="U68" s="1"/>
      <c r="V68" s="4"/>
      <c r="W68" s="4"/>
      <c r="X68" s="4"/>
      <c r="Y68" s="4"/>
      <c r="Z68" s="4"/>
      <c r="AA68" s="4"/>
      <c r="AB68" s="1"/>
      <c r="AC68" s="1"/>
      <c r="AD68" s="1"/>
      <c r="AE68" s="1"/>
      <c r="AF68" s="1"/>
      <c r="AG68" s="1"/>
      <c r="AH68" s="1"/>
      <c r="AI68" s="1"/>
    </row>
    <row r="69" spans="1:35" s="2" customFormat="1" ht="11.5" x14ac:dyDescent="0.25">
      <c r="A69" s="1"/>
      <c r="B69" s="227"/>
      <c r="C69" s="227"/>
      <c r="D69" s="225"/>
      <c r="E69" s="225"/>
      <c r="F69" s="226"/>
      <c r="G69" s="166"/>
      <c r="H69" s="226"/>
      <c r="I69" s="166"/>
      <c r="J69" s="226"/>
      <c r="K69" s="166"/>
      <c r="L69" s="226"/>
      <c r="M69" s="166"/>
      <c r="N69" s="226"/>
      <c r="O69" s="166"/>
      <c r="P69" s="226"/>
      <c r="Q69" s="166"/>
      <c r="R69" s="226"/>
      <c r="S69" s="1"/>
      <c r="T69" s="1"/>
      <c r="U69" s="1"/>
      <c r="V69" s="4"/>
      <c r="W69" s="4"/>
      <c r="X69" s="4"/>
      <c r="Y69" s="4"/>
      <c r="Z69" s="4"/>
      <c r="AA69" s="4"/>
      <c r="AB69" s="1"/>
      <c r="AC69" s="1"/>
      <c r="AD69" s="1"/>
      <c r="AE69" s="1"/>
      <c r="AF69" s="1"/>
      <c r="AG69" s="1"/>
      <c r="AH69" s="1"/>
      <c r="AI69" s="1"/>
    </row>
    <row r="70" spans="1:35" s="2" customFormat="1" ht="11.5" x14ac:dyDescent="0.25">
      <c r="A70" s="1"/>
      <c r="B70" s="227"/>
      <c r="C70" s="227"/>
      <c r="D70" s="225"/>
      <c r="E70" s="225"/>
      <c r="F70" s="226"/>
      <c r="G70" s="166"/>
      <c r="H70" s="226"/>
      <c r="I70" s="166"/>
      <c r="J70" s="226"/>
      <c r="K70" s="166"/>
      <c r="L70" s="226"/>
      <c r="M70" s="166"/>
      <c r="N70" s="226"/>
      <c r="O70" s="166"/>
      <c r="P70" s="226"/>
      <c r="Q70" s="166"/>
      <c r="R70" s="226"/>
      <c r="S70" s="1"/>
      <c r="T70" s="1"/>
      <c r="U70" s="1"/>
      <c r="V70" s="4"/>
      <c r="W70" s="4"/>
      <c r="X70" s="4"/>
      <c r="Y70" s="4"/>
      <c r="Z70" s="4"/>
      <c r="AA70" s="4"/>
      <c r="AB70" s="1"/>
      <c r="AC70" s="1"/>
      <c r="AD70" s="1"/>
      <c r="AE70" s="1"/>
      <c r="AF70" s="1"/>
      <c r="AG70" s="1"/>
      <c r="AH70" s="1"/>
      <c r="AI70" s="1"/>
    </row>
    <row r="71" spans="1:35" s="2" customFormat="1" ht="11.5" x14ac:dyDescent="0.25">
      <c r="A71" s="1"/>
      <c r="B71" s="227"/>
      <c r="C71" s="227"/>
      <c r="D71" s="225"/>
      <c r="E71" s="225"/>
      <c r="F71" s="226"/>
      <c r="G71" s="166"/>
      <c r="H71" s="226"/>
      <c r="I71" s="166"/>
      <c r="J71" s="226"/>
      <c r="K71" s="166"/>
      <c r="L71" s="226"/>
      <c r="M71" s="166"/>
      <c r="N71" s="226"/>
      <c r="O71" s="166"/>
      <c r="P71" s="226"/>
      <c r="Q71" s="166"/>
      <c r="R71" s="226"/>
      <c r="S71" s="1"/>
      <c r="T71" s="1"/>
      <c r="U71" s="1"/>
      <c r="V71" s="4"/>
      <c r="W71" s="4"/>
      <c r="X71" s="4"/>
      <c r="Y71" s="4"/>
      <c r="Z71" s="4"/>
      <c r="AA71" s="4"/>
      <c r="AB71" s="1"/>
      <c r="AC71" s="1"/>
      <c r="AD71" s="1"/>
      <c r="AE71" s="1"/>
      <c r="AF71" s="1"/>
      <c r="AG71" s="1"/>
      <c r="AH71" s="1"/>
      <c r="AI71" s="1"/>
    </row>
    <row r="72" spans="1:35" s="2" customFormat="1" ht="11.5" x14ac:dyDescent="0.25">
      <c r="A72" s="1"/>
      <c r="B72" s="227"/>
      <c r="C72" s="227"/>
      <c r="D72" s="225"/>
      <c r="E72" s="225"/>
      <c r="F72" s="226"/>
      <c r="G72" s="166"/>
      <c r="H72" s="226"/>
      <c r="I72" s="166"/>
      <c r="J72" s="226"/>
      <c r="K72" s="166"/>
      <c r="L72" s="226"/>
      <c r="M72" s="166"/>
      <c r="N72" s="226"/>
      <c r="O72" s="166"/>
      <c r="P72" s="226"/>
      <c r="Q72" s="166"/>
      <c r="R72" s="226"/>
      <c r="S72" s="1"/>
      <c r="T72" s="1"/>
      <c r="U72" s="1"/>
      <c r="V72" s="4"/>
      <c r="W72" s="4"/>
      <c r="X72" s="4"/>
      <c r="Y72" s="4"/>
      <c r="Z72" s="4"/>
      <c r="AA72" s="4"/>
      <c r="AB72" s="1"/>
      <c r="AC72" s="1"/>
      <c r="AD72" s="1"/>
      <c r="AE72" s="1"/>
      <c r="AF72" s="1"/>
      <c r="AG72" s="1"/>
      <c r="AH72" s="1"/>
      <c r="AI72" s="1"/>
    </row>
    <row r="73" spans="1:35" s="2" customFormat="1" ht="11.5" x14ac:dyDescent="0.25">
      <c r="A73" s="1"/>
      <c r="B73" s="227"/>
      <c r="C73" s="227"/>
      <c r="D73" s="225"/>
      <c r="E73" s="225"/>
      <c r="F73" s="226"/>
      <c r="G73" s="166"/>
      <c r="H73" s="226"/>
      <c r="I73" s="166"/>
      <c r="J73" s="226"/>
      <c r="K73" s="166"/>
      <c r="L73" s="226"/>
      <c r="M73" s="166"/>
      <c r="N73" s="226"/>
      <c r="O73" s="166"/>
      <c r="P73" s="226"/>
      <c r="Q73" s="166"/>
      <c r="R73" s="226"/>
      <c r="S73" s="1"/>
      <c r="T73" s="1"/>
      <c r="U73" s="1"/>
      <c r="V73" s="4"/>
      <c r="W73" s="4"/>
      <c r="X73" s="4"/>
      <c r="Y73" s="4"/>
      <c r="Z73" s="4"/>
      <c r="AA73" s="4"/>
      <c r="AB73" s="1"/>
      <c r="AC73" s="1"/>
      <c r="AD73" s="1"/>
      <c r="AE73" s="1"/>
      <c r="AF73" s="1"/>
      <c r="AG73" s="1"/>
      <c r="AH73" s="1"/>
      <c r="AI73" s="1"/>
    </row>
    <row r="74" spans="1:35" s="2" customFormat="1" ht="11.5" x14ac:dyDescent="0.25">
      <c r="A74" s="1"/>
      <c r="B74" s="227"/>
      <c r="C74" s="227"/>
      <c r="D74" s="225"/>
      <c r="E74" s="225"/>
      <c r="F74" s="226"/>
      <c r="G74" s="166"/>
      <c r="H74" s="226"/>
      <c r="I74" s="166"/>
      <c r="J74" s="226"/>
      <c r="K74" s="166"/>
      <c r="L74" s="226"/>
      <c r="M74" s="166"/>
      <c r="N74" s="226"/>
      <c r="O74" s="166"/>
      <c r="P74" s="226"/>
      <c r="Q74" s="166"/>
      <c r="R74" s="226"/>
      <c r="S74" s="1"/>
      <c r="T74" s="1"/>
      <c r="U74" s="1"/>
      <c r="V74" s="4"/>
      <c r="W74" s="4"/>
      <c r="X74" s="4"/>
      <c r="Y74" s="4"/>
      <c r="Z74" s="4"/>
      <c r="AA74" s="4"/>
      <c r="AB74" s="1"/>
      <c r="AC74" s="1"/>
      <c r="AD74" s="1"/>
      <c r="AE74" s="1"/>
      <c r="AF74" s="1"/>
      <c r="AG74" s="1"/>
      <c r="AH74" s="1"/>
      <c r="AI74" s="1"/>
    </row>
    <row r="75" spans="1:35" s="2" customFormat="1" ht="11.5" x14ac:dyDescent="0.25">
      <c r="A75" s="1"/>
      <c r="B75" s="227"/>
      <c r="C75" s="227"/>
      <c r="D75" s="225"/>
      <c r="E75" s="225"/>
      <c r="F75" s="226"/>
      <c r="G75" s="166"/>
      <c r="H75" s="226"/>
      <c r="I75" s="166"/>
      <c r="J75" s="226"/>
      <c r="K75" s="166"/>
      <c r="L75" s="226"/>
      <c r="M75" s="166"/>
      <c r="N75" s="226"/>
      <c r="O75" s="166"/>
      <c r="P75" s="226"/>
      <c r="Q75" s="166"/>
      <c r="R75" s="226"/>
      <c r="S75" s="1"/>
      <c r="T75" s="1"/>
      <c r="U75" s="1"/>
      <c r="V75" s="4"/>
      <c r="W75" s="4"/>
      <c r="X75" s="4"/>
      <c r="Y75" s="4"/>
      <c r="Z75" s="4"/>
      <c r="AA75" s="4"/>
      <c r="AB75" s="1"/>
      <c r="AC75" s="1"/>
      <c r="AD75" s="1"/>
      <c r="AE75" s="1"/>
      <c r="AF75" s="1"/>
      <c r="AG75" s="1"/>
      <c r="AH75" s="1"/>
      <c r="AI75" s="1"/>
    </row>
    <row r="76" spans="1:35" s="2" customFormat="1" ht="11.5" x14ac:dyDescent="0.25">
      <c r="A76" s="1"/>
      <c r="B76" s="227"/>
      <c r="C76" s="227"/>
      <c r="D76" s="225"/>
      <c r="E76" s="225"/>
      <c r="F76" s="226"/>
      <c r="G76" s="166"/>
      <c r="H76" s="226"/>
      <c r="I76" s="166"/>
      <c r="J76" s="226"/>
      <c r="K76" s="166"/>
      <c r="L76" s="226"/>
      <c r="M76" s="166"/>
      <c r="N76" s="226"/>
      <c r="O76" s="166"/>
      <c r="P76" s="226"/>
      <c r="Q76" s="166"/>
      <c r="R76" s="226"/>
      <c r="S76" s="1"/>
      <c r="T76" s="1"/>
      <c r="U76" s="1"/>
      <c r="V76" s="4"/>
      <c r="W76" s="4"/>
      <c r="X76" s="4"/>
      <c r="Y76" s="4"/>
      <c r="Z76" s="4"/>
      <c r="AA76" s="4"/>
      <c r="AB76" s="1"/>
      <c r="AC76" s="1"/>
      <c r="AD76" s="1"/>
      <c r="AE76" s="1"/>
      <c r="AF76" s="1"/>
      <c r="AG76" s="1"/>
      <c r="AH76" s="1"/>
      <c r="AI76" s="1"/>
    </row>
    <row r="77" spans="1:35" s="2" customFormat="1" ht="11.5" x14ac:dyDescent="0.25">
      <c r="A77" s="1"/>
      <c r="B77" s="227"/>
      <c r="C77" s="227"/>
      <c r="D77" s="225"/>
      <c r="E77" s="225"/>
      <c r="F77" s="226"/>
      <c r="G77" s="166"/>
      <c r="H77" s="226"/>
      <c r="I77" s="166"/>
      <c r="J77" s="226"/>
      <c r="K77" s="166"/>
      <c r="L77" s="226"/>
      <c r="M77" s="166"/>
      <c r="N77" s="226"/>
      <c r="O77" s="166"/>
      <c r="P77" s="226"/>
      <c r="Q77" s="166"/>
      <c r="R77" s="226"/>
      <c r="S77" s="1"/>
      <c r="T77" s="1"/>
      <c r="U77" s="1"/>
      <c r="V77" s="4"/>
      <c r="W77" s="4"/>
      <c r="X77" s="4"/>
      <c r="Y77" s="4"/>
      <c r="Z77" s="4"/>
      <c r="AA77" s="4"/>
      <c r="AB77" s="1"/>
      <c r="AC77" s="1"/>
      <c r="AD77" s="1"/>
      <c r="AE77" s="1"/>
      <c r="AF77" s="1"/>
      <c r="AG77" s="1"/>
      <c r="AH77" s="1"/>
      <c r="AI77" s="1"/>
    </row>
    <row r="78" spans="1:35" s="2" customFormat="1" ht="11.5" x14ac:dyDescent="0.25">
      <c r="A78" s="1"/>
      <c r="B78" s="227"/>
      <c r="C78" s="227"/>
      <c r="D78" s="225"/>
      <c r="E78" s="225"/>
      <c r="F78" s="226"/>
      <c r="G78" s="166"/>
      <c r="H78" s="226"/>
      <c r="I78" s="166"/>
      <c r="J78" s="226"/>
      <c r="K78" s="166"/>
      <c r="L78" s="226"/>
      <c r="M78" s="166"/>
      <c r="N78" s="226"/>
      <c r="O78" s="166"/>
      <c r="P78" s="226"/>
      <c r="Q78" s="166"/>
      <c r="R78" s="226"/>
      <c r="S78" s="1"/>
      <c r="T78" s="1"/>
      <c r="U78" s="1"/>
      <c r="V78" s="4"/>
      <c r="W78" s="4"/>
      <c r="X78" s="4"/>
      <c r="Y78" s="4"/>
      <c r="Z78" s="4"/>
      <c r="AA78" s="4"/>
      <c r="AB78" s="1"/>
      <c r="AC78" s="1"/>
      <c r="AD78" s="1"/>
      <c r="AE78" s="1"/>
      <c r="AF78" s="1"/>
      <c r="AG78" s="1"/>
      <c r="AH78" s="1"/>
      <c r="AI78" s="1"/>
    </row>
    <row r="79" spans="1:35" s="2" customFormat="1" ht="11.5" x14ac:dyDescent="0.25">
      <c r="A79" s="1"/>
      <c r="B79" s="227"/>
      <c r="C79" s="227"/>
      <c r="D79" s="225"/>
      <c r="E79" s="225"/>
      <c r="F79" s="226"/>
      <c r="G79" s="166"/>
      <c r="H79" s="226"/>
      <c r="I79" s="166"/>
      <c r="J79" s="226"/>
      <c r="K79" s="166"/>
      <c r="L79" s="226"/>
      <c r="M79" s="166"/>
      <c r="N79" s="226"/>
      <c r="O79" s="166"/>
      <c r="P79" s="226"/>
      <c r="Q79" s="166"/>
      <c r="R79" s="226"/>
      <c r="S79" s="1"/>
      <c r="T79" s="1"/>
      <c r="U79" s="1"/>
      <c r="V79" s="4"/>
      <c r="W79" s="4"/>
      <c r="X79" s="4"/>
      <c r="Y79" s="4"/>
      <c r="Z79" s="4"/>
      <c r="AA79" s="4"/>
      <c r="AB79" s="1"/>
      <c r="AC79" s="1"/>
      <c r="AD79" s="1"/>
      <c r="AE79" s="1"/>
      <c r="AF79" s="1"/>
      <c r="AG79" s="1"/>
      <c r="AH79" s="1"/>
      <c r="AI79" s="1"/>
    </row>
    <row r="80" spans="1:35" s="2" customFormat="1" ht="11.5" x14ac:dyDescent="0.25">
      <c r="A80" s="1"/>
      <c r="B80" s="227"/>
      <c r="C80" s="227"/>
      <c r="D80" s="225"/>
      <c r="E80" s="225"/>
      <c r="F80" s="226"/>
      <c r="G80" s="166"/>
      <c r="H80" s="226"/>
      <c r="I80" s="166"/>
      <c r="J80" s="226"/>
      <c r="K80" s="166"/>
      <c r="L80" s="226"/>
      <c r="M80" s="166"/>
      <c r="N80" s="226"/>
      <c r="O80" s="166"/>
      <c r="P80" s="226"/>
      <c r="Q80" s="166"/>
      <c r="R80" s="226"/>
      <c r="S80" s="1"/>
      <c r="T80" s="1"/>
      <c r="U80" s="1"/>
      <c r="V80" s="4"/>
      <c r="W80" s="4"/>
      <c r="X80" s="4"/>
      <c r="Y80" s="4"/>
      <c r="Z80" s="4"/>
      <c r="AA80" s="4"/>
      <c r="AB80" s="1"/>
      <c r="AC80" s="1"/>
      <c r="AD80" s="1"/>
      <c r="AE80" s="1"/>
      <c r="AF80" s="1"/>
      <c r="AG80" s="1"/>
      <c r="AH80" s="1"/>
      <c r="AI80" s="1"/>
    </row>
    <row r="81" spans="1:35" s="2" customFormat="1" ht="11.5" x14ac:dyDescent="0.25">
      <c r="A81" s="1"/>
      <c r="B81" s="227"/>
      <c r="C81" s="227"/>
      <c r="D81" s="225"/>
      <c r="E81" s="225"/>
      <c r="F81" s="226"/>
      <c r="G81" s="166"/>
      <c r="H81" s="226"/>
      <c r="I81" s="166"/>
      <c r="J81" s="226"/>
      <c r="K81" s="166"/>
      <c r="L81" s="226"/>
      <c r="M81" s="166"/>
      <c r="N81" s="226"/>
      <c r="O81" s="166"/>
      <c r="P81" s="226"/>
      <c r="Q81" s="166"/>
      <c r="R81" s="226"/>
      <c r="S81" s="1"/>
      <c r="T81" s="1"/>
      <c r="U81" s="1"/>
      <c r="V81" s="4"/>
      <c r="W81" s="4"/>
      <c r="X81" s="4"/>
      <c r="Y81" s="4"/>
      <c r="Z81" s="4"/>
      <c r="AA81" s="4"/>
      <c r="AB81" s="1"/>
      <c r="AC81" s="1"/>
      <c r="AD81" s="1"/>
      <c r="AE81" s="1"/>
      <c r="AF81" s="1"/>
      <c r="AG81" s="1"/>
      <c r="AH81" s="1"/>
      <c r="AI81" s="1"/>
    </row>
    <row r="82" spans="1:35" s="2" customFormat="1" ht="11.5" x14ac:dyDescent="0.25">
      <c r="A82" s="1"/>
      <c r="B82" s="227"/>
      <c r="C82" s="227"/>
      <c r="D82" s="225"/>
      <c r="E82" s="225"/>
      <c r="F82" s="226"/>
      <c r="G82" s="166"/>
      <c r="H82" s="226"/>
      <c r="I82" s="166"/>
      <c r="J82" s="226"/>
      <c r="K82" s="166"/>
      <c r="L82" s="226"/>
      <c r="M82" s="166"/>
      <c r="N82" s="226"/>
      <c r="O82" s="166"/>
      <c r="P82" s="226"/>
      <c r="Q82" s="166"/>
      <c r="R82" s="226"/>
      <c r="S82" s="1"/>
      <c r="T82" s="1"/>
      <c r="U82" s="1"/>
      <c r="V82" s="4"/>
      <c r="W82" s="4"/>
      <c r="X82" s="4"/>
      <c r="Y82" s="4"/>
      <c r="Z82" s="4"/>
      <c r="AA82" s="4"/>
      <c r="AB82" s="1"/>
      <c r="AC82" s="1"/>
      <c r="AD82" s="1"/>
      <c r="AE82" s="1"/>
      <c r="AF82" s="1"/>
      <c r="AG82" s="1"/>
      <c r="AH82" s="1"/>
      <c r="AI82" s="1"/>
    </row>
    <row r="83" spans="1:35" s="2" customFormat="1" ht="11.5" x14ac:dyDescent="0.25">
      <c r="A83" s="1"/>
      <c r="B83" s="227"/>
      <c r="C83" s="227"/>
      <c r="D83" s="225"/>
      <c r="E83" s="225"/>
      <c r="F83" s="226"/>
      <c r="G83" s="166"/>
      <c r="H83" s="226"/>
      <c r="I83" s="166"/>
      <c r="J83" s="226"/>
      <c r="K83" s="166"/>
      <c r="L83" s="226"/>
      <c r="M83" s="166"/>
      <c r="N83" s="226"/>
      <c r="O83" s="166"/>
      <c r="P83" s="226"/>
      <c r="Q83" s="166"/>
      <c r="R83" s="226"/>
      <c r="S83" s="1"/>
      <c r="T83" s="1"/>
      <c r="U83" s="1"/>
      <c r="V83" s="4"/>
      <c r="W83" s="4"/>
      <c r="X83" s="4"/>
      <c r="Y83" s="4"/>
      <c r="Z83" s="4"/>
      <c r="AA83" s="4"/>
      <c r="AB83" s="1"/>
      <c r="AC83" s="1"/>
      <c r="AD83" s="1"/>
      <c r="AE83" s="1"/>
      <c r="AF83" s="1"/>
      <c r="AG83" s="1"/>
      <c r="AH83" s="1"/>
      <c r="AI83" s="1"/>
    </row>
    <row r="84" spans="1:35" s="2" customFormat="1" ht="11.5" x14ac:dyDescent="0.25">
      <c r="A84" s="1"/>
      <c r="B84" s="227"/>
      <c r="C84" s="227"/>
      <c r="D84" s="225"/>
      <c r="E84" s="225"/>
      <c r="F84" s="226"/>
      <c r="G84" s="166"/>
      <c r="H84" s="226"/>
      <c r="I84" s="166"/>
      <c r="J84" s="226"/>
      <c r="K84" s="166"/>
      <c r="L84" s="226"/>
      <c r="M84" s="166"/>
      <c r="N84" s="226"/>
      <c r="O84" s="166"/>
      <c r="P84" s="226"/>
      <c r="Q84" s="166"/>
      <c r="R84" s="226"/>
      <c r="S84" s="1"/>
      <c r="T84" s="1"/>
      <c r="U84" s="1"/>
      <c r="V84" s="4"/>
      <c r="W84" s="4"/>
      <c r="X84" s="4"/>
      <c r="Y84" s="4"/>
      <c r="Z84" s="4"/>
      <c r="AA84" s="4"/>
      <c r="AB84" s="1"/>
      <c r="AC84" s="1"/>
      <c r="AD84" s="1"/>
      <c r="AE84" s="1"/>
      <c r="AF84" s="1"/>
      <c r="AG84" s="1"/>
      <c r="AH84" s="1"/>
      <c r="AI84" s="1"/>
    </row>
    <row r="85" spans="1:35" s="2" customFormat="1" ht="11.5" x14ac:dyDescent="0.25">
      <c r="A85" s="1"/>
      <c r="B85" s="227"/>
      <c r="C85" s="227"/>
      <c r="D85" s="225"/>
      <c r="E85" s="225"/>
      <c r="F85" s="226"/>
      <c r="G85" s="166"/>
      <c r="H85" s="226"/>
      <c r="I85" s="166"/>
      <c r="J85" s="226"/>
      <c r="K85" s="166"/>
      <c r="L85" s="226"/>
      <c r="M85" s="166"/>
      <c r="N85" s="226"/>
      <c r="O85" s="166"/>
      <c r="P85" s="226"/>
      <c r="Q85" s="166"/>
      <c r="R85" s="226"/>
      <c r="S85" s="1"/>
      <c r="T85" s="1"/>
      <c r="U85" s="1"/>
      <c r="V85" s="4"/>
      <c r="W85" s="4"/>
      <c r="X85" s="4"/>
      <c r="Y85" s="4"/>
      <c r="Z85" s="4"/>
      <c r="AA85" s="4"/>
      <c r="AB85" s="1"/>
      <c r="AC85" s="1"/>
      <c r="AD85" s="1"/>
      <c r="AE85" s="1"/>
      <c r="AF85" s="1"/>
      <c r="AG85" s="1"/>
      <c r="AH85" s="1"/>
      <c r="AI85" s="1"/>
    </row>
    <row r="86" spans="1:35" s="2" customFormat="1" ht="11.5" x14ac:dyDescent="0.25">
      <c r="A86" s="1"/>
      <c r="B86" s="227"/>
      <c r="C86" s="227"/>
      <c r="D86" s="225"/>
      <c r="E86" s="225"/>
      <c r="F86" s="226"/>
      <c r="G86" s="166"/>
      <c r="H86" s="226"/>
      <c r="I86" s="166"/>
      <c r="J86" s="226"/>
      <c r="K86" s="166"/>
      <c r="L86" s="226"/>
      <c r="M86" s="166"/>
      <c r="N86" s="226"/>
      <c r="O86" s="166"/>
      <c r="P86" s="226"/>
      <c r="Q86" s="166"/>
      <c r="R86" s="226"/>
      <c r="S86" s="1"/>
      <c r="T86" s="1"/>
      <c r="U86" s="1"/>
      <c r="V86" s="4"/>
      <c r="W86" s="4"/>
      <c r="X86" s="4"/>
      <c r="Y86" s="4"/>
      <c r="Z86" s="4"/>
      <c r="AA86" s="4"/>
      <c r="AB86" s="1"/>
      <c r="AC86" s="1"/>
      <c r="AD86" s="1"/>
      <c r="AE86" s="1"/>
      <c r="AF86" s="1"/>
      <c r="AG86" s="1"/>
      <c r="AH86" s="1"/>
      <c r="AI86" s="1"/>
    </row>
    <row r="87" spans="1:35" s="2" customFormat="1" ht="11.5" x14ac:dyDescent="0.25">
      <c r="A87" s="1"/>
      <c r="B87" s="227"/>
      <c r="C87" s="227"/>
      <c r="D87" s="225"/>
      <c r="E87" s="225"/>
      <c r="F87" s="226"/>
      <c r="G87" s="166"/>
      <c r="H87" s="226"/>
      <c r="I87" s="166"/>
      <c r="J87" s="226"/>
      <c r="K87" s="166"/>
      <c r="L87" s="226"/>
      <c r="M87" s="166"/>
      <c r="N87" s="226"/>
      <c r="O87" s="166"/>
      <c r="P87" s="226"/>
      <c r="Q87" s="166"/>
      <c r="R87" s="226"/>
      <c r="S87" s="1"/>
      <c r="T87" s="1"/>
      <c r="U87" s="1"/>
      <c r="V87" s="4"/>
      <c r="W87" s="4"/>
      <c r="X87" s="4"/>
      <c r="Y87" s="4"/>
      <c r="Z87" s="4"/>
      <c r="AA87" s="4"/>
      <c r="AB87" s="1"/>
      <c r="AC87" s="1"/>
      <c r="AD87" s="1"/>
      <c r="AE87" s="1"/>
      <c r="AF87" s="1"/>
      <c r="AG87" s="1"/>
      <c r="AH87" s="1"/>
      <c r="AI87" s="1"/>
    </row>
    <row r="88" spans="1:35" s="2" customFormat="1" ht="11.5" x14ac:dyDescent="0.25">
      <c r="A88" s="1"/>
      <c r="B88" s="227"/>
      <c r="C88" s="227"/>
      <c r="D88" s="225"/>
      <c r="E88" s="225"/>
      <c r="F88" s="226"/>
      <c r="G88" s="166"/>
      <c r="H88" s="226"/>
      <c r="I88" s="166"/>
      <c r="J88" s="226"/>
      <c r="K88" s="166"/>
      <c r="L88" s="226"/>
      <c r="M88" s="166"/>
      <c r="N88" s="226"/>
      <c r="O88" s="166"/>
      <c r="P88" s="226"/>
      <c r="Q88" s="166"/>
      <c r="R88" s="226"/>
      <c r="S88" s="1"/>
      <c r="T88" s="1"/>
      <c r="U88" s="1"/>
      <c r="V88" s="4"/>
      <c r="W88" s="4"/>
      <c r="X88" s="4"/>
      <c r="Y88" s="4"/>
      <c r="Z88" s="4"/>
      <c r="AA88" s="4"/>
      <c r="AB88" s="1"/>
      <c r="AC88" s="1"/>
      <c r="AD88" s="1"/>
      <c r="AE88" s="1"/>
      <c r="AF88" s="1"/>
      <c r="AG88" s="1"/>
      <c r="AH88" s="1"/>
      <c r="AI88" s="1"/>
    </row>
    <row r="89" spans="1:35" s="2" customFormat="1" ht="11.5" x14ac:dyDescent="0.25">
      <c r="A89" s="1"/>
      <c r="B89" s="227"/>
      <c r="C89" s="227"/>
      <c r="D89" s="225"/>
      <c r="E89" s="225"/>
      <c r="F89" s="226"/>
      <c r="G89" s="166"/>
      <c r="H89" s="226"/>
      <c r="I89" s="166"/>
      <c r="J89" s="226"/>
      <c r="K89" s="166"/>
      <c r="L89" s="226"/>
      <c r="M89" s="166"/>
      <c r="N89" s="226"/>
      <c r="O89" s="166"/>
      <c r="P89" s="226"/>
      <c r="Q89" s="166"/>
      <c r="R89" s="226"/>
      <c r="S89" s="1"/>
      <c r="T89" s="1"/>
      <c r="U89" s="1"/>
      <c r="V89" s="4"/>
      <c r="W89" s="4"/>
      <c r="X89" s="4"/>
      <c r="Y89" s="4"/>
      <c r="Z89" s="4"/>
      <c r="AA89" s="4"/>
      <c r="AB89" s="1"/>
      <c r="AC89" s="1"/>
      <c r="AD89" s="1"/>
      <c r="AE89" s="1"/>
      <c r="AF89" s="1"/>
      <c r="AG89" s="1"/>
      <c r="AH89" s="1"/>
      <c r="AI89" s="1"/>
    </row>
    <row r="90" spans="1:35" s="2" customFormat="1" ht="11.5" x14ac:dyDescent="0.25">
      <c r="A90" s="1"/>
      <c r="B90" s="227"/>
      <c r="C90" s="227"/>
      <c r="D90" s="225"/>
      <c r="E90" s="225"/>
      <c r="F90" s="226"/>
      <c r="G90" s="166"/>
      <c r="H90" s="226"/>
      <c r="I90" s="166"/>
      <c r="J90" s="226"/>
      <c r="K90" s="166"/>
      <c r="L90" s="226"/>
      <c r="M90" s="166"/>
      <c r="N90" s="226"/>
      <c r="O90" s="166"/>
      <c r="P90" s="226"/>
      <c r="Q90" s="166"/>
      <c r="R90" s="226"/>
      <c r="S90" s="1"/>
      <c r="T90" s="1"/>
      <c r="U90" s="1"/>
      <c r="V90" s="4"/>
      <c r="W90" s="4"/>
      <c r="X90" s="4"/>
      <c r="Y90" s="4"/>
      <c r="Z90" s="4"/>
      <c r="AA90" s="4"/>
      <c r="AB90" s="1"/>
      <c r="AC90" s="1"/>
      <c r="AD90" s="1"/>
      <c r="AE90" s="1"/>
      <c r="AF90" s="1"/>
      <c r="AG90" s="1"/>
      <c r="AH90" s="1"/>
      <c r="AI90" s="1"/>
    </row>
    <row r="91" spans="1:35" s="2" customFormat="1" ht="11.5" x14ac:dyDescent="0.25">
      <c r="A91" s="1"/>
      <c r="B91" s="227"/>
      <c r="C91" s="227"/>
      <c r="D91" s="225"/>
      <c r="E91" s="225"/>
      <c r="F91" s="226"/>
      <c r="G91" s="166"/>
      <c r="H91" s="226"/>
      <c r="I91" s="166"/>
      <c r="J91" s="226"/>
      <c r="K91" s="166"/>
      <c r="L91" s="226"/>
      <c r="M91" s="166"/>
      <c r="N91" s="226"/>
      <c r="O91" s="166"/>
      <c r="P91" s="226"/>
      <c r="Q91" s="166"/>
      <c r="R91" s="226"/>
      <c r="S91" s="1"/>
      <c r="T91" s="1"/>
      <c r="U91" s="1"/>
      <c r="V91" s="4"/>
      <c r="W91" s="4"/>
      <c r="X91" s="4"/>
      <c r="Y91" s="4"/>
      <c r="Z91" s="4"/>
      <c r="AA91" s="4"/>
      <c r="AB91" s="1"/>
      <c r="AC91" s="1"/>
      <c r="AD91" s="1"/>
      <c r="AE91" s="1"/>
      <c r="AF91" s="1"/>
      <c r="AG91" s="1"/>
      <c r="AH91" s="1"/>
      <c r="AI91" s="1"/>
    </row>
    <row r="92" spans="1:35" s="2" customFormat="1" ht="11.5" x14ac:dyDescent="0.25">
      <c r="A92" s="1"/>
      <c r="B92" s="227"/>
      <c r="C92" s="227"/>
      <c r="D92" s="225"/>
      <c r="E92" s="225"/>
      <c r="F92" s="226"/>
      <c r="G92" s="166"/>
      <c r="H92" s="226"/>
      <c r="I92" s="166"/>
      <c r="J92" s="226"/>
      <c r="K92" s="166"/>
      <c r="L92" s="226"/>
      <c r="M92" s="166"/>
      <c r="N92" s="226"/>
      <c r="O92" s="166"/>
      <c r="P92" s="226"/>
      <c r="Q92" s="166"/>
      <c r="R92" s="226"/>
      <c r="S92" s="1"/>
      <c r="T92" s="1"/>
      <c r="U92" s="1"/>
      <c r="V92" s="4"/>
      <c r="W92" s="4"/>
      <c r="X92" s="4"/>
      <c r="Y92" s="4"/>
      <c r="Z92" s="4"/>
      <c r="AA92" s="4"/>
      <c r="AB92" s="1"/>
      <c r="AC92" s="1"/>
      <c r="AD92" s="1"/>
      <c r="AE92" s="1"/>
      <c r="AF92" s="1"/>
      <c r="AG92" s="1"/>
      <c r="AH92" s="1"/>
      <c r="AI92" s="1"/>
    </row>
    <row r="93" spans="1:35" s="2" customFormat="1" ht="11.5" x14ac:dyDescent="0.25">
      <c r="A93" s="1"/>
      <c r="B93" s="227"/>
      <c r="C93" s="227"/>
      <c r="D93" s="225"/>
      <c r="E93" s="225"/>
      <c r="F93" s="226"/>
      <c r="G93" s="166"/>
      <c r="H93" s="226"/>
      <c r="I93" s="166"/>
      <c r="J93" s="226"/>
      <c r="K93" s="166"/>
      <c r="L93" s="226"/>
      <c r="M93" s="166"/>
      <c r="N93" s="226"/>
      <c r="O93" s="166"/>
      <c r="P93" s="226"/>
      <c r="Q93" s="166"/>
      <c r="R93" s="226"/>
      <c r="S93" s="1"/>
      <c r="T93" s="1"/>
      <c r="U93" s="1"/>
      <c r="V93" s="4"/>
      <c r="W93" s="4"/>
      <c r="X93" s="4"/>
      <c r="Y93" s="4"/>
      <c r="Z93" s="4"/>
      <c r="AA93" s="4"/>
      <c r="AB93" s="1"/>
      <c r="AC93" s="1"/>
      <c r="AD93" s="1"/>
      <c r="AE93" s="1"/>
      <c r="AF93" s="1"/>
      <c r="AG93" s="1"/>
      <c r="AH93" s="1"/>
      <c r="AI93" s="1"/>
    </row>
    <row r="94" spans="1:35" s="2" customFormat="1" ht="11.5" x14ac:dyDescent="0.25">
      <c r="A94" s="1"/>
      <c r="B94" s="227"/>
      <c r="C94" s="227"/>
      <c r="D94" s="225"/>
      <c r="E94" s="225"/>
      <c r="F94" s="226"/>
      <c r="G94" s="166"/>
      <c r="H94" s="226"/>
      <c r="I94" s="166"/>
      <c r="J94" s="226"/>
      <c r="K94" s="166"/>
      <c r="L94" s="226"/>
      <c r="M94" s="166"/>
      <c r="N94" s="226"/>
      <c r="O94" s="166"/>
      <c r="P94" s="226"/>
      <c r="Q94" s="166"/>
      <c r="R94" s="226"/>
      <c r="S94" s="1"/>
      <c r="T94" s="1"/>
      <c r="U94" s="1"/>
      <c r="V94" s="4"/>
      <c r="W94" s="4"/>
      <c r="X94" s="4"/>
      <c r="Y94" s="4"/>
      <c r="Z94" s="4"/>
      <c r="AA94" s="4"/>
      <c r="AB94" s="1"/>
      <c r="AC94" s="1"/>
      <c r="AD94" s="1"/>
      <c r="AE94" s="1"/>
      <c r="AF94" s="1"/>
      <c r="AG94" s="1"/>
      <c r="AH94" s="1"/>
      <c r="AI94" s="1"/>
    </row>
    <row r="95" spans="1:35" s="2" customFormat="1" ht="11.5" x14ac:dyDescent="0.25">
      <c r="A95" s="1"/>
      <c r="B95" s="227"/>
      <c r="C95" s="227"/>
      <c r="D95" s="225"/>
      <c r="E95" s="225"/>
      <c r="F95" s="226"/>
      <c r="G95" s="166"/>
      <c r="H95" s="226"/>
      <c r="I95" s="166"/>
      <c r="J95" s="226"/>
      <c r="K95" s="166"/>
      <c r="L95" s="226"/>
      <c r="M95" s="166"/>
      <c r="N95" s="226"/>
      <c r="O95" s="166"/>
      <c r="P95" s="226"/>
      <c r="Q95" s="166"/>
      <c r="R95" s="226"/>
      <c r="S95" s="1"/>
      <c r="T95" s="1"/>
      <c r="U95" s="1"/>
      <c r="V95" s="4"/>
      <c r="W95" s="4"/>
      <c r="X95" s="4"/>
      <c r="Y95" s="4"/>
      <c r="Z95" s="4"/>
      <c r="AA95" s="4"/>
      <c r="AB95" s="1"/>
      <c r="AC95" s="1"/>
      <c r="AD95" s="1"/>
      <c r="AE95" s="1"/>
      <c r="AF95" s="1"/>
      <c r="AG95" s="1"/>
      <c r="AH95" s="1"/>
      <c r="AI95" s="1"/>
    </row>
    <row r="96" spans="1:35" s="2" customFormat="1" ht="11.5" x14ac:dyDescent="0.25">
      <c r="A96" s="1"/>
      <c r="B96" s="227"/>
      <c r="C96" s="227"/>
      <c r="D96" s="225"/>
      <c r="E96" s="225"/>
      <c r="F96" s="226"/>
      <c r="G96" s="166"/>
      <c r="H96" s="226"/>
      <c r="I96" s="166"/>
      <c r="J96" s="226"/>
      <c r="K96" s="166"/>
      <c r="L96" s="226"/>
      <c r="M96" s="166"/>
      <c r="N96" s="226"/>
      <c r="O96" s="166"/>
      <c r="P96" s="226"/>
      <c r="Q96" s="166"/>
      <c r="R96" s="226"/>
      <c r="S96" s="1"/>
      <c r="T96" s="1"/>
      <c r="U96" s="1"/>
      <c r="V96" s="4"/>
      <c r="W96" s="4"/>
      <c r="X96" s="4"/>
      <c r="Y96" s="4"/>
      <c r="Z96" s="4"/>
      <c r="AA96" s="4"/>
      <c r="AB96" s="1"/>
      <c r="AC96" s="1"/>
      <c r="AD96" s="1"/>
      <c r="AE96" s="1"/>
      <c r="AF96" s="1"/>
      <c r="AG96" s="1"/>
      <c r="AH96" s="1"/>
      <c r="AI96" s="1"/>
    </row>
    <row r="97" spans="1:35" s="2" customFormat="1" ht="11.5" x14ac:dyDescent="0.25">
      <c r="A97" s="1"/>
      <c r="B97" s="227"/>
      <c r="C97" s="227"/>
      <c r="D97" s="225"/>
      <c r="E97" s="225"/>
      <c r="F97" s="226"/>
      <c r="G97" s="166"/>
      <c r="H97" s="226"/>
      <c r="I97" s="166"/>
      <c r="J97" s="226"/>
      <c r="K97" s="166"/>
      <c r="L97" s="226"/>
      <c r="M97" s="166"/>
      <c r="N97" s="226"/>
      <c r="O97" s="166"/>
      <c r="P97" s="226"/>
      <c r="Q97" s="166"/>
      <c r="R97" s="226"/>
      <c r="S97" s="1"/>
      <c r="T97" s="1"/>
      <c r="U97" s="1"/>
      <c r="V97" s="4"/>
      <c r="W97" s="4"/>
      <c r="X97" s="4"/>
      <c r="Y97" s="4"/>
      <c r="Z97" s="4"/>
      <c r="AA97" s="4"/>
      <c r="AB97" s="1"/>
      <c r="AC97" s="1"/>
      <c r="AD97" s="1"/>
      <c r="AE97" s="1"/>
      <c r="AF97" s="1"/>
      <c r="AG97" s="1"/>
      <c r="AH97" s="1"/>
      <c r="AI97" s="1"/>
    </row>
    <row r="98" spans="1:35" s="2" customFormat="1" ht="11.5" x14ac:dyDescent="0.25">
      <c r="A98" s="1"/>
      <c r="B98" s="227"/>
      <c r="C98" s="227"/>
      <c r="D98" s="225"/>
      <c r="E98" s="225"/>
      <c r="F98" s="226"/>
      <c r="G98" s="166"/>
      <c r="H98" s="226"/>
      <c r="I98" s="166"/>
      <c r="J98" s="226"/>
      <c r="K98" s="166"/>
      <c r="L98" s="226"/>
      <c r="M98" s="166"/>
      <c r="N98" s="226"/>
      <c r="O98" s="166"/>
      <c r="P98" s="226"/>
      <c r="Q98" s="166"/>
      <c r="R98" s="226"/>
      <c r="S98" s="1"/>
      <c r="T98" s="1"/>
      <c r="U98" s="1"/>
      <c r="V98" s="4"/>
      <c r="W98" s="4"/>
      <c r="X98" s="4"/>
      <c r="Y98" s="4"/>
      <c r="Z98" s="4"/>
      <c r="AA98" s="4"/>
      <c r="AB98" s="1"/>
      <c r="AC98" s="1"/>
      <c r="AD98" s="1"/>
      <c r="AE98" s="1"/>
      <c r="AF98" s="1"/>
      <c r="AG98" s="1"/>
      <c r="AH98" s="1"/>
      <c r="AI98" s="1"/>
    </row>
    <row r="99" spans="1:35" s="2" customFormat="1" ht="11.5" x14ac:dyDescent="0.25">
      <c r="A99" s="1"/>
      <c r="B99" s="227"/>
      <c r="C99" s="227"/>
      <c r="D99" s="225"/>
      <c r="E99" s="225"/>
      <c r="F99" s="226"/>
      <c r="G99" s="166"/>
      <c r="H99" s="226"/>
      <c r="I99" s="166"/>
      <c r="J99" s="226"/>
      <c r="K99" s="166"/>
      <c r="L99" s="226"/>
      <c r="M99" s="166"/>
      <c r="N99" s="226"/>
      <c r="O99" s="166"/>
      <c r="P99" s="226"/>
      <c r="Q99" s="166"/>
      <c r="R99" s="226"/>
      <c r="S99" s="1"/>
      <c r="T99" s="1"/>
      <c r="U99" s="1"/>
      <c r="V99" s="4"/>
      <c r="W99" s="4"/>
      <c r="X99" s="4"/>
      <c r="Y99" s="4"/>
      <c r="Z99" s="4"/>
      <c r="AA99" s="4"/>
      <c r="AB99" s="1"/>
      <c r="AC99" s="1"/>
      <c r="AD99" s="1"/>
      <c r="AE99" s="1"/>
      <c r="AF99" s="1"/>
      <c r="AG99" s="1"/>
      <c r="AH99" s="1"/>
      <c r="AI99" s="1"/>
    </row>
    <row r="100" spans="1:35" s="2" customFormat="1" ht="11.5" x14ac:dyDescent="0.25">
      <c r="A100" s="1"/>
      <c r="B100" s="227"/>
      <c r="C100" s="227"/>
      <c r="D100" s="225"/>
      <c r="E100" s="225"/>
      <c r="F100" s="226"/>
      <c r="G100" s="166"/>
      <c r="H100" s="226"/>
      <c r="I100" s="166"/>
      <c r="J100" s="226"/>
      <c r="K100" s="166"/>
      <c r="L100" s="226"/>
      <c r="M100" s="166"/>
      <c r="N100" s="226"/>
      <c r="O100" s="166"/>
      <c r="P100" s="226"/>
      <c r="Q100" s="166"/>
      <c r="R100" s="226"/>
      <c r="S100" s="1"/>
      <c r="T100" s="1"/>
      <c r="U100" s="1"/>
      <c r="V100" s="4"/>
      <c r="W100" s="4"/>
      <c r="X100" s="4"/>
      <c r="Y100" s="4"/>
      <c r="Z100" s="4"/>
      <c r="AA100" s="4"/>
      <c r="AB100" s="1"/>
      <c r="AC100" s="1"/>
      <c r="AD100" s="1"/>
      <c r="AE100" s="1"/>
      <c r="AF100" s="1"/>
      <c r="AG100" s="1"/>
      <c r="AH100" s="1"/>
      <c r="AI100" s="1"/>
    </row>
    <row r="101" spans="1:35" s="2" customFormat="1" ht="11.5" x14ac:dyDescent="0.25">
      <c r="A101" s="1"/>
      <c r="B101" s="227"/>
      <c r="C101" s="227"/>
      <c r="D101" s="225"/>
      <c r="E101" s="225"/>
      <c r="F101" s="226"/>
      <c r="G101" s="166"/>
      <c r="H101" s="226"/>
      <c r="I101" s="166"/>
      <c r="J101" s="226"/>
      <c r="K101" s="166"/>
      <c r="L101" s="226"/>
      <c r="M101" s="166"/>
      <c r="N101" s="226"/>
      <c r="O101" s="166"/>
      <c r="P101" s="226"/>
      <c r="Q101" s="166"/>
      <c r="R101" s="226"/>
      <c r="S101" s="1"/>
      <c r="T101" s="1"/>
      <c r="U101" s="1"/>
      <c r="V101" s="4"/>
      <c r="W101" s="4"/>
      <c r="X101" s="4"/>
      <c r="Y101" s="4"/>
      <c r="Z101" s="4"/>
      <c r="AA101" s="4"/>
      <c r="AB101" s="1"/>
      <c r="AC101" s="1"/>
      <c r="AD101" s="1"/>
      <c r="AE101" s="1"/>
      <c r="AF101" s="1"/>
      <c r="AG101" s="1"/>
      <c r="AH101" s="1"/>
      <c r="AI101" s="1"/>
    </row>
    <row r="102" spans="1:35" s="2" customFormat="1" ht="11.5" x14ac:dyDescent="0.25">
      <c r="A102" s="1"/>
      <c r="B102" s="227"/>
      <c r="C102" s="227"/>
      <c r="D102" s="225"/>
      <c r="E102" s="225"/>
      <c r="F102" s="226"/>
      <c r="G102" s="166"/>
      <c r="H102" s="226"/>
      <c r="I102" s="166"/>
      <c r="J102" s="226"/>
      <c r="K102" s="166"/>
      <c r="L102" s="226"/>
      <c r="M102" s="166"/>
      <c r="N102" s="226"/>
      <c r="O102" s="166"/>
      <c r="P102" s="226"/>
      <c r="Q102" s="166"/>
      <c r="R102" s="226"/>
      <c r="S102" s="1"/>
      <c r="T102" s="1"/>
      <c r="U102" s="1"/>
      <c r="V102" s="4"/>
      <c r="W102" s="4"/>
      <c r="X102" s="4"/>
      <c r="Y102" s="4"/>
      <c r="Z102" s="4"/>
      <c r="AA102" s="4"/>
      <c r="AB102" s="1"/>
      <c r="AC102" s="1"/>
      <c r="AD102" s="1"/>
      <c r="AE102" s="1"/>
      <c r="AF102" s="1"/>
      <c r="AG102" s="1"/>
      <c r="AH102" s="1"/>
      <c r="AI102" s="1"/>
    </row>
    <row r="103" spans="1:35" s="2" customFormat="1" ht="11.5" x14ac:dyDescent="0.25">
      <c r="A103" s="1"/>
      <c r="B103" s="227"/>
      <c r="C103" s="227"/>
      <c r="D103" s="225"/>
      <c r="E103" s="225"/>
      <c r="F103" s="226"/>
      <c r="G103" s="166"/>
      <c r="H103" s="226"/>
      <c r="I103" s="166"/>
      <c r="J103" s="226"/>
      <c r="K103" s="166"/>
      <c r="L103" s="226"/>
      <c r="M103" s="166"/>
      <c r="N103" s="226"/>
      <c r="O103" s="166"/>
      <c r="P103" s="226"/>
      <c r="Q103" s="166"/>
      <c r="R103" s="226"/>
      <c r="S103" s="1"/>
      <c r="T103" s="1"/>
      <c r="U103" s="1"/>
      <c r="V103" s="4"/>
      <c r="W103" s="4"/>
      <c r="X103" s="4"/>
      <c r="Y103" s="4"/>
      <c r="Z103" s="4"/>
      <c r="AA103" s="4"/>
      <c r="AB103" s="1"/>
      <c r="AC103" s="1"/>
      <c r="AD103" s="1"/>
      <c r="AE103" s="1"/>
      <c r="AF103" s="1"/>
      <c r="AG103" s="1"/>
      <c r="AH103" s="1"/>
      <c r="AI103" s="1"/>
    </row>
    <row r="104" spans="1:35" s="2" customFormat="1" ht="11.5" x14ac:dyDescent="0.25">
      <c r="A104" s="1"/>
      <c r="B104" s="227"/>
      <c r="C104" s="227"/>
      <c r="D104" s="225"/>
      <c r="E104" s="225"/>
      <c r="F104" s="226"/>
      <c r="G104" s="166"/>
      <c r="H104" s="226"/>
      <c r="I104" s="166"/>
      <c r="J104" s="226"/>
      <c r="K104" s="166"/>
      <c r="L104" s="226"/>
      <c r="M104" s="166"/>
      <c r="N104" s="226"/>
      <c r="O104" s="166"/>
      <c r="P104" s="226"/>
      <c r="Q104" s="166"/>
      <c r="R104" s="226"/>
      <c r="S104" s="1"/>
      <c r="T104" s="1"/>
      <c r="U104" s="1"/>
      <c r="V104" s="4"/>
      <c r="W104" s="4"/>
      <c r="X104" s="4"/>
      <c r="Y104" s="4"/>
      <c r="Z104" s="4"/>
      <c r="AA104" s="4"/>
      <c r="AB104" s="1"/>
      <c r="AC104" s="1"/>
      <c r="AD104" s="1"/>
      <c r="AE104" s="1"/>
      <c r="AF104" s="1"/>
      <c r="AG104" s="1"/>
      <c r="AH104" s="1"/>
      <c r="AI104" s="1"/>
    </row>
    <row r="105" spans="1:35" s="2" customFormat="1" ht="11.5" x14ac:dyDescent="0.25">
      <c r="A105" s="1"/>
      <c r="B105" s="227"/>
      <c r="C105" s="227"/>
      <c r="D105" s="225"/>
      <c r="E105" s="225"/>
      <c r="F105" s="226"/>
      <c r="G105" s="166"/>
      <c r="H105" s="226"/>
      <c r="I105" s="166"/>
      <c r="J105" s="226"/>
      <c r="K105" s="166"/>
      <c r="L105" s="226"/>
      <c r="M105" s="166"/>
      <c r="N105" s="226"/>
      <c r="O105" s="166"/>
      <c r="P105" s="226"/>
      <c r="Q105" s="166"/>
      <c r="R105" s="226"/>
      <c r="S105" s="1"/>
      <c r="T105" s="1"/>
      <c r="U105" s="1"/>
      <c r="V105" s="4"/>
      <c r="W105" s="4"/>
      <c r="X105" s="4"/>
      <c r="Y105" s="4"/>
      <c r="Z105" s="4"/>
      <c r="AA105" s="4"/>
      <c r="AB105" s="1"/>
      <c r="AC105" s="1"/>
      <c r="AD105" s="1"/>
      <c r="AE105" s="1"/>
      <c r="AF105" s="1"/>
      <c r="AG105" s="1"/>
      <c r="AH105" s="1"/>
      <c r="AI105" s="1"/>
    </row>
    <row r="106" spans="1:35" s="2" customFormat="1" ht="11.5" x14ac:dyDescent="0.25">
      <c r="A106" s="1"/>
      <c r="B106" s="227"/>
      <c r="C106" s="227"/>
      <c r="D106" s="225"/>
      <c r="E106" s="225"/>
      <c r="F106" s="226"/>
      <c r="G106" s="166"/>
      <c r="H106" s="226"/>
      <c r="I106" s="166"/>
      <c r="J106" s="226"/>
      <c r="K106" s="166"/>
      <c r="L106" s="226"/>
      <c r="M106" s="166"/>
      <c r="N106" s="226"/>
      <c r="O106" s="166"/>
      <c r="P106" s="226"/>
      <c r="Q106" s="166"/>
      <c r="R106" s="226"/>
      <c r="S106" s="1"/>
      <c r="T106" s="1"/>
      <c r="U106" s="1"/>
      <c r="V106" s="4"/>
      <c r="W106" s="4"/>
      <c r="X106" s="4"/>
      <c r="Y106" s="4"/>
      <c r="Z106" s="4"/>
      <c r="AA106" s="4"/>
      <c r="AB106" s="1"/>
      <c r="AC106" s="1"/>
      <c r="AD106" s="1"/>
      <c r="AE106" s="1"/>
      <c r="AF106" s="1"/>
      <c r="AG106" s="1"/>
      <c r="AH106" s="1"/>
      <c r="AI106" s="1"/>
    </row>
    <row r="107" spans="1:35" s="2" customFormat="1" ht="11.5" x14ac:dyDescent="0.25">
      <c r="A107" s="1"/>
      <c r="B107" s="227"/>
      <c r="C107" s="227"/>
      <c r="D107" s="225"/>
      <c r="E107" s="225"/>
      <c r="F107" s="226"/>
      <c r="G107" s="166"/>
      <c r="H107" s="226"/>
      <c r="I107" s="166"/>
      <c r="J107" s="226"/>
      <c r="K107" s="166"/>
      <c r="L107" s="226"/>
      <c r="M107" s="166"/>
      <c r="N107" s="226"/>
      <c r="O107" s="166"/>
      <c r="P107" s="226"/>
      <c r="Q107" s="166"/>
      <c r="R107" s="226"/>
      <c r="S107" s="1"/>
      <c r="T107" s="1"/>
      <c r="U107" s="1"/>
      <c r="V107" s="4"/>
      <c r="W107" s="4"/>
      <c r="X107" s="4"/>
      <c r="Y107" s="4"/>
      <c r="Z107" s="4"/>
      <c r="AA107" s="4"/>
      <c r="AB107" s="1"/>
      <c r="AC107" s="1"/>
      <c r="AD107" s="1"/>
      <c r="AE107" s="1"/>
      <c r="AF107" s="1"/>
      <c r="AG107" s="1"/>
      <c r="AH107" s="1"/>
      <c r="AI107" s="1"/>
    </row>
    <row r="108" spans="1:35" s="2" customFormat="1" ht="11.5" x14ac:dyDescent="0.25">
      <c r="A108" s="1"/>
      <c r="B108" s="227"/>
      <c r="C108" s="227"/>
      <c r="D108" s="225"/>
      <c r="E108" s="225"/>
      <c r="F108" s="226"/>
      <c r="G108" s="166"/>
      <c r="H108" s="226"/>
      <c r="I108" s="166"/>
      <c r="J108" s="226"/>
      <c r="K108" s="166"/>
      <c r="L108" s="226"/>
      <c r="M108" s="166"/>
      <c r="N108" s="226"/>
      <c r="O108" s="166"/>
      <c r="P108" s="226"/>
      <c r="Q108" s="166"/>
      <c r="R108" s="226"/>
      <c r="S108" s="1"/>
      <c r="T108" s="1"/>
      <c r="U108" s="1"/>
      <c r="V108" s="4"/>
      <c r="W108" s="4"/>
      <c r="X108" s="4"/>
      <c r="Y108" s="4"/>
      <c r="Z108" s="4"/>
      <c r="AA108" s="4"/>
      <c r="AB108" s="1"/>
      <c r="AC108" s="1"/>
      <c r="AD108" s="1"/>
      <c r="AE108" s="1"/>
      <c r="AF108" s="1"/>
      <c r="AG108" s="1"/>
      <c r="AH108" s="1"/>
      <c r="AI108" s="1"/>
    </row>
    <row r="109" spans="1:35" s="2" customFormat="1" ht="11.5" x14ac:dyDescent="0.25">
      <c r="A109" s="1"/>
      <c r="B109" s="227"/>
      <c r="C109" s="227"/>
      <c r="D109" s="225"/>
      <c r="E109" s="225"/>
      <c r="F109" s="226"/>
      <c r="G109" s="166"/>
      <c r="H109" s="226"/>
      <c r="I109" s="166"/>
      <c r="J109" s="226"/>
      <c r="K109" s="166"/>
      <c r="L109" s="226"/>
      <c r="M109" s="166"/>
      <c r="N109" s="226"/>
      <c r="O109" s="166"/>
      <c r="P109" s="226"/>
      <c r="Q109" s="166"/>
      <c r="R109" s="226"/>
      <c r="S109" s="1"/>
      <c r="T109" s="1"/>
      <c r="U109" s="1"/>
      <c r="V109" s="4"/>
      <c r="W109" s="4"/>
      <c r="X109" s="4"/>
      <c r="Y109" s="4"/>
      <c r="Z109" s="4"/>
      <c r="AA109" s="4"/>
      <c r="AB109" s="1"/>
      <c r="AC109" s="1"/>
      <c r="AD109" s="1"/>
      <c r="AE109" s="1"/>
      <c r="AF109" s="1"/>
      <c r="AG109" s="1"/>
      <c r="AH109" s="1"/>
      <c r="AI109" s="1"/>
    </row>
    <row r="110" spans="1:35" s="2" customFormat="1" ht="11.5" x14ac:dyDescent="0.25">
      <c r="A110" s="1"/>
      <c r="B110" s="227"/>
      <c r="C110" s="227"/>
      <c r="D110" s="225"/>
      <c r="E110" s="225"/>
      <c r="F110" s="226"/>
      <c r="G110" s="166"/>
      <c r="H110" s="226"/>
      <c r="I110" s="166"/>
      <c r="J110" s="226"/>
      <c r="K110" s="166"/>
      <c r="L110" s="226"/>
      <c r="M110" s="166"/>
      <c r="N110" s="226"/>
      <c r="O110" s="166"/>
      <c r="P110" s="226"/>
      <c r="Q110" s="166"/>
      <c r="R110" s="226"/>
      <c r="S110" s="1"/>
      <c r="T110" s="1"/>
      <c r="U110" s="1"/>
      <c r="V110" s="4"/>
      <c r="W110" s="4"/>
      <c r="X110" s="4"/>
      <c r="Y110" s="4"/>
      <c r="Z110" s="4"/>
      <c r="AA110" s="4"/>
      <c r="AB110" s="1"/>
      <c r="AC110" s="1"/>
      <c r="AD110" s="1"/>
      <c r="AE110" s="1"/>
      <c r="AF110" s="1"/>
      <c r="AG110" s="1"/>
      <c r="AH110" s="1"/>
      <c r="AI110" s="1"/>
    </row>
    <row r="111" spans="1:35" s="2" customFormat="1" ht="11.5" x14ac:dyDescent="0.25">
      <c r="A111" s="1"/>
      <c r="B111" s="227"/>
      <c r="C111" s="227"/>
      <c r="D111" s="225"/>
      <c r="E111" s="225"/>
      <c r="F111" s="226"/>
      <c r="G111" s="166"/>
      <c r="H111" s="226"/>
      <c r="I111" s="166"/>
      <c r="J111" s="226"/>
      <c r="K111" s="166"/>
      <c r="L111" s="226"/>
      <c r="M111" s="166"/>
      <c r="N111" s="226"/>
      <c r="O111" s="166"/>
      <c r="P111" s="226"/>
      <c r="Q111" s="166"/>
      <c r="R111" s="226"/>
      <c r="S111" s="1"/>
      <c r="T111" s="1"/>
      <c r="U111" s="1"/>
      <c r="V111" s="4"/>
      <c r="W111" s="4"/>
      <c r="X111" s="4"/>
      <c r="Y111" s="4"/>
      <c r="Z111" s="4"/>
      <c r="AA111" s="4"/>
      <c r="AB111" s="1"/>
      <c r="AC111" s="1"/>
      <c r="AD111" s="1"/>
      <c r="AE111" s="1"/>
      <c r="AF111" s="1"/>
      <c r="AG111" s="1"/>
      <c r="AH111" s="1"/>
      <c r="AI111" s="1"/>
    </row>
    <row r="112" spans="1:35" s="2" customFormat="1" ht="11.5" x14ac:dyDescent="0.25">
      <c r="A112" s="1"/>
      <c r="B112" s="227"/>
      <c r="C112" s="227"/>
      <c r="D112" s="225"/>
      <c r="E112" s="225"/>
      <c r="F112" s="226"/>
      <c r="G112" s="166"/>
      <c r="H112" s="226"/>
      <c r="I112" s="166"/>
      <c r="J112" s="226"/>
      <c r="K112" s="166"/>
      <c r="L112" s="226"/>
      <c r="M112" s="166"/>
      <c r="N112" s="226"/>
      <c r="O112" s="166"/>
      <c r="P112" s="226"/>
      <c r="Q112" s="166"/>
      <c r="R112" s="226"/>
      <c r="S112" s="1"/>
      <c r="T112" s="1"/>
      <c r="U112" s="1"/>
      <c r="V112" s="4"/>
      <c r="W112" s="4"/>
      <c r="X112" s="4"/>
      <c r="Y112" s="4"/>
      <c r="Z112" s="4"/>
      <c r="AA112" s="4"/>
      <c r="AB112" s="1"/>
      <c r="AC112" s="1"/>
      <c r="AD112" s="1"/>
      <c r="AE112" s="1"/>
      <c r="AF112" s="1"/>
      <c r="AG112" s="1"/>
      <c r="AH112" s="1"/>
      <c r="AI112" s="1"/>
    </row>
    <row r="113" spans="1:35" s="2" customFormat="1" ht="11.5" x14ac:dyDescent="0.25">
      <c r="A113" s="1"/>
      <c r="B113" s="227"/>
      <c r="C113" s="227"/>
      <c r="D113" s="225"/>
      <c r="E113" s="225"/>
      <c r="F113" s="226"/>
      <c r="G113" s="166"/>
      <c r="H113" s="226"/>
      <c r="I113" s="166"/>
      <c r="J113" s="226"/>
      <c r="K113" s="166"/>
      <c r="L113" s="226"/>
      <c r="M113" s="166"/>
      <c r="N113" s="226"/>
      <c r="O113" s="166"/>
      <c r="P113" s="226"/>
      <c r="Q113" s="166"/>
      <c r="R113" s="226"/>
      <c r="S113" s="1"/>
      <c r="T113" s="1"/>
      <c r="U113" s="1"/>
      <c r="V113" s="4"/>
      <c r="W113" s="4"/>
      <c r="X113" s="4"/>
      <c r="Y113" s="4"/>
      <c r="Z113" s="4"/>
      <c r="AA113" s="4"/>
      <c r="AB113" s="1"/>
      <c r="AC113" s="1"/>
      <c r="AD113" s="1"/>
      <c r="AE113" s="1"/>
      <c r="AF113" s="1"/>
      <c r="AG113" s="1"/>
      <c r="AH113" s="1"/>
      <c r="AI113" s="1"/>
    </row>
    <row r="114" spans="1:35" s="2" customFormat="1" ht="11.5" x14ac:dyDescent="0.25">
      <c r="A114" s="1"/>
      <c r="B114" s="227"/>
      <c r="C114" s="227"/>
      <c r="D114" s="225"/>
      <c r="E114" s="225"/>
      <c r="F114" s="226"/>
      <c r="G114" s="166"/>
      <c r="H114" s="226"/>
      <c r="I114" s="166"/>
      <c r="J114" s="226"/>
      <c r="K114" s="166"/>
      <c r="L114" s="226"/>
      <c r="M114" s="166"/>
      <c r="N114" s="226"/>
      <c r="O114" s="166"/>
      <c r="P114" s="226"/>
      <c r="Q114" s="166"/>
      <c r="R114" s="226"/>
      <c r="S114" s="1"/>
      <c r="T114" s="1"/>
      <c r="U114" s="1"/>
      <c r="V114" s="4"/>
      <c r="W114" s="4"/>
      <c r="X114" s="4"/>
      <c r="Y114" s="4"/>
      <c r="Z114" s="4"/>
      <c r="AA114" s="4"/>
      <c r="AB114" s="1"/>
      <c r="AC114" s="1"/>
      <c r="AD114" s="1"/>
      <c r="AE114" s="1"/>
      <c r="AF114" s="1"/>
      <c r="AG114" s="1"/>
      <c r="AH114" s="1"/>
      <c r="AI114" s="1"/>
    </row>
    <row r="115" spans="1:35" s="2" customFormat="1" ht="11.5" x14ac:dyDescent="0.25">
      <c r="A115" s="1"/>
      <c r="B115" s="227"/>
      <c r="C115" s="227"/>
      <c r="D115" s="225"/>
      <c r="E115" s="225"/>
      <c r="F115" s="226"/>
      <c r="G115" s="166"/>
      <c r="H115" s="226"/>
      <c r="I115" s="166"/>
      <c r="J115" s="226"/>
      <c r="K115" s="166"/>
      <c r="L115" s="226"/>
      <c r="M115" s="166"/>
      <c r="N115" s="226"/>
      <c r="O115" s="166"/>
      <c r="P115" s="226"/>
      <c r="Q115" s="166"/>
      <c r="R115" s="226"/>
      <c r="S115" s="1"/>
      <c r="T115" s="1"/>
      <c r="U115" s="1"/>
      <c r="V115" s="4"/>
      <c r="W115" s="4"/>
      <c r="X115" s="4"/>
      <c r="Y115" s="4"/>
      <c r="Z115" s="4"/>
      <c r="AA115" s="4"/>
      <c r="AB115" s="1"/>
      <c r="AC115" s="1"/>
      <c r="AD115" s="1"/>
      <c r="AE115" s="1"/>
      <c r="AF115" s="1"/>
      <c r="AG115" s="1"/>
      <c r="AH115" s="1"/>
      <c r="AI115" s="1"/>
    </row>
    <row r="116" spans="1:35" s="2" customFormat="1" ht="11.5" x14ac:dyDescent="0.25">
      <c r="A116" s="1"/>
      <c r="B116" s="227"/>
      <c r="C116" s="227"/>
      <c r="D116" s="225"/>
      <c r="E116" s="225"/>
      <c r="F116" s="226"/>
      <c r="G116" s="166"/>
      <c r="H116" s="226"/>
      <c r="I116" s="166"/>
      <c r="J116" s="226"/>
      <c r="K116" s="166"/>
      <c r="L116" s="226"/>
      <c r="M116" s="166"/>
      <c r="N116" s="226"/>
      <c r="O116" s="166"/>
      <c r="P116" s="226"/>
      <c r="Q116" s="166"/>
      <c r="R116" s="226"/>
      <c r="S116" s="1"/>
      <c r="T116" s="1"/>
      <c r="U116" s="1"/>
      <c r="V116" s="4"/>
      <c r="W116" s="4"/>
      <c r="X116" s="4"/>
      <c r="Y116" s="4"/>
      <c r="Z116" s="4"/>
      <c r="AA116" s="4"/>
      <c r="AB116" s="1"/>
      <c r="AC116" s="1"/>
      <c r="AD116" s="1"/>
      <c r="AE116" s="1"/>
      <c r="AF116" s="1"/>
      <c r="AG116" s="1"/>
      <c r="AH116" s="1"/>
      <c r="AI116" s="1"/>
    </row>
    <row r="117" spans="1:35" s="2" customFormat="1" ht="11.5" x14ac:dyDescent="0.25">
      <c r="A117" s="1"/>
      <c r="B117" s="227"/>
      <c r="C117" s="227"/>
      <c r="D117" s="225"/>
      <c r="E117" s="225"/>
      <c r="F117" s="226"/>
      <c r="G117" s="166"/>
      <c r="H117" s="226"/>
      <c r="I117" s="166"/>
      <c r="J117" s="226"/>
      <c r="K117" s="166"/>
      <c r="L117" s="226"/>
      <c r="M117" s="166"/>
      <c r="N117" s="226"/>
      <c r="O117" s="166"/>
      <c r="P117" s="226"/>
      <c r="Q117" s="166"/>
      <c r="R117" s="226"/>
      <c r="S117" s="1"/>
      <c r="T117" s="1"/>
      <c r="U117" s="1"/>
      <c r="V117" s="4"/>
      <c r="W117" s="4"/>
      <c r="X117" s="4"/>
      <c r="Y117" s="4"/>
      <c r="Z117" s="4"/>
      <c r="AA117" s="4"/>
      <c r="AB117" s="1"/>
      <c r="AC117" s="1"/>
      <c r="AD117" s="1"/>
      <c r="AE117" s="1"/>
      <c r="AF117" s="1"/>
      <c r="AG117" s="1"/>
      <c r="AH117" s="1"/>
      <c r="AI117" s="1"/>
    </row>
    <row r="118" spans="1:35" s="2" customFormat="1" ht="11.5" x14ac:dyDescent="0.25">
      <c r="A118" s="1"/>
      <c r="B118" s="227"/>
      <c r="C118" s="227"/>
      <c r="D118" s="225"/>
      <c r="E118" s="225"/>
      <c r="F118" s="226"/>
      <c r="G118" s="166"/>
      <c r="H118" s="226"/>
      <c r="I118" s="166"/>
      <c r="J118" s="226"/>
      <c r="K118" s="166"/>
      <c r="L118" s="226"/>
      <c r="M118" s="166"/>
      <c r="N118" s="226"/>
      <c r="O118" s="166"/>
      <c r="P118" s="226"/>
      <c r="Q118" s="166"/>
      <c r="R118" s="226"/>
      <c r="S118" s="1"/>
      <c r="T118" s="1"/>
      <c r="U118" s="1"/>
      <c r="V118" s="4"/>
      <c r="W118" s="4"/>
      <c r="X118" s="4"/>
      <c r="Y118" s="4"/>
      <c r="Z118" s="4"/>
      <c r="AA118" s="4"/>
      <c r="AB118" s="1"/>
      <c r="AC118" s="1"/>
      <c r="AD118" s="1"/>
      <c r="AE118" s="1"/>
      <c r="AF118" s="1"/>
      <c r="AG118" s="1"/>
      <c r="AH118" s="1"/>
      <c r="AI118" s="1"/>
    </row>
    <row r="119" spans="1:35" s="2" customFormat="1" ht="11.5" x14ac:dyDescent="0.25">
      <c r="A119" s="1"/>
      <c r="B119" s="227"/>
      <c r="C119" s="227"/>
      <c r="D119" s="225"/>
      <c r="E119" s="225"/>
      <c r="F119" s="226"/>
      <c r="G119" s="166"/>
      <c r="H119" s="226"/>
      <c r="I119" s="166"/>
      <c r="J119" s="226"/>
      <c r="K119" s="166"/>
      <c r="L119" s="226"/>
      <c r="M119" s="166"/>
      <c r="N119" s="226"/>
      <c r="O119" s="166"/>
      <c r="P119" s="226"/>
      <c r="Q119" s="166"/>
      <c r="R119" s="226"/>
      <c r="S119" s="1"/>
      <c r="T119" s="1"/>
      <c r="U119" s="1"/>
      <c r="V119" s="4"/>
      <c r="W119" s="4"/>
      <c r="X119" s="4"/>
      <c r="Y119" s="4"/>
      <c r="Z119" s="4"/>
      <c r="AA119" s="4"/>
      <c r="AB119" s="1"/>
      <c r="AC119" s="1"/>
      <c r="AD119" s="1"/>
      <c r="AE119" s="1"/>
      <c r="AF119" s="1"/>
      <c r="AG119" s="1"/>
      <c r="AH119" s="1"/>
      <c r="AI119" s="1"/>
    </row>
    <row r="120" spans="1:35" s="2" customFormat="1" ht="11.5" x14ac:dyDescent="0.25">
      <c r="A120" s="1"/>
      <c r="B120" s="227"/>
      <c r="C120" s="227"/>
      <c r="D120" s="225"/>
      <c r="E120" s="225"/>
      <c r="F120" s="226"/>
      <c r="G120" s="166"/>
      <c r="H120" s="226"/>
      <c r="I120" s="166"/>
      <c r="J120" s="226"/>
      <c r="K120" s="166"/>
      <c r="L120" s="226"/>
      <c r="M120" s="166"/>
      <c r="N120" s="226"/>
      <c r="O120" s="166"/>
      <c r="P120" s="226"/>
      <c r="Q120" s="166"/>
      <c r="R120" s="226"/>
      <c r="S120" s="1"/>
      <c r="T120" s="1"/>
      <c r="U120" s="1"/>
      <c r="V120" s="4"/>
      <c r="W120" s="4"/>
      <c r="X120" s="4"/>
      <c r="Y120" s="4"/>
      <c r="Z120" s="4"/>
      <c r="AA120" s="4"/>
      <c r="AB120" s="1"/>
      <c r="AC120" s="1"/>
      <c r="AD120" s="1"/>
      <c r="AE120" s="1"/>
      <c r="AF120" s="1"/>
      <c r="AG120" s="1"/>
      <c r="AH120" s="1"/>
      <c r="AI120" s="1"/>
    </row>
    <row r="121" spans="1:35" s="2" customFormat="1" ht="11.5" x14ac:dyDescent="0.25">
      <c r="A121" s="1"/>
      <c r="B121" s="227"/>
      <c r="C121" s="227"/>
      <c r="D121" s="225"/>
      <c r="E121" s="225"/>
      <c r="F121" s="226"/>
      <c r="G121" s="166"/>
      <c r="H121" s="226"/>
      <c r="I121" s="166"/>
      <c r="J121" s="226"/>
      <c r="K121" s="166"/>
      <c r="L121" s="226"/>
      <c r="M121" s="166"/>
      <c r="N121" s="226"/>
      <c r="O121" s="166"/>
      <c r="P121" s="226"/>
      <c r="Q121" s="166"/>
      <c r="R121" s="226"/>
      <c r="S121" s="1"/>
      <c r="T121" s="1"/>
      <c r="U121" s="1"/>
      <c r="V121" s="4"/>
      <c r="W121" s="4"/>
      <c r="X121" s="4"/>
      <c r="Y121" s="4"/>
      <c r="Z121" s="4"/>
      <c r="AA121" s="4"/>
      <c r="AB121" s="1"/>
      <c r="AC121" s="1"/>
      <c r="AD121" s="1"/>
      <c r="AE121" s="1"/>
      <c r="AF121" s="1"/>
      <c r="AG121" s="1"/>
      <c r="AH121" s="1"/>
      <c r="AI121" s="1"/>
    </row>
    <row r="122" spans="1:35" s="2" customFormat="1" ht="11.5" x14ac:dyDescent="0.25">
      <c r="A122" s="1"/>
      <c r="B122" s="227"/>
      <c r="C122" s="227"/>
      <c r="D122" s="225"/>
      <c r="E122" s="225"/>
      <c r="F122" s="226"/>
      <c r="G122" s="166"/>
      <c r="H122" s="226"/>
      <c r="I122" s="166"/>
      <c r="J122" s="226"/>
      <c r="K122" s="166"/>
      <c r="L122" s="226"/>
      <c r="M122" s="166"/>
      <c r="N122" s="226"/>
      <c r="O122" s="166"/>
      <c r="P122" s="226"/>
      <c r="Q122" s="166"/>
      <c r="R122" s="226"/>
      <c r="S122" s="1"/>
      <c r="T122" s="1"/>
      <c r="U122" s="1"/>
      <c r="V122" s="4"/>
      <c r="W122" s="4"/>
      <c r="X122" s="4"/>
      <c r="Y122" s="4"/>
      <c r="Z122" s="4"/>
      <c r="AA122" s="4"/>
      <c r="AB122" s="1"/>
      <c r="AC122" s="1"/>
      <c r="AD122" s="1"/>
      <c r="AE122" s="1"/>
      <c r="AF122" s="1"/>
      <c r="AG122" s="1"/>
      <c r="AH122" s="1"/>
      <c r="AI122" s="1"/>
    </row>
    <row r="123" spans="1:35" s="2" customFormat="1" ht="11.5" x14ac:dyDescent="0.25">
      <c r="A123" s="1"/>
      <c r="B123" s="227"/>
      <c r="C123" s="227"/>
      <c r="D123" s="225"/>
      <c r="E123" s="225"/>
      <c r="F123" s="226"/>
      <c r="G123" s="166"/>
      <c r="H123" s="226"/>
      <c r="I123" s="166"/>
      <c r="J123" s="226"/>
      <c r="K123" s="166"/>
      <c r="L123" s="226"/>
      <c r="M123" s="166"/>
      <c r="N123" s="226"/>
      <c r="O123" s="166"/>
      <c r="P123" s="226"/>
      <c r="Q123" s="166"/>
      <c r="R123" s="226"/>
      <c r="S123" s="1"/>
      <c r="T123" s="1"/>
      <c r="U123" s="1"/>
      <c r="V123" s="4"/>
      <c r="W123" s="4"/>
      <c r="X123" s="4"/>
      <c r="Y123" s="4"/>
      <c r="Z123" s="4"/>
      <c r="AA123" s="4"/>
      <c r="AB123" s="1"/>
      <c r="AC123" s="1"/>
      <c r="AD123" s="1"/>
      <c r="AE123" s="1"/>
      <c r="AF123" s="1"/>
      <c r="AG123" s="1"/>
      <c r="AH123" s="1"/>
      <c r="AI123" s="1"/>
    </row>
    <row r="124" spans="1:35" s="2" customFormat="1" ht="11.5" x14ac:dyDescent="0.25">
      <c r="A124" s="1"/>
      <c r="B124" s="227"/>
      <c r="C124" s="227"/>
      <c r="D124" s="225"/>
      <c r="E124" s="225"/>
      <c r="F124" s="226"/>
      <c r="G124" s="166"/>
      <c r="H124" s="226"/>
      <c r="I124" s="166"/>
      <c r="J124" s="226"/>
      <c r="K124" s="166"/>
      <c r="L124" s="226"/>
      <c r="M124" s="166"/>
      <c r="N124" s="226"/>
      <c r="O124" s="166"/>
      <c r="P124" s="226"/>
      <c r="Q124" s="166"/>
      <c r="R124" s="226"/>
      <c r="S124" s="1"/>
      <c r="T124" s="1"/>
      <c r="U124" s="1"/>
      <c r="V124" s="4"/>
      <c r="W124" s="4"/>
      <c r="X124" s="4"/>
      <c r="Y124" s="4"/>
      <c r="Z124" s="4"/>
      <c r="AA124" s="4"/>
      <c r="AB124" s="1"/>
      <c r="AC124" s="1"/>
      <c r="AD124" s="1"/>
      <c r="AE124" s="1"/>
      <c r="AF124" s="1"/>
      <c r="AG124" s="1"/>
      <c r="AH124" s="1"/>
      <c r="AI124" s="1"/>
    </row>
    <row r="125" spans="1:35" s="2" customFormat="1" ht="11.5" x14ac:dyDescent="0.25">
      <c r="A125" s="1"/>
      <c r="B125" s="227"/>
      <c r="C125" s="227"/>
      <c r="D125" s="225"/>
      <c r="E125" s="225"/>
      <c r="F125" s="226"/>
      <c r="G125" s="166"/>
      <c r="H125" s="226"/>
      <c r="I125" s="166"/>
      <c r="J125" s="226"/>
      <c r="K125" s="166"/>
      <c r="L125" s="226"/>
      <c r="M125" s="166"/>
      <c r="N125" s="226"/>
      <c r="O125" s="166"/>
      <c r="P125" s="226"/>
      <c r="Q125" s="166"/>
      <c r="R125" s="226"/>
      <c r="S125" s="1"/>
      <c r="T125" s="1"/>
      <c r="U125" s="1"/>
      <c r="V125" s="4"/>
      <c r="W125" s="4"/>
      <c r="X125" s="4"/>
      <c r="Y125" s="4"/>
      <c r="Z125" s="4"/>
      <c r="AA125" s="4"/>
      <c r="AB125" s="1"/>
      <c r="AC125" s="1"/>
      <c r="AD125" s="1"/>
      <c r="AE125" s="1"/>
      <c r="AF125" s="1"/>
      <c r="AG125" s="1"/>
      <c r="AH125" s="1"/>
      <c r="AI125" s="1"/>
    </row>
    <row r="126" spans="1:35" s="2" customFormat="1" ht="11.5" x14ac:dyDescent="0.25">
      <c r="A126" s="1"/>
      <c r="B126" s="227"/>
      <c r="C126" s="227"/>
      <c r="D126" s="225"/>
      <c r="E126" s="225"/>
      <c r="F126" s="226"/>
      <c r="G126" s="166"/>
      <c r="H126" s="226"/>
      <c r="I126" s="166"/>
      <c r="J126" s="226"/>
      <c r="K126" s="166"/>
      <c r="L126" s="226"/>
      <c r="M126" s="166"/>
      <c r="N126" s="226"/>
      <c r="O126" s="166"/>
      <c r="P126" s="226"/>
      <c r="Q126" s="166"/>
      <c r="R126" s="226"/>
      <c r="S126" s="1"/>
      <c r="T126" s="1"/>
      <c r="U126" s="1"/>
      <c r="V126" s="4"/>
      <c r="W126" s="4"/>
      <c r="X126" s="4"/>
      <c r="Y126" s="4"/>
      <c r="Z126" s="4"/>
      <c r="AA126" s="4"/>
      <c r="AB126" s="1"/>
      <c r="AC126" s="1"/>
      <c r="AD126" s="1"/>
      <c r="AE126" s="1"/>
      <c r="AF126" s="1"/>
      <c r="AG126" s="1"/>
      <c r="AH126" s="1"/>
      <c r="AI126" s="1"/>
    </row>
    <row r="127" spans="1:35" s="2" customFormat="1" ht="11.5" x14ac:dyDescent="0.25">
      <c r="A127" s="1"/>
      <c r="B127" s="227"/>
      <c r="C127" s="227"/>
      <c r="D127" s="225"/>
      <c r="E127" s="225"/>
      <c r="F127" s="226"/>
      <c r="G127" s="166"/>
      <c r="H127" s="226"/>
      <c r="I127" s="166"/>
      <c r="J127" s="226"/>
      <c r="K127" s="166"/>
      <c r="L127" s="226"/>
      <c r="M127" s="166"/>
      <c r="N127" s="226"/>
      <c r="O127" s="166"/>
      <c r="P127" s="226"/>
      <c r="Q127" s="166"/>
      <c r="R127" s="226"/>
      <c r="S127" s="1"/>
      <c r="T127" s="1"/>
      <c r="U127" s="1"/>
      <c r="V127" s="4"/>
      <c r="W127" s="4"/>
      <c r="X127" s="4"/>
      <c r="Y127" s="4"/>
      <c r="Z127" s="4"/>
      <c r="AA127" s="4"/>
      <c r="AB127" s="1"/>
      <c r="AC127" s="1"/>
      <c r="AD127" s="1"/>
      <c r="AE127" s="1"/>
      <c r="AF127" s="1"/>
      <c r="AG127" s="1"/>
      <c r="AH127" s="1"/>
      <c r="AI127" s="1"/>
    </row>
    <row r="128" spans="1:35" s="2" customFormat="1" ht="11.5" x14ac:dyDescent="0.25">
      <c r="A128" s="1"/>
      <c r="B128" s="227"/>
      <c r="C128" s="227"/>
      <c r="D128" s="225"/>
      <c r="E128" s="225"/>
      <c r="F128" s="226"/>
      <c r="G128" s="166"/>
      <c r="H128" s="226"/>
      <c r="I128" s="166"/>
      <c r="J128" s="226"/>
      <c r="K128" s="166"/>
      <c r="L128" s="226"/>
      <c r="M128" s="166"/>
      <c r="N128" s="226"/>
      <c r="O128" s="166"/>
      <c r="P128" s="226"/>
      <c r="Q128" s="166"/>
      <c r="R128" s="226"/>
      <c r="S128" s="1"/>
      <c r="T128" s="1"/>
      <c r="U128" s="1"/>
      <c r="V128" s="4"/>
      <c r="W128" s="4"/>
      <c r="X128" s="4"/>
      <c r="Y128" s="4"/>
      <c r="Z128" s="4"/>
      <c r="AA128" s="4"/>
      <c r="AB128" s="1"/>
      <c r="AC128" s="1"/>
      <c r="AD128" s="1"/>
      <c r="AE128" s="1"/>
      <c r="AF128" s="1"/>
      <c r="AG128" s="1"/>
      <c r="AH128" s="1"/>
      <c r="AI128" s="1"/>
    </row>
    <row r="129" spans="1:35" s="2" customFormat="1" ht="11.5" x14ac:dyDescent="0.25">
      <c r="A129" s="1"/>
      <c r="B129" s="227"/>
      <c r="C129" s="227"/>
      <c r="D129" s="225"/>
      <c r="E129" s="225"/>
      <c r="F129" s="226"/>
      <c r="G129" s="166"/>
      <c r="H129" s="226"/>
      <c r="I129" s="166"/>
      <c r="J129" s="226"/>
      <c r="K129" s="166"/>
      <c r="L129" s="226"/>
      <c r="M129" s="166"/>
      <c r="N129" s="226"/>
      <c r="O129" s="166"/>
      <c r="P129" s="226"/>
      <c r="Q129" s="166"/>
      <c r="R129" s="226"/>
      <c r="S129" s="1"/>
      <c r="T129" s="1"/>
      <c r="U129" s="1"/>
      <c r="V129" s="4"/>
      <c r="W129" s="4"/>
      <c r="X129" s="4"/>
      <c r="Y129" s="4"/>
      <c r="Z129" s="4"/>
      <c r="AA129" s="4"/>
      <c r="AB129" s="1"/>
      <c r="AC129" s="1"/>
      <c r="AD129" s="1"/>
      <c r="AE129" s="1"/>
      <c r="AF129" s="1"/>
      <c r="AG129" s="1"/>
      <c r="AH129" s="1"/>
      <c r="AI129" s="1"/>
    </row>
    <row r="130" spans="1:35" s="2" customFormat="1" ht="11.5" x14ac:dyDescent="0.25">
      <c r="A130" s="1"/>
      <c r="B130" s="227"/>
      <c r="C130" s="227"/>
      <c r="D130" s="225"/>
      <c r="E130" s="225"/>
      <c r="F130" s="226"/>
      <c r="G130" s="166"/>
      <c r="H130" s="226"/>
      <c r="I130" s="166"/>
      <c r="J130" s="226"/>
      <c r="K130" s="166"/>
      <c r="L130" s="226"/>
      <c r="M130" s="166"/>
      <c r="N130" s="226"/>
      <c r="O130" s="166"/>
      <c r="P130" s="226"/>
      <c r="Q130" s="166"/>
      <c r="R130" s="226"/>
      <c r="S130" s="1"/>
      <c r="T130" s="1"/>
      <c r="U130" s="1"/>
      <c r="V130" s="4"/>
      <c r="W130" s="4"/>
      <c r="X130" s="4"/>
      <c r="Y130" s="4"/>
      <c r="Z130" s="4"/>
      <c r="AA130" s="4"/>
      <c r="AB130" s="1"/>
      <c r="AC130" s="1"/>
      <c r="AD130" s="1"/>
      <c r="AE130" s="1"/>
      <c r="AF130" s="1"/>
      <c r="AG130" s="1"/>
      <c r="AH130" s="1"/>
      <c r="AI130" s="1"/>
    </row>
    <row r="131" spans="1:35" s="2" customFormat="1" ht="11.5" x14ac:dyDescent="0.25">
      <c r="A131" s="1"/>
      <c r="B131" s="227"/>
      <c r="C131" s="227"/>
      <c r="D131" s="225"/>
      <c r="E131" s="225"/>
      <c r="F131" s="226"/>
      <c r="G131" s="166"/>
      <c r="H131" s="226"/>
      <c r="I131" s="166"/>
      <c r="J131" s="226"/>
      <c r="K131" s="166"/>
      <c r="L131" s="226"/>
      <c r="M131" s="166"/>
      <c r="N131" s="226"/>
      <c r="O131" s="166"/>
      <c r="P131" s="226"/>
      <c r="Q131" s="166"/>
      <c r="R131" s="226"/>
      <c r="S131" s="1"/>
      <c r="T131" s="1"/>
      <c r="U131" s="1"/>
      <c r="V131" s="4"/>
      <c r="W131" s="4"/>
      <c r="X131" s="4"/>
      <c r="Y131" s="4"/>
      <c r="Z131" s="4"/>
      <c r="AA131" s="4"/>
      <c r="AB131" s="1"/>
      <c r="AC131" s="1"/>
      <c r="AD131" s="1"/>
      <c r="AE131" s="1"/>
      <c r="AF131" s="1"/>
      <c r="AG131" s="1"/>
      <c r="AH131" s="1"/>
      <c r="AI131" s="1"/>
    </row>
    <row r="132" spans="1:35" s="2" customFormat="1" ht="11.5" x14ac:dyDescent="0.25">
      <c r="A132" s="1"/>
      <c r="B132" s="227"/>
      <c r="C132" s="227"/>
      <c r="D132" s="225"/>
      <c r="E132" s="225"/>
      <c r="F132" s="226"/>
      <c r="G132" s="166"/>
      <c r="H132" s="226"/>
      <c r="I132" s="166"/>
      <c r="J132" s="226"/>
      <c r="K132" s="166"/>
      <c r="L132" s="226"/>
      <c r="M132" s="166"/>
      <c r="N132" s="226"/>
      <c r="O132" s="166"/>
      <c r="P132" s="226"/>
      <c r="Q132" s="166"/>
      <c r="R132" s="226"/>
      <c r="S132" s="1"/>
      <c r="T132" s="1"/>
      <c r="U132" s="1"/>
      <c r="V132" s="4"/>
      <c r="W132" s="4"/>
      <c r="X132" s="4"/>
      <c r="Y132" s="4"/>
      <c r="Z132" s="4"/>
      <c r="AA132" s="4"/>
      <c r="AB132" s="1"/>
      <c r="AC132" s="1"/>
      <c r="AD132" s="1"/>
      <c r="AE132" s="1"/>
      <c r="AF132" s="1"/>
      <c r="AG132" s="1"/>
      <c r="AH132" s="1"/>
      <c r="AI132" s="1"/>
    </row>
    <row r="133" spans="1:35" s="2" customFormat="1" ht="11.5" x14ac:dyDescent="0.25">
      <c r="A133" s="1"/>
      <c r="B133" s="227"/>
      <c r="C133" s="227"/>
      <c r="D133" s="225"/>
      <c r="E133" s="225"/>
      <c r="F133" s="226"/>
      <c r="G133" s="166"/>
      <c r="H133" s="226"/>
      <c r="I133" s="166"/>
      <c r="J133" s="226"/>
      <c r="K133" s="166"/>
      <c r="L133" s="226"/>
      <c r="M133" s="166"/>
      <c r="N133" s="226"/>
      <c r="O133" s="166"/>
      <c r="P133" s="226"/>
      <c r="Q133" s="166"/>
      <c r="R133" s="226"/>
      <c r="S133" s="1"/>
      <c r="T133" s="1"/>
      <c r="U133" s="1"/>
      <c r="V133" s="4"/>
      <c r="W133" s="4"/>
      <c r="X133" s="4"/>
      <c r="Y133" s="4"/>
      <c r="Z133" s="4"/>
      <c r="AA133" s="4"/>
      <c r="AB133" s="1"/>
      <c r="AC133" s="1"/>
      <c r="AD133" s="1"/>
      <c r="AE133" s="1"/>
      <c r="AF133" s="1"/>
      <c r="AG133" s="1"/>
      <c r="AH133" s="1"/>
      <c r="AI133" s="1"/>
    </row>
    <row r="134" spans="1:35" s="2" customFormat="1" ht="11.5" x14ac:dyDescent="0.25">
      <c r="A134" s="1"/>
      <c r="B134" s="227"/>
      <c r="C134" s="227"/>
      <c r="D134" s="225"/>
      <c r="E134" s="225"/>
      <c r="F134" s="226"/>
      <c r="G134" s="166"/>
      <c r="H134" s="226"/>
      <c r="I134" s="166"/>
      <c r="J134" s="226"/>
      <c r="K134" s="166"/>
      <c r="L134" s="226"/>
      <c r="M134" s="166"/>
      <c r="N134" s="226"/>
      <c r="O134" s="166"/>
      <c r="P134" s="226"/>
      <c r="Q134" s="166"/>
      <c r="R134" s="226"/>
      <c r="S134" s="1"/>
      <c r="T134" s="1"/>
      <c r="U134" s="1"/>
      <c r="V134" s="4"/>
      <c r="W134" s="4"/>
      <c r="X134" s="4"/>
      <c r="Y134" s="4"/>
      <c r="Z134" s="4"/>
      <c r="AA134" s="4"/>
      <c r="AB134" s="1"/>
      <c r="AC134" s="1"/>
      <c r="AD134" s="1"/>
      <c r="AE134" s="1"/>
      <c r="AF134" s="1"/>
      <c r="AG134" s="1"/>
      <c r="AH134" s="1"/>
      <c r="AI134" s="1"/>
    </row>
    <row r="135" spans="1:35" s="2" customFormat="1" ht="11.5" x14ac:dyDescent="0.25">
      <c r="A135" s="1"/>
      <c r="B135" s="227"/>
      <c r="C135" s="227"/>
      <c r="D135" s="225"/>
      <c r="E135" s="225"/>
      <c r="F135" s="226"/>
      <c r="G135" s="166"/>
      <c r="H135" s="226"/>
      <c r="I135" s="166"/>
      <c r="J135" s="226"/>
      <c r="K135" s="166"/>
      <c r="L135" s="226"/>
      <c r="M135" s="166"/>
      <c r="N135" s="226"/>
      <c r="O135" s="166"/>
      <c r="P135" s="226"/>
      <c r="Q135" s="166"/>
      <c r="R135" s="226"/>
      <c r="S135" s="1"/>
      <c r="T135" s="1"/>
      <c r="U135" s="1"/>
      <c r="V135" s="4"/>
      <c r="W135" s="4"/>
      <c r="X135" s="4"/>
      <c r="Y135" s="4"/>
      <c r="Z135" s="4"/>
      <c r="AA135" s="4"/>
      <c r="AB135" s="1"/>
      <c r="AC135" s="1"/>
      <c r="AD135" s="1"/>
      <c r="AE135" s="1"/>
      <c r="AF135" s="1"/>
      <c r="AG135" s="1"/>
      <c r="AH135" s="1"/>
      <c r="AI135" s="1"/>
    </row>
    <row r="136" spans="1:35" s="2" customFormat="1" ht="11.5" x14ac:dyDescent="0.25">
      <c r="A136" s="1"/>
      <c r="B136" s="227"/>
      <c r="C136" s="227"/>
      <c r="D136" s="225"/>
      <c r="E136" s="225"/>
      <c r="F136" s="226"/>
      <c r="G136" s="166"/>
      <c r="H136" s="226"/>
      <c r="I136" s="166"/>
      <c r="J136" s="226"/>
      <c r="K136" s="166"/>
      <c r="L136" s="226"/>
      <c r="M136" s="166"/>
      <c r="N136" s="226"/>
      <c r="O136" s="166"/>
      <c r="P136" s="226"/>
      <c r="Q136" s="166"/>
      <c r="R136" s="226"/>
      <c r="S136" s="1"/>
      <c r="T136" s="1"/>
      <c r="U136" s="1"/>
      <c r="V136" s="4"/>
      <c r="W136" s="4"/>
      <c r="X136" s="4"/>
      <c r="Y136" s="4"/>
      <c r="Z136" s="4"/>
      <c r="AA136" s="4"/>
      <c r="AB136" s="1"/>
      <c r="AC136" s="1"/>
      <c r="AD136" s="1"/>
      <c r="AE136" s="1"/>
      <c r="AF136" s="1"/>
      <c r="AG136" s="1"/>
      <c r="AH136" s="1"/>
      <c r="AI136" s="1"/>
    </row>
    <row r="137" spans="1:35" s="2" customFormat="1" ht="11.5" x14ac:dyDescent="0.25">
      <c r="A137" s="1"/>
      <c r="B137" s="227"/>
      <c r="C137" s="227"/>
      <c r="D137" s="225"/>
      <c r="E137" s="225"/>
      <c r="F137" s="226"/>
      <c r="G137" s="166"/>
      <c r="H137" s="226"/>
      <c r="I137" s="166"/>
      <c r="J137" s="226"/>
      <c r="K137" s="166"/>
      <c r="L137" s="226"/>
      <c r="M137" s="166"/>
      <c r="N137" s="226"/>
      <c r="O137" s="166"/>
      <c r="P137" s="226"/>
      <c r="Q137" s="166"/>
      <c r="R137" s="226"/>
      <c r="S137" s="1"/>
      <c r="T137" s="1"/>
      <c r="U137" s="1"/>
      <c r="V137" s="4"/>
      <c r="W137" s="4"/>
      <c r="X137" s="4"/>
      <c r="Y137" s="4"/>
      <c r="Z137" s="4"/>
      <c r="AA137" s="4"/>
      <c r="AB137" s="1"/>
      <c r="AC137" s="1"/>
      <c r="AD137" s="1"/>
      <c r="AE137" s="1"/>
      <c r="AF137" s="1"/>
      <c r="AG137" s="1"/>
      <c r="AH137" s="1"/>
      <c r="AI137" s="1"/>
    </row>
    <row r="138" spans="1:35" s="2" customFormat="1" ht="11.5" x14ac:dyDescent="0.25">
      <c r="A138" s="1"/>
      <c r="B138" s="227"/>
      <c r="C138" s="227"/>
      <c r="D138" s="225"/>
      <c r="E138" s="225"/>
      <c r="F138" s="226"/>
      <c r="G138" s="166"/>
      <c r="H138" s="226"/>
      <c r="I138" s="166"/>
      <c r="J138" s="226"/>
      <c r="K138" s="166"/>
      <c r="L138" s="226"/>
      <c r="M138" s="166"/>
      <c r="N138" s="226"/>
      <c r="O138" s="166"/>
      <c r="P138" s="226"/>
      <c r="Q138" s="166"/>
      <c r="R138" s="226"/>
      <c r="S138" s="1"/>
      <c r="T138" s="1"/>
      <c r="U138" s="1"/>
      <c r="V138" s="4"/>
      <c r="W138" s="4"/>
      <c r="X138" s="4"/>
      <c r="Y138" s="4"/>
      <c r="Z138" s="4"/>
      <c r="AA138" s="4"/>
      <c r="AB138" s="1"/>
      <c r="AC138" s="1"/>
      <c r="AD138" s="1"/>
      <c r="AE138" s="1"/>
      <c r="AF138" s="1"/>
      <c r="AG138" s="1"/>
      <c r="AH138" s="1"/>
      <c r="AI138" s="1"/>
    </row>
    <row r="139" spans="1:35" s="2" customFormat="1" ht="11.5" x14ac:dyDescent="0.25">
      <c r="A139" s="1"/>
      <c r="B139" s="227"/>
      <c r="C139" s="227"/>
      <c r="D139" s="225"/>
      <c r="E139" s="225"/>
      <c r="F139" s="226"/>
      <c r="G139" s="166"/>
      <c r="H139" s="226"/>
      <c r="I139" s="166"/>
      <c r="J139" s="226"/>
      <c r="K139" s="166"/>
      <c r="L139" s="226"/>
      <c r="M139" s="166"/>
      <c r="N139" s="226"/>
      <c r="O139" s="166"/>
      <c r="P139" s="226"/>
      <c r="Q139" s="166"/>
      <c r="R139" s="226"/>
      <c r="S139" s="1"/>
      <c r="T139" s="1"/>
      <c r="U139" s="1"/>
      <c r="V139" s="4"/>
      <c r="W139" s="4"/>
      <c r="X139" s="4"/>
      <c r="Y139" s="4"/>
      <c r="Z139" s="4"/>
      <c r="AA139" s="4"/>
      <c r="AB139" s="1"/>
      <c r="AC139" s="1"/>
      <c r="AD139" s="1"/>
      <c r="AE139" s="1"/>
      <c r="AF139" s="1"/>
      <c r="AG139" s="1"/>
      <c r="AH139" s="1"/>
      <c r="AI139" s="1"/>
    </row>
    <row r="140" spans="1:35" s="2" customFormat="1" ht="11.5" x14ac:dyDescent="0.25">
      <c r="A140" s="1"/>
      <c r="B140" s="227"/>
      <c r="C140" s="227"/>
      <c r="D140" s="225"/>
      <c r="E140" s="225"/>
      <c r="F140" s="226"/>
      <c r="G140" s="166"/>
      <c r="H140" s="226"/>
      <c r="I140" s="166"/>
      <c r="J140" s="226"/>
      <c r="K140" s="166"/>
      <c r="L140" s="226"/>
      <c r="M140" s="166"/>
      <c r="N140" s="226"/>
      <c r="O140" s="166"/>
      <c r="P140" s="226"/>
      <c r="Q140" s="166"/>
      <c r="R140" s="226"/>
      <c r="S140" s="1"/>
      <c r="T140" s="1"/>
      <c r="U140" s="1"/>
      <c r="V140" s="4"/>
      <c r="W140" s="4"/>
      <c r="X140" s="4"/>
      <c r="Y140" s="4"/>
      <c r="Z140" s="4"/>
      <c r="AA140" s="4"/>
      <c r="AB140" s="1"/>
      <c r="AC140" s="1"/>
      <c r="AD140" s="1"/>
      <c r="AE140" s="1"/>
      <c r="AF140" s="1"/>
      <c r="AG140" s="1"/>
      <c r="AH140" s="1"/>
      <c r="AI140" s="1"/>
    </row>
    <row r="141" spans="1:35" s="2" customFormat="1" ht="11.5" x14ac:dyDescent="0.25">
      <c r="A141" s="1"/>
      <c r="B141" s="227"/>
      <c r="C141" s="227"/>
      <c r="D141" s="225"/>
      <c r="E141" s="225"/>
      <c r="F141" s="226"/>
      <c r="G141" s="166"/>
      <c r="H141" s="226"/>
      <c r="I141" s="166"/>
      <c r="J141" s="226"/>
      <c r="K141" s="166"/>
      <c r="L141" s="226"/>
      <c r="M141" s="166"/>
      <c r="N141" s="226"/>
      <c r="O141" s="166"/>
      <c r="P141" s="226"/>
      <c r="Q141" s="166"/>
      <c r="R141" s="226"/>
      <c r="S141" s="1"/>
      <c r="T141" s="1"/>
      <c r="U141" s="1"/>
      <c r="V141" s="4"/>
      <c r="W141" s="4"/>
      <c r="X141" s="4"/>
      <c r="Y141" s="4"/>
      <c r="Z141" s="4"/>
      <c r="AA141" s="4"/>
      <c r="AB141" s="1"/>
      <c r="AC141" s="1"/>
      <c r="AD141" s="1"/>
      <c r="AE141" s="1"/>
      <c r="AF141" s="1"/>
      <c r="AG141" s="1"/>
      <c r="AH141" s="1"/>
      <c r="AI141" s="1"/>
    </row>
    <row r="142" spans="1:35" s="2" customFormat="1" ht="11.5" x14ac:dyDescent="0.25">
      <c r="A142" s="1"/>
      <c r="B142" s="227"/>
      <c r="C142" s="227"/>
      <c r="D142" s="225"/>
      <c r="E142" s="225"/>
      <c r="F142" s="226"/>
      <c r="G142" s="166"/>
      <c r="H142" s="226"/>
      <c r="I142" s="166"/>
      <c r="J142" s="226"/>
      <c r="K142" s="166"/>
      <c r="L142" s="226"/>
      <c r="M142" s="166"/>
      <c r="N142" s="226"/>
      <c r="O142" s="166"/>
      <c r="P142" s="226"/>
      <c r="Q142" s="166"/>
      <c r="R142" s="226"/>
      <c r="S142" s="1"/>
      <c r="T142" s="1"/>
      <c r="U142" s="1"/>
      <c r="V142" s="4"/>
      <c r="W142" s="4"/>
      <c r="X142" s="4"/>
      <c r="Y142" s="4"/>
      <c r="Z142" s="4"/>
      <c r="AA142" s="4"/>
      <c r="AB142" s="1"/>
      <c r="AC142" s="1"/>
      <c r="AD142" s="1"/>
      <c r="AE142" s="1"/>
      <c r="AF142" s="1"/>
      <c r="AG142" s="1"/>
      <c r="AH142" s="1"/>
      <c r="AI142" s="1"/>
    </row>
    <row r="143" spans="1:35" s="2" customFormat="1" ht="11.5" x14ac:dyDescent="0.25">
      <c r="A143" s="1"/>
      <c r="B143" s="227"/>
      <c r="C143" s="227"/>
      <c r="D143" s="225"/>
      <c r="E143" s="225"/>
      <c r="F143" s="226"/>
      <c r="G143" s="166"/>
      <c r="H143" s="226"/>
      <c r="I143" s="166"/>
      <c r="J143" s="226"/>
      <c r="K143" s="166"/>
      <c r="L143" s="226"/>
      <c r="M143" s="166"/>
      <c r="N143" s="226"/>
      <c r="O143" s="166"/>
      <c r="P143" s="226"/>
      <c r="Q143" s="166"/>
      <c r="R143" s="226"/>
      <c r="S143" s="1"/>
      <c r="T143" s="1"/>
      <c r="U143" s="1"/>
      <c r="V143" s="4"/>
      <c r="W143" s="4"/>
      <c r="X143" s="4"/>
      <c r="Y143" s="4"/>
      <c r="Z143" s="4"/>
      <c r="AA143" s="4"/>
      <c r="AB143" s="1"/>
      <c r="AC143" s="1"/>
      <c r="AD143" s="1"/>
      <c r="AE143" s="1"/>
      <c r="AF143" s="1"/>
      <c r="AG143" s="1"/>
      <c r="AH143" s="1"/>
      <c r="AI143" s="1"/>
    </row>
    <row r="144" spans="1:35" s="2" customFormat="1" ht="11.5" x14ac:dyDescent="0.25">
      <c r="A144" s="1"/>
      <c r="B144" s="227"/>
      <c r="C144" s="227"/>
      <c r="D144" s="225"/>
      <c r="E144" s="225"/>
      <c r="F144" s="226"/>
      <c r="G144" s="166"/>
      <c r="H144" s="226"/>
      <c r="I144" s="166"/>
      <c r="J144" s="226"/>
      <c r="K144" s="166"/>
      <c r="L144" s="226"/>
      <c r="M144" s="166"/>
      <c r="N144" s="226"/>
      <c r="O144" s="166"/>
      <c r="P144" s="226"/>
      <c r="Q144" s="166"/>
      <c r="R144" s="226"/>
      <c r="S144" s="1"/>
      <c r="T144" s="1"/>
      <c r="U144" s="1"/>
      <c r="V144" s="4"/>
      <c r="W144" s="4"/>
      <c r="X144" s="4"/>
      <c r="Y144" s="4"/>
      <c r="Z144" s="4"/>
      <c r="AA144" s="4"/>
      <c r="AB144" s="1"/>
      <c r="AC144" s="1"/>
      <c r="AD144" s="1"/>
      <c r="AE144" s="1"/>
      <c r="AF144" s="1"/>
      <c r="AG144" s="1"/>
      <c r="AH144" s="1"/>
      <c r="AI144" s="1"/>
    </row>
    <row r="145" spans="1:35" s="2" customFormat="1" ht="11.5" x14ac:dyDescent="0.25">
      <c r="A145" s="1"/>
      <c r="B145" s="227"/>
      <c r="C145" s="227"/>
      <c r="D145" s="225"/>
      <c r="E145" s="225"/>
      <c r="F145" s="226"/>
      <c r="G145" s="166"/>
      <c r="H145" s="226"/>
      <c r="I145" s="166"/>
      <c r="J145" s="226"/>
      <c r="K145" s="166"/>
      <c r="L145" s="226"/>
      <c r="M145" s="166"/>
      <c r="N145" s="226"/>
      <c r="O145" s="166"/>
      <c r="P145" s="226"/>
      <c r="Q145" s="166"/>
      <c r="R145" s="226"/>
      <c r="S145" s="1"/>
      <c r="T145" s="1"/>
      <c r="U145" s="1"/>
      <c r="V145" s="4"/>
      <c r="W145" s="4"/>
      <c r="X145" s="4"/>
      <c r="Y145" s="4"/>
      <c r="Z145" s="4"/>
      <c r="AA145" s="4"/>
      <c r="AB145" s="1"/>
      <c r="AC145" s="1"/>
      <c r="AD145" s="1"/>
      <c r="AE145" s="1"/>
      <c r="AF145" s="1"/>
      <c r="AG145" s="1"/>
      <c r="AH145" s="1"/>
      <c r="AI145" s="1"/>
    </row>
    <row r="146" spans="1:35" s="2" customFormat="1" ht="11.5" x14ac:dyDescent="0.25">
      <c r="A146" s="1"/>
      <c r="B146" s="227"/>
      <c r="C146" s="227"/>
      <c r="D146" s="225"/>
      <c r="E146" s="225"/>
      <c r="F146" s="226"/>
      <c r="G146" s="166"/>
      <c r="H146" s="226"/>
      <c r="I146" s="166"/>
      <c r="J146" s="226"/>
      <c r="K146" s="166"/>
      <c r="L146" s="226"/>
      <c r="M146" s="166"/>
      <c r="N146" s="226"/>
      <c r="O146" s="166"/>
      <c r="P146" s="226"/>
      <c r="Q146" s="166"/>
      <c r="R146" s="226"/>
      <c r="S146" s="1"/>
      <c r="T146" s="1"/>
      <c r="U146" s="1"/>
      <c r="V146" s="4"/>
      <c r="W146" s="4"/>
      <c r="X146" s="4"/>
      <c r="Y146" s="4"/>
      <c r="Z146" s="4"/>
      <c r="AA146" s="4"/>
      <c r="AB146" s="1"/>
      <c r="AC146" s="1"/>
      <c r="AD146" s="1"/>
      <c r="AE146" s="1"/>
      <c r="AF146" s="1"/>
      <c r="AG146" s="1"/>
      <c r="AH146" s="1"/>
      <c r="AI146" s="1"/>
    </row>
    <row r="147" spans="1:35" s="2" customFormat="1" ht="11.5" x14ac:dyDescent="0.25">
      <c r="A147" s="1"/>
      <c r="B147" s="227"/>
      <c r="C147" s="227"/>
      <c r="D147" s="225"/>
      <c r="E147" s="225"/>
      <c r="F147" s="226"/>
      <c r="G147" s="166"/>
      <c r="H147" s="226"/>
      <c r="I147" s="166"/>
      <c r="J147" s="226"/>
      <c r="K147" s="166"/>
      <c r="L147" s="226"/>
      <c r="M147" s="166"/>
      <c r="N147" s="226"/>
      <c r="O147" s="166"/>
      <c r="P147" s="226"/>
      <c r="Q147" s="166"/>
      <c r="R147" s="226"/>
      <c r="S147" s="1"/>
      <c r="T147" s="1"/>
      <c r="U147" s="1"/>
      <c r="V147" s="4"/>
      <c r="W147" s="4"/>
      <c r="X147" s="4"/>
      <c r="Y147" s="4"/>
      <c r="Z147" s="4"/>
      <c r="AA147" s="4"/>
      <c r="AB147" s="1"/>
      <c r="AC147" s="1"/>
      <c r="AD147" s="1"/>
      <c r="AE147" s="1"/>
      <c r="AF147" s="1"/>
      <c r="AG147" s="1"/>
      <c r="AH147" s="1"/>
      <c r="AI147" s="1"/>
    </row>
    <row r="148" spans="1:35" s="2" customFormat="1" ht="11.5" x14ac:dyDescent="0.25">
      <c r="A148" s="1"/>
      <c r="B148" s="227"/>
      <c r="C148" s="227"/>
      <c r="D148" s="225"/>
      <c r="E148" s="225"/>
      <c r="F148" s="226"/>
      <c r="G148" s="166"/>
      <c r="H148" s="226"/>
      <c r="I148" s="166"/>
      <c r="J148" s="226"/>
      <c r="K148" s="166"/>
      <c r="L148" s="226"/>
      <c r="M148" s="166"/>
      <c r="N148" s="226"/>
      <c r="O148" s="166"/>
      <c r="P148" s="226"/>
      <c r="Q148" s="166"/>
      <c r="R148" s="226"/>
      <c r="S148" s="1"/>
      <c r="T148" s="1"/>
      <c r="U148" s="1"/>
      <c r="V148" s="4"/>
      <c r="W148" s="4"/>
      <c r="X148" s="4"/>
      <c r="Y148" s="4"/>
      <c r="Z148" s="4"/>
      <c r="AA148" s="4"/>
      <c r="AB148" s="1"/>
      <c r="AC148" s="1"/>
      <c r="AD148" s="1"/>
      <c r="AE148" s="1"/>
      <c r="AF148" s="1"/>
      <c r="AG148" s="1"/>
      <c r="AH148" s="1"/>
      <c r="AI148" s="1"/>
    </row>
    <row r="149" spans="1:35" s="2" customFormat="1" ht="11.5" x14ac:dyDescent="0.25">
      <c r="A149" s="1"/>
      <c r="B149" s="227"/>
      <c r="C149" s="227"/>
      <c r="D149" s="225"/>
      <c r="E149" s="225"/>
      <c r="F149" s="226"/>
      <c r="G149" s="166"/>
      <c r="H149" s="226"/>
      <c r="I149" s="166"/>
      <c r="J149" s="226"/>
      <c r="K149" s="166"/>
      <c r="L149" s="226"/>
      <c r="M149" s="166"/>
      <c r="N149" s="226"/>
      <c r="O149" s="166"/>
      <c r="P149" s="226"/>
      <c r="Q149" s="166"/>
      <c r="R149" s="226"/>
      <c r="S149" s="1"/>
      <c r="T149" s="1"/>
      <c r="U149" s="1"/>
      <c r="V149" s="4"/>
      <c r="W149" s="4"/>
      <c r="X149" s="4"/>
      <c r="Y149" s="4"/>
      <c r="Z149" s="4"/>
      <c r="AA149" s="4"/>
      <c r="AB149" s="1"/>
      <c r="AC149" s="1"/>
      <c r="AD149" s="1"/>
      <c r="AE149" s="1"/>
      <c r="AF149" s="1"/>
      <c r="AG149" s="1"/>
      <c r="AH149" s="1"/>
      <c r="AI149" s="1"/>
    </row>
    <row r="150" spans="1:35" s="2" customFormat="1" ht="11.5" x14ac:dyDescent="0.25">
      <c r="A150" s="1"/>
      <c r="B150" s="227"/>
      <c r="C150" s="227"/>
      <c r="D150" s="225"/>
      <c r="E150" s="225"/>
      <c r="F150" s="226"/>
      <c r="G150" s="166"/>
      <c r="H150" s="226"/>
      <c r="I150" s="166"/>
      <c r="J150" s="226"/>
      <c r="K150" s="166"/>
      <c r="L150" s="226"/>
      <c r="M150" s="166"/>
      <c r="N150" s="226"/>
      <c r="O150" s="166"/>
      <c r="P150" s="226"/>
      <c r="Q150" s="166"/>
      <c r="R150" s="226"/>
      <c r="S150" s="1"/>
      <c r="T150" s="1"/>
      <c r="U150" s="1"/>
      <c r="V150" s="4"/>
      <c r="W150" s="4"/>
      <c r="X150" s="4"/>
      <c r="Y150" s="4"/>
      <c r="Z150" s="4"/>
      <c r="AA150" s="4"/>
      <c r="AB150" s="1"/>
      <c r="AC150" s="1"/>
      <c r="AD150" s="1"/>
      <c r="AE150" s="1"/>
      <c r="AF150" s="1"/>
      <c r="AG150" s="1"/>
      <c r="AH150" s="1"/>
      <c r="AI150" s="1"/>
    </row>
    <row r="151" spans="1:35" s="2" customFormat="1" ht="11.5" x14ac:dyDescent="0.25">
      <c r="A151" s="1"/>
      <c r="B151" s="227"/>
      <c r="C151" s="227"/>
      <c r="D151" s="225"/>
      <c r="E151" s="225"/>
      <c r="F151" s="226"/>
      <c r="G151" s="166"/>
      <c r="H151" s="226"/>
      <c r="I151" s="166"/>
      <c r="J151" s="226"/>
      <c r="K151" s="166"/>
      <c r="L151" s="226"/>
      <c r="M151" s="166"/>
      <c r="N151" s="226"/>
      <c r="O151" s="166"/>
      <c r="P151" s="226"/>
      <c r="Q151" s="166"/>
      <c r="R151" s="226"/>
      <c r="S151" s="1"/>
      <c r="T151" s="1"/>
      <c r="U151" s="1"/>
      <c r="V151" s="4"/>
      <c r="W151" s="4"/>
      <c r="X151" s="4"/>
      <c r="Y151" s="4"/>
      <c r="Z151" s="4"/>
      <c r="AA151" s="4"/>
      <c r="AB151" s="1"/>
      <c r="AC151" s="1"/>
      <c r="AD151" s="1"/>
      <c r="AE151" s="1"/>
      <c r="AF151" s="1"/>
      <c r="AG151" s="1"/>
      <c r="AH151" s="1"/>
      <c r="AI151" s="1"/>
    </row>
    <row r="152" spans="1:35" s="2" customFormat="1" ht="11.5" x14ac:dyDescent="0.25">
      <c r="A152" s="1"/>
      <c r="B152" s="227"/>
      <c r="C152" s="227"/>
      <c r="D152" s="225"/>
      <c r="E152" s="225"/>
      <c r="F152" s="226"/>
      <c r="G152" s="166"/>
      <c r="H152" s="226"/>
      <c r="I152" s="166"/>
      <c r="J152" s="226"/>
      <c r="K152" s="166"/>
      <c r="L152" s="226"/>
      <c r="M152" s="166"/>
      <c r="N152" s="226"/>
      <c r="O152" s="166"/>
      <c r="P152" s="226"/>
      <c r="Q152" s="166"/>
      <c r="R152" s="226"/>
      <c r="S152" s="1"/>
      <c r="T152" s="1"/>
      <c r="U152" s="1"/>
      <c r="V152" s="4"/>
      <c r="W152" s="4"/>
      <c r="X152" s="4"/>
      <c r="Y152" s="4"/>
      <c r="Z152" s="4"/>
      <c r="AA152" s="4"/>
      <c r="AB152" s="1"/>
      <c r="AC152" s="1"/>
      <c r="AD152" s="1"/>
      <c r="AE152" s="1"/>
      <c r="AF152" s="1"/>
      <c r="AG152" s="1"/>
      <c r="AH152" s="1"/>
      <c r="AI152" s="1"/>
    </row>
    <row r="153" spans="1:35" s="2" customFormat="1" ht="11.5" x14ac:dyDescent="0.25">
      <c r="A153" s="1"/>
      <c r="B153" s="227"/>
      <c r="C153" s="227"/>
      <c r="D153" s="225"/>
      <c r="E153" s="225"/>
      <c r="F153" s="226"/>
      <c r="G153" s="166"/>
      <c r="H153" s="226"/>
      <c r="I153" s="166"/>
      <c r="J153" s="226"/>
      <c r="K153" s="166"/>
      <c r="L153" s="226"/>
      <c r="M153" s="166"/>
      <c r="N153" s="226"/>
      <c r="O153" s="166"/>
      <c r="P153" s="226"/>
      <c r="Q153" s="166"/>
      <c r="R153" s="226"/>
      <c r="S153" s="1"/>
      <c r="T153" s="1"/>
      <c r="U153" s="1"/>
      <c r="V153" s="4"/>
      <c r="W153" s="4"/>
      <c r="X153" s="4"/>
      <c r="Y153" s="4"/>
      <c r="Z153" s="4"/>
      <c r="AA153" s="4"/>
      <c r="AB153" s="1"/>
      <c r="AC153" s="1"/>
      <c r="AD153" s="1"/>
      <c r="AE153" s="1"/>
      <c r="AF153" s="1"/>
      <c r="AG153" s="1"/>
      <c r="AH153" s="1"/>
      <c r="AI153" s="1"/>
    </row>
    <row r="154" spans="1:35" s="2" customFormat="1" ht="11.5" x14ac:dyDescent="0.25">
      <c r="A154" s="1"/>
      <c r="B154" s="227"/>
      <c r="C154" s="227"/>
      <c r="D154" s="225"/>
      <c r="E154" s="225"/>
      <c r="F154" s="226"/>
      <c r="G154" s="166"/>
      <c r="H154" s="226"/>
      <c r="I154" s="166"/>
      <c r="J154" s="226"/>
      <c r="K154" s="166"/>
      <c r="L154" s="226"/>
      <c r="M154" s="166"/>
      <c r="N154" s="226"/>
      <c r="O154" s="166"/>
      <c r="P154" s="226"/>
      <c r="Q154" s="166"/>
      <c r="R154" s="226"/>
      <c r="S154" s="1"/>
      <c r="T154" s="1"/>
      <c r="U154" s="1"/>
      <c r="V154" s="4"/>
      <c r="W154" s="4"/>
      <c r="X154" s="4"/>
      <c r="Y154" s="4"/>
      <c r="Z154" s="4"/>
      <c r="AA154" s="4"/>
      <c r="AB154" s="1"/>
      <c r="AC154" s="1"/>
      <c r="AD154" s="1"/>
      <c r="AE154" s="1"/>
      <c r="AF154" s="1"/>
      <c r="AG154" s="1"/>
      <c r="AH154" s="1"/>
      <c r="AI154" s="1"/>
    </row>
    <row r="155" spans="1:35" s="2" customFormat="1" ht="11.5" x14ac:dyDescent="0.25">
      <c r="A155" s="1"/>
      <c r="B155" s="227"/>
      <c r="C155" s="227"/>
      <c r="D155" s="225"/>
      <c r="E155" s="225"/>
      <c r="F155" s="226"/>
      <c r="G155" s="166"/>
      <c r="H155" s="226"/>
      <c r="I155" s="166"/>
      <c r="J155" s="226"/>
      <c r="K155" s="166"/>
      <c r="L155" s="226"/>
      <c r="M155" s="166"/>
      <c r="N155" s="226"/>
      <c r="O155" s="166"/>
      <c r="P155" s="226"/>
      <c r="Q155" s="166"/>
      <c r="R155" s="226"/>
      <c r="S155" s="1"/>
      <c r="T155" s="1"/>
      <c r="U155" s="1"/>
      <c r="V155" s="4"/>
      <c r="W155" s="4"/>
      <c r="X155" s="4"/>
      <c r="Y155" s="4"/>
      <c r="Z155" s="4"/>
      <c r="AA155" s="4"/>
      <c r="AB155" s="1"/>
      <c r="AC155" s="1"/>
      <c r="AD155" s="1"/>
      <c r="AE155" s="1"/>
      <c r="AF155" s="1"/>
      <c r="AG155" s="1"/>
      <c r="AH155" s="1"/>
      <c r="AI155" s="1"/>
    </row>
    <row r="156" spans="1:35" s="2" customFormat="1" ht="11.5" x14ac:dyDescent="0.25">
      <c r="A156" s="1"/>
      <c r="B156" s="227"/>
      <c r="C156" s="227"/>
      <c r="D156" s="225"/>
      <c r="E156" s="225"/>
      <c r="F156" s="226"/>
      <c r="G156" s="166"/>
      <c r="H156" s="226"/>
      <c r="I156" s="166"/>
      <c r="J156" s="226"/>
      <c r="K156" s="166"/>
      <c r="L156" s="226"/>
      <c r="M156" s="166"/>
      <c r="N156" s="226"/>
      <c r="O156" s="166"/>
      <c r="P156" s="226"/>
      <c r="Q156" s="166"/>
      <c r="R156" s="226"/>
      <c r="S156" s="1"/>
      <c r="T156" s="1"/>
      <c r="U156" s="1"/>
      <c r="V156" s="4"/>
      <c r="W156" s="4"/>
      <c r="X156" s="4"/>
      <c r="Y156" s="4"/>
      <c r="Z156" s="4"/>
      <c r="AA156" s="4"/>
      <c r="AB156" s="1"/>
      <c r="AC156" s="1"/>
      <c r="AD156" s="1"/>
      <c r="AE156" s="1"/>
      <c r="AF156" s="1"/>
      <c r="AG156" s="1"/>
      <c r="AH156" s="1"/>
      <c r="AI156" s="1"/>
    </row>
    <row r="157" spans="1:35" s="2" customFormat="1" ht="11.5" x14ac:dyDescent="0.25">
      <c r="A157" s="1"/>
      <c r="B157" s="227"/>
      <c r="C157" s="227"/>
      <c r="D157" s="225"/>
      <c r="E157" s="225"/>
      <c r="F157" s="226"/>
      <c r="G157" s="166"/>
      <c r="H157" s="226"/>
      <c r="I157" s="166"/>
      <c r="J157" s="226"/>
      <c r="K157" s="166"/>
      <c r="L157" s="226"/>
      <c r="M157" s="166"/>
      <c r="N157" s="226"/>
      <c r="O157" s="166"/>
      <c r="P157" s="226"/>
      <c r="Q157" s="166"/>
      <c r="R157" s="226"/>
      <c r="S157" s="1"/>
      <c r="T157" s="1"/>
      <c r="U157" s="1"/>
      <c r="V157" s="4"/>
      <c r="W157" s="4"/>
      <c r="X157" s="4"/>
      <c r="Y157" s="4"/>
      <c r="Z157" s="4"/>
      <c r="AA157" s="4"/>
      <c r="AB157" s="1"/>
      <c r="AC157" s="1"/>
      <c r="AD157" s="1"/>
      <c r="AE157" s="1"/>
      <c r="AF157" s="1"/>
      <c r="AG157" s="1"/>
      <c r="AH157" s="1"/>
      <c r="AI157" s="1"/>
    </row>
    <row r="158" spans="1:35" s="2" customFormat="1" ht="11.5" x14ac:dyDescent="0.25">
      <c r="A158" s="1"/>
      <c r="B158" s="227"/>
      <c r="C158" s="227"/>
      <c r="D158" s="225"/>
      <c r="E158" s="225"/>
      <c r="F158" s="226"/>
      <c r="G158" s="166"/>
      <c r="H158" s="226"/>
      <c r="I158" s="166"/>
      <c r="J158" s="226"/>
      <c r="K158" s="166"/>
      <c r="L158" s="226"/>
      <c r="M158" s="166"/>
      <c r="N158" s="226"/>
      <c r="O158" s="166"/>
      <c r="P158" s="226"/>
      <c r="Q158" s="166"/>
      <c r="R158" s="226"/>
      <c r="S158" s="1"/>
      <c r="T158" s="1"/>
      <c r="U158" s="1"/>
      <c r="V158" s="4"/>
      <c r="W158" s="4"/>
      <c r="X158" s="4"/>
      <c r="Y158" s="4"/>
      <c r="Z158" s="4"/>
      <c r="AA158" s="4"/>
      <c r="AB158" s="1"/>
      <c r="AC158" s="1"/>
      <c r="AD158" s="1"/>
      <c r="AE158" s="1"/>
      <c r="AF158" s="1"/>
      <c r="AG158" s="1"/>
      <c r="AH158" s="1"/>
      <c r="AI158" s="1"/>
    </row>
    <row r="159" spans="1:35" s="2" customFormat="1" ht="11.5" x14ac:dyDescent="0.25">
      <c r="A159" s="1"/>
      <c r="B159" s="227"/>
      <c r="C159" s="227"/>
      <c r="D159" s="225"/>
      <c r="E159" s="225"/>
      <c r="F159" s="226"/>
      <c r="G159" s="166"/>
      <c r="H159" s="226"/>
      <c r="I159" s="166"/>
      <c r="J159" s="226"/>
      <c r="K159" s="166"/>
      <c r="L159" s="226"/>
      <c r="M159" s="166"/>
      <c r="N159" s="226"/>
      <c r="O159" s="166"/>
      <c r="P159" s="226"/>
      <c r="Q159" s="166"/>
      <c r="R159" s="226"/>
      <c r="S159" s="1"/>
      <c r="T159" s="1"/>
      <c r="U159" s="1"/>
      <c r="V159" s="4"/>
      <c r="W159" s="4"/>
      <c r="X159" s="4"/>
      <c r="Y159" s="4"/>
      <c r="Z159" s="4"/>
      <c r="AA159" s="4"/>
      <c r="AB159" s="1"/>
      <c r="AC159" s="1"/>
      <c r="AD159" s="1"/>
      <c r="AE159" s="1"/>
      <c r="AF159" s="1"/>
      <c r="AG159" s="1"/>
      <c r="AH159" s="1"/>
      <c r="AI159" s="1"/>
    </row>
    <row r="160" spans="1:35" s="2" customFormat="1" ht="11.5" x14ac:dyDescent="0.25">
      <c r="A160" s="1"/>
      <c r="B160" s="227"/>
      <c r="C160" s="227"/>
      <c r="D160" s="225"/>
      <c r="E160" s="225"/>
      <c r="F160" s="226"/>
      <c r="G160" s="166"/>
      <c r="H160" s="226"/>
      <c r="I160" s="166"/>
      <c r="J160" s="226"/>
      <c r="K160" s="166"/>
      <c r="L160" s="226"/>
      <c r="M160" s="166"/>
      <c r="N160" s="226"/>
      <c r="O160" s="166"/>
      <c r="P160" s="226"/>
      <c r="Q160" s="166"/>
      <c r="R160" s="226"/>
      <c r="S160" s="1"/>
      <c r="T160" s="1"/>
      <c r="U160" s="1"/>
      <c r="V160" s="4"/>
      <c r="W160" s="4"/>
      <c r="X160" s="4"/>
      <c r="Y160" s="4"/>
      <c r="Z160" s="4"/>
      <c r="AA160" s="4"/>
      <c r="AB160" s="1"/>
      <c r="AC160" s="1"/>
      <c r="AD160" s="1"/>
      <c r="AE160" s="1"/>
      <c r="AF160" s="1"/>
      <c r="AG160" s="1"/>
      <c r="AH160" s="1"/>
      <c r="AI160" s="1"/>
    </row>
    <row r="161" spans="1:35" s="2" customFormat="1" ht="11.5" x14ac:dyDescent="0.25">
      <c r="A161" s="1"/>
      <c r="B161" s="227"/>
      <c r="C161" s="227"/>
      <c r="D161" s="225"/>
      <c r="E161" s="225"/>
      <c r="F161" s="226"/>
      <c r="G161" s="166"/>
      <c r="H161" s="226"/>
      <c r="I161" s="166"/>
      <c r="J161" s="226"/>
      <c r="K161" s="166"/>
      <c r="L161" s="226"/>
      <c r="M161" s="166"/>
      <c r="N161" s="226"/>
      <c r="O161" s="166"/>
      <c r="P161" s="226"/>
      <c r="Q161" s="166"/>
      <c r="R161" s="226"/>
      <c r="S161" s="1"/>
      <c r="T161" s="1"/>
      <c r="U161" s="1"/>
      <c r="V161" s="4"/>
      <c r="W161" s="4"/>
      <c r="X161" s="4"/>
      <c r="Y161" s="4"/>
      <c r="Z161" s="4"/>
      <c r="AA161" s="4"/>
      <c r="AB161" s="1"/>
      <c r="AC161" s="1"/>
      <c r="AD161" s="1"/>
      <c r="AE161" s="1"/>
      <c r="AF161" s="1"/>
      <c r="AG161" s="1"/>
      <c r="AH161" s="1"/>
      <c r="AI161" s="1"/>
    </row>
    <row r="162" spans="1:35" s="2" customFormat="1" ht="11.5" x14ac:dyDescent="0.25">
      <c r="A162" s="1"/>
      <c r="B162" s="227"/>
      <c r="C162" s="227"/>
      <c r="D162" s="225"/>
      <c r="E162" s="225"/>
      <c r="F162" s="226"/>
      <c r="G162" s="166"/>
      <c r="H162" s="226"/>
      <c r="I162" s="166"/>
      <c r="J162" s="226"/>
      <c r="K162" s="166"/>
      <c r="L162" s="226"/>
      <c r="M162" s="166"/>
      <c r="N162" s="226"/>
      <c r="O162" s="166"/>
      <c r="P162" s="226"/>
      <c r="Q162" s="166"/>
      <c r="R162" s="226"/>
      <c r="S162" s="1"/>
      <c r="T162" s="1"/>
      <c r="U162" s="1"/>
      <c r="V162" s="4"/>
      <c r="W162" s="4"/>
      <c r="X162" s="4"/>
      <c r="Y162" s="4"/>
      <c r="Z162" s="4"/>
      <c r="AA162" s="4"/>
      <c r="AB162" s="1"/>
      <c r="AC162" s="1"/>
      <c r="AD162" s="1"/>
      <c r="AE162" s="1"/>
      <c r="AF162" s="1"/>
      <c r="AG162" s="1"/>
      <c r="AH162" s="1"/>
      <c r="AI162" s="1"/>
    </row>
    <row r="163" spans="1:35" s="2" customFormat="1" ht="11.5" x14ac:dyDescent="0.25">
      <c r="A163" s="1"/>
      <c r="B163" s="227"/>
      <c r="C163" s="227"/>
      <c r="D163" s="225"/>
      <c r="E163" s="225"/>
      <c r="F163" s="226"/>
      <c r="G163" s="166"/>
      <c r="H163" s="226"/>
      <c r="I163" s="166"/>
      <c r="J163" s="226"/>
      <c r="K163" s="166"/>
      <c r="L163" s="226"/>
      <c r="M163" s="166"/>
      <c r="N163" s="226"/>
      <c r="O163" s="166"/>
      <c r="P163" s="226"/>
      <c r="Q163" s="166"/>
      <c r="R163" s="226"/>
      <c r="S163" s="1"/>
      <c r="T163" s="1"/>
      <c r="U163" s="1"/>
      <c r="V163" s="4"/>
      <c r="W163" s="4"/>
      <c r="X163" s="4"/>
      <c r="Y163" s="4"/>
      <c r="Z163" s="4"/>
      <c r="AA163" s="4"/>
      <c r="AB163" s="1"/>
      <c r="AC163" s="1"/>
      <c r="AD163" s="1"/>
      <c r="AE163" s="1"/>
      <c r="AF163" s="1"/>
      <c r="AG163" s="1"/>
      <c r="AH163" s="1"/>
      <c r="AI163" s="1"/>
    </row>
    <row r="164" spans="1:35" s="2" customFormat="1" ht="11.5" x14ac:dyDescent="0.25">
      <c r="A164" s="1"/>
      <c r="B164" s="227"/>
      <c r="C164" s="227"/>
      <c r="D164" s="225"/>
      <c r="E164" s="225"/>
      <c r="F164" s="226"/>
      <c r="G164" s="166"/>
      <c r="H164" s="226"/>
      <c r="I164" s="166"/>
      <c r="J164" s="226"/>
      <c r="K164" s="166"/>
      <c r="L164" s="226"/>
      <c r="M164" s="166"/>
      <c r="N164" s="226"/>
      <c r="O164" s="166"/>
      <c r="P164" s="226"/>
      <c r="Q164" s="166"/>
      <c r="R164" s="226"/>
      <c r="S164" s="1"/>
      <c r="T164" s="1"/>
      <c r="U164" s="1"/>
      <c r="V164" s="4"/>
      <c r="W164" s="4"/>
      <c r="X164" s="4"/>
      <c r="Y164" s="4"/>
      <c r="Z164" s="4"/>
      <c r="AA164" s="4"/>
      <c r="AB164" s="1"/>
      <c r="AC164" s="1"/>
      <c r="AD164" s="1"/>
      <c r="AE164" s="1"/>
      <c r="AF164" s="1"/>
      <c r="AG164" s="1"/>
      <c r="AH164" s="1"/>
      <c r="AI164" s="1"/>
    </row>
    <row r="165" spans="1:35" s="2" customFormat="1" ht="11.5" x14ac:dyDescent="0.25">
      <c r="A165" s="1"/>
      <c r="B165" s="227"/>
      <c r="C165" s="227"/>
      <c r="D165" s="225"/>
      <c r="E165" s="225"/>
      <c r="F165" s="226"/>
      <c r="G165" s="166"/>
      <c r="H165" s="226"/>
      <c r="I165" s="166"/>
      <c r="J165" s="226"/>
      <c r="K165" s="166"/>
      <c r="L165" s="226"/>
      <c r="M165" s="166"/>
      <c r="N165" s="226"/>
      <c r="O165" s="166"/>
      <c r="P165" s="226"/>
      <c r="Q165" s="166"/>
      <c r="R165" s="226"/>
      <c r="S165" s="1"/>
      <c r="T165" s="1"/>
      <c r="U165" s="1"/>
      <c r="V165" s="4"/>
      <c r="W165" s="4"/>
      <c r="X165" s="4"/>
      <c r="Y165" s="4"/>
      <c r="Z165" s="4"/>
      <c r="AA165" s="4"/>
      <c r="AB165" s="1"/>
      <c r="AC165" s="1"/>
      <c r="AD165" s="1"/>
      <c r="AE165" s="1"/>
      <c r="AF165" s="1"/>
      <c r="AG165" s="1"/>
      <c r="AH165" s="1"/>
      <c r="AI165" s="1"/>
    </row>
    <row r="166" spans="1:35" s="2" customFormat="1" ht="11.5" x14ac:dyDescent="0.25">
      <c r="A166" s="1"/>
      <c r="B166" s="227"/>
      <c r="C166" s="227"/>
      <c r="D166" s="225"/>
      <c r="E166" s="225"/>
      <c r="F166" s="226"/>
      <c r="G166" s="166"/>
      <c r="H166" s="226"/>
      <c r="I166" s="166"/>
      <c r="J166" s="226"/>
      <c r="K166" s="166"/>
      <c r="L166" s="226"/>
      <c r="M166" s="166"/>
      <c r="N166" s="226"/>
      <c r="O166" s="166"/>
      <c r="P166" s="226"/>
      <c r="Q166" s="166"/>
      <c r="R166" s="226"/>
      <c r="S166" s="1"/>
      <c r="T166" s="1"/>
      <c r="U166" s="1"/>
      <c r="V166" s="4"/>
      <c r="W166" s="4"/>
      <c r="X166" s="4"/>
      <c r="Y166" s="4"/>
      <c r="Z166" s="4"/>
      <c r="AA166" s="4"/>
      <c r="AB166" s="1"/>
      <c r="AC166" s="1"/>
      <c r="AD166" s="1"/>
      <c r="AE166" s="1"/>
      <c r="AF166" s="1"/>
      <c r="AG166" s="1"/>
      <c r="AH166" s="1"/>
      <c r="AI166" s="1"/>
    </row>
    <row r="167" spans="1:35" s="2" customFormat="1" ht="11.5" x14ac:dyDescent="0.25">
      <c r="A167" s="1"/>
      <c r="B167" s="227"/>
      <c r="C167" s="227"/>
      <c r="D167" s="225"/>
      <c r="E167" s="225"/>
      <c r="F167" s="226"/>
      <c r="G167" s="166"/>
      <c r="H167" s="226"/>
      <c r="I167" s="166"/>
      <c r="J167" s="226"/>
      <c r="K167" s="166"/>
      <c r="L167" s="226"/>
      <c r="M167" s="166"/>
      <c r="N167" s="226"/>
      <c r="O167" s="166"/>
      <c r="P167" s="226"/>
      <c r="Q167" s="166"/>
      <c r="R167" s="226"/>
      <c r="S167" s="1"/>
      <c r="T167" s="1"/>
      <c r="U167" s="1"/>
      <c r="V167" s="4"/>
      <c r="W167" s="4"/>
      <c r="X167" s="4"/>
      <c r="Y167" s="4"/>
      <c r="Z167" s="4"/>
      <c r="AA167" s="4"/>
      <c r="AB167" s="1"/>
      <c r="AC167" s="1"/>
      <c r="AD167" s="1"/>
      <c r="AE167" s="1"/>
      <c r="AF167" s="1"/>
      <c r="AG167" s="1"/>
      <c r="AH167" s="1"/>
      <c r="AI167" s="1"/>
    </row>
    <row r="168" spans="1:35" s="2" customFormat="1" ht="11.5" x14ac:dyDescent="0.25">
      <c r="A168" s="1"/>
      <c r="B168" s="227"/>
      <c r="C168" s="227"/>
      <c r="D168" s="225"/>
      <c r="E168" s="225"/>
      <c r="F168" s="226"/>
      <c r="G168" s="166"/>
      <c r="H168" s="226"/>
      <c r="I168" s="166"/>
      <c r="J168" s="226"/>
      <c r="K168" s="166"/>
      <c r="L168" s="226"/>
      <c r="M168" s="166"/>
      <c r="N168" s="226"/>
      <c r="O168" s="166"/>
      <c r="P168" s="226"/>
      <c r="Q168" s="166"/>
      <c r="R168" s="226"/>
      <c r="S168" s="1"/>
      <c r="T168" s="1"/>
      <c r="U168" s="1"/>
      <c r="V168" s="4"/>
      <c r="W168" s="4"/>
      <c r="X168" s="4"/>
      <c r="Y168" s="4"/>
      <c r="Z168" s="4"/>
      <c r="AA168" s="4"/>
      <c r="AB168" s="1"/>
      <c r="AC168" s="1"/>
      <c r="AD168" s="1"/>
      <c r="AE168" s="1"/>
      <c r="AF168" s="1"/>
      <c r="AG168" s="1"/>
      <c r="AH168" s="1"/>
      <c r="AI168" s="1"/>
    </row>
    <row r="169" spans="1:35" s="2" customFormat="1" ht="11.5" x14ac:dyDescent="0.25">
      <c r="A169" s="1"/>
      <c r="B169" s="227"/>
      <c r="C169" s="227"/>
      <c r="D169" s="225"/>
      <c r="E169" s="225"/>
      <c r="F169" s="226"/>
      <c r="G169" s="166"/>
      <c r="H169" s="226"/>
      <c r="I169" s="166"/>
      <c r="J169" s="226"/>
      <c r="K169" s="166"/>
      <c r="L169" s="226"/>
      <c r="M169" s="166"/>
      <c r="N169" s="226"/>
      <c r="O169" s="166"/>
      <c r="P169" s="226"/>
      <c r="Q169" s="166"/>
      <c r="R169" s="226"/>
      <c r="S169" s="1"/>
      <c r="T169" s="1"/>
      <c r="U169" s="1"/>
      <c r="V169" s="4"/>
      <c r="W169" s="4"/>
      <c r="X169" s="4"/>
      <c r="Y169" s="4"/>
      <c r="Z169" s="4"/>
      <c r="AA169" s="4"/>
      <c r="AB169" s="1"/>
      <c r="AC169" s="1"/>
      <c r="AD169" s="1"/>
      <c r="AE169" s="1"/>
      <c r="AF169" s="1"/>
      <c r="AG169" s="1"/>
      <c r="AH169" s="1"/>
      <c r="AI169" s="1"/>
    </row>
    <row r="170" spans="1:35" s="2" customFormat="1" ht="11.5" x14ac:dyDescent="0.25">
      <c r="A170" s="1"/>
      <c r="B170" s="227"/>
      <c r="C170" s="227"/>
      <c r="D170" s="225"/>
      <c r="E170" s="225"/>
      <c r="F170" s="226"/>
      <c r="G170" s="166"/>
      <c r="H170" s="226"/>
      <c r="I170" s="166"/>
      <c r="J170" s="226"/>
      <c r="K170" s="166"/>
      <c r="L170" s="226"/>
      <c r="M170" s="166"/>
      <c r="N170" s="226"/>
      <c r="O170" s="166"/>
      <c r="P170" s="226"/>
      <c r="Q170" s="166"/>
      <c r="R170" s="226"/>
      <c r="S170" s="1"/>
      <c r="T170" s="1"/>
      <c r="U170" s="1"/>
      <c r="V170" s="4"/>
      <c r="W170" s="4"/>
      <c r="X170" s="4"/>
      <c r="Y170" s="4"/>
      <c r="Z170" s="4"/>
      <c r="AA170" s="4"/>
      <c r="AB170" s="1"/>
      <c r="AC170" s="1"/>
      <c r="AD170" s="1"/>
      <c r="AE170" s="1"/>
      <c r="AF170" s="1"/>
      <c r="AG170" s="1"/>
      <c r="AH170" s="1"/>
      <c r="AI170" s="1"/>
    </row>
    <row r="171" spans="1:35" s="2" customFormat="1" ht="11.5" x14ac:dyDescent="0.25">
      <c r="A171" s="1"/>
      <c r="B171" s="227"/>
      <c r="C171" s="227"/>
      <c r="D171" s="225"/>
      <c r="E171" s="225"/>
      <c r="F171" s="226"/>
      <c r="G171" s="166"/>
      <c r="H171" s="226"/>
      <c r="I171" s="166"/>
      <c r="J171" s="226"/>
      <c r="K171" s="166"/>
      <c r="L171" s="226"/>
      <c r="M171" s="166"/>
      <c r="N171" s="226"/>
      <c r="O171" s="166"/>
      <c r="P171" s="226"/>
      <c r="Q171" s="166"/>
      <c r="R171" s="226"/>
      <c r="S171" s="1"/>
      <c r="T171" s="1"/>
      <c r="U171" s="1"/>
      <c r="V171" s="4"/>
      <c r="W171" s="4"/>
      <c r="X171" s="4"/>
      <c r="Y171" s="4"/>
      <c r="Z171" s="4"/>
      <c r="AA171" s="4"/>
      <c r="AB171" s="1"/>
      <c r="AC171" s="1"/>
      <c r="AD171" s="1"/>
      <c r="AE171" s="1"/>
      <c r="AF171" s="1"/>
      <c r="AG171" s="1"/>
      <c r="AH171" s="1"/>
      <c r="AI171" s="1"/>
    </row>
    <row r="172" spans="1:35" s="2" customFormat="1" ht="11.5" x14ac:dyDescent="0.25">
      <c r="A172" s="1"/>
      <c r="B172" s="227"/>
      <c r="C172" s="227"/>
      <c r="D172" s="225"/>
      <c r="E172" s="225"/>
      <c r="F172" s="226"/>
      <c r="G172" s="166"/>
      <c r="H172" s="226"/>
      <c r="I172" s="166"/>
      <c r="J172" s="226"/>
      <c r="K172" s="166"/>
      <c r="L172" s="226"/>
      <c r="M172" s="166"/>
      <c r="N172" s="226"/>
      <c r="O172" s="166"/>
      <c r="P172" s="226"/>
      <c r="Q172" s="166"/>
      <c r="R172" s="226"/>
      <c r="S172" s="1"/>
      <c r="T172" s="1"/>
      <c r="U172" s="1"/>
      <c r="V172" s="4"/>
      <c r="W172" s="4"/>
      <c r="X172" s="4"/>
      <c r="Y172" s="4"/>
      <c r="Z172" s="4"/>
      <c r="AA172" s="4"/>
      <c r="AB172" s="1"/>
      <c r="AC172" s="1"/>
      <c r="AD172" s="1"/>
      <c r="AE172" s="1"/>
      <c r="AF172" s="1"/>
      <c r="AG172" s="1"/>
      <c r="AH172" s="1"/>
      <c r="AI172" s="1"/>
    </row>
    <row r="173" spans="1:35" s="2" customFormat="1" ht="11.5" x14ac:dyDescent="0.25">
      <c r="A173" s="1"/>
      <c r="B173" s="227"/>
      <c r="C173" s="227"/>
      <c r="D173" s="225"/>
      <c r="E173" s="225"/>
      <c r="F173" s="226"/>
      <c r="G173" s="166"/>
      <c r="H173" s="226"/>
      <c r="I173" s="166"/>
      <c r="J173" s="226"/>
      <c r="K173" s="166"/>
      <c r="L173" s="226"/>
      <c r="M173" s="166"/>
      <c r="N173" s="226"/>
      <c r="O173" s="166"/>
      <c r="P173" s="226"/>
      <c r="Q173" s="166"/>
      <c r="R173" s="226"/>
      <c r="S173" s="1"/>
      <c r="T173" s="1"/>
      <c r="U173" s="1"/>
      <c r="V173" s="4"/>
      <c r="W173" s="4"/>
      <c r="X173" s="4"/>
      <c r="Y173" s="4"/>
      <c r="Z173" s="4"/>
      <c r="AA173" s="4"/>
      <c r="AB173" s="1"/>
      <c r="AC173" s="1"/>
      <c r="AD173" s="1"/>
      <c r="AE173" s="1"/>
      <c r="AF173" s="1"/>
      <c r="AG173" s="1"/>
      <c r="AH173" s="1"/>
      <c r="AI173" s="1"/>
    </row>
    <row r="174" spans="1:35" s="2" customFormat="1" ht="11.5" x14ac:dyDescent="0.25">
      <c r="A174" s="1"/>
      <c r="B174" s="227"/>
      <c r="C174" s="227"/>
      <c r="D174" s="225"/>
      <c r="E174" s="225"/>
      <c r="F174" s="226"/>
      <c r="G174" s="166"/>
      <c r="H174" s="226"/>
      <c r="I174" s="166"/>
      <c r="J174" s="226"/>
      <c r="K174" s="166"/>
      <c r="L174" s="226"/>
      <c r="M174" s="166"/>
      <c r="N174" s="226"/>
      <c r="O174" s="166"/>
      <c r="P174" s="226"/>
      <c r="Q174" s="166"/>
      <c r="R174" s="226"/>
      <c r="S174" s="1"/>
      <c r="T174" s="1"/>
      <c r="U174" s="1"/>
      <c r="V174" s="4"/>
      <c r="W174" s="4"/>
      <c r="X174" s="4"/>
      <c r="Y174" s="4"/>
      <c r="Z174" s="4"/>
      <c r="AA174" s="4"/>
      <c r="AB174" s="1"/>
      <c r="AC174" s="1"/>
      <c r="AD174" s="1"/>
      <c r="AE174" s="1"/>
      <c r="AF174" s="1"/>
      <c r="AG174" s="1"/>
      <c r="AH174" s="1"/>
      <c r="AI174" s="1"/>
    </row>
    <row r="175" spans="1:35" s="2" customFormat="1" ht="11.5" x14ac:dyDescent="0.25">
      <c r="A175" s="1"/>
      <c r="B175" s="227"/>
      <c r="C175" s="227"/>
      <c r="D175" s="225"/>
      <c r="E175" s="225"/>
      <c r="F175" s="226"/>
      <c r="G175" s="166"/>
      <c r="H175" s="226"/>
      <c r="I175" s="166"/>
      <c r="J175" s="226"/>
      <c r="K175" s="166"/>
      <c r="L175" s="226"/>
      <c r="M175" s="166"/>
      <c r="N175" s="226"/>
      <c r="O175" s="166"/>
      <c r="P175" s="226"/>
      <c r="Q175" s="166"/>
      <c r="R175" s="226"/>
      <c r="S175" s="1"/>
      <c r="T175" s="1"/>
      <c r="U175" s="1"/>
      <c r="V175" s="4"/>
      <c r="W175" s="4"/>
      <c r="X175" s="4"/>
      <c r="Y175" s="4"/>
      <c r="Z175" s="4"/>
      <c r="AA175" s="4"/>
      <c r="AB175" s="1"/>
      <c r="AC175" s="1"/>
      <c r="AD175" s="1"/>
      <c r="AE175" s="1"/>
      <c r="AF175" s="1"/>
      <c r="AG175" s="1"/>
      <c r="AH175" s="1"/>
      <c r="AI175" s="1"/>
    </row>
    <row r="176" spans="1:35" s="2" customFormat="1" ht="11.5" x14ac:dyDescent="0.25">
      <c r="A176" s="1"/>
      <c r="B176" s="227"/>
      <c r="C176" s="227"/>
      <c r="D176" s="225"/>
      <c r="E176" s="225"/>
      <c r="F176" s="226"/>
      <c r="G176" s="166"/>
      <c r="H176" s="226"/>
      <c r="I176" s="166"/>
      <c r="J176" s="226"/>
      <c r="K176" s="166"/>
      <c r="L176" s="226"/>
      <c r="M176" s="166"/>
      <c r="N176" s="226"/>
      <c r="O176" s="166"/>
      <c r="P176" s="226"/>
      <c r="Q176" s="166"/>
      <c r="R176" s="226"/>
      <c r="S176" s="1"/>
      <c r="T176" s="1"/>
      <c r="U176" s="1"/>
      <c r="V176" s="4"/>
      <c r="W176" s="4"/>
      <c r="X176" s="4"/>
      <c r="Y176" s="4"/>
      <c r="Z176" s="4"/>
      <c r="AA176" s="4"/>
      <c r="AB176" s="1"/>
      <c r="AC176" s="1"/>
      <c r="AD176" s="1"/>
      <c r="AE176" s="1"/>
      <c r="AF176" s="1"/>
      <c r="AG176" s="1"/>
      <c r="AH176" s="1"/>
      <c r="AI176" s="1"/>
    </row>
    <row r="177" spans="1:35" s="2" customFormat="1" ht="11.5" x14ac:dyDescent="0.25">
      <c r="A177" s="1"/>
      <c r="B177" s="227"/>
      <c r="C177" s="227"/>
      <c r="D177" s="225"/>
      <c r="E177" s="225"/>
      <c r="F177" s="226"/>
      <c r="G177" s="166"/>
      <c r="H177" s="226"/>
      <c r="I177" s="166"/>
      <c r="J177" s="226"/>
      <c r="K177" s="166"/>
      <c r="L177" s="226"/>
      <c r="M177" s="166"/>
      <c r="N177" s="226"/>
      <c r="O177" s="166"/>
      <c r="P177" s="226"/>
      <c r="Q177" s="166"/>
      <c r="R177" s="226"/>
      <c r="S177" s="1"/>
      <c r="T177" s="1"/>
      <c r="U177" s="1"/>
      <c r="V177" s="4"/>
      <c r="W177" s="4"/>
      <c r="X177" s="4"/>
      <c r="Y177" s="4"/>
      <c r="Z177" s="4"/>
      <c r="AA177" s="4"/>
      <c r="AB177" s="1"/>
      <c r="AC177" s="1"/>
      <c r="AD177" s="1"/>
      <c r="AE177" s="1"/>
      <c r="AF177" s="1"/>
      <c r="AG177" s="1"/>
      <c r="AH177" s="1"/>
      <c r="AI177" s="1"/>
    </row>
    <row r="178" spans="1:35" s="2" customFormat="1" ht="11.5" x14ac:dyDescent="0.25">
      <c r="A178" s="1"/>
      <c r="B178" s="227"/>
      <c r="C178" s="227"/>
      <c r="D178" s="225"/>
      <c r="E178" s="225"/>
      <c r="F178" s="226"/>
      <c r="G178" s="166"/>
      <c r="H178" s="226"/>
      <c r="I178" s="166"/>
      <c r="J178" s="226"/>
      <c r="K178" s="166"/>
      <c r="L178" s="226"/>
      <c r="M178" s="166"/>
      <c r="N178" s="226"/>
      <c r="O178" s="166"/>
      <c r="P178" s="226"/>
      <c r="Q178" s="166"/>
      <c r="R178" s="226"/>
      <c r="S178" s="1"/>
      <c r="T178" s="1"/>
      <c r="U178" s="1"/>
      <c r="V178" s="4"/>
      <c r="W178" s="4"/>
      <c r="X178" s="4"/>
      <c r="Y178" s="4"/>
      <c r="Z178" s="4"/>
      <c r="AA178" s="4"/>
      <c r="AB178" s="1"/>
      <c r="AC178" s="1"/>
      <c r="AD178" s="1"/>
      <c r="AE178" s="1"/>
      <c r="AF178" s="1"/>
      <c r="AG178" s="1"/>
      <c r="AH178" s="1"/>
      <c r="AI178" s="1"/>
    </row>
    <row r="179" spans="1:35" s="2" customFormat="1" ht="11.5" x14ac:dyDescent="0.25">
      <c r="A179" s="1"/>
      <c r="B179" s="227"/>
      <c r="C179" s="227"/>
      <c r="D179" s="225"/>
      <c r="E179" s="225"/>
      <c r="F179" s="226"/>
      <c r="G179" s="166"/>
      <c r="H179" s="226"/>
      <c r="I179" s="166"/>
      <c r="J179" s="226"/>
      <c r="K179" s="166"/>
      <c r="L179" s="226"/>
      <c r="M179" s="166"/>
      <c r="N179" s="226"/>
      <c r="O179" s="166"/>
      <c r="P179" s="226"/>
      <c r="Q179" s="166"/>
      <c r="R179" s="226"/>
      <c r="S179" s="1"/>
      <c r="T179" s="1"/>
      <c r="U179" s="1"/>
      <c r="V179" s="4"/>
      <c r="W179" s="4"/>
      <c r="X179" s="4"/>
      <c r="Y179" s="4"/>
      <c r="Z179" s="4"/>
      <c r="AA179" s="4"/>
      <c r="AB179" s="1"/>
      <c r="AC179" s="1"/>
      <c r="AD179" s="1"/>
      <c r="AE179" s="1"/>
      <c r="AF179" s="1"/>
      <c r="AG179" s="1"/>
      <c r="AH179" s="1"/>
      <c r="AI179" s="1"/>
    </row>
    <row r="180" spans="1:35" s="2" customFormat="1" ht="11.5" x14ac:dyDescent="0.25">
      <c r="A180" s="1"/>
      <c r="B180" s="227"/>
      <c r="C180" s="227"/>
      <c r="D180" s="225"/>
      <c r="E180" s="225"/>
      <c r="F180" s="226"/>
      <c r="G180" s="166"/>
      <c r="H180" s="226"/>
      <c r="I180" s="166"/>
      <c r="J180" s="226"/>
      <c r="K180" s="166"/>
      <c r="L180" s="226"/>
      <c r="M180" s="166"/>
      <c r="N180" s="226"/>
      <c r="O180" s="166"/>
      <c r="P180" s="226"/>
      <c r="Q180" s="166"/>
      <c r="R180" s="226"/>
      <c r="S180" s="1"/>
      <c r="T180" s="1"/>
      <c r="U180" s="1"/>
      <c r="V180" s="4"/>
      <c r="W180" s="4"/>
      <c r="X180" s="4"/>
      <c r="Y180" s="4"/>
      <c r="Z180" s="4"/>
      <c r="AA180" s="4"/>
      <c r="AB180" s="1"/>
      <c r="AC180" s="1"/>
      <c r="AD180" s="1"/>
      <c r="AE180" s="1"/>
      <c r="AF180" s="1"/>
      <c r="AG180" s="1"/>
      <c r="AH180" s="1"/>
      <c r="AI180" s="1"/>
    </row>
    <row r="181" spans="1:35" s="2" customFormat="1" ht="11.5" x14ac:dyDescent="0.25">
      <c r="A181" s="1"/>
      <c r="B181" s="227"/>
      <c r="C181" s="227"/>
      <c r="D181" s="225"/>
      <c r="E181" s="225"/>
      <c r="F181" s="226"/>
      <c r="G181" s="166"/>
      <c r="H181" s="226"/>
      <c r="I181" s="166"/>
      <c r="J181" s="226"/>
      <c r="K181" s="166"/>
      <c r="L181" s="226"/>
      <c r="M181" s="166"/>
      <c r="N181" s="226"/>
      <c r="O181" s="166"/>
      <c r="P181" s="226"/>
      <c r="Q181" s="166"/>
      <c r="R181" s="226"/>
      <c r="S181" s="1"/>
      <c r="T181" s="1"/>
      <c r="U181" s="1"/>
      <c r="V181" s="4"/>
      <c r="W181" s="4"/>
      <c r="X181" s="4"/>
      <c r="Y181" s="4"/>
      <c r="Z181" s="4"/>
      <c r="AA181" s="4"/>
      <c r="AB181" s="1"/>
      <c r="AC181" s="1"/>
      <c r="AD181" s="1"/>
      <c r="AE181" s="1"/>
      <c r="AF181" s="1"/>
      <c r="AG181" s="1"/>
      <c r="AH181" s="1"/>
      <c r="AI181" s="1"/>
    </row>
    <row r="182" spans="1:35" s="2" customFormat="1" ht="11.5" x14ac:dyDescent="0.25">
      <c r="A182" s="1"/>
      <c r="B182" s="227"/>
      <c r="C182" s="227"/>
      <c r="D182" s="225"/>
      <c r="E182" s="225"/>
      <c r="F182" s="226"/>
      <c r="G182" s="166"/>
      <c r="H182" s="226"/>
      <c r="I182" s="166"/>
      <c r="J182" s="226"/>
      <c r="K182" s="166"/>
      <c r="L182" s="226"/>
      <c r="M182" s="166"/>
      <c r="N182" s="226"/>
      <c r="O182" s="166"/>
      <c r="P182" s="226"/>
      <c r="Q182" s="166"/>
      <c r="R182" s="226"/>
      <c r="S182" s="1"/>
      <c r="T182" s="1"/>
      <c r="U182" s="1"/>
      <c r="V182" s="4"/>
      <c r="W182" s="4"/>
      <c r="X182" s="4"/>
      <c r="Y182" s="4"/>
      <c r="Z182" s="4"/>
      <c r="AA182" s="4"/>
      <c r="AB182" s="1"/>
      <c r="AC182" s="1"/>
      <c r="AD182" s="1"/>
      <c r="AE182" s="1"/>
      <c r="AF182" s="1"/>
      <c r="AG182" s="1"/>
      <c r="AH182" s="1"/>
      <c r="AI182" s="1"/>
    </row>
    <row r="183" spans="1:35" s="2" customFormat="1" ht="11.5" x14ac:dyDescent="0.25">
      <c r="A183" s="1"/>
      <c r="B183" s="227"/>
      <c r="C183" s="227"/>
      <c r="D183" s="225"/>
      <c r="E183" s="225"/>
      <c r="F183" s="226"/>
      <c r="G183" s="166"/>
      <c r="H183" s="226"/>
      <c r="I183" s="166"/>
      <c r="J183" s="226"/>
      <c r="K183" s="166"/>
      <c r="L183" s="226"/>
      <c r="M183" s="166"/>
      <c r="N183" s="226"/>
      <c r="O183" s="166"/>
      <c r="P183" s="226"/>
      <c r="Q183" s="166"/>
      <c r="R183" s="226"/>
      <c r="S183" s="1"/>
      <c r="T183" s="1"/>
      <c r="U183" s="1"/>
      <c r="V183" s="4"/>
      <c r="W183" s="4"/>
      <c r="X183" s="4"/>
      <c r="Y183" s="4"/>
      <c r="Z183" s="4"/>
      <c r="AA183" s="4"/>
      <c r="AB183" s="1"/>
      <c r="AC183" s="1"/>
      <c r="AD183" s="1"/>
      <c r="AE183" s="1"/>
      <c r="AF183" s="1"/>
      <c r="AG183" s="1"/>
      <c r="AH183" s="1"/>
      <c r="AI183" s="1"/>
    </row>
    <row r="184" spans="1:35" s="2" customFormat="1" ht="11.5" x14ac:dyDescent="0.25">
      <c r="A184" s="1"/>
      <c r="B184" s="227"/>
      <c r="C184" s="227"/>
      <c r="D184" s="225"/>
      <c r="E184" s="225"/>
      <c r="F184" s="226"/>
      <c r="G184" s="166"/>
      <c r="H184" s="226"/>
      <c r="I184" s="166"/>
      <c r="J184" s="226"/>
      <c r="K184" s="166"/>
      <c r="L184" s="226"/>
      <c r="M184" s="166"/>
      <c r="N184" s="226"/>
      <c r="O184" s="166"/>
      <c r="P184" s="226"/>
      <c r="Q184" s="166"/>
      <c r="R184" s="226"/>
      <c r="S184" s="1"/>
      <c r="T184" s="1"/>
      <c r="U184" s="1"/>
      <c r="V184" s="4"/>
      <c r="W184" s="4"/>
      <c r="X184" s="4"/>
      <c r="Y184" s="4"/>
      <c r="Z184" s="4"/>
      <c r="AA184" s="4"/>
      <c r="AB184" s="1"/>
      <c r="AC184" s="1"/>
      <c r="AD184" s="1"/>
      <c r="AE184" s="1"/>
      <c r="AF184" s="1"/>
      <c r="AG184" s="1"/>
      <c r="AH184" s="1"/>
      <c r="AI184" s="1"/>
    </row>
    <row r="185" spans="1:35" s="2" customFormat="1" ht="11.5" x14ac:dyDescent="0.25">
      <c r="A185" s="1"/>
      <c r="B185" s="227"/>
      <c r="C185" s="227"/>
      <c r="D185" s="225"/>
      <c r="E185" s="225"/>
      <c r="F185" s="226"/>
      <c r="G185" s="166"/>
      <c r="H185" s="226"/>
      <c r="I185" s="166"/>
      <c r="J185" s="226"/>
      <c r="K185" s="166"/>
      <c r="L185" s="226"/>
      <c r="M185" s="166"/>
      <c r="N185" s="226"/>
      <c r="O185" s="166"/>
      <c r="P185" s="226"/>
      <c r="Q185" s="166"/>
      <c r="R185" s="226"/>
      <c r="S185" s="1"/>
      <c r="T185" s="1"/>
      <c r="U185" s="1"/>
      <c r="V185" s="4"/>
      <c r="W185" s="4"/>
      <c r="X185" s="4"/>
      <c r="Y185" s="4"/>
      <c r="Z185" s="4"/>
      <c r="AA185" s="4"/>
      <c r="AB185" s="1"/>
      <c r="AC185" s="1"/>
      <c r="AD185" s="1"/>
      <c r="AE185" s="1"/>
      <c r="AF185" s="1"/>
      <c r="AG185" s="1"/>
      <c r="AH185" s="1"/>
      <c r="AI185" s="1"/>
    </row>
    <row r="186" spans="1:35" s="2" customFormat="1" ht="11.5" x14ac:dyDescent="0.25">
      <c r="A186" s="1"/>
      <c r="B186" s="227"/>
      <c r="C186" s="227"/>
      <c r="D186" s="225"/>
      <c r="E186" s="225"/>
      <c r="F186" s="226"/>
      <c r="G186" s="166"/>
      <c r="H186" s="226"/>
      <c r="I186" s="166"/>
      <c r="J186" s="226"/>
      <c r="K186" s="166"/>
      <c r="L186" s="226"/>
      <c r="M186" s="166"/>
      <c r="N186" s="226"/>
      <c r="O186" s="166"/>
      <c r="P186" s="226"/>
      <c r="Q186" s="166"/>
      <c r="R186" s="226"/>
      <c r="S186" s="1"/>
      <c r="T186" s="1"/>
      <c r="U186" s="1"/>
      <c r="V186" s="4"/>
      <c r="W186" s="4"/>
      <c r="X186" s="4"/>
      <c r="Y186" s="4"/>
      <c r="Z186" s="4"/>
      <c r="AA186" s="4"/>
      <c r="AB186" s="1"/>
      <c r="AC186" s="1"/>
      <c r="AD186" s="1"/>
      <c r="AE186" s="1"/>
      <c r="AF186" s="1"/>
      <c r="AG186" s="1"/>
      <c r="AH186" s="1"/>
      <c r="AI186" s="1"/>
    </row>
    <row r="187" spans="1:35" s="2" customFormat="1" ht="11.5" x14ac:dyDescent="0.25">
      <c r="A187" s="1"/>
      <c r="B187" s="227"/>
      <c r="C187" s="227"/>
      <c r="D187" s="225"/>
      <c r="E187" s="225"/>
      <c r="F187" s="226"/>
      <c r="G187" s="166"/>
      <c r="H187" s="226"/>
      <c r="I187" s="166"/>
      <c r="J187" s="226"/>
      <c r="K187" s="166"/>
      <c r="L187" s="226"/>
      <c r="M187" s="166"/>
      <c r="N187" s="226"/>
      <c r="O187" s="166"/>
      <c r="P187" s="226"/>
      <c r="Q187" s="166"/>
      <c r="R187" s="226"/>
      <c r="S187" s="1"/>
      <c r="T187" s="1"/>
      <c r="U187" s="1"/>
      <c r="V187" s="4"/>
      <c r="W187" s="4"/>
      <c r="X187" s="4"/>
      <c r="Y187" s="4"/>
      <c r="Z187" s="4"/>
      <c r="AA187" s="4"/>
      <c r="AB187" s="1"/>
      <c r="AC187" s="1"/>
      <c r="AD187" s="1"/>
      <c r="AE187" s="1"/>
      <c r="AF187" s="1"/>
      <c r="AG187" s="1"/>
      <c r="AH187" s="1"/>
      <c r="AI187" s="1"/>
    </row>
    <row r="188" spans="1:35" s="2" customFormat="1" ht="11.5" x14ac:dyDescent="0.25">
      <c r="A188" s="1"/>
      <c r="B188" s="227"/>
      <c r="C188" s="227"/>
      <c r="D188" s="225"/>
      <c r="E188" s="225"/>
      <c r="F188" s="226"/>
      <c r="G188" s="166"/>
      <c r="H188" s="226"/>
      <c r="I188" s="166"/>
      <c r="J188" s="226"/>
      <c r="K188" s="166"/>
      <c r="L188" s="226"/>
      <c r="M188" s="166"/>
      <c r="N188" s="226"/>
      <c r="O188" s="166"/>
      <c r="P188" s="226"/>
      <c r="Q188" s="166"/>
      <c r="R188" s="226"/>
      <c r="S188" s="1"/>
      <c r="T188" s="1"/>
      <c r="U188" s="1"/>
      <c r="V188" s="4"/>
      <c r="W188" s="4"/>
      <c r="X188" s="4"/>
      <c r="Y188" s="4"/>
      <c r="Z188" s="4"/>
      <c r="AA188" s="4"/>
      <c r="AB188" s="1"/>
      <c r="AC188" s="1"/>
      <c r="AD188" s="1"/>
      <c r="AE188" s="1"/>
      <c r="AF188" s="1"/>
      <c r="AG188" s="1"/>
      <c r="AH188" s="1"/>
      <c r="AI188" s="1"/>
    </row>
    <row r="189" spans="1:35" s="2" customFormat="1" ht="11.5" x14ac:dyDescent="0.25">
      <c r="A189" s="1"/>
      <c r="B189" s="227"/>
      <c r="C189" s="227"/>
      <c r="D189" s="225"/>
      <c r="E189" s="225"/>
      <c r="F189" s="226"/>
      <c r="G189" s="166"/>
      <c r="H189" s="226"/>
      <c r="I189" s="166"/>
      <c r="J189" s="226"/>
      <c r="K189" s="166"/>
      <c r="L189" s="226"/>
      <c r="M189" s="166"/>
      <c r="N189" s="226"/>
      <c r="O189" s="166"/>
      <c r="P189" s="226"/>
      <c r="Q189" s="166"/>
      <c r="R189" s="226"/>
      <c r="S189" s="1"/>
      <c r="T189" s="1"/>
      <c r="U189" s="1"/>
      <c r="V189" s="4"/>
      <c r="W189" s="4"/>
      <c r="X189" s="4"/>
      <c r="Y189" s="4"/>
      <c r="Z189" s="4"/>
      <c r="AA189" s="4"/>
      <c r="AB189" s="1"/>
      <c r="AC189" s="1"/>
      <c r="AD189" s="1"/>
      <c r="AE189" s="1"/>
      <c r="AF189" s="1"/>
      <c r="AG189" s="1"/>
      <c r="AH189" s="1"/>
      <c r="AI189" s="1"/>
    </row>
    <row r="190" spans="1:35" s="2" customFormat="1" ht="11.5" x14ac:dyDescent="0.25">
      <c r="A190" s="1"/>
      <c r="B190" s="227"/>
      <c r="C190" s="227"/>
      <c r="D190" s="225"/>
      <c r="E190" s="225"/>
      <c r="F190" s="226"/>
      <c r="G190" s="166"/>
      <c r="H190" s="226"/>
      <c r="I190" s="166"/>
      <c r="J190" s="226"/>
      <c r="K190" s="166"/>
      <c r="L190" s="226"/>
      <c r="M190" s="166"/>
      <c r="N190" s="226"/>
      <c r="O190" s="166"/>
      <c r="P190" s="226"/>
      <c r="Q190" s="166"/>
      <c r="R190" s="226"/>
      <c r="S190" s="1"/>
      <c r="T190" s="1"/>
      <c r="U190" s="1"/>
      <c r="V190" s="4"/>
      <c r="W190" s="4"/>
      <c r="X190" s="4"/>
      <c r="Y190" s="4"/>
      <c r="Z190" s="4"/>
      <c r="AA190" s="4"/>
      <c r="AB190" s="1"/>
      <c r="AC190" s="1"/>
      <c r="AD190" s="1"/>
      <c r="AE190" s="1"/>
      <c r="AF190" s="1"/>
      <c r="AG190" s="1"/>
      <c r="AH190" s="1"/>
      <c r="AI190" s="1"/>
    </row>
    <row r="191" spans="1:35" s="2" customFormat="1" ht="11.5" x14ac:dyDescent="0.25">
      <c r="A191" s="1"/>
      <c r="B191" s="227"/>
      <c r="C191" s="227"/>
      <c r="D191" s="225"/>
      <c r="E191" s="225"/>
      <c r="F191" s="226"/>
      <c r="G191" s="166"/>
      <c r="H191" s="226"/>
      <c r="I191" s="166"/>
      <c r="J191" s="226"/>
      <c r="K191" s="166"/>
      <c r="L191" s="226"/>
      <c r="M191" s="166"/>
      <c r="N191" s="226"/>
      <c r="O191" s="166"/>
      <c r="P191" s="226"/>
      <c r="Q191" s="166"/>
      <c r="R191" s="226"/>
      <c r="S191" s="1"/>
      <c r="T191" s="1"/>
      <c r="U191" s="1"/>
      <c r="V191" s="4"/>
      <c r="W191" s="4"/>
      <c r="X191" s="4"/>
      <c r="Y191" s="4"/>
      <c r="Z191" s="4"/>
      <c r="AA191" s="4"/>
      <c r="AB191" s="1"/>
      <c r="AC191" s="1"/>
      <c r="AD191" s="1"/>
      <c r="AE191" s="1"/>
      <c r="AF191" s="1"/>
      <c r="AG191" s="1"/>
      <c r="AH191" s="1"/>
      <c r="AI191" s="1"/>
    </row>
    <row r="192" spans="1:35" s="2" customFormat="1" ht="11.5" x14ac:dyDescent="0.25">
      <c r="A192" s="1"/>
      <c r="B192" s="227"/>
      <c r="C192" s="227"/>
      <c r="D192" s="225"/>
      <c r="E192" s="225"/>
      <c r="F192" s="226"/>
      <c r="G192" s="166"/>
      <c r="H192" s="226"/>
      <c r="I192" s="166"/>
      <c r="J192" s="226"/>
      <c r="K192" s="166"/>
      <c r="L192" s="226"/>
      <c r="M192" s="166"/>
      <c r="N192" s="226"/>
      <c r="O192" s="166"/>
      <c r="P192" s="226"/>
      <c r="Q192" s="166"/>
      <c r="R192" s="226"/>
      <c r="S192" s="1"/>
      <c r="T192" s="1"/>
      <c r="U192" s="1"/>
      <c r="V192" s="4"/>
      <c r="W192" s="4"/>
      <c r="X192" s="4"/>
      <c r="Y192" s="4"/>
      <c r="Z192" s="4"/>
      <c r="AA192" s="4"/>
      <c r="AB192" s="1"/>
      <c r="AC192" s="1"/>
      <c r="AD192" s="1"/>
      <c r="AE192" s="1"/>
      <c r="AF192" s="1"/>
      <c r="AG192" s="1"/>
      <c r="AH192" s="1"/>
      <c r="AI192" s="1"/>
    </row>
    <row r="193" spans="1:35" s="2" customFormat="1" ht="11.5" x14ac:dyDescent="0.25">
      <c r="A193" s="1"/>
      <c r="B193" s="227"/>
      <c r="C193" s="227"/>
      <c r="D193" s="225"/>
      <c r="E193" s="225"/>
      <c r="F193" s="226"/>
      <c r="G193" s="166"/>
      <c r="H193" s="226"/>
      <c r="I193" s="166"/>
      <c r="J193" s="226"/>
      <c r="K193" s="166"/>
      <c r="L193" s="226"/>
      <c r="M193" s="166"/>
      <c r="N193" s="226"/>
      <c r="O193" s="166"/>
      <c r="P193" s="226"/>
      <c r="Q193" s="166"/>
      <c r="R193" s="226"/>
      <c r="S193" s="1"/>
      <c r="T193" s="1"/>
      <c r="U193" s="1"/>
      <c r="V193" s="4"/>
      <c r="W193" s="4"/>
      <c r="X193" s="4"/>
      <c r="Y193" s="4"/>
      <c r="Z193" s="4"/>
      <c r="AA193" s="4"/>
      <c r="AB193" s="1"/>
      <c r="AC193" s="1"/>
      <c r="AD193" s="1"/>
      <c r="AE193" s="1"/>
      <c r="AF193" s="1"/>
      <c r="AG193" s="1"/>
      <c r="AH193" s="1"/>
      <c r="AI193" s="1"/>
    </row>
    <row r="194" spans="1:35" s="2" customFormat="1" ht="11.5" x14ac:dyDescent="0.25">
      <c r="A194" s="1"/>
      <c r="B194" s="227"/>
      <c r="C194" s="227"/>
      <c r="D194" s="225"/>
      <c r="E194" s="225"/>
      <c r="F194" s="226"/>
      <c r="G194" s="166"/>
      <c r="H194" s="226"/>
      <c r="I194" s="166"/>
      <c r="J194" s="226"/>
      <c r="K194" s="166"/>
      <c r="L194" s="226"/>
      <c r="M194" s="166"/>
      <c r="N194" s="226"/>
      <c r="O194" s="166"/>
      <c r="P194" s="226"/>
      <c r="Q194" s="166"/>
      <c r="R194" s="226"/>
      <c r="S194" s="1"/>
      <c r="T194" s="1"/>
      <c r="U194" s="1"/>
      <c r="V194" s="4"/>
      <c r="W194" s="4"/>
      <c r="X194" s="4"/>
      <c r="Y194" s="4"/>
      <c r="Z194" s="4"/>
      <c r="AA194" s="4"/>
      <c r="AB194" s="1"/>
      <c r="AC194" s="1"/>
      <c r="AD194" s="1"/>
      <c r="AE194" s="1"/>
      <c r="AF194" s="1"/>
      <c r="AG194" s="1"/>
      <c r="AH194" s="1"/>
      <c r="AI194" s="1"/>
    </row>
    <row r="195" spans="1:35" s="2" customFormat="1" ht="11.5" x14ac:dyDescent="0.25">
      <c r="A195" s="1"/>
      <c r="B195" s="227"/>
      <c r="C195" s="227"/>
      <c r="D195" s="225"/>
      <c r="E195" s="225"/>
      <c r="F195" s="226"/>
      <c r="G195" s="166"/>
      <c r="H195" s="226"/>
      <c r="I195" s="166"/>
      <c r="J195" s="226"/>
      <c r="K195" s="166"/>
      <c r="L195" s="226"/>
      <c r="M195" s="166"/>
      <c r="N195" s="226"/>
      <c r="O195" s="166"/>
      <c r="P195" s="226"/>
      <c r="Q195" s="166"/>
      <c r="R195" s="226"/>
      <c r="S195" s="1"/>
      <c r="T195" s="1"/>
      <c r="U195" s="1"/>
      <c r="V195" s="4"/>
      <c r="W195" s="4"/>
      <c r="X195" s="4"/>
      <c r="Y195" s="4"/>
      <c r="Z195" s="4"/>
      <c r="AA195" s="4"/>
      <c r="AB195" s="1"/>
      <c r="AC195" s="1"/>
      <c r="AD195" s="1"/>
      <c r="AE195" s="1"/>
      <c r="AF195" s="1"/>
      <c r="AG195" s="1"/>
      <c r="AH195" s="1"/>
      <c r="AI195" s="1"/>
    </row>
    <row r="196" spans="1:35" s="2" customFormat="1" ht="11.5" x14ac:dyDescent="0.25">
      <c r="A196" s="1"/>
      <c r="B196" s="227"/>
      <c r="C196" s="227"/>
      <c r="D196" s="225"/>
      <c r="E196" s="225"/>
      <c r="F196" s="226"/>
      <c r="G196" s="166"/>
      <c r="H196" s="226"/>
      <c r="I196" s="166"/>
      <c r="J196" s="226"/>
      <c r="K196" s="166"/>
      <c r="L196" s="226"/>
      <c r="M196" s="166"/>
      <c r="N196" s="226"/>
      <c r="O196" s="166"/>
      <c r="P196" s="226"/>
      <c r="Q196" s="166"/>
      <c r="R196" s="226"/>
      <c r="S196" s="1"/>
      <c r="T196" s="1"/>
      <c r="U196" s="1"/>
      <c r="V196" s="4"/>
      <c r="W196" s="4"/>
      <c r="X196" s="4"/>
      <c r="Y196" s="4"/>
      <c r="Z196" s="4"/>
      <c r="AA196" s="4"/>
      <c r="AB196" s="1"/>
      <c r="AC196" s="1"/>
      <c r="AD196" s="1"/>
      <c r="AE196" s="1"/>
      <c r="AF196" s="1"/>
      <c r="AG196" s="1"/>
      <c r="AH196" s="1"/>
      <c r="AI196" s="1"/>
    </row>
    <row r="197" spans="1:35" s="2" customFormat="1" ht="11.5" x14ac:dyDescent="0.25">
      <c r="A197" s="1"/>
      <c r="B197" s="227"/>
      <c r="C197" s="227"/>
      <c r="D197" s="225"/>
      <c r="E197" s="225"/>
      <c r="F197" s="226"/>
      <c r="G197" s="166"/>
      <c r="H197" s="226"/>
      <c r="I197" s="166"/>
      <c r="J197" s="226"/>
      <c r="K197" s="166"/>
      <c r="L197" s="226"/>
      <c r="M197" s="166"/>
      <c r="N197" s="226"/>
      <c r="O197" s="166"/>
      <c r="P197" s="226"/>
      <c r="Q197" s="166"/>
      <c r="R197" s="226"/>
      <c r="S197" s="1"/>
      <c r="T197" s="1"/>
      <c r="U197" s="1"/>
      <c r="V197" s="4"/>
      <c r="W197" s="4"/>
      <c r="X197" s="4"/>
      <c r="Y197" s="4"/>
      <c r="Z197" s="4"/>
      <c r="AA197" s="4"/>
      <c r="AB197" s="1"/>
      <c r="AC197" s="1"/>
      <c r="AD197" s="1"/>
      <c r="AE197" s="1"/>
      <c r="AF197" s="1"/>
      <c r="AG197" s="1"/>
      <c r="AH197" s="1"/>
      <c r="AI197" s="1"/>
    </row>
    <row r="198" spans="1:35" s="2" customFormat="1" ht="11.5" x14ac:dyDescent="0.25">
      <c r="A198" s="1"/>
      <c r="B198" s="227"/>
      <c r="C198" s="227"/>
      <c r="D198" s="225"/>
      <c r="E198" s="225"/>
      <c r="F198" s="226"/>
      <c r="G198" s="166"/>
      <c r="H198" s="226"/>
      <c r="I198" s="166"/>
      <c r="J198" s="226"/>
      <c r="K198" s="166"/>
      <c r="L198" s="226"/>
      <c r="M198" s="166"/>
      <c r="N198" s="226"/>
      <c r="O198" s="166"/>
      <c r="P198" s="226"/>
      <c r="Q198" s="166"/>
      <c r="R198" s="226"/>
      <c r="S198" s="1"/>
      <c r="T198" s="1"/>
      <c r="U198" s="1"/>
      <c r="V198" s="4"/>
      <c r="W198" s="4"/>
      <c r="X198" s="4"/>
      <c r="Y198" s="4"/>
      <c r="Z198" s="4"/>
      <c r="AA198" s="4"/>
      <c r="AB198" s="1"/>
      <c r="AC198" s="1"/>
      <c r="AD198" s="1"/>
      <c r="AE198" s="1"/>
      <c r="AF198" s="1"/>
      <c r="AG198" s="1"/>
      <c r="AH198" s="1"/>
      <c r="AI198" s="1"/>
    </row>
    <row r="199" spans="1:35" s="2" customFormat="1" ht="11.5" x14ac:dyDescent="0.25">
      <c r="A199" s="1"/>
      <c r="B199" s="227"/>
      <c r="C199" s="227"/>
      <c r="D199" s="225"/>
      <c r="E199" s="225"/>
      <c r="F199" s="226"/>
      <c r="G199" s="166"/>
      <c r="H199" s="226"/>
      <c r="I199" s="166"/>
      <c r="J199" s="226"/>
      <c r="K199" s="166"/>
      <c r="L199" s="226"/>
      <c r="M199" s="166"/>
      <c r="N199" s="226"/>
      <c r="O199" s="166"/>
      <c r="P199" s="226"/>
      <c r="Q199" s="166"/>
      <c r="R199" s="226"/>
      <c r="S199" s="1"/>
      <c r="T199" s="1"/>
      <c r="U199" s="1"/>
      <c r="V199" s="4"/>
      <c r="W199" s="4"/>
      <c r="X199" s="4"/>
      <c r="Y199" s="4"/>
      <c r="Z199" s="4"/>
      <c r="AA199" s="4"/>
      <c r="AB199" s="1"/>
      <c r="AC199" s="1"/>
      <c r="AD199" s="1"/>
      <c r="AE199" s="1"/>
      <c r="AF199" s="1"/>
      <c r="AG199" s="1"/>
      <c r="AH199" s="1"/>
      <c r="AI199" s="1"/>
    </row>
    <row r="200" spans="1:35" s="2" customFormat="1" ht="11.5" x14ac:dyDescent="0.25">
      <c r="A200" s="1"/>
      <c r="B200" s="227"/>
      <c r="C200" s="227"/>
      <c r="D200" s="225"/>
      <c r="E200" s="225"/>
      <c r="F200" s="226"/>
      <c r="G200" s="166"/>
      <c r="H200" s="226"/>
      <c r="I200" s="166"/>
      <c r="J200" s="226"/>
      <c r="K200" s="166"/>
      <c r="L200" s="226"/>
      <c r="M200" s="166"/>
      <c r="N200" s="226"/>
      <c r="O200" s="166"/>
      <c r="P200" s="226"/>
      <c r="Q200" s="166"/>
      <c r="R200" s="226"/>
      <c r="S200" s="1"/>
      <c r="T200" s="1"/>
      <c r="U200" s="1"/>
      <c r="V200" s="4"/>
      <c r="W200" s="4"/>
      <c r="X200" s="4"/>
      <c r="Y200" s="4"/>
      <c r="Z200" s="4"/>
      <c r="AA200" s="4"/>
      <c r="AB200" s="1"/>
      <c r="AC200" s="1"/>
      <c r="AD200" s="1"/>
      <c r="AE200" s="1"/>
      <c r="AF200" s="1"/>
      <c r="AG200" s="1"/>
      <c r="AH200" s="1"/>
      <c r="AI200" s="1"/>
    </row>
    <row r="201" spans="1:35" s="2" customFormat="1" ht="11.5" x14ac:dyDescent="0.25">
      <c r="A201" s="1"/>
      <c r="B201" s="227"/>
      <c r="C201" s="227"/>
      <c r="D201" s="225"/>
      <c r="E201" s="225"/>
      <c r="F201" s="226"/>
      <c r="G201" s="166"/>
      <c r="H201" s="226"/>
      <c r="I201" s="166"/>
      <c r="J201" s="226"/>
      <c r="K201" s="166"/>
      <c r="L201" s="226"/>
      <c r="M201" s="166"/>
      <c r="N201" s="226"/>
      <c r="O201" s="166"/>
      <c r="P201" s="226"/>
      <c r="Q201" s="166"/>
      <c r="R201" s="226"/>
      <c r="S201" s="1"/>
      <c r="T201" s="1"/>
      <c r="U201" s="1"/>
      <c r="V201" s="4"/>
      <c r="W201" s="4"/>
      <c r="X201" s="4"/>
      <c r="Y201" s="4"/>
      <c r="Z201" s="4"/>
      <c r="AA201" s="4"/>
      <c r="AB201" s="1"/>
      <c r="AC201" s="1"/>
      <c r="AD201" s="1"/>
      <c r="AE201" s="1"/>
      <c r="AF201" s="1"/>
      <c r="AG201" s="1"/>
      <c r="AH201" s="1"/>
      <c r="AI201" s="1"/>
    </row>
    <row r="202" spans="1:35" s="2" customFormat="1" ht="11.5" x14ac:dyDescent="0.25">
      <c r="A202" s="1"/>
      <c r="B202" s="227"/>
      <c r="C202" s="227"/>
      <c r="D202" s="225"/>
      <c r="E202" s="225"/>
      <c r="F202" s="226"/>
      <c r="G202" s="166"/>
      <c r="H202" s="226"/>
      <c r="I202" s="166"/>
      <c r="J202" s="226"/>
      <c r="K202" s="166"/>
      <c r="L202" s="226"/>
      <c r="M202" s="166"/>
      <c r="N202" s="226"/>
      <c r="O202" s="166"/>
      <c r="P202" s="226"/>
      <c r="Q202" s="166"/>
      <c r="R202" s="226"/>
      <c r="S202" s="1"/>
      <c r="T202" s="1"/>
      <c r="U202" s="1"/>
      <c r="V202" s="4"/>
      <c r="W202" s="4"/>
      <c r="X202" s="4"/>
      <c r="Y202" s="4"/>
      <c r="Z202" s="4"/>
      <c r="AA202" s="4"/>
      <c r="AB202" s="1"/>
      <c r="AC202" s="1"/>
      <c r="AD202" s="1"/>
      <c r="AE202" s="1"/>
      <c r="AF202" s="1"/>
      <c r="AG202" s="1"/>
      <c r="AH202" s="1"/>
      <c r="AI202" s="1"/>
    </row>
    <row r="203" spans="1:35" s="2" customFormat="1" ht="11.5" x14ac:dyDescent="0.25">
      <c r="A203" s="1"/>
      <c r="B203" s="227"/>
      <c r="C203" s="227"/>
      <c r="D203" s="225"/>
      <c r="E203" s="225"/>
      <c r="F203" s="226"/>
      <c r="G203" s="166"/>
      <c r="H203" s="226"/>
      <c r="I203" s="166"/>
      <c r="J203" s="226"/>
      <c r="K203" s="166"/>
      <c r="L203" s="226"/>
      <c r="M203" s="166"/>
      <c r="N203" s="226"/>
      <c r="O203" s="166"/>
      <c r="P203" s="226"/>
      <c r="Q203" s="166"/>
      <c r="R203" s="226"/>
      <c r="S203" s="1"/>
      <c r="T203" s="1"/>
      <c r="U203" s="1"/>
      <c r="V203" s="4"/>
      <c r="W203" s="4"/>
      <c r="X203" s="4"/>
      <c r="Y203" s="4"/>
      <c r="Z203" s="4"/>
      <c r="AA203" s="4"/>
      <c r="AB203" s="1"/>
      <c r="AC203" s="1"/>
      <c r="AD203" s="1"/>
      <c r="AE203" s="1"/>
      <c r="AF203" s="1"/>
      <c r="AG203" s="1"/>
      <c r="AH203" s="1"/>
      <c r="AI203" s="1"/>
    </row>
    <row r="204" spans="1:35" s="2" customFormat="1" ht="11.5" x14ac:dyDescent="0.25">
      <c r="A204" s="1"/>
      <c r="B204" s="227"/>
      <c r="C204" s="227"/>
      <c r="D204" s="225"/>
      <c r="E204" s="225"/>
      <c r="F204" s="226"/>
      <c r="G204" s="166"/>
      <c r="H204" s="226"/>
      <c r="I204" s="166"/>
      <c r="J204" s="226"/>
      <c r="K204" s="166"/>
      <c r="L204" s="226"/>
      <c r="M204" s="166"/>
      <c r="N204" s="226"/>
      <c r="O204" s="166"/>
      <c r="P204" s="226"/>
      <c r="Q204" s="166"/>
      <c r="R204" s="226"/>
      <c r="S204" s="1"/>
      <c r="T204" s="1"/>
      <c r="U204" s="1"/>
      <c r="V204" s="4"/>
      <c r="W204" s="4"/>
      <c r="X204" s="4"/>
      <c r="Y204" s="4"/>
      <c r="Z204" s="4"/>
      <c r="AA204" s="4"/>
      <c r="AB204" s="1"/>
      <c r="AC204" s="1"/>
      <c r="AD204" s="1"/>
      <c r="AE204" s="1"/>
      <c r="AF204" s="1"/>
      <c r="AG204" s="1"/>
      <c r="AH204" s="1"/>
      <c r="AI204" s="1"/>
    </row>
    <row r="205" spans="1:35" s="2" customFormat="1" ht="11.5" x14ac:dyDescent="0.25">
      <c r="A205" s="1"/>
      <c r="B205" s="227"/>
      <c r="C205" s="227"/>
      <c r="D205" s="225"/>
      <c r="E205" s="225"/>
      <c r="F205" s="226"/>
      <c r="G205" s="166"/>
      <c r="H205" s="226"/>
      <c r="I205" s="166"/>
      <c r="J205" s="226"/>
      <c r="K205" s="166"/>
      <c r="L205" s="226"/>
      <c r="M205" s="166"/>
      <c r="N205" s="226"/>
      <c r="O205" s="166"/>
      <c r="P205" s="226"/>
      <c r="Q205" s="166"/>
      <c r="R205" s="226"/>
      <c r="S205" s="1"/>
      <c r="T205" s="1"/>
      <c r="U205" s="1"/>
      <c r="V205" s="4"/>
      <c r="W205" s="4"/>
      <c r="X205" s="4"/>
      <c r="Y205" s="4"/>
      <c r="Z205" s="4"/>
      <c r="AA205" s="4"/>
      <c r="AB205" s="1"/>
      <c r="AC205" s="1"/>
      <c r="AD205" s="1"/>
      <c r="AE205" s="1"/>
      <c r="AF205" s="1"/>
      <c r="AG205" s="1"/>
      <c r="AH205" s="1"/>
      <c r="AI205" s="1"/>
    </row>
    <row r="206" spans="1:35" s="2" customFormat="1" ht="11.5" x14ac:dyDescent="0.25">
      <c r="A206" s="1"/>
      <c r="B206" s="227"/>
      <c r="C206" s="227"/>
      <c r="D206" s="225"/>
      <c r="E206" s="225"/>
      <c r="F206" s="226"/>
      <c r="G206" s="166"/>
      <c r="H206" s="226"/>
      <c r="I206" s="166"/>
      <c r="J206" s="226"/>
      <c r="K206" s="166"/>
      <c r="L206" s="226"/>
      <c r="M206" s="166"/>
      <c r="N206" s="226"/>
      <c r="O206" s="166"/>
      <c r="P206" s="226"/>
      <c r="Q206" s="166"/>
      <c r="R206" s="226"/>
      <c r="S206" s="1"/>
      <c r="T206" s="1"/>
      <c r="U206" s="1"/>
      <c r="V206" s="4"/>
      <c r="W206" s="4"/>
      <c r="X206" s="4"/>
      <c r="Y206" s="4"/>
      <c r="Z206" s="4"/>
      <c r="AA206" s="4"/>
      <c r="AB206" s="1"/>
      <c r="AC206" s="1"/>
      <c r="AD206" s="1"/>
      <c r="AE206" s="1"/>
      <c r="AF206" s="1"/>
      <c r="AG206" s="1"/>
      <c r="AH206" s="1"/>
      <c r="AI206" s="1"/>
    </row>
    <row r="207" spans="1:35" s="2" customFormat="1" ht="11.5" x14ac:dyDescent="0.25">
      <c r="A207" s="1"/>
      <c r="B207" s="227"/>
      <c r="C207" s="227"/>
      <c r="D207" s="225"/>
      <c r="E207" s="225"/>
      <c r="F207" s="226"/>
      <c r="G207" s="166"/>
      <c r="H207" s="226"/>
      <c r="I207" s="166"/>
      <c r="J207" s="226"/>
      <c r="K207" s="166"/>
      <c r="L207" s="226"/>
      <c r="M207" s="166"/>
      <c r="N207" s="226"/>
      <c r="O207" s="166"/>
      <c r="P207" s="226"/>
      <c r="Q207" s="166"/>
      <c r="R207" s="226"/>
      <c r="S207" s="1"/>
      <c r="T207" s="1"/>
      <c r="U207" s="1"/>
      <c r="V207" s="4"/>
      <c r="W207" s="4"/>
      <c r="X207" s="4"/>
      <c r="Y207" s="4"/>
      <c r="Z207" s="4"/>
      <c r="AA207" s="4"/>
      <c r="AB207" s="1"/>
      <c r="AC207" s="1"/>
      <c r="AD207" s="1"/>
      <c r="AE207" s="1"/>
      <c r="AF207" s="1"/>
      <c r="AG207" s="1"/>
      <c r="AH207" s="1"/>
      <c r="AI207" s="1"/>
    </row>
    <row r="208" spans="1:35" s="2" customFormat="1" ht="11.5" x14ac:dyDescent="0.25">
      <c r="A208" s="1"/>
      <c r="B208" s="227"/>
      <c r="C208" s="227"/>
      <c r="D208" s="225"/>
      <c r="E208" s="225"/>
      <c r="F208" s="226"/>
      <c r="G208" s="166"/>
      <c r="H208" s="226"/>
      <c r="I208" s="166"/>
      <c r="J208" s="226"/>
      <c r="K208" s="166"/>
      <c r="L208" s="226"/>
      <c r="M208" s="166"/>
      <c r="N208" s="226"/>
      <c r="O208" s="166"/>
      <c r="P208" s="226"/>
      <c r="Q208" s="166"/>
      <c r="R208" s="226"/>
      <c r="S208" s="1"/>
      <c r="T208" s="1"/>
      <c r="U208" s="1"/>
      <c r="V208" s="4"/>
      <c r="W208" s="4"/>
      <c r="X208" s="4"/>
      <c r="Y208" s="4"/>
      <c r="Z208" s="4"/>
      <c r="AA208" s="4"/>
      <c r="AB208" s="1"/>
      <c r="AC208" s="1"/>
      <c r="AD208" s="1"/>
      <c r="AE208" s="1"/>
      <c r="AF208" s="1"/>
      <c r="AG208" s="1"/>
      <c r="AH208" s="1"/>
      <c r="AI208" s="1"/>
    </row>
    <row r="209" spans="1:35" s="2" customFormat="1" ht="11.5" x14ac:dyDescent="0.25">
      <c r="A209" s="1"/>
      <c r="B209" s="227"/>
      <c r="C209" s="227"/>
      <c r="D209" s="225"/>
      <c r="E209" s="225"/>
      <c r="F209" s="226"/>
      <c r="G209" s="166"/>
      <c r="H209" s="226"/>
      <c r="I209" s="166"/>
      <c r="J209" s="226"/>
      <c r="K209" s="166"/>
      <c r="L209" s="226"/>
      <c r="M209" s="166"/>
      <c r="N209" s="226"/>
      <c r="O209" s="166"/>
      <c r="P209" s="226"/>
      <c r="Q209" s="166"/>
      <c r="R209" s="226"/>
      <c r="S209" s="1"/>
      <c r="T209" s="1"/>
      <c r="U209" s="1"/>
      <c r="V209" s="4"/>
      <c r="W209" s="4"/>
      <c r="X209" s="4"/>
      <c r="Y209" s="4"/>
      <c r="Z209" s="4"/>
      <c r="AA209" s="4"/>
      <c r="AB209" s="1"/>
      <c r="AC209" s="1"/>
      <c r="AD209" s="1"/>
      <c r="AE209" s="1"/>
      <c r="AF209" s="1"/>
      <c r="AG209" s="1"/>
      <c r="AH209" s="1"/>
      <c r="AI209" s="1"/>
    </row>
    <row r="210" spans="1:35" s="2" customFormat="1" ht="11.5" x14ac:dyDescent="0.25">
      <c r="A210" s="1"/>
      <c r="B210" s="227"/>
      <c r="C210" s="227"/>
      <c r="D210" s="225"/>
      <c r="E210" s="225"/>
      <c r="F210" s="226"/>
      <c r="G210" s="166"/>
      <c r="H210" s="226"/>
      <c r="I210" s="166"/>
      <c r="J210" s="226"/>
      <c r="K210" s="166"/>
      <c r="L210" s="226"/>
      <c r="M210" s="166"/>
      <c r="N210" s="226"/>
      <c r="O210" s="166"/>
      <c r="P210" s="226"/>
      <c r="Q210" s="166"/>
      <c r="R210" s="226"/>
      <c r="S210" s="1"/>
      <c r="T210" s="1"/>
      <c r="U210" s="1"/>
      <c r="V210" s="4"/>
      <c r="W210" s="4"/>
      <c r="X210" s="4"/>
      <c r="Y210" s="4"/>
      <c r="Z210" s="4"/>
      <c r="AA210" s="4"/>
      <c r="AB210" s="1"/>
      <c r="AC210" s="1"/>
      <c r="AD210" s="1"/>
      <c r="AE210" s="1"/>
      <c r="AF210" s="1"/>
      <c r="AG210" s="1"/>
      <c r="AH210" s="1"/>
      <c r="AI210" s="1"/>
    </row>
    <row r="211" spans="1:35" s="2" customFormat="1" ht="11.5" x14ac:dyDescent="0.25">
      <c r="A211" s="1"/>
      <c r="B211" s="227"/>
      <c r="C211" s="227"/>
      <c r="D211" s="225"/>
      <c r="E211" s="225"/>
      <c r="F211" s="226"/>
      <c r="G211" s="166"/>
      <c r="H211" s="226"/>
      <c r="I211" s="166"/>
      <c r="J211" s="226"/>
      <c r="K211" s="166"/>
      <c r="L211" s="226"/>
      <c r="M211" s="166"/>
      <c r="N211" s="226"/>
      <c r="O211" s="166"/>
      <c r="P211" s="226"/>
      <c r="Q211" s="166"/>
      <c r="R211" s="226"/>
      <c r="S211" s="1"/>
      <c r="T211" s="1"/>
      <c r="U211" s="1"/>
      <c r="V211" s="4"/>
      <c r="W211" s="4"/>
      <c r="X211" s="4"/>
      <c r="Y211" s="4"/>
      <c r="Z211" s="4"/>
      <c r="AA211" s="4"/>
      <c r="AB211" s="1"/>
      <c r="AC211" s="1"/>
      <c r="AD211" s="1"/>
      <c r="AE211" s="1"/>
      <c r="AF211" s="1"/>
      <c r="AG211" s="1"/>
      <c r="AH211" s="1"/>
      <c r="AI211" s="1"/>
    </row>
    <row r="212" spans="1:35" s="2" customFormat="1" ht="11.5" x14ac:dyDescent="0.25">
      <c r="A212" s="1"/>
      <c r="B212" s="227"/>
      <c r="C212" s="227"/>
      <c r="D212" s="225"/>
      <c r="E212" s="225"/>
      <c r="F212" s="226"/>
      <c r="G212" s="166"/>
      <c r="H212" s="226"/>
      <c r="I212" s="166"/>
      <c r="J212" s="226"/>
      <c r="K212" s="166"/>
      <c r="L212" s="226"/>
      <c r="M212" s="166"/>
      <c r="N212" s="226"/>
      <c r="O212" s="166"/>
      <c r="P212" s="226"/>
      <c r="Q212" s="166"/>
      <c r="R212" s="226"/>
      <c r="S212" s="1"/>
      <c r="T212" s="1"/>
      <c r="U212" s="1"/>
      <c r="V212" s="4"/>
      <c r="W212" s="4"/>
      <c r="X212" s="4"/>
      <c r="Y212" s="4"/>
      <c r="Z212" s="4"/>
      <c r="AA212" s="4"/>
      <c r="AB212" s="1"/>
      <c r="AC212" s="1"/>
      <c r="AD212" s="1"/>
      <c r="AE212" s="1"/>
      <c r="AF212" s="1"/>
      <c r="AG212" s="1"/>
      <c r="AH212" s="1"/>
      <c r="AI212" s="1"/>
    </row>
    <row r="213" spans="1:35" s="2" customFormat="1" ht="11.5" x14ac:dyDescent="0.25">
      <c r="A213" s="1"/>
      <c r="B213" s="227"/>
      <c r="C213" s="227"/>
      <c r="D213" s="225"/>
      <c r="E213" s="225"/>
      <c r="F213" s="226"/>
      <c r="G213" s="166"/>
      <c r="H213" s="226"/>
      <c r="I213" s="166"/>
      <c r="J213" s="226"/>
      <c r="K213" s="166"/>
      <c r="L213" s="226"/>
      <c r="M213" s="166"/>
      <c r="N213" s="226"/>
      <c r="O213" s="166"/>
      <c r="P213" s="226"/>
      <c r="Q213" s="166"/>
      <c r="R213" s="226"/>
      <c r="S213" s="1"/>
      <c r="T213" s="1"/>
      <c r="U213" s="1"/>
      <c r="V213" s="4"/>
      <c r="W213" s="4"/>
      <c r="X213" s="4"/>
      <c r="Y213" s="4"/>
      <c r="Z213" s="4"/>
      <c r="AA213" s="4"/>
      <c r="AB213" s="1"/>
      <c r="AC213" s="1"/>
      <c r="AD213" s="1"/>
      <c r="AE213" s="1"/>
      <c r="AF213" s="1"/>
      <c r="AG213" s="1"/>
      <c r="AH213" s="1"/>
      <c r="AI213" s="1"/>
    </row>
    <row r="214" spans="1:35" s="2" customFormat="1" ht="11.5" x14ac:dyDescent="0.25">
      <c r="A214" s="1"/>
      <c r="B214" s="227"/>
      <c r="C214" s="227"/>
      <c r="D214" s="225"/>
      <c r="E214" s="225"/>
      <c r="F214" s="226"/>
      <c r="G214" s="166"/>
      <c r="H214" s="226"/>
      <c r="I214" s="166"/>
      <c r="J214" s="226"/>
      <c r="K214" s="166"/>
      <c r="L214" s="226"/>
      <c r="M214" s="166"/>
      <c r="N214" s="226"/>
      <c r="O214" s="166"/>
      <c r="P214" s="226"/>
      <c r="Q214" s="166"/>
      <c r="R214" s="226"/>
      <c r="S214" s="1"/>
      <c r="T214" s="1"/>
      <c r="U214" s="1"/>
      <c r="V214" s="4"/>
      <c r="W214" s="4"/>
      <c r="X214" s="4"/>
      <c r="Y214" s="4"/>
      <c r="Z214" s="4"/>
      <c r="AA214" s="4"/>
      <c r="AB214" s="1"/>
      <c r="AC214" s="1"/>
      <c r="AD214" s="1"/>
      <c r="AE214" s="1"/>
      <c r="AF214" s="1"/>
      <c r="AG214" s="1"/>
      <c r="AH214" s="1"/>
      <c r="AI214" s="1"/>
    </row>
    <row r="215" spans="1:35" s="2" customFormat="1" ht="11.5" x14ac:dyDescent="0.25">
      <c r="A215" s="1"/>
      <c r="B215" s="227"/>
      <c r="C215" s="227"/>
      <c r="D215" s="225"/>
      <c r="E215" s="225"/>
      <c r="F215" s="226"/>
      <c r="G215" s="166"/>
      <c r="H215" s="226"/>
      <c r="I215" s="166"/>
      <c r="J215" s="226"/>
      <c r="K215" s="166"/>
      <c r="L215" s="226"/>
      <c r="M215" s="166"/>
      <c r="N215" s="226"/>
      <c r="O215" s="166"/>
      <c r="P215" s="226"/>
      <c r="Q215" s="166"/>
      <c r="R215" s="226"/>
      <c r="S215" s="1"/>
      <c r="T215" s="1"/>
      <c r="U215" s="1"/>
      <c r="V215" s="4"/>
      <c r="W215" s="4"/>
      <c r="X215" s="4"/>
      <c r="Y215" s="4"/>
      <c r="Z215" s="4"/>
      <c r="AA215" s="4"/>
      <c r="AB215" s="1"/>
      <c r="AC215" s="1"/>
      <c r="AD215" s="1"/>
      <c r="AE215" s="1"/>
      <c r="AF215" s="1"/>
      <c r="AG215" s="1"/>
      <c r="AH215" s="1"/>
      <c r="AI215" s="1"/>
    </row>
    <row r="216" spans="1:35" s="2" customFormat="1" ht="11.5" x14ac:dyDescent="0.25">
      <c r="A216" s="1"/>
      <c r="B216" s="227"/>
      <c r="C216" s="227"/>
      <c r="D216" s="225"/>
      <c r="E216" s="225"/>
      <c r="F216" s="226"/>
      <c r="G216" s="166"/>
      <c r="H216" s="226"/>
      <c r="I216" s="166"/>
      <c r="J216" s="226"/>
      <c r="K216" s="166"/>
      <c r="L216" s="226"/>
      <c r="M216" s="166"/>
      <c r="N216" s="226"/>
      <c r="O216" s="166"/>
      <c r="P216" s="226"/>
      <c r="Q216" s="166"/>
      <c r="R216" s="226"/>
      <c r="S216" s="1"/>
      <c r="T216" s="1"/>
      <c r="U216" s="1"/>
      <c r="V216" s="4"/>
      <c r="W216" s="4"/>
      <c r="X216" s="4"/>
      <c r="Y216" s="4"/>
      <c r="Z216" s="4"/>
      <c r="AA216" s="4"/>
      <c r="AB216" s="1"/>
      <c r="AC216" s="1"/>
      <c r="AD216" s="1"/>
      <c r="AE216" s="1"/>
      <c r="AF216" s="1"/>
      <c r="AG216" s="1"/>
      <c r="AH216" s="1"/>
      <c r="AI216" s="1"/>
    </row>
    <row r="217" spans="1:35" s="2" customFormat="1" ht="11.5" x14ac:dyDescent="0.25">
      <c r="A217" s="1"/>
      <c r="B217" s="227"/>
      <c r="C217" s="227"/>
      <c r="D217" s="225"/>
      <c r="E217" s="225"/>
      <c r="F217" s="226"/>
      <c r="G217" s="166"/>
      <c r="H217" s="226"/>
      <c r="I217" s="166"/>
      <c r="J217" s="226"/>
      <c r="K217" s="166"/>
      <c r="L217" s="226"/>
      <c r="M217" s="166"/>
      <c r="N217" s="226"/>
      <c r="O217" s="166"/>
      <c r="P217" s="226"/>
      <c r="Q217" s="166"/>
      <c r="R217" s="226"/>
      <c r="S217" s="1"/>
      <c r="T217" s="1"/>
      <c r="U217" s="1"/>
      <c r="V217" s="4"/>
      <c r="W217" s="4"/>
      <c r="X217" s="4"/>
      <c r="Y217" s="4"/>
      <c r="Z217" s="4"/>
      <c r="AA217" s="4"/>
      <c r="AB217" s="1"/>
      <c r="AC217" s="1"/>
      <c r="AD217" s="1"/>
      <c r="AE217" s="1"/>
      <c r="AF217" s="1"/>
      <c r="AG217" s="1"/>
      <c r="AH217" s="1"/>
      <c r="AI217" s="1"/>
    </row>
    <row r="218" spans="1:35" s="2" customFormat="1" ht="11.5" x14ac:dyDescent="0.25">
      <c r="A218" s="1"/>
      <c r="B218" s="227"/>
      <c r="C218" s="227"/>
      <c r="D218" s="225"/>
      <c r="E218" s="225"/>
      <c r="F218" s="226"/>
      <c r="G218" s="166"/>
      <c r="H218" s="226"/>
      <c r="I218" s="166"/>
      <c r="J218" s="226"/>
      <c r="K218" s="166"/>
      <c r="L218" s="226"/>
      <c r="M218" s="166"/>
      <c r="N218" s="226"/>
      <c r="O218" s="166"/>
      <c r="P218" s="226"/>
      <c r="Q218" s="166"/>
      <c r="R218" s="226"/>
      <c r="S218" s="1"/>
      <c r="T218" s="1"/>
      <c r="U218" s="1"/>
      <c r="V218" s="4"/>
      <c r="W218" s="4"/>
      <c r="X218" s="4"/>
      <c r="Y218" s="4"/>
      <c r="Z218" s="4"/>
      <c r="AA218" s="4"/>
      <c r="AB218" s="1"/>
      <c r="AC218" s="1"/>
      <c r="AD218" s="1"/>
      <c r="AE218" s="1"/>
      <c r="AF218" s="1"/>
      <c r="AG218" s="1"/>
      <c r="AH218" s="1"/>
      <c r="AI218" s="1"/>
    </row>
    <row r="219" spans="1:35" s="2" customFormat="1" ht="11.5" x14ac:dyDescent="0.25">
      <c r="A219" s="1"/>
      <c r="B219" s="227"/>
      <c r="C219" s="227"/>
      <c r="D219" s="225"/>
      <c r="E219" s="225"/>
      <c r="F219" s="226"/>
      <c r="G219" s="166"/>
      <c r="H219" s="226"/>
      <c r="I219" s="166"/>
      <c r="J219" s="226"/>
      <c r="K219" s="166"/>
      <c r="L219" s="226"/>
      <c r="M219" s="166"/>
      <c r="N219" s="226"/>
      <c r="O219" s="166"/>
      <c r="P219" s="226"/>
      <c r="Q219" s="166"/>
      <c r="R219" s="226"/>
      <c r="S219" s="1"/>
      <c r="T219" s="1"/>
      <c r="U219" s="1"/>
      <c r="V219" s="4"/>
      <c r="W219" s="4"/>
      <c r="X219" s="4"/>
      <c r="Y219" s="4"/>
      <c r="Z219" s="4"/>
      <c r="AA219" s="4"/>
      <c r="AB219" s="1"/>
      <c r="AC219" s="1"/>
      <c r="AD219" s="1"/>
      <c r="AE219" s="1"/>
      <c r="AF219" s="1"/>
      <c r="AG219" s="1"/>
      <c r="AH219" s="1"/>
      <c r="AI219" s="1"/>
    </row>
    <row r="220" spans="1:35" s="2" customFormat="1" ht="11.5" x14ac:dyDescent="0.25">
      <c r="A220" s="1"/>
      <c r="B220" s="227"/>
      <c r="C220" s="227"/>
      <c r="D220" s="225"/>
      <c r="E220" s="225"/>
      <c r="F220" s="226"/>
      <c r="G220" s="166"/>
      <c r="H220" s="226"/>
      <c r="I220" s="166"/>
      <c r="J220" s="226"/>
      <c r="K220" s="166"/>
      <c r="L220" s="226"/>
      <c r="M220" s="166"/>
      <c r="N220" s="226"/>
      <c r="O220" s="166"/>
      <c r="P220" s="226"/>
      <c r="Q220" s="166"/>
      <c r="R220" s="226"/>
      <c r="S220" s="1"/>
      <c r="T220" s="1"/>
      <c r="U220" s="1"/>
      <c r="V220" s="4"/>
      <c r="W220" s="4"/>
      <c r="X220" s="4"/>
      <c r="Y220" s="4"/>
      <c r="Z220" s="4"/>
      <c r="AA220" s="4"/>
      <c r="AB220" s="1"/>
      <c r="AC220" s="1"/>
      <c r="AD220" s="1"/>
      <c r="AE220" s="1"/>
      <c r="AF220" s="1"/>
      <c r="AG220" s="1"/>
      <c r="AH220" s="1"/>
      <c r="AI220" s="1"/>
    </row>
    <row r="221" spans="1:35" s="2" customFormat="1" ht="11.5" x14ac:dyDescent="0.25">
      <c r="A221" s="1"/>
      <c r="B221" s="227"/>
      <c r="C221" s="227"/>
      <c r="D221" s="225"/>
      <c r="E221" s="225"/>
      <c r="F221" s="226"/>
      <c r="G221" s="166"/>
      <c r="H221" s="226"/>
      <c r="I221" s="166"/>
      <c r="J221" s="226"/>
      <c r="K221" s="166"/>
      <c r="L221" s="226"/>
      <c r="M221" s="166"/>
      <c r="N221" s="226"/>
      <c r="O221" s="166"/>
      <c r="P221" s="226"/>
      <c r="Q221" s="166"/>
      <c r="R221" s="226"/>
      <c r="S221" s="1"/>
      <c r="T221" s="1"/>
      <c r="U221" s="1"/>
      <c r="V221" s="4"/>
      <c r="W221" s="4"/>
      <c r="X221" s="4"/>
      <c r="Y221" s="4"/>
      <c r="Z221" s="4"/>
      <c r="AA221" s="4"/>
      <c r="AB221" s="1"/>
      <c r="AC221" s="1"/>
      <c r="AD221" s="1"/>
      <c r="AE221" s="1"/>
      <c r="AF221" s="1"/>
      <c r="AG221" s="1"/>
      <c r="AH221" s="1"/>
      <c r="AI221" s="1"/>
    </row>
    <row r="222" spans="1:35" s="2" customFormat="1" ht="11.5" x14ac:dyDescent="0.25">
      <c r="A222" s="1"/>
      <c r="B222" s="227"/>
      <c r="C222" s="227"/>
      <c r="D222" s="225"/>
      <c r="E222" s="225"/>
      <c r="F222" s="226"/>
      <c r="G222" s="166"/>
      <c r="H222" s="226"/>
      <c r="I222" s="166"/>
      <c r="J222" s="226"/>
      <c r="K222" s="166"/>
      <c r="L222" s="226"/>
      <c r="M222" s="166"/>
      <c r="N222" s="226"/>
      <c r="O222" s="166"/>
      <c r="P222" s="226"/>
      <c r="Q222" s="166"/>
      <c r="R222" s="226"/>
      <c r="S222" s="1"/>
      <c r="T222" s="1"/>
      <c r="U222" s="1"/>
      <c r="V222" s="4"/>
      <c r="W222" s="4"/>
      <c r="X222" s="4"/>
      <c r="Y222" s="4"/>
      <c r="Z222" s="4"/>
      <c r="AA222" s="4"/>
      <c r="AB222" s="1"/>
      <c r="AC222" s="1"/>
      <c r="AD222" s="1"/>
      <c r="AE222" s="1"/>
      <c r="AF222" s="1"/>
      <c r="AG222" s="1"/>
      <c r="AH222" s="1"/>
      <c r="AI222" s="1"/>
    </row>
    <row r="223" spans="1:35" s="2" customFormat="1" ht="11.5" x14ac:dyDescent="0.25">
      <c r="A223" s="1"/>
      <c r="B223" s="227"/>
      <c r="C223" s="227"/>
      <c r="D223" s="225"/>
      <c r="E223" s="225"/>
      <c r="F223" s="226"/>
      <c r="G223" s="166"/>
      <c r="H223" s="226"/>
      <c r="I223" s="166"/>
      <c r="J223" s="226"/>
      <c r="K223" s="166"/>
      <c r="L223" s="226"/>
      <c r="M223" s="166"/>
      <c r="N223" s="226"/>
      <c r="O223" s="166"/>
      <c r="P223" s="226"/>
      <c r="Q223" s="166"/>
      <c r="R223" s="226"/>
      <c r="S223" s="1"/>
      <c r="T223" s="1"/>
      <c r="U223" s="1"/>
      <c r="V223" s="4"/>
      <c r="W223" s="4"/>
      <c r="X223" s="4"/>
      <c r="Y223" s="4"/>
      <c r="Z223" s="4"/>
      <c r="AA223" s="4"/>
      <c r="AB223" s="1"/>
      <c r="AC223" s="1"/>
      <c r="AD223" s="1"/>
      <c r="AE223" s="1"/>
      <c r="AF223" s="1"/>
      <c r="AG223" s="1"/>
      <c r="AH223" s="1"/>
      <c r="AI223" s="1"/>
    </row>
    <row r="224" spans="1:35" s="2" customFormat="1" ht="11.5" x14ac:dyDescent="0.25">
      <c r="A224" s="1"/>
      <c r="B224" s="227"/>
      <c r="C224" s="227"/>
      <c r="D224" s="225"/>
      <c r="E224" s="225"/>
      <c r="F224" s="226"/>
      <c r="G224" s="166"/>
      <c r="H224" s="226"/>
      <c r="I224" s="166"/>
      <c r="J224" s="226"/>
      <c r="K224" s="166"/>
      <c r="L224" s="226"/>
      <c r="M224" s="166"/>
      <c r="N224" s="226"/>
      <c r="O224" s="166"/>
      <c r="P224" s="226"/>
      <c r="Q224" s="166"/>
      <c r="R224" s="226"/>
      <c r="S224" s="1"/>
      <c r="T224" s="1"/>
      <c r="U224" s="1"/>
      <c r="V224" s="4"/>
      <c r="W224" s="4"/>
      <c r="X224" s="4"/>
      <c r="Y224" s="4"/>
      <c r="Z224" s="4"/>
      <c r="AA224" s="4"/>
      <c r="AB224" s="1"/>
      <c r="AC224" s="1"/>
      <c r="AD224" s="1"/>
      <c r="AE224" s="1"/>
      <c r="AF224" s="1"/>
      <c r="AG224" s="1"/>
      <c r="AH224" s="1"/>
      <c r="AI224" s="1"/>
    </row>
    <row r="225" spans="1:35" s="2" customFormat="1" ht="11.5" x14ac:dyDescent="0.25">
      <c r="A225" s="1"/>
      <c r="B225" s="227"/>
      <c r="C225" s="227"/>
      <c r="D225" s="225"/>
      <c r="E225" s="225"/>
      <c r="F225" s="226"/>
      <c r="G225" s="166"/>
      <c r="H225" s="226"/>
      <c r="I225" s="166"/>
      <c r="J225" s="226"/>
      <c r="K225" s="166"/>
      <c r="L225" s="226"/>
      <c r="M225" s="166"/>
      <c r="N225" s="226"/>
      <c r="O225" s="166"/>
      <c r="P225" s="226"/>
      <c r="Q225" s="166"/>
      <c r="R225" s="226"/>
      <c r="S225" s="1"/>
      <c r="T225" s="1"/>
      <c r="U225" s="1"/>
      <c r="V225" s="4"/>
      <c r="W225" s="4"/>
      <c r="X225" s="4"/>
      <c r="Y225" s="4"/>
      <c r="Z225" s="4"/>
      <c r="AA225" s="4"/>
      <c r="AB225" s="1"/>
      <c r="AC225" s="1"/>
      <c r="AD225" s="1"/>
      <c r="AE225" s="1"/>
      <c r="AF225" s="1"/>
      <c r="AG225" s="1"/>
      <c r="AH225" s="1"/>
      <c r="AI225" s="1"/>
    </row>
    <row r="226" spans="1:35" s="2" customFormat="1" ht="11.5" x14ac:dyDescent="0.25">
      <c r="A226" s="1"/>
      <c r="B226" s="227"/>
      <c r="C226" s="227"/>
      <c r="D226" s="225"/>
      <c r="E226" s="225"/>
      <c r="F226" s="226"/>
      <c r="G226" s="166"/>
      <c r="H226" s="226"/>
      <c r="I226" s="166"/>
      <c r="J226" s="226"/>
      <c r="K226" s="166"/>
      <c r="L226" s="226"/>
      <c r="M226" s="166"/>
      <c r="N226" s="226"/>
      <c r="O226" s="166"/>
      <c r="P226" s="226"/>
      <c r="Q226" s="166"/>
      <c r="R226" s="226"/>
      <c r="S226" s="1"/>
      <c r="T226" s="1"/>
      <c r="U226" s="1"/>
      <c r="V226" s="4"/>
      <c r="W226" s="4"/>
      <c r="X226" s="4"/>
      <c r="Y226" s="4"/>
      <c r="Z226" s="4"/>
      <c r="AA226" s="4"/>
      <c r="AB226" s="1"/>
      <c r="AC226" s="1"/>
      <c r="AD226" s="1"/>
      <c r="AE226" s="1"/>
      <c r="AF226" s="1"/>
      <c r="AG226" s="1"/>
      <c r="AH226" s="1"/>
      <c r="AI226" s="1"/>
    </row>
    <row r="227" spans="1:35" s="2" customFormat="1" ht="11.5" x14ac:dyDescent="0.25">
      <c r="A227" s="1"/>
      <c r="B227" s="227"/>
      <c r="C227" s="227"/>
      <c r="D227" s="225"/>
      <c r="E227" s="225"/>
      <c r="F227" s="226"/>
      <c r="G227" s="166"/>
      <c r="H227" s="226"/>
      <c r="I227" s="166"/>
      <c r="J227" s="226"/>
      <c r="K227" s="166"/>
      <c r="L227" s="226"/>
      <c r="M227" s="166"/>
      <c r="N227" s="226"/>
      <c r="O227" s="166"/>
      <c r="P227" s="226"/>
      <c r="Q227" s="166"/>
      <c r="R227" s="226"/>
      <c r="S227" s="1"/>
      <c r="T227" s="1"/>
      <c r="U227" s="1"/>
      <c r="V227" s="4"/>
      <c r="W227" s="4"/>
      <c r="X227" s="4"/>
      <c r="Y227" s="4"/>
      <c r="Z227" s="4"/>
      <c r="AA227" s="4"/>
      <c r="AB227" s="1"/>
      <c r="AC227" s="1"/>
      <c r="AD227" s="1"/>
      <c r="AE227" s="1"/>
      <c r="AF227" s="1"/>
      <c r="AG227" s="1"/>
      <c r="AH227" s="1"/>
      <c r="AI227" s="1"/>
    </row>
    <row r="228" spans="1:35" s="2" customFormat="1" ht="11.5" x14ac:dyDescent="0.25">
      <c r="A228" s="1"/>
      <c r="B228" s="227"/>
      <c r="C228" s="227"/>
      <c r="D228" s="225"/>
      <c r="E228" s="225"/>
      <c r="F228" s="226"/>
      <c r="G228" s="166"/>
      <c r="H228" s="226"/>
      <c r="I228" s="166"/>
      <c r="J228" s="226"/>
      <c r="K228" s="166"/>
      <c r="L228" s="226"/>
      <c r="M228" s="166"/>
      <c r="N228" s="226"/>
      <c r="O228" s="166"/>
      <c r="P228" s="226"/>
      <c r="Q228" s="166"/>
      <c r="R228" s="226"/>
      <c r="S228" s="1"/>
      <c r="T228" s="1"/>
      <c r="U228" s="1"/>
      <c r="V228" s="4"/>
      <c r="W228" s="4"/>
      <c r="X228" s="4"/>
      <c r="Y228" s="4"/>
      <c r="Z228" s="4"/>
      <c r="AA228" s="4"/>
      <c r="AB228" s="1"/>
      <c r="AC228" s="1"/>
      <c r="AD228" s="1"/>
      <c r="AE228" s="1"/>
      <c r="AF228" s="1"/>
      <c r="AG228" s="1"/>
      <c r="AH228" s="1"/>
      <c r="AI228" s="1"/>
    </row>
    <row r="229" spans="1:35" s="2" customFormat="1" ht="11.5" x14ac:dyDescent="0.25">
      <c r="A229" s="1"/>
      <c r="B229" s="227"/>
      <c r="C229" s="227"/>
      <c r="D229" s="225"/>
      <c r="E229" s="225"/>
      <c r="F229" s="226"/>
      <c r="G229" s="166"/>
      <c r="H229" s="226"/>
      <c r="I229" s="166"/>
      <c r="J229" s="226"/>
      <c r="K229" s="166"/>
      <c r="L229" s="226"/>
      <c r="M229" s="166"/>
      <c r="N229" s="226"/>
      <c r="O229" s="166"/>
      <c r="P229" s="226"/>
      <c r="Q229" s="166"/>
      <c r="R229" s="226"/>
      <c r="S229" s="1"/>
      <c r="T229" s="1"/>
      <c r="U229" s="1"/>
      <c r="V229" s="4"/>
      <c r="W229" s="4"/>
      <c r="X229" s="4"/>
      <c r="Y229" s="4"/>
      <c r="Z229" s="4"/>
      <c r="AA229" s="4"/>
      <c r="AB229" s="1"/>
      <c r="AC229" s="1"/>
      <c r="AD229" s="1"/>
      <c r="AE229" s="1"/>
      <c r="AF229" s="1"/>
      <c r="AG229" s="1"/>
      <c r="AH229" s="1"/>
      <c r="AI229" s="1"/>
    </row>
    <row r="230" spans="1:35" s="2" customFormat="1" ht="11.5" x14ac:dyDescent="0.25">
      <c r="A230" s="1"/>
      <c r="B230" s="227"/>
      <c r="C230" s="227"/>
      <c r="D230" s="225"/>
      <c r="E230" s="225"/>
      <c r="F230" s="226"/>
      <c r="G230" s="166"/>
      <c r="H230" s="226"/>
      <c r="I230" s="166"/>
      <c r="J230" s="226"/>
      <c r="K230" s="166"/>
      <c r="L230" s="226"/>
      <c r="M230" s="166"/>
      <c r="N230" s="226"/>
      <c r="O230" s="166"/>
      <c r="P230" s="226"/>
      <c r="Q230" s="166"/>
      <c r="R230" s="226"/>
      <c r="S230" s="1"/>
      <c r="T230" s="1"/>
      <c r="U230" s="1"/>
      <c r="V230" s="4"/>
      <c r="W230" s="4"/>
      <c r="X230" s="4"/>
      <c r="Y230" s="4"/>
      <c r="Z230" s="4"/>
      <c r="AA230" s="4"/>
      <c r="AB230" s="1"/>
      <c r="AC230" s="1"/>
      <c r="AD230" s="1"/>
      <c r="AE230" s="1"/>
      <c r="AF230" s="1"/>
      <c r="AG230" s="1"/>
      <c r="AH230" s="1"/>
      <c r="AI230" s="1"/>
    </row>
    <row r="231" spans="1:35" s="2" customFormat="1" ht="11.5" x14ac:dyDescent="0.25">
      <c r="A231" s="1"/>
      <c r="B231" s="227"/>
      <c r="C231" s="227"/>
      <c r="D231" s="225"/>
      <c r="E231" s="225"/>
      <c r="F231" s="226"/>
      <c r="G231" s="166"/>
      <c r="H231" s="226"/>
      <c r="I231" s="166"/>
      <c r="J231" s="226"/>
      <c r="K231" s="166"/>
      <c r="L231" s="226"/>
      <c r="M231" s="166"/>
      <c r="N231" s="226"/>
      <c r="O231" s="166"/>
      <c r="P231" s="226"/>
      <c r="Q231" s="166"/>
      <c r="R231" s="226"/>
      <c r="S231" s="1"/>
      <c r="T231" s="1"/>
      <c r="U231" s="1"/>
      <c r="V231" s="4"/>
      <c r="W231" s="4"/>
      <c r="X231" s="4"/>
      <c r="Y231" s="4"/>
      <c r="Z231" s="4"/>
      <c r="AA231" s="4"/>
      <c r="AB231" s="1"/>
      <c r="AC231" s="1"/>
      <c r="AD231" s="1"/>
      <c r="AE231" s="1"/>
      <c r="AF231" s="1"/>
      <c r="AG231" s="1"/>
      <c r="AH231" s="1"/>
      <c r="AI231" s="1"/>
    </row>
    <row r="232" spans="1:35" s="2" customFormat="1" ht="11.5" x14ac:dyDescent="0.25">
      <c r="A232" s="1"/>
      <c r="B232" s="227"/>
      <c r="C232" s="227"/>
      <c r="D232" s="225"/>
      <c r="E232" s="225"/>
      <c r="F232" s="226"/>
      <c r="G232" s="166"/>
      <c r="H232" s="226"/>
      <c r="I232" s="166"/>
      <c r="J232" s="226"/>
      <c r="K232" s="166"/>
      <c r="L232" s="226"/>
      <c r="M232" s="166"/>
      <c r="N232" s="226"/>
      <c r="O232" s="166"/>
      <c r="P232" s="226"/>
      <c r="Q232" s="166"/>
      <c r="R232" s="226"/>
      <c r="S232" s="1"/>
      <c r="T232" s="1"/>
      <c r="U232" s="1"/>
      <c r="V232" s="4"/>
      <c r="W232" s="4"/>
      <c r="X232" s="4"/>
      <c r="Y232" s="4"/>
      <c r="Z232" s="4"/>
      <c r="AA232" s="4"/>
      <c r="AB232" s="1"/>
      <c r="AC232" s="1"/>
      <c r="AD232" s="1"/>
      <c r="AE232" s="1"/>
      <c r="AF232" s="1"/>
      <c r="AG232" s="1"/>
      <c r="AH232" s="1"/>
      <c r="AI232" s="1"/>
    </row>
    <row r="233" spans="1:35" s="2" customFormat="1" ht="11.5" x14ac:dyDescent="0.25">
      <c r="A233" s="1"/>
      <c r="B233" s="227"/>
      <c r="C233" s="227"/>
      <c r="D233" s="225"/>
      <c r="E233" s="225"/>
      <c r="F233" s="226"/>
      <c r="G233" s="166"/>
      <c r="H233" s="226"/>
      <c r="I233" s="166"/>
      <c r="J233" s="226"/>
      <c r="K233" s="166"/>
      <c r="L233" s="226"/>
      <c r="M233" s="166"/>
      <c r="N233" s="226"/>
      <c r="O233" s="166"/>
      <c r="P233" s="226"/>
      <c r="Q233" s="166"/>
      <c r="R233" s="226"/>
      <c r="S233" s="1"/>
      <c r="T233" s="1"/>
      <c r="U233" s="1"/>
      <c r="V233" s="4"/>
      <c r="W233" s="4"/>
      <c r="X233" s="4"/>
      <c r="Y233" s="4"/>
      <c r="Z233" s="4"/>
      <c r="AA233" s="4"/>
      <c r="AB233" s="1"/>
      <c r="AC233" s="1"/>
      <c r="AD233" s="1"/>
      <c r="AE233" s="1"/>
      <c r="AF233" s="1"/>
      <c r="AG233" s="1"/>
      <c r="AH233" s="1"/>
      <c r="AI233" s="1"/>
    </row>
    <row r="234" spans="1:35" s="2" customFormat="1" ht="11.5" x14ac:dyDescent="0.25">
      <c r="A234" s="1"/>
      <c r="B234" s="227"/>
      <c r="C234" s="227"/>
      <c r="D234" s="225"/>
      <c r="E234" s="225"/>
      <c r="F234" s="226"/>
      <c r="G234" s="166"/>
      <c r="H234" s="226"/>
      <c r="I234" s="166"/>
      <c r="J234" s="226"/>
      <c r="K234" s="166"/>
      <c r="L234" s="226"/>
      <c r="M234" s="166"/>
      <c r="N234" s="226"/>
      <c r="O234" s="166"/>
      <c r="P234" s="226"/>
      <c r="Q234" s="166"/>
      <c r="R234" s="226"/>
      <c r="S234" s="1"/>
      <c r="T234" s="1"/>
      <c r="U234" s="1"/>
      <c r="V234" s="4"/>
      <c r="W234" s="4"/>
      <c r="X234" s="4"/>
      <c r="Y234" s="4"/>
      <c r="Z234" s="4"/>
      <c r="AA234" s="4"/>
      <c r="AB234" s="1"/>
      <c r="AC234" s="1"/>
      <c r="AD234" s="1"/>
      <c r="AE234" s="1"/>
      <c r="AF234" s="1"/>
      <c r="AG234" s="1"/>
      <c r="AH234" s="1"/>
      <c r="AI234" s="1"/>
    </row>
    <row r="235" spans="1:35" s="2" customFormat="1" ht="11.5" x14ac:dyDescent="0.25">
      <c r="A235" s="1"/>
      <c r="B235" s="227"/>
      <c r="C235" s="227"/>
      <c r="D235" s="225"/>
      <c r="E235" s="225"/>
      <c r="F235" s="226"/>
      <c r="G235" s="166"/>
      <c r="H235" s="226"/>
      <c r="I235" s="166"/>
      <c r="J235" s="226"/>
      <c r="K235" s="166"/>
      <c r="L235" s="226"/>
      <c r="M235" s="166"/>
      <c r="N235" s="226"/>
      <c r="O235" s="166"/>
      <c r="P235" s="226"/>
      <c r="Q235" s="166"/>
      <c r="R235" s="226"/>
      <c r="S235" s="1"/>
      <c r="T235" s="1"/>
      <c r="U235" s="1"/>
      <c r="V235" s="4"/>
      <c r="W235" s="4"/>
      <c r="X235" s="4"/>
      <c r="Y235" s="4"/>
      <c r="Z235" s="4"/>
      <c r="AA235" s="4"/>
      <c r="AB235" s="1"/>
      <c r="AC235" s="1"/>
      <c r="AD235" s="1"/>
      <c r="AE235" s="1"/>
      <c r="AF235" s="1"/>
      <c r="AG235" s="1"/>
      <c r="AH235" s="1"/>
      <c r="AI235" s="1"/>
    </row>
    <row r="236" spans="1:35" s="2" customFormat="1" ht="11.5" x14ac:dyDescent="0.25">
      <c r="A236" s="1"/>
      <c r="B236" s="227"/>
      <c r="C236" s="227"/>
      <c r="D236" s="225"/>
      <c r="E236" s="225"/>
      <c r="F236" s="226"/>
      <c r="G236" s="166"/>
      <c r="H236" s="226"/>
      <c r="I236" s="166"/>
      <c r="J236" s="226"/>
      <c r="K236" s="166"/>
      <c r="L236" s="226"/>
      <c r="M236" s="166"/>
      <c r="N236" s="226"/>
      <c r="O236" s="166"/>
      <c r="P236" s="226"/>
      <c r="Q236" s="166"/>
      <c r="R236" s="226"/>
      <c r="S236" s="1"/>
      <c r="T236" s="1"/>
      <c r="U236" s="1"/>
      <c r="V236" s="4"/>
      <c r="W236" s="4"/>
      <c r="X236" s="4"/>
      <c r="Y236" s="4"/>
      <c r="Z236" s="4"/>
      <c r="AA236" s="4"/>
      <c r="AB236" s="1"/>
      <c r="AC236" s="1"/>
      <c r="AD236" s="1"/>
      <c r="AE236" s="1"/>
      <c r="AF236" s="1"/>
      <c r="AG236" s="1"/>
      <c r="AH236" s="1"/>
      <c r="AI236" s="1"/>
    </row>
    <row r="237" spans="1:35" s="2" customFormat="1" ht="11.5" x14ac:dyDescent="0.25">
      <c r="A237" s="1"/>
      <c r="B237" s="227"/>
      <c r="C237" s="227"/>
      <c r="D237" s="225"/>
      <c r="E237" s="225"/>
      <c r="F237" s="226"/>
      <c r="G237" s="166"/>
      <c r="H237" s="226"/>
      <c r="I237" s="166"/>
      <c r="J237" s="226"/>
      <c r="K237" s="166"/>
      <c r="L237" s="226"/>
      <c r="M237" s="166"/>
      <c r="N237" s="226"/>
      <c r="O237" s="166"/>
      <c r="P237" s="226"/>
      <c r="Q237" s="166"/>
      <c r="R237" s="226"/>
      <c r="S237" s="1"/>
      <c r="T237" s="1"/>
      <c r="U237" s="1"/>
      <c r="V237" s="4"/>
      <c r="W237" s="4"/>
      <c r="X237" s="4"/>
      <c r="Y237" s="4"/>
      <c r="Z237" s="4"/>
      <c r="AA237" s="4"/>
      <c r="AB237" s="1"/>
      <c r="AC237" s="1"/>
      <c r="AD237" s="1"/>
      <c r="AE237" s="1"/>
      <c r="AF237" s="1"/>
      <c r="AG237" s="1"/>
      <c r="AH237" s="1"/>
      <c r="AI237" s="1"/>
    </row>
    <row r="238" spans="1:35" s="2" customFormat="1" ht="11.5" x14ac:dyDescent="0.25">
      <c r="A238" s="1"/>
      <c r="B238" s="227"/>
      <c r="C238" s="227"/>
      <c r="D238" s="225"/>
      <c r="E238" s="225"/>
      <c r="F238" s="226"/>
      <c r="G238" s="166"/>
      <c r="H238" s="226"/>
      <c r="I238" s="166"/>
      <c r="J238" s="226"/>
      <c r="K238" s="166"/>
      <c r="L238" s="226"/>
      <c r="M238" s="166"/>
      <c r="N238" s="226"/>
      <c r="O238" s="166"/>
      <c r="P238" s="226"/>
      <c r="Q238" s="166"/>
      <c r="R238" s="226"/>
      <c r="S238" s="1"/>
      <c r="T238" s="1"/>
      <c r="U238" s="1"/>
      <c r="V238" s="4"/>
      <c r="W238" s="4"/>
      <c r="X238" s="4"/>
      <c r="Y238" s="4"/>
      <c r="Z238" s="4"/>
      <c r="AA238" s="4"/>
      <c r="AB238" s="1"/>
      <c r="AC238" s="1"/>
      <c r="AD238" s="1"/>
      <c r="AE238" s="1"/>
      <c r="AF238" s="1"/>
      <c r="AG238" s="1"/>
      <c r="AH238" s="1"/>
      <c r="AI238" s="1"/>
    </row>
    <row r="239" spans="1:35" s="2" customFormat="1" ht="11.5" x14ac:dyDescent="0.25">
      <c r="A239" s="1"/>
      <c r="B239" s="227"/>
      <c r="C239" s="227"/>
      <c r="D239" s="225"/>
      <c r="E239" s="225"/>
      <c r="F239" s="226"/>
      <c r="G239" s="166"/>
      <c r="H239" s="226"/>
      <c r="I239" s="166"/>
      <c r="J239" s="226"/>
      <c r="K239" s="166"/>
      <c r="L239" s="226"/>
      <c r="M239" s="166"/>
      <c r="N239" s="226"/>
      <c r="O239" s="166"/>
      <c r="P239" s="226"/>
      <c r="Q239" s="166"/>
      <c r="R239" s="226"/>
      <c r="S239" s="1"/>
      <c r="T239" s="1"/>
      <c r="U239" s="1"/>
      <c r="V239" s="4"/>
      <c r="W239" s="4"/>
      <c r="X239" s="4"/>
      <c r="Y239" s="4"/>
      <c r="Z239" s="4"/>
      <c r="AA239" s="4"/>
      <c r="AB239" s="1"/>
      <c r="AC239" s="1"/>
      <c r="AD239" s="1"/>
      <c r="AE239" s="1"/>
      <c r="AF239" s="1"/>
      <c r="AG239" s="1"/>
      <c r="AH239" s="1"/>
      <c r="AI239" s="1"/>
    </row>
    <row r="240" spans="1:35" s="2" customFormat="1" ht="11.5" x14ac:dyDescent="0.25">
      <c r="A240" s="1"/>
      <c r="B240" s="227"/>
      <c r="C240" s="227"/>
      <c r="D240" s="225"/>
      <c r="E240" s="225"/>
      <c r="F240" s="226"/>
      <c r="G240" s="166"/>
      <c r="H240" s="226"/>
      <c r="I240" s="166"/>
      <c r="J240" s="226"/>
      <c r="K240" s="166"/>
      <c r="L240" s="226"/>
      <c r="M240" s="166"/>
      <c r="N240" s="226"/>
      <c r="O240" s="166"/>
      <c r="P240" s="226"/>
      <c r="Q240" s="166"/>
      <c r="R240" s="226"/>
      <c r="S240" s="1"/>
      <c r="T240" s="1"/>
      <c r="U240" s="1"/>
      <c r="V240" s="4"/>
      <c r="W240" s="4"/>
      <c r="X240" s="4"/>
      <c r="Y240" s="4"/>
      <c r="Z240" s="4"/>
      <c r="AA240" s="4"/>
      <c r="AB240" s="1"/>
      <c r="AC240" s="1"/>
      <c r="AD240" s="1"/>
      <c r="AE240" s="1"/>
      <c r="AF240" s="1"/>
      <c r="AG240" s="1"/>
      <c r="AH240" s="1"/>
      <c r="AI240" s="1"/>
    </row>
    <row r="241" spans="1:35" s="2" customFormat="1" ht="11.5" x14ac:dyDescent="0.25">
      <c r="A241" s="1"/>
      <c r="B241" s="227"/>
      <c r="C241" s="227"/>
      <c r="D241" s="225"/>
      <c r="E241" s="225"/>
      <c r="F241" s="226"/>
      <c r="G241" s="166"/>
      <c r="H241" s="226"/>
      <c r="I241" s="166"/>
      <c r="J241" s="226"/>
      <c r="K241" s="166"/>
      <c r="L241" s="226"/>
      <c r="M241" s="166"/>
      <c r="N241" s="226"/>
      <c r="O241" s="166"/>
      <c r="P241" s="226"/>
      <c r="Q241" s="166"/>
      <c r="R241" s="226"/>
      <c r="S241" s="1"/>
      <c r="T241" s="1"/>
      <c r="U241" s="1"/>
      <c r="V241" s="4"/>
      <c r="W241" s="4"/>
      <c r="X241" s="4"/>
      <c r="Y241" s="4"/>
      <c r="Z241" s="4"/>
      <c r="AA241" s="4"/>
      <c r="AB241" s="1"/>
      <c r="AC241" s="1"/>
      <c r="AD241" s="1"/>
      <c r="AE241" s="1"/>
      <c r="AF241" s="1"/>
      <c r="AG241" s="1"/>
      <c r="AH241" s="1"/>
      <c r="AI241" s="1"/>
    </row>
    <row r="242" spans="1:35" s="2" customFormat="1" ht="11.5" x14ac:dyDescent="0.25">
      <c r="A242" s="1"/>
      <c r="B242" s="227"/>
      <c r="C242" s="227"/>
      <c r="D242" s="225"/>
      <c r="E242" s="225"/>
      <c r="F242" s="226"/>
      <c r="G242" s="166"/>
      <c r="H242" s="226"/>
      <c r="I242" s="166"/>
      <c r="J242" s="226"/>
      <c r="K242" s="166"/>
      <c r="L242" s="226"/>
      <c r="M242" s="166"/>
      <c r="N242" s="226"/>
      <c r="O242" s="166"/>
      <c r="P242" s="226"/>
      <c r="Q242" s="166"/>
      <c r="R242" s="226"/>
      <c r="S242" s="1"/>
      <c r="T242" s="1"/>
      <c r="U242" s="1"/>
      <c r="V242" s="4"/>
      <c r="W242" s="4"/>
      <c r="X242" s="4"/>
      <c r="Y242" s="4"/>
      <c r="Z242" s="4"/>
      <c r="AA242" s="4"/>
      <c r="AB242" s="1"/>
      <c r="AC242" s="1"/>
      <c r="AD242" s="1"/>
      <c r="AE242" s="1"/>
      <c r="AF242" s="1"/>
      <c r="AG242" s="1"/>
      <c r="AH242" s="1"/>
      <c r="AI242" s="1"/>
    </row>
    <row r="243" spans="1:35" s="2" customFormat="1" ht="11.5" x14ac:dyDescent="0.25">
      <c r="A243" s="1"/>
      <c r="B243" s="227"/>
      <c r="C243" s="227"/>
      <c r="D243" s="225"/>
      <c r="E243" s="225"/>
      <c r="F243" s="226"/>
      <c r="G243" s="166"/>
      <c r="H243" s="226"/>
      <c r="I243" s="166"/>
      <c r="J243" s="226"/>
      <c r="K243" s="166"/>
      <c r="L243" s="226"/>
      <c r="M243" s="166"/>
      <c r="N243" s="226"/>
      <c r="O243" s="166"/>
      <c r="P243" s="226"/>
      <c r="Q243" s="166"/>
      <c r="R243" s="226"/>
      <c r="S243" s="1"/>
      <c r="T243" s="1"/>
      <c r="U243" s="1"/>
      <c r="V243" s="4"/>
      <c r="W243" s="4"/>
      <c r="X243" s="4"/>
      <c r="Y243" s="4"/>
      <c r="Z243" s="4"/>
      <c r="AA243" s="4"/>
      <c r="AB243" s="1"/>
      <c r="AC243" s="1"/>
      <c r="AD243" s="1"/>
      <c r="AE243" s="1"/>
      <c r="AF243" s="1"/>
      <c r="AG243" s="1"/>
      <c r="AH243" s="1"/>
      <c r="AI243" s="1"/>
    </row>
    <row r="244" spans="1:35" s="2" customFormat="1" ht="11.5" x14ac:dyDescent="0.25">
      <c r="A244" s="1"/>
      <c r="B244" s="227"/>
      <c r="C244" s="227"/>
      <c r="D244" s="225"/>
      <c r="E244" s="225"/>
      <c r="F244" s="226"/>
      <c r="G244" s="166"/>
      <c r="H244" s="226"/>
      <c r="I244" s="166"/>
      <c r="J244" s="226"/>
      <c r="K244" s="166"/>
      <c r="L244" s="226"/>
      <c r="M244" s="166"/>
      <c r="N244" s="226"/>
      <c r="O244" s="166"/>
      <c r="P244" s="226"/>
      <c r="Q244" s="166"/>
      <c r="R244" s="226"/>
      <c r="S244" s="1"/>
      <c r="T244" s="1"/>
      <c r="U244" s="1"/>
      <c r="V244" s="4"/>
      <c r="W244" s="4"/>
      <c r="X244" s="4"/>
      <c r="Y244" s="4"/>
      <c r="Z244" s="4"/>
      <c r="AA244" s="4"/>
      <c r="AB244" s="1"/>
      <c r="AC244" s="1"/>
      <c r="AD244" s="1"/>
      <c r="AE244" s="1"/>
      <c r="AF244" s="1"/>
      <c r="AG244" s="1"/>
      <c r="AH244" s="1"/>
      <c r="AI244" s="1"/>
    </row>
    <row r="245" spans="1:35" s="2" customFormat="1" ht="11.5" x14ac:dyDescent="0.25">
      <c r="A245" s="1"/>
      <c r="B245" s="227"/>
      <c r="C245" s="227"/>
      <c r="D245" s="225"/>
      <c r="E245" s="225"/>
      <c r="F245" s="226"/>
      <c r="G245" s="166"/>
      <c r="H245" s="226"/>
      <c r="I245" s="166"/>
      <c r="J245" s="226"/>
      <c r="K245" s="166"/>
      <c r="L245" s="226"/>
      <c r="M245" s="166"/>
      <c r="N245" s="226"/>
      <c r="O245" s="166"/>
      <c r="P245" s="226"/>
      <c r="Q245" s="166"/>
      <c r="R245" s="226"/>
      <c r="S245" s="1"/>
      <c r="T245" s="1"/>
      <c r="U245" s="1"/>
      <c r="V245" s="4"/>
      <c r="W245" s="4"/>
      <c r="X245" s="4"/>
      <c r="Y245" s="4"/>
      <c r="Z245" s="4"/>
      <c r="AA245" s="4"/>
      <c r="AB245" s="1"/>
      <c r="AC245" s="1"/>
      <c r="AD245" s="1"/>
      <c r="AE245" s="1"/>
      <c r="AF245" s="1"/>
      <c r="AG245" s="1"/>
      <c r="AH245" s="1"/>
      <c r="AI245" s="1"/>
    </row>
    <row r="246" spans="1:35" s="2" customFormat="1" ht="11.5" x14ac:dyDescent="0.25">
      <c r="A246" s="1"/>
      <c r="B246" s="227"/>
      <c r="C246" s="227"/>
      <c r="D246" s="225"/>
      <c r="E246" s="225"/>
      <c r="F246" s="226"/>
      <c r="G246" s="166"/>
      <c r="H246" s="226"/>
      <c r="I246" s="166"/>
      <c r="J246" s="226"/>
      <c r="K246" s="166"/>
      <c r="L246" s="226"/>
      <c r="M246" s="166"/>
      <c r="N246" s="226"/>
      <c r="O246" s="166"/>
      <c r="P246" s="226"/>
      <c r="Q246" s="166"/>
      <c r="R246" s="226"/>
      <c r="S246" s="1"/>
      <c r="T246" s="1"/>
      <c r="U246" s="1"/>
      <c r="V246" s="4"/>
      <c r="W246" s="4"/>
      <c r="X246" s="4"/>
      <c r="Y246" s="4"/>
      <c r="Z246" s="4"/>
      <c r="AA246" s="4"/>
      <c r="AB246" s="1"/>
      <c r="AC246" s="1"/>
      <c r="AD246" s="1"/>
      <c r="AE246" s="1"/>
      <c r="AF246" s="1"/>
      <c r="AG246" s="1"/>
      <c r="AH246" s="1"/>
      <c r="AI246" s="1"/>
    </row>
    <row r="247" spans="1:35" s="2" customFormat="1" ht="11.5" x14ac:dyDescent="0.25">
      <c r="A247" s="1"/>
      <c r="B247" s="227"/>
      <c r="C247" s="227"/>
      <c r="D247" s="225"/>
      <c r="E247" s="225"/>
      <c r="F247" s="226"/>
      <c r="G247" s="166"/>
      <c r="H247" s="226"/>
      <c r="I247" s="166"/>
      <c r="J247" s="226"/>
      <c r="K247" s="166"/>
      <c r="L247" s="226"/>
      <c r="M247" s="166"/>
      <c r="N247" s="226"/>
      <c r="O247" s="166"/>
      <c r="P247" s="226"/>
      <c r="Q247" s="166"/>
      <c r="R247" s="226"/>
      <c r="S247" s="1"/>
      <c r="T247" s="1"/>
      <c r="U247" s="1"/>
      <c r="V247" s="4"/>
      <c r="W247" s="4"/>
      <c r="X247" s="4"/>
      <c r="Y247" s="4"/>
      <c r="Z247" s="4"/>
      <c r="AA247" s="4"/>
      <c r="AB247" s="1"/>
      <c r="AC247" s="1"/>
      <c r="AD247" s="1"/>
      <c r="AE247" s="1"/>
      <c r="AF247" s="1"/>
      <c r="AG247" s="1"/>
      <c r="AH247" s="1"/>
      <c r="AI247" s="1"/>
    </row>
    <row r="248" spans="1:35" s="2" customFormat="1" ht="11.5" x14ac:dyDescent="0.25">
      <c r="A248" s="1"/>
      <c r="B248" s="227"/>
      <c r="C248" s="227"/>
      <c r="D248" s="225"/>
      <c r="E248" s="225"/>
      <c r="F248" s="226"/>
      <c r="G248" s="166"/>
      <c r="H248" s="226"/>
      <c r="I248" s="166"/>
      <c r="J248" s="226"/>
      <c r="K248" s="166"/>
      <c r="L248" s="226"/>
      <c r="M248" s="166"/>
      <c r="N248" s="226"/>
      <c r="O248" s="166"/>
      <c r="P248" s="226"/>
      <c r="Q248" s="166"/>
      <c r="R248" s="226"/>
      <c r="S248" s="1"/>
      <c r="T248" s="1"/>
      <c r="U248" s="1"/>
      <c r="V248" s="4"/>
      <c r="W248" s="4"/>
      <c r="X248" s="4"/>
      <c r="Y248" s="4"/>
      <c r="Z248" s="4"/>
      <c r="AA248" s="4"/>
      <c r="AB248" s="1"/>
      <c r="AC248" s="1"/>
      <c r="AD248" s="1"/>
      <c r="AE248" s="1"/>
      <c r="AF248" s="1"/>
      <c r="AG248" s="1"/>
      <c r="AH248" s="1"/>
      <c r="AI248" s="1"/>
    </row>
    <row r="249" spans="1:35" s="2" customFormat="1" ht="11.5" x14ac:dyDescent="0.25">
      <c r="A249" s="1"/>
      <c r="B249" s="227"/>
      <c r="C249" s="227"/>
      <c r="D249" s="225"/>
      <c r="E249" s="225"/>
      <c r="F249" s="226"/>
      <c r="G249" s="166"/>
      <c r="H249" s="226"/>
      <c r="I249" s="166"/>
      <c r="J249" s="226"/>
      <c r="K249" s="166"/>
      <c r="L249" s="226"/>
      <c r="M249" s="166"/>
      <c r="N249" s="226"/>
      <c r="O249" s="166"/>
      <c r="P249" s="226"/>
      <c r="Q249" s="166"/>
      <c r="R249" s="226"/>
      <c r="S249" s="1"/>
      <c r="T249" s="1"/>
      <c r="U249" s="1"/>
      <c r="V249" s="4"/>
      <c r="W249" s="4"/>
      <c r="X249" s="4"/>
      <c r="Y249" s="4"/>
      <c r="Z249" s="4"/>
      <c r="AA249" s="4"/>
      <c r="AB249" s="1"/>
      <c r="AC249" s="1"/>
      <c r="AD249" s="1"/>
      <c r="AE249" s="1"/>
      <c r="AF249" s="1"/>
      <c r="AG249" s="1"/>
      <c r="AH249" s="1"/>
      <c r="AI249" s="1"/>
    </row>
    <row r="250" spans="1:35" s="2" customFormat="1" ht="11.5" x14ac:dyDescent="0.25">
      <c r="A250" s="1"/>
      <c r="B250" s="227"/>
      <c r="C250" s="227"/>
      <c r="D250" s="225"/>
      <c r="E250" s="225"/>
      <c r="F250" s="226"/>
      <c r="G250" s="166"/>
      <c r="H250" s="226"/>
      <c r="I250" s="166"/>
      <c r="J250" s="226"/>
      <c r="K250" s="166"/>
      <c r="L250" s="226"/>
      <c r="M250" s="166"/>
      <c r="N250" s="226"/>
      <c r="O250" s="166"/>
      <c r="P250" s="226"/>
      <c r="Q250" s="166"/>
      <c r="R250" s="226"/>
      <c r="S250" s="1"/>
      <c r="T250" s="1"/>
      <c r="U250" s="1"/>
      <c r="V250" s="4"/>
      <c r="W250" s="4"/>
      <c r="X250" s="4"/>
      <c r="Y250" s="4"/>
      <c r="Z250" s="4"/>
      <c r="AA250" s="4"/>
      <c r="AB250" s="1"/>
      <c r="AC250" s="1"/>
      <c r="AD250" s="1"/>
      <c r="AE250" s="1"/>
      <c r="AF250" s="1"/>
      <c r="AG250" s="1"/>
      <c r="AH250" s="1"/>
      <c r="AI250" s="1"/>
    </row>
    <row r="251" spans="1:35" s="2" customFormat="1" ht="11.5" x14ac:dyDescent="0.25">
      <c r="A251" s="1"/>
      <c r="B251" s="227"/>
      <c r="C251" s="227"/>
      <c r="D251" s="225"/>
      <c r="E251" s="225"/>
      <c r="F251" s="226"/>
      <c r="G251" s="166"/>
      <c r="H251" s="226"/>
      <c r="I251" s="166"/>
      <c r="J251" s="226"/>
      <c r="K251" s="166"/>
      <c r="L251" s="226"/>
      <c r="M251" s="166"/>
      <c r="N251" s="226"/>
      <c r="O251" s="166"/>
      <c r="P251" s="226"/>
      <c r="Q251" s="166"/>
      <c r="R251" s="226"/>
      <c r="S251" s="1"/>
      <c r="T251" s="1"/>
      <c r="U251" s="1"/>
      <c r="V251" s="4"/>
      <c r="W251" s="4"/>
      <c r="X251" s="4"/>
      <c r="Y251" s="4"/>
      <c r="Z251" s="4"/>
      <c r="AA251" s="4"/>
      <c r="AB251" s="1"/>
      <c r="AC251" s="1"/>
      <c r="AD251" s="1"/>
      <c r="AE251" s="1"/>
      <c r="AF251" s="1"/>
      <c r="AG251" s="1"/>
      <c r="AH251" s="1"/>
      <c r="AI251" s="1"/>
    </row>
    <row r="252" spans="1:35" s="2" customFormat="1" ht="11.5" x14ac:dyDescent="0.25">
      <c r="A252" s="1"/>
      <c r="B252" s="227"/>
      <c r="C252" s="227"/>
      <c r="D252" s="225"/>
      <c r="E252" s="225"/>
      <c r="F252" s="226"/>
      <c r="G252" s="166"/>
      <c r="H252" s="226"/>
      <c r="I252" s="166"/>
      <c r="J252" s="226"/>
      <c r="K252" s="166"/>
      <c r="L252" s="226"/>
      <c r="M252" s="166"/>
      <c r="N252" s="226"/>
      <c r="O252" s="166"/>
      <c r="P252" s="226"/>
      <c r="Q252" s="166"/>
      <c r="R252" s="226"/>
      <c r="S252" s="1"/>
      <c r="T252" s="1"/>
      <c r="U252" s="1"/>
      <c r="V252" s="4"/>
      <c r="W252" s="4"/>
      <c r="X252" s="4"/>
      <c r="Y252" s="4"/>
      <c r="Z252" s="4"/>
      <c r="AA252" s="4"/>
      <c r="AB252" s="1"/>
      <c r="AC252" s="1"/>
      <c r="AD252" s="1"/>
      <c r="AE252" s="1"/>
      <c r="AF252" s="1"/>
      <c r="AG252" s="1"/>
      <c r="AH252" s="1"/>
      <c r="AI252" s="1"/>
    </row>
    <row r="253" spans="1:35" s="2" customFormat="1" ht="11.5" x14ac:dyDescent="0.25">
      <c r="A253" s="1"/>
      <c r="B253" s="227"/>
      <c r="C253" s="227"/>
      <c r="D253" s="225"/>
      <c r="E253" s="225"/>
      <c r="F253" s="226"/>
      <c r="G253" s="166"/>
      <c r="H253" s="226"/>
      <c r="I253" s="166"/>
      <c r="J253" s="226"/>
      <c r="K253" s="166"/>
      <c r="L253" s="226"/>
      <c r="M253" s="166"/>
      <c r="N253" s="226"/>
      <c r="O253" s="166"/>
      <c r="P253" s="226"/>
      <c r="Q253" s="166"/>
      <c r="R253" s="226"/>
      <c r="S253" s="1"/>
      <c r="T253" s="1"/>
      <c r="U253" s="1"/>
      <c r="V253" s="4"/>
      <c r="W253" s="4"/>
      <c r="X253" s="4"/>
      <c r="Y253" s="4"/>
      <c r="Z253" s="4"/>
      <c r="AA253" s="4"/>
      <c r="AB253" s="1"/>
      <c r="AC253" s="1"/>
      <c r="AD253" s="1"/>
      <c r="AE253" s="1"/>
      <c r="AF253" s="1"/>
      <c r="AG253" s="1"/>
      <c r="AH253" s="1"/>
      <c r="AI253" s="1"/>
    </row>
    <row r="254" spans="1:35" s="2" customFormat="1" ht="11.5" x14ac:dyDescent="0.25">
      <c r="A254" s="1"/>
      <c r="B254" s="227"/>
      <c r="C254" s="227"/>
      <c r="D254" s="225"/>
      <c r="E254" s="225"/>
      <c r="F254" s="226"/>
      <c r="G254" s="166"/>
      <c r="H254" s="226"/>
      <c r="I254" s="166"/>
      <c r="J254" s="226"/>
      <c r="K254" s="166"/>
      <c r="L254" s="226"/>
      <c r="M254" s="166"/>
      <c r="N254" s="226"/>
      <c r="O254" s="166"/>
      <c r="P254" s="226"/>
      <c r="Q254" s="166"/>
      <c r="R254" s="226"/>
      <c r="S254" s="1"/>
      <c r="T254" s="1"/>
      <c r="U254" s="1"/>
      <c r="V254" s="4"/>
      <c r="W254" s="4"/>
      <c r="X254" s="4"/>
      <c r="Y254" s="4"/>
      <c r="Z254" s="4"/>
      <c r="AA254" s="4"/>
      <c r="AB254" s="1"/>
      <c r="AC254" s="1"/>
      <c r="AD254" s="1"/>
      <c r="AE254" s="1"/>
      <c r="AF254" s="1"/>
      <c r="AG254" s="1"/>
      <c r="AH254" s="1"/>
      <c r="AI254" s="1"/>
    </row>
    <row r="255" spans="1:35" s="2" customFormat="1" ht="11.5" x14ac:dyDescent="0.25">
      <c r="A255" s="1"/>
      <c r="B255" s="227"/>
      <c r="C255" s="227"/>
      <c r="D255" s="225"/>
      <c r="E255" s="225"/>
      <c r="F255" s="226"/>
      <c r="G255" s="166"/>
      <c r="H255" s="226"/>
      <c r="I255" s="166"/>
      <c r="J255" s="226"/>
      <c r="K255" s="166"/>
      <c r="L255" s="226"/>
      <c r="M255" s="166"/>
      <c r="N255" s="226"/>
      <c r="O255" s="166"/>
      <c r="P255" s="226"/>
      <c r="Q255" s="166"/>
      <c r="R255" s="226"/>
      <c r="S255" s="1"/>
      <c r="T255" s="1"/>
      <c r="U255" s="1"/>
      <c r="V255" s="4"/>
      <c r="W255" s="4"/>
      <c r="X255" s="4"/>
      <c r="Y255" s="4"/>
      <c r="Z255" s="4"/>
      <c r="AA255" s="4"/>
      <c r="AB255" s="1"/>
      <c r="AC255" s="1"/>
      <c r="AD255" s="1"/>
      <c r="AE255" s="1"/>
      <c r="AF255" s="1"/>
      <c r="AG255" s="1"/>
      <c r="AH255" s="1"/>
      <c r="AI255" s="1"/>
    </row>
    <row r="256" spans="1:35" s="2" customFormat="1" ht="11.5" x14ac:dyDescent="0.25">
      <c r="A256" s="1"/>
      <c r="B256" s="227"/>
      <c r="C256" s="227"/>
      <c r="D256" s="225"/>
      <c r="E256" s="225"/>
      <c r="F256" s="226"/>
      <c r="G256" s="166"/>
      <c r="H256" s="226"/>
      <c r="I256" s="166"/>
      <c r="J256" s="226"/>
      <c r="K256" s="166"/>
      <c r="L256" s="226"/>
      <c r="M256" s="166"/>
      <c r="N256" s="226"/>
      <c r="O256" s="166"/>
      <c r="P256" s="226"/>
      <c r="Q256" s="166"/>
      <c r="R256" s="226"/>
      <c r="S256" s="1"/>
      <c r="T256" s="1"/>
      <c r="U256" s="1"/>
      <c r="V256" s="4"/>
      <c r="W256" s="4"/>
      <c r="X256" s="4"/>
      <c r="Y256" s="4"/>
      <c r="Z256" s="4"/>
      <c r="AA256" s="4"/>
      <c r="AB256" s="1"/>
      <c r="AC256" s="1"/>
      <c r="AD256" s="1"/>
      <c r="AE256" s="1"/>
      <c r="AF256" s="1"/>
      <c r="AG256" s="1"/>
      <c r="AH256" s="1"/>
      <c r="AI256" s="1"/>
    </row>
    <row r="257" spans="1:35" s="2" customFormat="1" ht="11.5" x14ac:dyDescent="0.25">
      <c r="A257" s="1"/>
      <c r="B257" s="227"/>
      <c r="C257" s="227"/>
      <c r="D257" s="225"/>
      <c r="E257" s="225"/>
      <c r="F257" s="226"/>
      <c r="G257" s="166"/>
      <c r="H257" s="226"/>
      <c r="I257" s="166"/>
      <c r="J257" s="226"/>
      <c r="K257" s="166"/>
      <c r="L257" s="226"/>
      <c r="M257" s="166"/>
      <c r="N257" s="226"/>
      <c r="O257" s="166"/>
      <c r="P257" s="226"/>
      <c r="Q257" s="166"/>
      <c r="R257" s="226"/>
      <c r="S257" s="1"/>
      <c r="T257" s="1"/>
      <c r="U257" s="1"/>
      <c r="V257" s="4"/>
      <c r="W257" s="4"/>
      <c r="X257" s="4"/>
      <c r="Y257" s="4"/>
      <c r="Z257" s="4"/>
      <c r="AA257" s="4"/>
      <c r="AB257" s="1"/>
      <c r="AC257" s="1"/>
      <c r="AD257" s="1"/>
      <c r="AE257" s="1"/>
      <c r="AF257" s="1"/>
      <c r="AG257" s="1"/>
      <c r="AH257" s="1"/>
      <c r="AI257" s="1"/>
    </row>
    <row r="258" spans="1:35" s="2" customFormat="1" ht="11.5" x14ac:dyDescent="0.25">
      <c r="A258" s="1"/>
      <c r="B258" s="227"/>
      <c r="C258" s="227"/>
      <c r="D258" s="225"/>
      <c r="E258" s="225"/>
      <c r="F258" s="226"/>
      <c r="G258" s="166"/>
      <c r="H258" s="226"/>
      <c r="I258" s="166"/>
      <c r="J258" s="226"/>
      <c r="K258" s="166"/>
      <c r="L258" s="226"/>
      <c r="M258" s="166"/>
      <c r="N258" s="226"/>
      <c r="O258" s="166"/>
      <c r="P258" s="226"/>
      <c r="Q258" s="166"/>
      <c r="R258" s="226"/>
      <c r="S258" s="1"/>
      <c r="T258" s="1"/>
      <c r="U258" s="1"/>
      <c r="V258" s="4"/>
      <c r="W258" s="4"/>
      <c r="X258" s="4"/>
      <c r="Y258" s="4"/>
      <c r="Z258" s="4"/>
      <c r="AA258" s="4"/>
      <c r="AB258" s="1"/>
      <c r="AC258" s="1"/>
      <c r="AD258" s="1"/>
      <c r="AE258" s="1"/>
      <c r="AF258" s="1"/>
      <c r="AG258" s="1"/>
      <c r="AH258" s="1"/>
      <c r="AI258" s="1"/>
    </row>
    <row r="259" spans="1:35" s="2" customFormat="1" ht="11.5" x14ac:dyDescent="0.25">
      <c r="A259" s="1"/>
      <c r="B259" s="227"/>
      <c r="C259" s="227"/>
      <c r="D259" s="225"/>
      <c r="E259" s="225"/>
      <c r="F259" s="226"/>
      <c r="G259" s="166"/>
      <c r="H259" s="226"/>
      <c r="I259" s="166"/>
      <c r="J259" s="226"/>
      <c r="K259" s="166"/>
      <c r="L259" s="226"/>
      <c r="M259" s="166"/>
      <c r="N259" s="226"/>
      <c r="O259" s="166"/>
      <c r="P259" s="226"/>
      <c r="Q259" s="166"/>
      <c r="R259" s="226"/>
      <c r="S259" s="1"/>
      <c r="T259" s="1"/>
      <c r="U259" s="1"/>
      <c r="V259" s="4"/>
      <c r="W259" s="4"/>
      <c r="X259" s="4"/>
      <c r="Y259" s="4"/>
      <c r="Z259" s="4"/>
      <c r="AA259" s="4"/>
      <c r="AB259" s="1"/>
      <c r="AC259" s="1"/>
      <c r="AD259" s="1"/>
      <c r="AE259" s="1"/>
      <c r="AF259" s="1"/>
      <c r="AG259" s="1"/>
      <c r="AH259" s="1"/>
      <c r="AI259" s="1"/>
    </row>
    <row r="260" spans="1:35" s="2" customFormat="1" ht="11.5" x14ac:dyDescent="0.25">
      <c r="A260" s="1"/>
      <c r="B260" s="227"/>
      <c r="C260" s="227"/>
      <c r="D260" s="225"/>
      <c r="E260" s="225"/>
      <c r="F260" s="226"/>
      <c r="G260" s="166"/>
      <c r="H260" s="226"/>
      <c r="I260" s="166"/>
      <c r="J260" s="226"/>
      <c r="K260" s="166"/>
      <c r="L260" s="226"/>
      <c r="M260" s="166"/>
      <c r="N260" s="226"/>
      <c r="O260" s="166"/>
      <c r="P260" s="226"/>
      <c r="Q260" s="166"/>
      <c r="R260" s="226"/>
      <c r="S260" s="1"/>
      <c r="T260" s="1"/>
      <c r="U260" s="1"/>
      <c r="V260" s="4"/>
      <c r="W260" s="4"/>
      <c r="X260" s="4"/>
      <c r="Y260" s="4"/>
      <c r="Z260" s="4"/>
      <c r="AA260" s="4"/>
      <c r="AB260" s="1"/>
      <c r="AC260" s="1"/>
      <c r="AD260" s="1"/>
      <c r="AE260" s="1"/>
      <c r="AF260" s="1"/>
      <c r="AG260" s="1"/>
      <c r="AH260" s="1"/>
      <c r="AI260" s="1"/>
    </row>
    <row r="261" spans="1:35" s="2" customFormat="1" ht="11.5" x14ac:dyDescent="0.25">
      <c r="A261" s="1"/>
      <c r="B261" s="227"/>
      <c r="C261" s="227"/>
      <c r="D261" s="225"/>
      <c r="E261" s="225"/>
      <c r="F261" s="226"/>
      <c r="G261" s="166"/>
      <c r="H261" s="226"/>
      <c r="I261" s="166"/>
      <c r="J261" s="226"/>
      <c r="K261" s="166"/>
      <c r="L261" s="226"/>
      <c r="M261" s="166"/>
      <c r="N261" s="226"/>
      <c r="O261" s="166"/>
      <c r="P261" s="226"/>
      <c r="Q261" s="166"/>
      <c r="R261" s="226"/>
      <c r="S261" s="1"/>
      <c r="T261" s="1"/>
      <c r="U261" s="1"/>
      <c r="V261" s="4"/>
      <c r="W261" s="4"/>
      <c r="X261" s="4"/>
      <c r="Y261" s="4"/>
      <c r="Z261" s="4"/>
      <c r="AA261" s="4"/>
      <c r="AB261" s="1"/>
      <c r="AC261" s="1"/>
      <c r="AD261" s="1"/>
      <c r="AE261" s="1"/>
      <c r="AF261" s="1"/>
      <c r="AG261" s="1"/>
      <c r="AH261" s="1"/>
      <c r="AI261" s="1"/>
    </row>
    <row r="262" spans="1:35" s="2" customFormat="1" ht="11.5" x14ac:dyDescent="0.25">
      <c r="A262" s="1"/>
      <c r="B262" s="227"/>
      <c r="C262" s="227"/>
      <c r="D262" s="225"/>
      <c r="E262" s="225"/>
      <c r="F262" s="226"/>
      <c r="G262" s="166"/>
      <c r="H262" s="226"/>
      <c r="I262" s="166"/>
      <c r="J262" s="226"/>
      <c r="K262" s="166"/>
      <c r="L262" s="226"/>
      <c r="M262" s="166"/>
      <c r="N262" s="226"/>
      <c r="O262" s="166"/>
      <c r="P262" s="226"/>
      <c r="Q262" s="166"/>
      <c r="R262" s="226"/>
      <c r="S262" s="1"/>
      <c r="T262" s="1"/>
      <c r="U262" s="1"/>
      <c r="V262" s="4"/>
      <c r="W262" s="4"/>
      <c r="X262" s="4"/>
      <c r="Y262" s="4"/>
      <c r="Z262" s="4"/>
      <c r="AA262" s="4"/>
      <c r="AB262" s="1"/>
      <c r="AC262" s="1"/>
      <c r="AD262" s="1"/>
      <c r="AE262" s="1"/>
      <c r="AF262" s="1"/>
      <c r="AG262" s="1"/>
      <c r="AH262" s="1"/>
      <c r="AI262" s="1"/>
    </row>
    <row r="263" spans="1:35" s="2" customFormat="1" ht="11.5" x14ac:dyDescent="0.25">
      <c r="A263" s="1"/>
      <c r="B263" s="227"/>
      <c r="C263" s="227"/>
      <c r="D263" s="225"/>
      <c r="E263" s="225"/>
      <c r="F263" s="226"/>
      <c r="G263" s="166"/>
      <c r="H263" s="226"/>
      <c r="I263" s="166"/>
      <c r="J263" s="226"/>
      <c r="K263" s="166"/>
      <c r="L263" s="226"/>
      <c r="M263" s="166"/>
      <c r="N263" s="226"/>
      <c r="O263" s="166"/>
      <c r="P263" s="226"/>
      <c r="Q263" s="166"/>
      <c r="R263" s="226"/>
      <c r="S263" s="1"/>
      <c r="T263" s="1"/>
      <c r="U263" s="1"/>
      <c r="V263" s="4"/>
      <c r="W263" s="4"/>
      <c r="X263" s="4"/>
      <c r="Y263" s="4"/>
      <c r="Z263" s="4"/>
      <c r="AA263" s="4"/>
      <c r="AB263" s="1"/>
      <c r="AC263" s="1"/>
      <c r="AD263" s="1"/>
      <c r="AE263" s="1"/>
      <c r="AF263" s="1"/>
      <c r="AG263" s="1"/>
      <c r="AH263" s="1"/>
      <c r="AI263" s="1"/>
    </row>
    <row r="264" spans="1:35" s="2" customFormat="1" ht="11.5" x14ac:dyDescent="0.25">
      <c r="A264" s="1"/>
      <c r="B264" s="227"/>
      <c r="C264" s="227"/>
      <c r="D264" s="225"/>
      <c r="E264" s="225"/>
      <c r="F264" s="226"/>
      <c r="G264" s="166"/>
      <c r="H264" s="226"/>
      <c r="I264" s="166"/>
      <c r="J264" s="226"/>
      <c r="K264" s="166"/>
      <c r="L264" s="226"/>
      <c r="M264" s="166"/>
      <c r="N264" s="226"/>
      <c r="O264" s="166"/>
      <c r="P264" s="226"/>
      <c r="Q264" s="166"/>
      <c r="R264" s="226"/>
      <c r="S264" s="1"/>
      <c r="T264" s="1"/>
      <c r="U264" s="1"/>
      <c r="V264" s="4"/>
      <c r="W264" s="4"/>
      <c r="X264" s="4"/>
      <c r="Y264" s="4"/>
      <c r="Z264" s="4"/>
      <c r="AA264" s="4"/>
      <c r="AB264" s="1"/>
      <c r="AC264" s="1"/>
      <c r="AD264" s="1"/>
      <c r="AE264" s="1"/>
      <c r="AF264" s="1"/>
      <c r="AG264" s="1"/>
      <c r="AH264" s="1"/>
      <c r="AI264" s="1"/>
    </row>
    <row r="265" spans="1:35" s="2" customFormat="1" ht="11.5" x14ac:dyDescent="0.25">
      <c r="A265" s="1"/>
      <c r="B265" s="227"/>
      <c r="C265" s="227"/>
      <c r="D265" s="225"/>
      <c r="E265" s="225"/>
      <c r="F265" s="226"/>
      <c r="G265" s="166"/>
      <c r="H265" s="226"/>
      <c r="I265" s="166"/>
      <c r="J265" s="226"/>
      <c r="K265" s="166"/>
      <c r="L265" s="226"/>
      <c r="M265" s="166"/>
      <c r="N265" s="226"/>
      <c r="O265" s="166"/>
      <c r="P265" s="226"/>
      <c r="Q265" s="166"/>
      <c r="R265" s="226"/>
      <c r="S265" s="1"/>
      <c r="T265" s="1"/>
      <c r="U265" s="1"/>
      <c r="V265" s="4"/>
      <c r="W265" s="4"/>
      <c r="X265" s="4"/>
      <c r="Y265" s="4"/>
      <c r="Z265" s="4"/>
      <c r="AA265" s="4"/>
      <c r="AB265" s="1"/>
      <c r="AC265" s="1"/>
      <c r="AD265" s="1"/>
      <c r="AE265" s="1"/>
      <c r="AF265" s="1"/>
      <c r="AG265" s="1"/>
      <c r="AH265" s="1"/>
      <c r="AI265" s="1"/>
    </row>
    <row r="266" spans="1:35" s="2" customFormat="1" ht="11.5" x14ac:dyDescent="0.25">
      <c r="A266" s="1"/>
      <c r="B266" s="227"/>
      <c r="C266" s="227"/>
      <c r="D266" s="225"/>
      <c r="E266" s="225"/>
      <c r="F266" s="226"/>
      <c r="G266" s="166"/>
      <c r="H266" s="226"/>
      <c r="I266" s="166"/>
      <c r="J266" s="226"/>
      <c r="K266" s="166"/>
      <c r="L266" s="226"/>
      <c r="M266" s="166"/>
      <c r="N266" s="226"/>
      <c r="O266" s="166"/>
      <c r="P266" s="226"/>
      <c r="Q266" s="166"/>
      <c r="R266" s="226"/>
      <c r="S266" s="1"/>
      <c r="T266" s="1"/>
      <c r="U266" s="1"/>
      <c r="V266" s="4"/>
      <c r="W266" s="4"/>
      <c r="X266" s="4"/>
      <c r="Y266" s="4"/>
      <c r="Z266" s="4"/>
      <c r="AA266" s="4"/>
      <c r="AB266" s="1"/>
      <c r="AC266" s="1"/>
      <c r="AD266" s="1"/>
      <c r="AE266" s="1"/>
      <c r="AF266" s="1"/>
      <c r="AG266" s="1"/>
      <c r="AH266" s="1"/>
      <c r="AI266" s="1"/>
    </row>
    <row r="267" spans="1:35" s="2" customFormat="1" ht="11.5" x14ac:dyDescent="0.25">
      <c r="A267" s="1"/>
      <c r="B267" s="227"/>
      <c r="C267" s="227"/>
      <c r="D267" s="225"/>
      <c r="E267" s="225"/>
      <c r="F267" s="226"/>
      <c r="G267" s="166"/>
      <c r="H267" s="226"/>
      <c r="I267" s="166"/>
      <c r="J267" s="226"/>
      <c r="K267" s="166"/>
      <c r="L267" s="226"/>
      <c r="M267" s="166"/>
      <c r="N267" s="226"/>
      <c r="O267" s="166"/>
      <c r="P267" s="226"/>
      <c r="Q267" s="166"/>
      <c r="R267" s="226"/>
      <c r="S267" s="1"/>
      <c r="T267" s="1"/>
      <c r="U267" s="1"/>
      <c r="V267" s="4"/>
      <c r="W267" s="4"/>
      <c r="X267" s="4"/>
      <c r="Y267" s="4"/>
      <c r="Z267" s="4"/>
      <c r="AA267" s="4"/>
      <c r="AB267" s="1"/>
      <c r="AC267" s="1"/>
      <c r="AD267" s="1"/>
      <c r="AE267" s="1"/>
      <c r="AF267" s="1"/>
      <c r="AG267" s="1"/>
      <c r="AH267" s="1"/>
      <c r="AI267" s="1"/>
    </row>
    <row r="268" spans="1:35" s="2" customFormat="1" ht="11.5" x14ac:dyDescent="0.25">
      <c r="A268" s="1"/>
      <c r="B268" s="227"/>
      <c r="C268" s="227"/>
      <c r="D268" s="225"/>
      <c r="E268" s="225"/>
      <c r="F268" s="226"/>
      <c r="G268" s="166"/>
      <c r="H268" s="226"/>
      <c r="I268" s="166"/>
      <c r="J268" s="226"/>
      <c r="K268" s="166"/>
      <c r="L268" s="226"/>
      <c r="M268" s="166"/>
      <c r="N268" s="226"/>
      <c r="O268" s="166"/>
      <c r="P268" s="226"/>
      <c r="Q268" s="166"/>
      <c r="R268" s="226"/>
      <c r="S268" s="1"/>
      <c r="T268" s="1"/>
      <c r="U268" s="1"/>
      <c r="V268" s="4"/>
      <c r="W268" s="4"/>
      <c r="X268" s="4"/>
      <c r="Y268" s="4"/>
      <c r="Z268" s="4"/>
      <c r="AA268" s="4"/>
      <c r="AB268" s="1"/>
      <c r="AC268" s="1"/>
      <c r="AD268" s="1"/>
      <c r="AE268" s="1"/>
      <c r="AF268" s="1"/>
      <c r="AG268" s="1"/>
      <c r="AH268" s="1"/>
      <c r="AI268" s="1"/>
    </row>
    <row r="269" spans="1:35" s="2" customFormat="1" ht="11.5" x14ac:dyDescent="0.25">
      <c r="A269" s="1"/>
      <c r="B269" s="227"/>
      <c r="C269" s="227"/>
      <c r="D269" s="225"/>
      <c r="E269" s="225"/>
      <c r="F269" s="226"/>
      <c r="G269" s="166"/>
      <c r="H269" s="226"/>
      <c r="I269" s="166"/>
      <c r="J269" s="226"/>
      <c r="K269" s="166"/>
      <c r="L269" s="226"/>
      <c r="M269" s="166"/>
      <c r="N269" s="226"/>
      <c r="O269" s="166"/>
      <c r="P269" s="226"/>
      <c r="Q269" s="166"/>
      <c r="R269" s="226"/>
      <c r="S269" s="1"/>
      <c r="T269" s="1"/>
      <c r="U269" s="1"/>
      <c r="V269" s="4"/>
      <c r="W269" s="4"/>
      <c r="X269" s="4"/>
      <c r="Y269" s="4"/>
      <c r="Z269" s="4"/>
      <c r="AA269" s="4"/>
      <c r="AB269" s="1"/>
      <c r="AC269" s="1"/>
      <c r="AD269" s="1"/>
      <c r="AE269" s="1"/>
      <c r="AF269" s="1"/>
      <c r="AG269" s="1"/>
      <c r="AH269" s="1"/>
      <c r="AI269" s="1"/>
    </row>
    <row r="270" spans="1:35" s="2" customFormat="1" ht="11.5" x14ac:dyDescent="0.25">
      <c r="A270" s="1"/>
      <c r="B270" s="227"/>
      <c r="C270" s="227"/>
      <c r="D270" s="225"/>
      <c r="E270" s="225"/>
      <c r="F270" s="226"/>
      <c r="G270" s="166"/>
      <c r="H270" s="226"/>
      <c r="I270" s="166"/>
      <c r="J270" s="226"/>
      <c r="K270" s="166"/>
      <c r="L270" s="226"/>
      <c r="M270" s="166"/>
      <c r="N270" s="226"/>
      <c r="O270" s="166"/>
      <c r="P270" s="226"/>
      <c r="Q270" s="166"/>
      <c r="R270" s="226"/>
      <c r="S270" s="1"/>
      <c r="T270" s="1"/>
      <c r="U270" s="1"/>
      <c r="V270" s="4"/>
      <c r="W270" s="4"/>
      <c r="X270" s="4"/>
      <c r="Y270" s="4"/>
      <c r="Z270" s="4"/>
      <c r="AA270" s="4"/>
      <c r="AB270" s="1"/>
      <c r="AC270" s="1"/>
      <c r="AD270" s="1"/>
      <c r="AE270" s="1"/>
      <c r="AF270" s="1"/>
      <c r="AG270" s="1"/>
      <c r="AH270" s="1"/>
      <c r="AI270" s="1"/>
    </row>
    <row r="271" spans="1:35" s="2" customFormat="1" ht="11.5" x14ac:dyDescent="0.25">
      <c r="A271" s="1"/>
      <c r="B271" s="227"/>
      <c r="C271" s="227"/>
      <c r="D271" s="225"/>
      <c r="E271" s="225"/>
      <c r="F271" s="226"/>
      <c r="G271" s="166"/>
      <c r="H271" s="226"/>
      <c r="I271" s="166"/>
      <c r="J271" s="226"/>
      <c r="K271" s="166"/>
      <c r="L271" s="226"/>
      <c r="M271" s="166"/>
      <c r="N271" s="226"/>
      <c r="O271" s="166"/>
      <c r="P271" s="226"/>
      <c r="Q271" s="166"/>
      <c r="R271" s="226"/>
      <c r="S271" s="1"/>
      <c r="T271" s="1"/>
      <c r="U271" s="1"/>
      <c r="V271" s="4"/>
      <c r="W271" s="4"/>
      <c r="X271" s="4"/>
      <c r="Y271" s="4"/>
      <c r="Z271" s="4"/>
      <c r="AA271" s="4"/>
      <c r="AB271" s="1"/>
      <c r="AC271" s="1"/>
      <c r="AD271" s="1"/>
      <c r="AE271" s="1"/>
      <c r="AF271" s="1"/>
      <c r="AG271" s="1"/>
      <c r="AH271" s="1"/>
      <c r="AI271" s="1"/>
    </row>
    <row r="272" spans="1:35" s="2" customFormat="1" ht="11.5" x14ac:dyDescent="0.25">
      <c r="A272" s="1"/>
      <c r="B272" s="227"/>
      <c r="C272" s="227"/>
      <c r="D272" s="225"/>
      <c r="E272" s="225"/>
      <c r="F272" s="226"/>
      <c r="G272" s="166"/>
      <c r="H272" s="226"/>
      <c r="I272" s="166"/>
      <c r="J272" s="226"/>
      <c r="K272" s="166"/>
      <c r="L272" s="226"/>
      <c r="M272" s="166"/>
      <c r="N272" s="226"/>
      <c r="O272" s="166"/>
      <c r="P272" s="226"/>
      <c r="Q272" s="166"/>
      <c r="R272" s="226"/>
      <c r="S272" s="1"/>
      <c r="T272" s="1"/>
      <c r="U272" s="1"/>
      <c r="V272" s="4"/>
      <c r="W272" s="4"/>
      <c r="X272" s="4"/>
      <c r="Y272" s="4"/>
      <c r="Z272" s="4"/>
      <c r="AA272" s="4"/>
      <c r="AB272" s="1"/>
      <c r="AC272" s="1"/>
      <c r="AD272" s="1"/>
      <c r="AE272" s="1"/>
      <c r="AF272" s="1"/>
      <c r="AG272" s="1"/>
      <c r="AH272" s="1"/>
      <c r="AI272" s="1"/>
    </row>
    <row r="273" spans="1:35" s="2" customFormat="1" ht="11.5" x14ac:dyDescent="0.25">
      <c r="A273" s="1"/>
      <c r="B273" s="227"/>
      <c r="C273" s="227"/>
      <c r="D273" s="225"/>
      <c r="E273" s="225"/>
      <c r="F273" s="226"/>
      <c r="G273" s="166"/>
      <c r="H273" s="226"/>
      <c r="I273" s="166"/>
      <c r="J273" s="226"/>
      <c r="K273" s="166"/>
      <c r="L273" s="226"/>
      <c r="M273" s="166"/>
      <c r="N273" s="226"/>
      <c r="O273" s="166"/>
      <c r="P273" s="226"/>
      <c r="Q273" s="166"/>
      <c r="R273" s="226"/>
      <c r="S273" s="1"/>
      <c r="T273" s="1"/>
      <c r="U273" s="1"/>
      <c r="V273" s="4"/>
      <c r="W273" s="4"/>
      <c r="X273" s="4"/>
      <c r="Y273" s="4"/>
      <c r="Z273" s="4"/>
      <c r="AA273" s="4"/>
      <c r="AB273" s="1"/>
      <c r="AC273" s="1"/>
      <c r="AD273" s="1"/>
      <c r="AE273" s="1"/>
      <c r="AF273" s="1"/>
      <c r="AG273" s="1"/>
      <c r="AH273" s="1"/>
      <c r="AI273" s="1"/>
    </row>
    <row r="274" spans="1:35" s="2" customFormat="1" ht="11.5" x14ac:dyDescent="0.25">
      <c r="A274" s="1"/>
      <c r="B274" s="227"/>
      <c r="C274" s="227"/>
      <c r="D274" s="225"/>
      <c r="E274" s="225"/>
      <c r="F274" s="226"/>
      <c r="G274" s="166"/>
      <c r="H274" s="226"/>
      <c r="I274" s="166"/>
      <c r="J274" s="226"/>
      <c r="K274" s="166"/>
      <c r="L274" s="226"/>
      <c r="M274" s="166"/>
      <c r="N274" s="226"/>
      <c r="O274" s="166"/>
      <c r="P274" s="226"/>
      <c r="Q274" s="166"/>
      <c r="R274" s="226"/>
      <c r="S274" s="1"/>
      <c r="T274" s="1"/>
      <c r="U274" s="1"/>
      <c r="V274" s="4"/>
      <c r="W274" s="4"/>
      <c r="X274" s="4"/>
      <c r="Y274" s="4"/>
      <c r="Z274" s="4"/>
      <c r="AA274" s="4"/>
      <c r="AB274" s="1"/>
      <c r="AC274" s="1"/>
      <c r="AD274" s="1"/>
      <c r="AE274" s="1"/>
      <c r="AF274" s="1"/>
      <c r="AG274" s="1"/>
      <c r="AH274" s="1"/>
      <c r="AI274" s="1"/>
    </row>
    <row r="275" spans="1:35" s="2" customFormat="1" ht="11.5" x14ac:dyDescent="0.25">
      <c r="A275" s="1"/>
      <c r="B275" s="227"/>
      <c r="C275" s="227"/>
      <c r="D275" s="225"/>
      <c r="E275" s="225"/>
      <c r="F275" s="226"/>
      <c r="G275" s="166"/>
      <c r="H275" s="226"/>
      <c r="I275" s="166"/>
      <c r="J275" s="226"/>
      <c r="K275" s="166"/>
      <c r="L275" s="226"/>
      <c r="M275" s="166"/>
      <c r="N275" s="226"/>
      <c r="O275" s="166"/>
      <c r="P275" s="226"/>
      <c r="Q275" s="166"/>
      <c r="R275" s="226"/>
      <c r="S275" s="1"/>
      <c r="T275" s="1"/>
      <c r="U275" s="1"/>
      <c r="V275" s="4"/>
      <c r="W275" s="4"/>
      <c r="X275" s="4"/>
      <c r="Y275" s="4"/>
      <c r="Z275" s="4"/>
      <c r="AA275" s="4"/>
      <c r="AB275" s="1"/>
      <c r="AC275" s="1"/>
      <c r="AD275" s="1"/>
      <c r="AE275" s="1"/>
      <c r="AF275" s="1"/>
      <c r="AG275" s="1"/>
      <c r="AH275" s="1"/>
      <c r="AI275" s="1"/>
    </row>
    <row r="276" spans="1:35" s="2" customFormat="1" ht="11.5" x14ac:dyDescent="0.25">
      <c r="A276" s="1"/>
      <c r="B276" s="227"/>
      <c r="C276" s="227"/>
      <c r="D276" s="225"/>
      <c r="E276" s="225"/>
      <c r="F276" s="226"/>
      <c r="G276" s="166"/>
      <c r="H276" s="226"/>
      <c r="I276" s="166"/>
      <c r="J276" s="226"/>
      <c r="K276" s="166"/>
      <c r="L276" s="226"/>
      <c r="M276" s="166"/>
      <c r="N276" s="226"/>
      <c r="O276" s="166"/>
      <c r="P276" s="226"/>
      <c r="Q276" s="166"/>
      <c r="R276" s="226"/>
      <c r="S276" s="1"/>
      <c r="T276" s="1"/>
      <c r="U276" s="1"/>
      <c r="V276" s="4"/>
      <c r="W276" s="4"/>
      <c r="X276" s="4"/>
      <c r="Y276" s="4"/>
      <c r="Z276" s="4"/>
      <c r="AA276" s="4"/>
      <c r="AB276" s="1"/>
      <c r="AC276" s="1"/>
      <c r="AD276" s="1"/>
      <c r="AE276" s="1"/>
      <c r="AF276" s="1"/>
      <c r="AG276" s="1"/>
      <c r="AH276" s="1"/>
      <c r="AI276" s="1"/>
    </row>
    <row r="277" spans="1:35" s="2" customFormat="1" ht="11.5" x14ac:dyDescent="0.25">
      <c r="A277" s="1"/>
      <c r="B277" s="227"/>
      <c r="C277" s="227"/>
      <c r="D277" s="225"/>
      <c r="E277" s="225"/>
      <c r="F277" s="226"/>
      <c r="G277" s="166"/>
      <c r="H277" s="226"/>
      <c r="I277" s="166"/>
      <c r="J277" s="226"/>
      <c r="K277" s="166"/>
      <c r="L277" s="226"/>
      <c r="M277" s="166"/>
      <c r="N277" s="226"/>
      <c r="O277" s="166"/>
      <c r="P277" s="226"/>
      <c r="Q277" s="166"/>
      <c r="R277" s="226"/>
      <c r="S277" s="1"/>
      <c r="T277" s="1"/>
      <c r="U277" s="1"/>
      <c r="V277" s="4"/>
      <c r="W277" s="4"/>
      <c r="X277" s="4"/>
      <c r="Y277" s="4"/>
      <c r="Z277" s="4"/>
      <c r="AA277" s="4"/>
      <c r="AB277" s="1"/>
      <c r="AC277" s="1"/>
      <c r="AD277" s="1"/>
      <c r="AE277" s="1"/>
      <c r="AF277" s="1"/>
      <c r="AG277" s="1"/>
      <c r="AH277" s="1"/>
      <c r="AI277" s="1"/>
    </row>
    <row r="278" spans="1:35" s="2" customFormat="1" ht="11.5" x14ac:dyDescent="0.25">
      <c r="A278" s="1"/>
      <c r="B278" s="227"/>
      <c r="C278" s="227"/>
      <c r="D278" s="225"/>
      <c r="E278" s="225"/>
      <c r="F278" s="226"/>
      <c r="G278" s="166"/>
      <c r="H278" s="226"/>
      <c r="I278" s="166"/>
      <c r="J278" s="226"/>
      <c r="K278" s="166"/>
      <c r="L278" s="226"/>
      <c r="M278" s="166"/>
      <c r="N278" s="226"/>
      <c r="O278" s="166"/>
      <c r="P278" s="226"/>
      <c r="Q278" s="166"/>
      <c r="R278" s="226"/>
      <c r="S278" s="1"/>
      <c r="T278" s="1"/>
      <c r="U278" s="1"/>
      <c r="V278" s="4"/>
      <c r="W278" s="4"/>
      <c r="X278" s="4"/>
      <c r="Y278" s="4"/>
      <c r="Z278" s="4"/>
      <c r="AA278" s="4"/>
      <c r="AB278" s="1"/>
      <c r="AC278" s="1"/>
      <c r="AD278" s="1"/>
      <c r="AE278" s="1"/>
      <c r="AF278" s="1"/>
      <c r="AG278" s="1"/>
      <c r="AH278" s="1"/>
      <c r="AI278" s="1"/>
    </row>
    <row r="279" spans="1:35" s="2" customFormat="1" ht="11.5" x14ac:dyDescent="0.25">
      <c r="A279" s="1"/>
      <c r="B279" s="227"/>
      <c r="C279" s="227"/>
      <c r="D279" s="225"/>
      <c r="E279" s="225"/>
      <c r="F279" s="226"/>
      <c r="G279" s="166"/>
      <c r="H279" s="226"/>
      <c r="I279" s="166"/>
      <c r="J279" s="226"/>
      <c r="K279" s="166"/>
      <c r="L279" s="226"/>
      <c r="M279" s="166"/>
      <c r="N279" s="226"/>
      <c r="O279" s="166"/>
      <c r="P279" s="226"/>
      <c r="Q279" s="166"/>
      <c r="R279" s="226"/>
      <c r="S279" s="1"/>
      <c r="T279" s="1"/>
      <c r="U279" s="1"/>
      <c r="V279" s="4"/>
      <c r="W279" s="4"/>
      <c r="X279" s="4"/>
      <c r="Y279" s="4"/>
      <c r="Z279" s="4"/>
      <c r="AA279" s="4"/>
      <c r="AB279" s="1"/>
      <c r="AC279" s="1"/>
      <c r="AD279" s="1"/>
      <c r="AE279" s="1"/>
      <c r="AF279" s="1"/>
      <c r="AG279" s="1"/>
      <c r="AH279" s="1"/>
      <c r="AI279" s="1"/>
    </row>
    <row r="280" spans="1:35" s="2" customFormat="1" ht="11.5" x14ac:dyDescent="0.25">
      <c r="A280" s="1"/>
      <c r="B280" s="227"/>
      <c r="C280" s="227"/>
      <c r="D280" s="225"/>
      <c r="E280" s="225"/>
      <c r="F280" s="226"/>
      <c r="G280" s="166"/>
      <c r="H280" s="226"/>
      <c r="I280" s="166"/>
      <c r="J280" s="226"/>
      <c r="K280" s="166"/>
      <c r="L280" s="226"/>
      <c r="M280" s="166"/>
      <c r="N280" s="226"/>
      <c r="O280" s="166"/>
      <c r="P280" s="226"/>
      <c r="Q280" s="166"/>
      <c r="R280" s="226"/>
      <c r="S280" s="1"/>
      <c r="T280" s="1"/>
      <c r="U280" s="1"/>
      <c r="V280" s="4"/>
      <c r="W280" s="4"/>
      <c r="X280" s="4"/>
      <c r="Y280" s="4"/>
      <c r="Z280" s="4"/>
      <c r="AA280" s="4"/>
      <c r="AB280" s="1"/>
      <c r="AC280" s="1"/>
      <c r="AD280" s="1"/>
      <c r="AE280" s="1"/>
      <c r="AF280" s="1"/>
      <c r="AG280" s="1"/>
      <c r="AH280" s="1"/>
      <c r="AI280" s="1"/>
    </row>
    <row r="281" spans="1:35" s="2" customFormat="1" ht="11.5" x14ac:dyDescent="0.25">
      <c r="A281" s="1"/>
      <c r="B281" s="227"/>
      <c r="C281" s="227"/>
      <c r="D281" s="225"/>
      <c r="E281" s="225"/>
      <c r="F281" s="226"/>
      <c r="G281" s="166"/>
      <c r="H281" s="226"/>
      <c r="I281" s="166"/>
      <c r="J281" s="226"/>
      <c r="K281" s="166"/>
      <c r="L281" s="226"/>
      <c r="M281" s="166"/>
      <c r="N281" s="226"/>
      <c r="O281" s="166"/>
      <c r="P281" s="226"/>
      <c r="Q281" s="166"/>
      <c r="R281" s="226"/>
      <c r="S281" s="1"/>
      <c r="T281" s="1"/>
      <c r="U281" s="1"/>
      <c r="V281" s="4"/>
      <c r="W281" s="4"/>
      <c r="X281" s="4"/>
      <c r="Y281" s="4"/>
      <c r="Z281" s="4"/>
      <c r="AA281" s="4"/>
      <c r="AB281" s="1"/>
      <c r="AC281" s="1"/>
      <c r="AD281" s="1"/>
      <c r="AE281" s="1"/>
      <c r="AF281" s="1"/>
      <c r="AG281" s="1"/>
      <c r="AH281" s="1"/>
      <c r="AI281" s="1"/>
    </row>
    <row r="282" spans="1:35" s="2" customFormat="1" ht="11.5" x14ac:dyDescent="0.25">
      <c r="A282" s="1"/>
      <c r="B282" s="227"/>
      <c r="C282" s="227"/>
      <c r="D282" s="225"/>
      <c r="E282" s="225"/>
      <c r="F282" s="226"/>
      <c r="G282" s="166"/>
      <c r="H282" s="226"/>
      <c r="I282" s="166"/>
      <c r="J282" s="226"/>
      <c r="K282" s="166"/>
      <c r="L282" s="226"/>
      <c r="M282" s="166"/>
      <c r="N282" s="226"/>
      <c r="O282" s="166"/>
      <c r="P282" s="226"/>
      <c r="Q282" s="166"/>
      <c r="R282" s="226"/>
      <c r="S282" s="1"/>
      <c r="T282" s="1"/>
      <c r="U282" s="1"/>
      <c r="V282" s="4"/>
      <c r="W282" s="4"/>
      <c r="X282" s="4"/>
      <c r="Y282" s="4"/>
      <c r="Z282" s="4"/>
      <c r="AA282" s="4"/>
      <c r="AB282" s="1"/>
      <c r="AC282" s="1"/>
      <c r="AD282" s="1"/>
      <c r="AE282" s="1"/>
      <c r="AF282" s="1"/>
      <c r="AG282" s="1"/>
      <c r="AH282" s="1"/>
      <c r="AI282" s="1"/>
    </row>
    <row r="283" spans="1:35" s="2" customFormat="1" ht="11.5" x14ac:dyDescent="0.25">
      <c r="A283" s="1"/>
      <c r="B283" s="227"/>
      <c r="C283" s="227"/>
      <c r="D283" s="225"/>
      <c r="E283" s="225"/>
      <c r="F283" s="226"/>
      <c r="G283" s="166"/>
      <c r="H283" s="226"/>
      <c r="I283" s="166"/>
      <c r="J283" s="226"/>
      <c r="K283" s="166"/>
      <c r="L283" s="226"/>
      <c r="M283" s="166"/>
      <c r="N283" s="226"/>
      <c r="O283" s="166"/>
      <c r="P283" s="226"/>
      <c r="Q283" s="166"/>
      <c r="R283" s="226"/>
      <c r="S283" s="1"/>
      <c r="T283" s="1"/>
      <c r="U283" s="1"/>
      <c r="V283" s="4"/>
      <c r="W283" s="4"/>
      <c r="X283" s="4"/>
      <c r="Y283" s="4"/>
      <c r="Z283" s="4"/>
      <c r="AA283" s="4"/>
      <c r="AB283" s="1"/>
      <c r="AC283" s="1"/>
      <c r="AD283" s="1"/>
      <c r="AE283" s="1"/>
      <c r="AF283" s="1"/>
      <c r="AG283" s="1"/>
      <c r="AH283" s="1"/>
      <c r="AI283" s="1"/>
    </row>
    <row r="284" spans="1:35" s="2" customFormat="1" ht="11.5" x14ac:dyDescent="0.25">
      <c r="A284" s="1"/>
      <c r="B284" s="227"/>
      <c r="C284" s="227"/>
      <c r="D284" s="225"/>
      <c r="E284" s="225"/>
      <c r="F284" s="226"/>
      <c r="G284" s="166"/>
      <c r="H284" s="226"/>
      <c r="I284" s="166"/>
      <c r="J284" s="226"/>
      <c r="K284" s="166"/>
      <c r="L284" s="226"/>
      <c r="M284" s="166"/>
      <c r="N284" s="226"/>
      <c r="O284" s="166"/>
      <c r="P284" s="226"/>
      <c r="Q284" s="166"/>
      <c r="R284" s="226"/>
      <c r="S284" s="1"/>
      <c r="T284" s="1"/>
      <c r="U284" s="1"/>
      <c r="V284" s="4"/>
      <c r="W284" s="4"/>
      <c r="X284" s="4"/>
      <c r="Y284" s="4"/>
      <c r="Z284" s="4"/>
      <c r="AA284" s="4"/>
      <c r="AB284" s="1"/>
      <c r="AC284" s="1"/>
      <c r="AD284" s="1"/>
      <c r="AE284" s="1"/>
      <c r="AF284" s="1"/>
      <c r="AG284" s="1"/>
      <c r="AH284" s="1"/>
      <c r="AI284" s="1"/>
    </row>
    <row r="285" spans="1:35" s="2" customFormat="1" ht="11.5" x14ac:dyDescent="0.25">
      <c r="A285" s="1"/>
      <c r="B285" s="227"/>
      <c r="C285" s="227"/>
      <c r="D285" s="225"/>
      <c r="E285" s="225"/>
      <c r="F285" s="226"/>
      <c r="G285" s="166"/>
      <c r="H285" s="226"/>
      <c r="I285" s="166"/>
      <c r="J285" s="226"/>
      <c r="K285" s="166"/>
      <c r="L285" s="226"/>
      <c r="M285" s="166"/>
      <c r="N285" s="226"/>
      <c r="O285" s="166"/>
      <c r="P285" s="226"/>
      <c r="Q285" s="166"/>
      <c r="R285" s="226"/>
      <c r="S285" s="1"/>
      <c r="T285" s="1"/>
      <c r="U285" s="1"/>
      <c r="V285" s="4"/>
      <c r="W285" s="4"/>
      <c r="X285" s="4"/>
      <c r="Y285" s="4"/>
      <c r="Z285" s="4"/>
      <c r="AA285" s="4"/>
      <c r="AB285" s="1"/>
      <c r="AC285" s="1"/>
      <c r="AD285" s="1"/>
      <c r="AE285" s="1"/>
      <c r="AF285" s="1"/>
      <c r="AG285" s="1"/>
      <c r="AH285" s="1"/>
      <c r="AI285" s="1"/>
    </row>
    <row r="286" spans="1:35" s="2" customFormat="1" ht="11.5" x14ac:dyDescent="0.25">
      <c r="A286" s="1"/>
      <c r="B286" s="227"/>
      <c r="C286" s="227"/>
      <c r="D286" s="225"/>
      <c r="E286" s="225"/>
      <c r="F286" s="226"/>
      <c r="G286" s="166"/>
      <c r="H286" s="226"/>
      <c r="I286" s="166"/>
      <c r="J286" s="226"/>
      <c r="K286" s="166"/>
      <c r="L286" s="226"/>
      <c r="M286" s="166"/>
      <c r="N286" s="226"/>
      <c r="O286" s="166"/>
      <c r="P286" s="226"/>
      <c r="Q286" s="166"/>
      <c r="R286" s="226"/>
      <c r="S286" s="1"/>
      <c r="T286" s="1"/>
      <c r="U286" s="1"/>
      <c r="V286" s="4"/>
      <c r="W286" s="4"/>
      <c r="X286" s="4"/>
      <c r="Y286" s="4"/>
      <c r="Z286" s="4"/>
      <c r="AA286" s="4"/>
      <c r="AB286" s="1"/>
      <c r="AC286" s="1"/>
      <c r="AD286" s="1"/>
      <c r="AE286" s="1"/>
      <c r="AF286" s="1"/>
      <c r="AG286" s="1"/>
      <c r="AH286" s="1"/>
      <c r="AI286" s="1"/>
    </row>
    <row r="287" spans="1:35" s="2" customFormat="1" ht="11.5" x14ac:dyDescent="0.25">
      <c r="A287" s="1"/>
      <c r="B287" s="227"/>
      <c r="C287" s="227"/>
      <c r="D287" s="225"/>
      <c r="E287" s="225"/>
      <c r="F287" s="226"/>
      <c r="G287" s="166"/>
      <c r="H287" s="226"/>
      <c r="I287" s="166"/>
      <c r="J287" s="226"/>
      <c r="K287" s="166"/>
      <c r="L287" s="226"/>
      <c r="M287" s="166"/>
      <c r="N287" s="226"/>
      <c r="O287" s="166"/>
      <c r="P287" s="226"/>
      <c r="Q287" s="166"/>
      <c r="R287" s="226"/>
      <c r="S287" s="1"/>
      <c r="T287" s="1"/>
      <c r="U287" s="1"/>
      <c r="V287" s="4"/>
      <c r="W287" s="4"/>
      <c r="X287" s="4"/>
      <c r="Y287" s="4"/>
      <c r="Z287" s="4"/>
      <c r="AA287" s="4"/>
      <c r="AB287" s="1"/>
      <c r="AC287" s="1"/>
      <c r="AD287" s="1"/>
      <c r="AE287" s="1"/>
      <c r="AF287" s="1"/>
      <c r="AG287" s="1"/>
      <c r="AH287" s="1"/>
      <c r="AI287" s="1"/>
    </row>
    <row r="288" spans="1:35" s="2" customFormat="1" ht="11.5" x14ac:dyDescent="0.25">
      <c r="A288" s="1"/>
      <c r="B288" s="227"/>
      <c r="C288" s="227"/>
      <c r="D288" s="225"/>
      <c r="E288" s="225"/>
      <c r="F288" s="226"/>
      <c r="G288" s="166"/>
      <c r="H288" s="226"/>
      <c r="I288" s="166"/>
      <c r="J288" s="226"/>
      <c r="K288" s="166"/>
      <c r="L288" s="226"/>
      <c r="M288" s="166"/>
      <c r="N288" s="226"/>
      <c r="O288" s="166"/>
      <c r="P288" s="226"/>
      <c r="Q288" s="166"/>
      <c r="R288" s="226"/>
      <c r="S288" s="1"/>
      <c r="T288" s="1"/>
      <c r="U288" s="1"/>
      <c r="V288" s="4"/>
      <c r="W288" s="4"/>
      <c r="X288" s="4"/>
      <c r="Y288" s="4"/>
      <c r="Z288" s="4"/>
      <c r="AA288" s="4"/>
      <c r="AB288" s="1"/>
      <c r="AC288" s="1"/>
      <c r="AD288" s="1"/>
      <c r="AE288" s="1"/>
      <c r="AF288" s="1"/>
      <c r="AG288" s="1"/>
      <c r="AH288" s="1"/>
      <c r="AI288" s="1"/>
    </row>
    <row r="289" spans="1:35" s="2" customFormat="1" ht="11.5" x14ac:dyDescent="0.25">
      <c r="A289" s="1"/>
      <c r="B289" s="227"/>
      <c r="C289" s="227"/>
      <c r="D289" s="225"/>
      <c r="E289" s="225"/>
      <c r="F289" s="226"/>
      <c r="G289" s="166"/>
      <c r="H289" s="226"/>
      <c r="I289" s="166"/>
      <c r="J289" s="226"/>
      <c r="K289" s="166"/>
      <c r="L289" s="226"/>
      <c r="M289" s="166"/>
      <c r="N289" s="226"/>
      <c r="O289" s="166"/>
      <c r="P289" s="226"/>
      <c r="Q289" s="166"/>
      <c r="R289" s="226"/>
      <c r="S289" s="1"/>
      <c r="T289" s="1"/>
      <c r="U289" s="1"/>
      <c r="V289" s="4"/>
      <c r="W289" s="4"/>
      <c r="X289" s="4"/>
      <c r="Y289" s="4"/>
      <c r="Z289" s="4"/>
      <c r="AA289" s="4"/>
      <c r="AB289" s="1"/>
      <c r="AC289" s="1"/>
      <c r="AD289" s="1"/>
      <c r="AE289" s="1"/>
      <c r="AF289" s="1"/>
      <c r="AG289" s="1"/>
      <c r="AH289" s="1"/>
      <c r="AI289" s="1"/>
    </row>
    <row r="290" spans="1:35" s="2" customFormat="1" ht="11.5" x14ac:dyDescent="0.25">
      <c r="A290" s="1"/>
      <c r="B290" s="227"/>
      <c r="C290" s="227"/>
      <c r="D290" s="225"/>
      <c r="E290" s="225"/>
      <c r="F290" s="226"/>
      <c r="G290" s="166"/>
      <c r="H290" s="226"/>
      <c r="I290" s="166"/>
      <c r="J290" s="226"/>
      <c r="K290" s="166"/>
      <c r="L290" s="226"/>
      <c r="M290" s="166"/>
      <c r="N290" s="226"/>
      <c r="O290" s="166"/>
      <c r="P290" s="226"/>
      <c r="Q290" s="166"/>
      <c r="R290" s="226"/>
      <c r="S290" s="1"/>
      <c r="T290" s="1"/>
      <c r="U290" s="1"/>
      <c r="V290" s="4"/>
      <c r="W290" s="4"/>
      <c r="X290" s="4"/>
      <c r="Y290" s="4"/>
      <c r="Z290" s="4"/>
      <c r="AA290" s="4"/>
      <c r="AB290" s="1"/>
      <c r="AC290" s="1"/>
      <c r="AD290" s="1"/>
      <c r="AE290" s="1"/>
      <c r="AF290" s="1"/>
      <c r="AG290" s="1"/>
      <c r="AH290" s="1"/>
      <c r="AI290" s="1"/>
    </row>
    <row r="291" spans="1:35" s="2" customFormat="1" ht="11.5" x14ac:dyDescent="0.25">
      <c r="A291" s="1"/>
      <c r="B291" s="227"/>
      <c r="C291" s="227"/>
      <c r="D291" s="225"/>
      <c r="E291" s="225"/>
      <c r="F291" s="226"/>
      <c r="G291" s="166"/>
      <c r="H291" s="226"/>
      <c r="I291" s="166"/>
      <c r="J291" s="226"/>
      <c r="K291" s="166"/>
      <c r="L291" s="226"/>
      <c r="M291" s="166"/>
      <c r="N291" s="226"/>
      <c r="O291" s="166"/>
      <c r="P291" s="226"/>
      <c r="Q291" s="166"/>
      <c r="R291" s="226"/>
      <c r="S291" s="1"/>
      <c r="T291" s="1"/>
      <c r="U291" s="1"/>
      <c r="V291" s="4"/>
      <c r="W291" s="4"/>
      <c r="X291" s="4"/>
      <c r="Y291" s="4"/>
      <c r="Z291" s="4"/>
      <c r="AA291" s="4"/>
      <c r="AB291" s="1"/>
      <c r="AC291" s="1"/>
      <c r="AD291" s="1"/>
      <c r="AE291" s="1"/>
      <c r="AF291" s="1"/>
      <c r="AG291" s="1"/>
      <c r="AH291" s="1"/>
      <c r="AI291" s="1"/>
    </row>
    <row r="292" spans="1:35" s="2" customFormat="1" ht="11.5" x14ac:dyDescent="0.25">
      <c r="A292" s="1"/>
      <c r="B292" s="227"/>
      <c r="C292" s="227"/>
      <c r="D292" s="225"/>
      <c r="E292" s="225"/>
      <c r="F292" s="226"/>
      <c r="G292" s="166"/>
      <c r="H292" s="226"/>
      <c r="I292" s="166"/>
      <c r="J292" s="226"/>
      <c r="K292" s="166"/>
      <c r="L292" s="226"/>
      <c r="M292" s="166"/>
      <c r="N292" s="226"/>
      <c r="O292" s="166"/>
      <c r="P292" s="226"/>
      <c r="Q292" s="166"/>
      <c r="R292" s="226"/>
      <c r="S292" s="1"/>
      <c r="T292" s="1"/>
      <c r="U292" s="1"/>
      <c r="V292" s="4"/>
      <c r="W292" s="4"/>
      <c r="X292" s="4"/>
      <c r="Y292" s="4"/>
      <c r="Z292" s="4"/>
      <c r="AA292" s="4"/>
      <c r="AB292" s="1"/>
      <c r="AC292" s="1"/>
      <c r="AD292" s="1"/>
      <c r="AE292" s="1"/>
      <c r="AF292" s="1"/>
      <c r="AG292" s="1"/>
      <c r="AH292" s="1"/>
      <c r="AI292" s="1"/>
    </row>
    <row r="293" spans="1:35" s="2" customFormat="1" ht="11.5" x14ac:dyDescent="0.25">
      <c r="A293" s="1"/>
      <c r="B293" s="227"/>
      <c r="C293" s="227"/>
      <c r="D293" s="225"/>
      <c r="E293" s="225"/>
      <c r="F293" s="226"/>
      <c r="G293" s="166"/>
      <c r="H293" s="226"/>
      <c r="I293" s="166"/>
      <c r="J293" s="226"/>
      <c r="K293" s="166"/>
      <c r="L293" s="226"/>
      <c r="M293" s="166"/>
      <c r="N293" s="226"/>
      <c r="O293" s="166"/>
      <c r="P293" s="226"/>
      <c r="Q293" s="166"/>
      <c r="R293" s="226"/>
      <c r="S293" s="1"/>
      <c r="T293" s="1"/>
      <c r="U293" s="1"/>
      <c r="V293" s="4"/>
      <c r="W293" s="4"/>
      <c r="X293" s="4"/>
      <c r="Y293" s="4"/>
      <c r="Z293" s="4"/>
      <c r="AA293" s="4"/>
      <c r="AB293" s="1"/>
      <c r="AC293" s="1"/>
      <c r="AD293" s="1"/>
      <c r="AE293" s="1"/>
      <c r="AF293" s="1"/>
      <c r="AG293" s="1"/>
      <c r="AH293" s="1"/>
      <c r="AI293" s="1"/>
    </row>
    <row r="294" spans="1:35" s="2" customFormat="1" ht="11.5" x14ac:dyDescent="0.25">
      <c r="A294" s="1"/>
      <c r="B294" s="227"/>
      <c r="C294" s="227"/>
      <c r="D294" s="225"/>
      <c r="E294" s="225"/>
      <c r="F294" s="226"/>
      <c r="G294" s="166"/>
      <c r="H294" s="226"/>
      <c r="I294" s="166"/>
      <c r="J294" s="226"/>
      <c r="K294" s="166"/>
      <c r="L294" s="226"/>
      <c r="M294" s="166"/>
      <c r="N294" s="226"/>
      <c r="O294" s="166"/>
      <c r="P294" s="226"/>
      <c r="Q294" s="166"/>
      <c r="R294" s="226"/>
      <c r="S294" s="1"/>
      <c r="T294" s="1"/>
      <c r="U294" s="1"/>
      <c r="V294" s="4"/>
      <c r="W294" s="4"/>
      <c r="X294" s="4"/>
      <c r="Y294" s="4"/>
      <c r="Z294" s="4"/>
      <c r="AA294" s="4"/>
      <c r="AB294" s="1"/>
      <c r="AC294" s="1"/>
      <c r="AD294" s="1"/>
      <c r="AE294" s="1"/>
      <c r="AF294" s="1"/>
      <c r="AG294" s="1"/>
      <c r="AH294" s="1"/>
      <c r="AI294" s="1"/>
    </row>
    <row r="295" spans="1:35" s="2" customFormat="1" ht="11.5" x14ac:dyDescent="0.25">
      <c r="A295" s="1"/>
      <c r="B295" s="227"/>
      <c r="C295" s="227"/>
      <c r="D295" s="225"/>
      <c r="E295" s="225"/>
      <c r="F295" s="226"/>
      <c r="G295" s="166"/>
      <c r="H295" s="226"/>
      <c r="I295" s="166"/>
      <c r="J295" s="226"/>
      <c r="K295" s="166"/>
      <c r="L295" s="226"/>
      <c r="M295" s="166"/>
      <c r="N295" s="226"/>
      <c r="O295" s="166"/>
      <c r="P295" s="226"/>
      <c r="Q295" s="166"/>
      <c r="R295" s="226"/>
      <c r="S295" s="1"/>
      <c r="T295" s="1"/>
      <c r="U295" s="1"/>
      <c r="V295" s="4"/>
      <c r="W295" s="4"/>
      <c r="X295" s="4"/>
      <c r="Y295" s="4"/>
      <c r="Z295" s="4"/>
      <c r="AA295" s="4"/>
      <c r="AB295" s="1"/>
      <c r="AC295" s="1"/>
      <c r="AD295" s="1"/>
      <c r="AE295" s="1"/>
      <c r="AF295" s="1"/>
      <c r="AG295" s="1"/>
      <c r="AH295" s="1"/>
      <c r="AI295" s="1"/>
    </row>
    <row r="296" spans="1:35" s="2" customFormat="1" ht="11.5" x14ac:dyDescent="0.25">
      <c r="A296" s="1"/>
      <c r="B296" s="227"/>
      <c r="C296" s="227"/>
      <c r="D296" s="225"/>
      <c r="E296" s="225"/>
      <c r="F296" s="226"/>
      <c r="G296" s="166"/>
      <c r="H296" s="226"/>
      <c r="I296" s="166"/>
      <c r="J296" s="226"/>
      <c r="K296" s="166"/>
      <c r="L296" s="226"/>
      <c r="M296" s="166"/>
      <c r="N296" s="226"/>
      <c r="O296" s="166"/>
      <c r="P296" s="226"/>
      <c r="Q296" s="166"/>
      <c r="R296" s="226"/>
      <c r="S296" s="1"/>
      <c r="T296" s="1"/>
      <c r="U296" s="1"/>
      <c r="V296" s="4"/>
      <c r="W296" s="4"/>
      <c r="X296" s="4"/>
      <c r="Y296" s="4"/>
      <c r="Z296" s="4"/>
      <c r="AA296" s="4"/>
      <c r="AB296" s="1"/>
      <c r="AC296" s="1"/>
      <c r="AD296" s="1"/>
      <c r="AE296" s="1"/>
      <c r="AF296" s="1"/>
      <c r="AG296" s="1"/>
      <c r="AH296" s="1"/>
      <c r="AI296" s="1"/>
    </row>
    <row r="297" spans="1:35" s="2" customFormat="1" ht="11.5" x14ac:dyDescent="0.25">
      <c r="A297" s="1"/>
      <c r="B297" s="227"/>
      <c r="C297" s="227"/>
      <c r="D297" s="225"/>
      <c r="E297" s="225"/>
      <c r="F297" s="226"/>
      <c r="G297" s="166"/>
      <c r="H297" s="226"/>
      <c r="I297" s="166"/>
      <c r="J297" s="226"/>
      <c r="K297" s="166"/>
      <c r="L297" s="226"/>
      <c r="M297" s="166"/>
      <c r="N297" s="226"/>
      <c r="O297" s="166"/>
      <c r="P297" s="226"/>
      <c r="Q297" s="166"/>
      <c r="R297" s="226"/>
      <c r="S297" s="1"/>
      <c r="T297" s="1"/>
      <c r="U297" s="1"/>
      <c r="V297" s="4"/>
      <c r="W297" s="4"/>
      <c r="X297" s="4"/>
      <c r="Y297" s="4"/>
      <c r="Z297" s="4"/>
      <c r="AA297" s="4"/>
      <c r="AB297" s="1"/>
      <c r="AC297" s="1"/>
      <c r="AD297" s="1"/>
      <c r="AE297" s="1"/>
      <c r="AF297" s="1"/>
      <c r="AG297" s="1"/>
      <c r="AH297" s="1"/>
      <c r="AI297" s="1"/>
    </row>
    <row r="298" spans="1:35" s="2" customFormat="1" ht="11.5" x14ac:dyDescent="0.25">
      <c r="A298" s="1"/>
      <c r="B298" s="227"/>
      <c r="C298" s="227"/>
      <c r="D298" s="225"/>
      <c r="E298" s="225"/>
      <c r="F298" s="226"/>
      <c r="G298" s="166"/>
      <c r="H298" s="226"/>
      <c r="I298" s="166"/>
      <c r="J298" s="226"/>
      <c r="K298" s="166"/>
      <c r="L298" s="226"/>
      <c r="M298" s="166"/>
      <c r="N298" s="226"/>
      <c r="O298" s="166"/>
      <c r="P298" s="226"/>
      <c r="Q298" s="166"/>
      <c r="R298" s="226"/>
      <c r="S298" s="1"/>
      <c r="T298" s="1"/>
      <c r="U298" s="1"/>
      <c r="V298" s="4"/>
      <c r="W298" s="4"/>
      <c r="X298" s="4"/>
      <c r="Y298" s="4"/>
      <c r="Z298" s="4"/>
      <c r="AA298" s="4"/>
      <c r="AB298" s="1"/>
      <c r="AC298" s="1"/>
      <c r="AD298" s="1"/>
      <c r="AE298" s="1"/>
      <c r="AF298" s="1"/>
      <c r="AG298" s="1"/>
      <c r="AH298" s="1"/>
      <c r="AI298" s="1"/>
    </row>
    <row r="299" spans="1:35" s="2" customFormat="1" ht="11.5" x14ac:dyDescent="0.25">
      <c r="A299" s="1"/>
      <c r="B299" s="227"/>
      <c r="C299" s="227"/>
      <c r="D299" s="225"/>
      <c r="E299" s="225"/>
      <c r="F299" s="226"/>
      <c r="G299" s="166"/>
      <c r="H299" s="226"/>
      <c r="I299" s="166"/>
      <c r="J299" s="226"/>
      <c r="K299" s="166"/>
      <c r="L299" s="226"/>
      <c r="M299" s="166"/>
      <c r="N299" s="226"/>
      <c r="O299" s="166"/>
      <c r="P299" s="226"/>
      <c r="Q299" s="166"/>
      <c r="R299" s="226"/>
      <c r="S299" s="1"/>
      <c r="T299" s="1"/>
      <c r="U299" s="1"/>
      <c r="V299" s="4"/>
      <c r="W299" s="4"/>
      <c r="X299" s="4"/>
      <c r="Y299" s="4"/>
      <c r="Z299" s="4"/>
      <c r="AA299" s="4"/>
      <c r="AB299" s="1"/>
      <c r="AC299" s="1"/>
      <c r="AD299" s="1"/>
      <c r="AE299" s="1"/>
      <c r="AF299" s="1"/>
      <c r="AG299" s="1"/>
      <c r="AH299" s="1"/>
      <c r="AI299" s="1"/>
    </row>
    <row r="300" spans="1:35" s="2" customFormat="1" ht="11.5" x14ac:dyDescent="0.25">
      <c r="A300" s="1"/>
      <c r="B300" s="227"/>
      <c r="C300" s="227"/>
      <c r="D300" s="225"/>
      <c r="E300" s="225"/>
      <c r="F300" s="226"/>
      <c r="G300" s="166"/>
      <c r="H300" s="226"/>
      <c r="I300" s="166"/>
      <c r="J300" s="226"/>
      <c r="K300" s="166"/>
      <c r="L300" s="226"/>
      <c r="M300" s="166"/>
      <c r="N300" s="226"/>
      <c r="O300" s="166"/>
      <c r="P300" s="226"/>
      <c r="Q300" s="166"/>
      <c r="R300" s="226"/>
      <c r="S300" s="1"/>
      <c r="T300" s="1"/>
      <c r="U300" s="1"/>
      <c r="V300" s="4"/>
      <c r="W300" s="4"/>
      <c r="X300" s="4"/>
      <c r="Y300" s="4"/>
      <c r="Z300" s="4"/>
      <c r="AA300" s="4"/>
      <c r="AB300" s="1"/>
      <c r="AC300" s="1"/>
      <c r="AD300" s="1"/>
      <c r="AE300" s="1"/>
      <c r="AF300" s="1"/>
      <c r="AG300" s="1"/>
      <c r="AH300" s="1"/>
      <c r="AI300" s="1"/>
    </row>
    <row r="301" spans="1:35" s="2" customFormat="1" ht="11.5" x14ac:dyDescent="0.25">
      <c r="A301" s="1"/>
      <c r="B301" s="227"/>
      <c r="C301" s="227"/>
      <c r="D301" s="225"/>
      <c r="E301" s="225"/>
      <c r="F301" s="226"/>
      <c r="G301" s="166"/>
      <c r="H301" s="226"/>
      <c r="I301" s="166"/>
      <c r="J301" s="226"/>
      <c r="K301" s="166"/>
      <c r="L301" s="226"/>
      <c r="M301" s="166"/>
      <c r="N301" s="226"/>
      <c r="O301" s="166"/>
      <c r="P301" s="226"/>
      <c r="Q301" s="166"/>
      <c r="R301" s="226"/>
      <c r="S301" s="1"/>
      <c r="T301" s="1"/>
      <c r="U301" s="1"/>
      <c r="V301" s="4"/>
      <c r="W301" s="4"/>
      <c r="X301" s="4"/>
      <c r="Y301" s="4"/>
      <c r="Z301" s="4"/>
      <c r="AA301" s="4"/>
      <c r="AB301" s="1"/>
      <c r="AC301" s="1"/>
      <c r="AD301" s="1"/>
      <c r="AE301" s="1"/>
      <c r="AF301" s="1"/>
      <c r="AG301" s="1"/>
      <c r="AH301" s="1"/>
      <c r="AI301" s="1"/>
    </row>
    <row r="302" spans="1:35" s="2" customFormat="1" ht="11.5" x14ac:dyDescent="0.25">
      <c r="A302" s="1"/>
      <c r="B302" s="227"/>
      <c r="C302" s="227"/>
      <c r="D302" s="225"/>
      <c r="E302" s="225"/>
      <c r="F302" s="226"/>
      <c r="G302" s="166"/>
      <c r="H302" s="226"/>
      <c r="I302" s="166"/>
      <c r="J302" s="226"/>
      <c r="K302" s="166"/>
      <c r="L302" s="226"/>
      <c r="M302" s="166"/>
      <c r="N302" s="226"/>
      <c r="O302" s="166"/>
      <c r="P302" s="226"/>
      <c r="Q302" s="166"/>
      <c r="R302" s="226"/>
      <c r="S302" s="1"/>
      <c r="T302" s="1"/>
      <c r="U302" s="1"/>
      <c r="V302" s="4"/>
      <c r="W302" s="4"/>
      <c r="X302" s="4"/>
      <c r="Y302" s="4"/>
      <c r="Z302" s="4"/>
      <c r="AA302" s="4"/>
      <c r="AB302" s="1"/>
      <c r="AC302" s="1"/>
      <c r="AD302" s="1"/>
      <c r="AE302" s="1"/>
      <c r="AF302" s="1"/>
      <c r="AG302" s="1"/>
      <c r="AH302" s="1"/>
      <c r="AI302" s="1"/>
    </row>
    <row r="303" spans="1:35" s="2" customFormat="1" ht="11.5" x14ac:dyDescent="0.25">
      <c r="A303" s="1"/>
      <c r="B303" s="227"/>
      <c r="C303" s="227"/>
      <c r="D303" s="225"/>
      <c r="E303" s="225"/>
      <c r="F303" s="226"/>
      <c r="G303" s="166"/>
      <c r="H303" s="226"/>
      <c r="I303" s="166"/>
      <c r="J303" s="226"/>
      <c r="K303" s="166"/>
      <c r="L303" s="226"/>
      <c r="M303" s="166"/>
      <c r="N303" s="226"/>
      <c r="O303" s="166"/>
      <c r="P303" s="226"/>
      <c r="Q303" s="166"/>
      <c r="R303" s="226"/>
      <c r="S303" s="1"/>
      <c r="T303" s="1"/>
      <c r="U303" s="1"/>
      <c r="V303" s="4"/>
      <c r="W303" s="4"/>
      <c r="X303" s="4"/>
      <c r="Y303" s="4"/>
      <c r="Z303" s="4"/>
      <c r="AA303" s="4"/>
      <c r="AB303" s="1"/>
      <c r="AC303" s="1"/>
      <c r="AD303" s="1"/>
      <c r="AE303" s="1"/>
      <c r="AF303" s="1"/>
      <c r="AG303" s="1"/>
      <c r="AH303" s="1"/>
      <c r="AI303" s="1"/>
    </row>
    <row r="304" spans="1:35" s="2" customFormat="1" ht="11.5" x14ac:dyDescent="0.25">
      <c r="A304" s="1"/>
      <c r="B304" s="227"/>
      <c r="C304" s="227"/>
      <c r="D304" s="225"/>
      <c r="E304" s="225"/>
      <c r="F304" s="226"/>
      <c r="G304" s="166"/>
      <c r="H304" s="226"/>
      <c r="I304" s="166"/>
      <c r="J304" s="226"/>
      <c r="K304" s="166"/>
      <c r="L304" s="226"/>
      <c r="M304" s="166"/>
      <c r="N304" s="226"/>
      <c r="O304" s="166"/>
      <c r="P304" s="226"/>
      <c r="Q304" s="166"/>
      <c r="R304" s="226"/>
      <c r="S304" s="1"/>
      <c r="T304" s="1"/>
      <c r="U304" s="1"/>
      <c r="V304" s="4"/>
      <c r="W304" s="4"/>
      <c r="X304" s="4"/>
      <c r="Y304" s="4"/>
      <c r="Z304" s="4"/>
      <c r="AA304" s="4"/>
      <c r="AB304" s="1"/>
      <c r="AC304" s="1"/>
      <c r="AD304" s="1"/>
      <c r="AE304" s="1"/>
      <c r="AF304" s="1"/>
      <c r="AG304" s="1"/>
      <c r="AH304" s="1"/>
      <c r="AI304" s="1"/>
    </row>
    <row r="305" spans="1:35" s="2" customFormat="1" ht="11.5" x14ac:dyDescent="0.25">
      <c r="A305" s="1"/>
      <c r="B305" s="227"/>
      <c r="C305" s="227"/>
      <c r="D305" s="225"/>
      <c r="E305" s="225"/>
      <c r="F305" s="226"/>
      <c r="G305" s="166"/>
      <c r="H305" s="226"/>
      <c r="I305" s="166"/>
      <c r="J305" s="226"/>
      <c r="K305" s="166"/>
      <c r="L305" s="226"/>
      <c r="M305" s="166"/>
      <c r="N305" s="226"/>
      <c r="O305" s="166"/>
      <c r="P305" s="226"/>
      <c r="Q305" s="166"/>
      <c r="R305" s="226"/>
      <c r="S305" s="1"/>
      <c r="T305" s="1"/>
      <c r="U305" s="1"/>
      <c r="V305" s="4"/>
      <c r="W305" s="4"/>
      <c r="X305" s="4"/>
      <c r="Y305" s="4"/>
      <c r="Z305" s="4"/>
      <c r="AA305" s="4"/>
      <c r="AB305" s="1"/>
      <c r="AC305" s="1"/>
      <c r="AD305" s="1"/>
      <c r="AE305" s="1"/>
      <c r="AF305" s="1"/>
      <c r="AG305" s="1"/>
      <c r="AH305" s="1"/>
      <c r="AI305" s="1"/>
    </row>
    <row r="306" spans="1:35" s="2" customFormat="1" ht="11.5" x14ac:dyDescent="0.25">
      <c r="A306" s="1"/>
      <c r="B306" s="227"/>
      <c r="C306" s="227"/>
      <c r="D306" s="225"/>
      <c r="E306" s="225"/>
      <c r="F306" s="226"/>
      <c r="G306" s="166"/>
      <c r="H306" s="226"/>
      <c r="I306" s="166"/>
      <c r="J306" s="226"/>
      <c r="K306" s="166"/>
      <c r="L306" s="226"/>
      <c r="M306" s="166"/>
      <c r="N306" s="226"/>
      <c r="O306" s="166"/>
      <c r="P306" s="226"/>
      <c r="Q306" s="166"/>
      <c r="R306" s="226"/>
      <c r="S306" s="1"/>
      <c r="T306" s="1"/>
      <c r="U306" s="1"/>
      <c r="V306" s="4"/>
      <c r="W306" s="4"/>
      <c r="X306" s="4"/>
      <c r="Y306" s="4"/>
      <c r="Z306" s="4"/>
      <c r="AA306" s="4"/>
      <c r="AB306" s="1"/>
      <c r="AC306" s="1"/>
      <c r="AD306" s="1"/>
      <c r="AE306" s="1"/>
      <c r="AF306" s="1"/>
      <c r="AG306" s="1"/>
      <c r="AH306" s="1"/>
      <c r="AI306" s="1"/>
    </row>
    <row r="307" spans="1:35" s="2" customFormat="1" ht="11.5" x14ac:dyDescent="0.25">
      <c r="A307" s="1"/>
      <c r="B307" s="227"/>
      <c r="C307" s="227"/>
      <c r="D307" s="225"/>
      <c r="E307" s="225"/>
      <c r="F307" s="226"/>
      <c r="G307" s="166"/>
      <c r="H307" s="226"/>
      <c r="I307" s="166"/>
      <c r="J307" s="226"/>
      <c r="K307" s="166"/>
      <c r="L307" s="226"/>
      <c r="M307" s="166"/>
      <c r="N307" s="226"/>
      <c r="O307" s="166"/>
      <c r="P307" s="226"/>
      <c r="Q307" s="166"/>
      <c r="R307" s="226"/>
      <c r="S307" s="1"/>
      <c r="T307" s="1"/>
      <c r="U307" s="1"/>
      <c r="V307" s="4"/>
      <c r="W307" s="4"/>
      <c r="X307" s="4"/>
      <c r="Y307" s="4"/>
      <c r="Z307" s="4"/>
      <c r="AA307" s="4"/>
      <c r="AB307" s="1"/>
      <c r="AC307" s="1"/>
      <c r="AD307" s="1"/>
      <c r="AE307" s="1"/>
      <c r="AF307" s="1"/>
      <c r="AG307" s="1"/>
      <c r="AH307" s="1"/>
      <c r="AI307" s="1"/>
    </row>
    <row r="308" spans="1:35" s="2" customFormat="1" ht="11.5" x14ac:dyDescent="0.25">
      <c r="A308" s="1"/>
      <c r="B308" s="227"/>
      <c r="C308" s="227"/>
      <c r="D308" s="225"/>
      <c r="E308" s="225"/>
      <c r="F308" s="226"/>
      <c r="G308" s="166"/>
      <c r="H308" s="226"/>
      <c r="I308" s="166"/>
      <c r="J308" s="226"/>
      <c r="K308" s="166"/>
      <c r="L308" s="226"/>
      <c r="M308" s="166"/>
      <c r="N308" s="226"/>
      <c r="O308" s="166"/>
      <c r="P308" s="226"/>
      <c r="Q308" s="166"/>
      <c r="R308" s="226"/>
      <c r="S308" s="1"/>
      <c r="T308" s="1"/>
      <c r="U308" s="1"/>
      <c r="V308" s="4"/>
      <c r="W308" s="4"/>
      <c r="X308" s="4"/>
      <c r="Y308" s="4"/>
      <c r="Z308" s="4"/>
      <c r="AA308" s="4"/>
      <c r="AB308" s="1"/>
      <c r="AC308" s="1"/>
      <c r="AD308" s="1"/>
      <c r="AE308" s="1"/>
      <c r="AF308" s="1"/>
      <c r="AG308" s="1"/>
      <c r="AH308" s="1"/>
      <c r="AI308" s="1"/>
    </row>
    <row r="309" spans="1:35" s="2" customFormat="1" ht="11.5" x14ac:dyDescent="0.25">
      <c r="A309" s="1"/>
      <c r="B309" s="227"/>
      <c r="C309" s="227"/>
      <c r="D309" s="225"/>
      <c r="E309" s="225"/>
      <c r="F309" s="226"/>
      <c r="G309" s="166"/>
      <c r="H309" s="226"/>
      <c r="I309" s="166"/>
      <c r="J309" s="226"/>
      <c r="K309" s="166"/>
      <c r="L309" s="226"/>
      <c r="M309" s="166"/>
      <c r="N309" s="226"/>
      <c r="O309" s="166"/>
      <c r="P309" s="226"/>
      <c r="Q309" s="166"/>
      <c r="R309" s="226"/>
      <c r="S309" s="1"/>
      <c r="T309" s="1"/>
      <c r="U309" s="1"/>
      <c r="V309" s="4"/>
      <c r="W309" s="4"/>
      <c r="X309" s="4"/>
      <c r="Y309" s="4"/>
      <c r="Z309" s="4"/>
      <c r="AA309" s="4"/>
      <c r="AB309" s="1"/>
      <c r="AC309" s="1"/>
      <c r="AD309" s="1"/>
      <c r="AE309" s="1"/>
      <c r="AF309" s="1"/>
      <c r="AG309" s="1"/>
      <c r="AH309" s="1"/>
      <c r="AI309" s="1"/>
    </row>
    <row r="310" spans="1:35" s="2" customFormat="1" ht="11.5" x14ac:dyDescent="0.25">
      <c r="A310" s="1"/>
      <c r="B310" s="227"/>
      <c r="C310" s="227"/>
      <c r="D310" s="225"/>
      <c r="E310" s="225"/>
      <c r="F310" s="226"/>
      <c r="G310" s="166"/>
      <c r="H310" s="226"/>
      <c r="I310" s="166"/>
      <c r="J310" s="226"/>
      <c r="K310" s="166"/>
      <c r="L310" s="226"/>
      <c r="M310" s="166"/>
      <c r="N310" s="226"/>
      <c r="O310" s="166"/>
      <c r="P310" s="226"/>
      <c r="Q310" s="166"/>
      <c r="R310" s="226"/>
      <c r="S310" s="1"/>
      <c r="T310" s="1"/>
      <c r="U310" s="1"/>
      <c r="V310" s="4"/>
      <c r="W310" s="4"/>
      <c r="X310" s="4"/>
      <c r="Y310" s="4"/>
      <c r="Z310" s="4"/>
      <c r="AA310" s="4"/>
      <c r="AB310" s="1"/>
      <c r="AC310" s="1"/>
      <c r="AD310" s="1"/>
      <c r="AE310" s="1"/>
      <c r="AF310" s="1"/>
      <c r="AG310" s="1"/>
      <c r="AH310" s="1"/>
      <c r="AI310" s="1"/>
    </row>
    <row r="311" spans="1:35" s="2" customFormat="1" ht="11.5" x14ac:dyDescent="0.25">
      <c r="A311" s="1"/>
      <c r="B311" s="227"/>
      <c r="C311" s="227"/>
      <c r="D311" s="225"/>
      <c r="E311" s="225"/>
      <c r="F311" s="226"/>
      <c r="G311" s="166"/>
      <c r="H311" s="226"/>
      <c r="I311" s="166"/>
      <c r="J311" s="226"/>
      <c r="K311" s="166"/>
      <c r="L311" s="226"/>
      <c r="M311" s="166"/>
      <c r="N311" s="226"/>
      <c r="O311" s="166"/>
      <c r="P311" s="226"/>
      <c r="Q311" s="166"/>
      <c r="R311" s="226"/>
      <c r="S311" s="1"/>
      <c r="T311" s="1"/>
      <c r="U311" s="1"/>
      <c r="V311" s="4"/>
      <c r="W311" s="4"/>
      <c r="X311" s="4"/>
      <c r="Y311" s="4"/>
      <c r="Z311" s="4"/>
      <c r="AA311" s="4"/>
      <c r="AB311" s="1"/>
      <c r="AC311" s="1"/>
      <c r="AD311" s="1"/>
      <c r="AE311" s="1"/>
      <c r="AF311" s="1"/>
      <c r="AG311" s="1"/>
      <c r="AH311" s="1"/>
      <c r="AI311" s="1"/>
    </row>
    <row r="312" spans="1:35" s="2" customFormat="1" ht="11.5" x14ac:dyDescent="0.25">
      <c r="A312" s="1"/>
      <c r="B312" s="227"/>
      <c r="C312" s="227"/>
      <c r="D312" s="225"/>
      <c r="E312" s="225"/>
      <c r="F312" s="226"/>
      <c r="G312" s="166"/>
      <c r="H312" s="226"/>
      <c r="I312" s="166"/>
      <c r="J312" s="226"/>
      <c r="K312" s="166"/>
      <c r="L312" s="226"/>
      <c r="M312" s="166"/>
      <c r="N312" s="226"/>
      <c r="O312" s="166"/>
      <c r="P312" s="226"/>
      <c r="Q312" s="166"/>
      <c r="R312" s="226"/>
      <c r="S312" s="1"/>
      <c r="T312" s="1"/>
      <c r="U312" s="1"/>
      <c r="V312" s="4"/>
      <c r="W312" s="4"/>
      <c r="X312" s="4"/>
      <c r="Y312" s="4"/>
      <c r="Z312" s="4"/>
      <c r="AA312" s="4"/>
      <c r="AB312" s="1"/>
      <c r="AC312" s="1"/>
      <c r="AD312" s="1"/>
      <c r="AE312" s="1"/>
      <c r="AF312" s="1"/>
      <c r="AG312" s="1"/>
      <c r="AH312" s="1"/>
      <c r="AI312" s="1"/>
    </row>
    <row r="313" spans="1:35" s="2" customFormat="1" ht="11.5" x14ac:dyDescent="0.25">
      <c r="A313" s="1"/>
      <c r="B313" s="227"/>
      <c r="C313" s="227"/>
      <c r="D313" s="225"/>
      <c r="E313" s="225"/>
      <c r="F313" s="226"/>
      <c r="G313" s="166"/>
      <c r="H313" s="226"/>
      <c r="I313" s="166"/>
      <c r="J313" s="226"/>
      <c r="K313" s="166"/>
      <c r="L313" s="226"/>
      <c r="M313" s="166"/>
      <c r="N313" s="226"/>
      <c r="O313" s="166"/>
      <c r="P313" s="226"/>
      <c r="Q313" s="166"/>
      <c r="R313" s="226"/>
      <c r="S313" s="1"/>
      <c r="T313" s="1"/>
      <c r="U313" s="1"/>
      <c r="V313" s="4"/>
      <c r="W313" s="4"/>
      <c r="X313" s="4"/>
      <c r="Y313" s="4"/>
      <c r="Z313" s="4"/>
      <c r="AA313" s="4"/>
      <c r="AB313" s="1"/>
      <c r="AC313" s="1"/>
      <c r="AD313" s="1"/>
      <c r="AE313" s="1"/>
      <c r="AF313" s="1"/>
      <c r="AG313" s="1"/>
      <c r="AH313" s="1"/>
      <c r="AI313" s="1"/>
    </row>
    <row r="314" spans="1:35" s="2" customFormat="1" ht="11.5" x14ac:dyDescent="0.25">
      <c r="A314" s="1"/>
      <c r="B314" s="227"/>
      <c r="C314" s="227"/>
      <c r="D314" s="225"/>
      <c r="E314" s="225"/>
      <c r="F314" s="226"/>
      <c r="G314" s="166"/>
      <c r="H314" s="226"/>
      <c r="I314" s="166"/>
      <c r="J314" s="226"/>
      <c r="K314" s="166"/>
      <c r="L314" s="226"/>
      <c r="M314" s="166"/>
      <c r="N314" s="226"/>
      <c r="O314" s="166"/>
      <c r="P314" s="226"/>
      <c r="Q314" s="166"/>
      <c r="R314" s="226"/>
      <c r="S314" s="1"/>
      <c r="T314" s="1"/>
      <c r="U314" s="1"/>
      <c r="V314" s="4"/>
      <c r="W314" s="4"/>
      <c r="X314" s="4"/>
      <c r="Y314" s="4"/>
      <c r="Z314" s="4"/>
      <c r="AA314" s="4"/>
      <c r="AB314" s="1"/>
      <c r="AC314" s="1"/>
      <c r="AD314" s="1"/>
      <c r="AE314" s="1"/>
      <c r="AF314" s="1"/>
      <c r="AG314" s="1"/>
      <c r="AH314" s="1"/>
      <c r="AI314" s="1"/>
    </row>
    <row r="315" spans="1:35" s="2" customFormat="1" ht="11.5" x14ac:dyDescent="0.25">
      <c r="A315" s="1"/>
      <c r="B315" s="227"/>
      <c r="C315" s="227"/>
      <c r="D315" s="225"/>
      <c r="E315" s="225"/>
      <c r="F315" s="226"/>
      <c r="G315" s="166"/>
      <c r="H315" s="226"/>
      <c r="I315" s="166"/>
      <c r="J315" s="226"/>
      <c r="K315" s="166"/>
      <c r="L315" s="226"/>
      <c r="M315" s="166"/>
      <c r="N315" s="226"/>
      <c r="O315" s="166"/>
      <c r="P315" s="226"/>
      <c r="Q315" s="166"/>
      <c r="R315" s="226"/>
      <c r="S315" s="1"/>
      <c r="T315" s="1"/>
      <c r="U315" s="1"/>
      <c r="V315" s="4"/>
      <c r="W315" s="4"/>
      <c r="X315" s="4"/>
      <c r="Y315" s="4"/>
      <c r="Z315" s="4"/>
      <c r="AA315" s="4"/>
      <c r="AB315" s="1"/>
      <c r="AC315" s="1"/>
      <c r="AD315" s="1"/>
      <c r="AE315" s="1"/>
      <c r="AF315" s="1"/>
      <c r="AG315" s="1"/>
      <c r="AH315" s="1"/>
      <c r="AI315" s="1"/>
    </row>
    <row r="316" spans="1:35" s="2" customFormat="1" ht="11.5" x14ac:dyDescent="0.25">
      <c r="A316" s="1"/>
      <c r="B316" s="227"/>
      <c r="C316" s="227"/>
      <c r="D316" s="225"/>
      <c r="E316" s="225"/>
      <c r="F316" s="226"/>
      <c r="G316" s="166"/>
      <c r="H316" s="226"/>
      <c r="I316" s="166"/>
      <c r="J316" s="226"/>
      <c r="K316" s="166"/>
      <c r="L316" s="226"/>
      <c r="M316" s="166"/>
      <c r="N316" s="226"/>
      <c r="O316" s="166"/>
      <c r="P316" s="226"/>
      <c r="Q316" s="166"/>
      <c r="R316" s="226"/>
      <c r="S316" s="1"/>
      <c r="T316" s="1"/>
      <c r="U316" s="1"/>
      <c r="V316" s="4"/>
      <c r="W316" s="4"/>
      <c r="X316" s="4"/>
      <c r="Y316" s="4"/>
      <c r="Z316" s="4"/>
      <c r="AA316" s="4"/>
      <c r="AB316" s="1"/>
      <c r="AC316" s="1"/>
      <c r="AD316" s="1"/>
      <c r="AE316" s="1"/>
      <c r="AF316" s="1"/>
      <c r="AG316" s="1"/>
      <c r="AH316" s="1"/>
      <c r="AI316" s="1"/>
    </row>
    <row r="317" spans="1:35" s="2" customFormat="1" ht="11.5" x14ac:dyDescent="0.25">
      <c r="A317" s="1"/>
      <c r="B317" s="227"/>
      <c r="C317" s="227"/>
      <c r="D317" s="225"/>
      <c r="E317" s="225"/>
      <c r="F317" s="226"/>
      <c r="G317" s="166"/>
      <c r="H317" s="226"/>
      <c r="I317" s="166"/>
      <c r="J317" s="226"/>
      <c r="K317" s="166"/>
      <c r="L317" s="226"/>
      <c r="M317" s="166"/>
      <c r="N317" s="226"/>
      <c r="O317" s="166"/>
      <c r="P317" s="226"/>
      <c r="Q317" s="166"/>
      <c r="R317" s="226"/>
      <c r="S317" s="1"/>
      <c r="T317" s="1"/>
      <c r="U317" s="1"/>
      <c r="V317" s="4"/>
      <c r="W317" s="4"/>
      <c r="X317" s="4"/>
      <c r="Y317" s="4"/>
      <c r="Z317" s="4"/>
      <c r="AA317" s="4"/>
      <c r="AB317" s="1"/>
      <c r="AC317" s="1"/>
      <c r="AD317" s="1"/>
      <c r="AE317" s="1"/>
      <c r="AF317" s="1"/>
      <c r="AG317" s="1"/>
      <c r="AH317" s="1"/>
      <c r="AI317" s="1"/>
    </row>
    <row r="318" spans="1:35" s="2" customFormat="1" ht="11.5" x14ac:dyDescent="0.25">
      <c r="A318" s="1"/>
      <c r="B318" s="227"/>
      <c r="C318" s="227"/>
      <c r="D318" s="225"/>
      <c r="E318" s="225"/>
      <c r="F318" s="226"/>
      <c r="G318" s="166"/>
      <c r="H318" s="226"/>
      <c r="I318" s="166"/>
      <c r="J318" s="226"/>
      <c r="K318" s="166"/>
      <c r="L318" s="226"/>
      <c r="M318" s="166"/>
      <c r="N318" s="226"/>
      <c r="O318" s="166"/>
      <c r="P318" s="226"/>
      <c r="Q318" s="166"/>
      <c r="R318" s="226"/>
      <c r="S318" s="1"/>
      <c r="T318" s="1"/>
      <c r="U318" s="1"/>
      <c r="V318" s="4"/>
      <c r="W318" s="4"/>
      <c r="X318" s="4"/>
      <c r="Y318" s="4"/>
      <c r="Z318" s="4"/>
      <c r="AA318" s="4"/>
      <c r="AB318" s="1"/>
      <c r="AC318" s="1"/>
      <c r="AD318" s="1"/>
      <c r="AE318" s="1"/>
      <c r="AF318" s="1"/>
      <c r="AG318" s="1"/>
      <c r="AH318" s="1"/>
      <c r="AI318" s="1"/>
    </row>
    <row r="319" spans="1:35" s="2" customFormat="1" ht="11.5" x14ac:dyDescent="0.25">
      <c r="A319" s="1"/>
      <c r="B319" s="227"/>
      <c r="C319" s="227"/>
      <c r="D319" s="225"/>
      <c r="E319" s="225"/>
      <c r="F319" s="226"/>
      <c r="G319" s="166"/>
      <c r="H319" s="226"/>
      <c r="I319" s="166"/>
      <c r="J319" s="226"/>
      <c r="K319" s="166"/>
      <c r="L319" s="226"/>
      <c r="M319" s="166"/>
      <c r="N319" s="226"/>
      <c r="O319" s="166"/>
      <c r="P319" s="226"/>
      <c r="Q319" s="166"/>
      <c r="R319" s="226"/>
      <c r="S319" s="1"/>
      <c r="T319" s="1"/>
      <c r="U319" s="1"/>
      <c r="V319" s="4"/>
      <c r="W319" s="4"/>
      <c r="X319" s="4"/>
      <c r="Y319" s="4"/>
      <c r="Z319" s="4"/>
      <c r="AA319" s="4"/>
      <c r="AB319" s="1"/>
      <c r="AC319" s="1"/>
      <c r="AD319" s="1"/>
      <c r="AE319" s="1"/>
      <c r="AF319" s="1"/>
      <c r="AG319" s="1"/>
      <c r="AH319" s="1"/>
      <c r="AI319" s="1"/>
    </row>
    <row r="320" spans="1:35" s="2" customFormat="1" ht="11.5" x14ac:dyDescent="0.25">
      <c r="A320" s="1"/>
      <c r="B320" s="227"/>
      <c r="C320" s="227"/>
      <c r="D320" s="225"/>
      <c r="E320" s="225"/>
      <c r="F320" s="226"/>
      <c r="G320" s="166"/>
      <c r="H320" s="226"/>
      <c r="I320" s="166"/>
      <c r="J320" s="226"/>
      <c r="K320" s="166"/>
      <c r="L320" s="226"/>
      <c r="M320" s="166"/>
      <c r="N320" s="226"/>
      <c r="O320" s="166"/>
      <c r="P320" s="226"/>
      <c r="Q320" s="166"/>
      <c r="R320" s="226"/>
      <c r="S320" s="1"/>
      <c r="T320" s="1"/>
      <c r="U320" s="1"/>
      <c r="V320" s="4"/>
      <c r="W320" s="4"/>
      <c r="X320" s="4"/>
      <c r="Y320" s="4"/>
      <c r="Z320" s="4"/>
      <c r="AA320" s="4"/>
      <c r="AB320" s="1"/>
      <c r="AC320" s="1"/>
      <c r="AD320" s="1"/>
      <c r="AE320" s="1"/>
      <c r="AF320" s="1"/>
      <c r="AG320" s="1"/>
      <c r="AH320" s="1"/>
      <c r="AI320" s="1"/>
    </row>
    <row r="321" spans="1:35" s="2" customFormat="1" ht="11.5" x14ac:dyDescent="0.25">
      <c r="A321" s="1"/>
      <c r="B321" s="227"/>
      <c r="C321" s="227"/>
      <c r="D321" s="225"/>
      <c r="E321" s="225"/>
      <c r="F321" s="226"/>
      <c r="G321" s="166"/>
      <c r="H321" s="226"/>
      <c r="I321" s="166"/>
      <c r="J321" s="226"/>
      <c r="K321" s="166"/>
      <c r="L321" s="226"/>
      <c r="M321" s="166"/>
      <c r="N321" s="226"/>
      <c r="O321" s="166"/>
      <c r="P321" s="226"/>
      <c r="Q321" s="166"/>
      <c r="R321" s="226"/>
      <c r="S321" s="1"/>
      <c r="T321" s="1"/>
      <c r="U321" s="1"/>
      <c r="V321" s="4"/>
      <c r="W321" s="4"/>
      <c r="X321" s="4"/>
      <c r="Y321" s="4"/>
      <c r="Z321" s="4"/>
      <c r="AA321" s="4"/>
      <c r="AB321" s="1"/>
      <c r="AC321" s="1"/>
      <c r="AD321" s="1"/>
      <c r="AE321" s="1"/>
      <c r="AF321" s="1"/>
      <c r="AG321" s="1"/>
      <c r="AH321" s="1"/>
      <c r="AI321" s="1"/>
    </row>
    <row r="322" spans="1:35" s="2" customFormat="1" ht="11.5" x14ac:dyDescent="0.25">
      <c r="A322" s="1"/>
      <c r="B322" s="227"/>
      <c r="C322" s="227"/>
      <c r="D322" s="225"/>
      <c r="E322" s="225"/>
      <c r="F322" s="226"/>
      <c r="G322" s="166"/>
      <c r="H322" s="226"/>
      <c r="I322" s="166"/>
      <c r="J322" s="226"/>
      <c r="K322" s="166"/>
      <c r="L322" s="226"/>
      <c r="M322" s="166"/>
      <c r="N322" s="226"/>
      <c r="O322" s="166"/>
      <c r="P322" s="226"/>
      <c r="Q322" s="166"/>
      <c r="R322" s="226"/>
      <c r="S322" s="1"/>
      <c r="T322" s="1"/>
      <c r="U322" s="1"/>
      <c r="V322" s="4"/>
      <c r="W322" s="4"/>
      <c r="X322" s="4"/>
      <c r="Y322" s="4"/>
      <c r="Z322" s="4"/>
      <c r="AA322" s="4"/>
      <c r="AB322" s="1"/>
      <c r="AC322" s="1"/>
      <c r="AD322" s="1"/>
      <c r="AE322" s="1"/>
      <c r="AF322" s="1"/>
      <c r="AG322" s="1"/>
      <c r="AH322" s="1"/>
      <c r="AI322" s="1"/>
    </row>
    <row r="323" spans="1:35" s="2" customFormat="1" ht="11.5" x14ac:dyDescent="0.25">
      <c r="A323" s="1"/>
      <c r="B323" s="227"/>
      <c r="C323" s="227"/>
      <c r="D323" s="225"/>
      <c r="E323" s="225"/>
      <c r="F323" s="226"/>
      <c r="G323" s="166"/>
      <c r="H323" s="226"/>
      <c r="I323" s="166"/>
      <c r="J323" s="226"/>
      <c r="K323" s="166"/>
      <c r="L323" s="226"/>
      <c r="M323" s="166"/>
      <c r="N323" s="226"/>
      <c r="O323" s="166"/>
      <c r="P323" s="226"/>
      <c r="Q323" s="166"/>
      <c r="R323" s="226"/>
      <c r="S323" s="1"/>
      <c r="T323" s="1"/>
      <c r="U323" s="1"/>
      <c r="V323" s="4"/>
      <c r="W323" s="4"/>
      <c r="X323" s="4"/>
      <c r="Y323" s="4"/>
      <c r="Z323" s="4"/>
      <c r="AA323" s="4"/>
      <c r="AB323" s="1"/>
      <c r="AC323" s="1"/>
      <c r="AD323" s="1"/>
      <c r="AE323" s="1"/>
      <c r="AF323" s="1"/>
      <c r="AG323" s="1"/>
      <c r="AH323" s="1"/>
      <c r="AI323" s="1"/>
    </row>
    <row r="324" spans="1:35" s="2" customFormat="1" ht="11.5" x14ac:dyDescent="0.25">
      <c r="A324" s="1"/>
      <c r="B324" s="227"/>
      <c r="C324" s="227"/>
      <c r="D324" s="225"/>
      <c r="E324" s="225"/>
      <c r="F324" s="226"/>
      <c r="G324" s="166"/>
      <c r="H324" s="226"/>
      <c r="I324" s="166"/>
      <c r="J324" s="226"/>
      <c r="K324" s="166"/>
      <c r="L324" s="226"/>
      <c r="M324" s="166"/>
      <c r="N324" s="226"/>
      <c r="O324" s="166"/>
      <c r="P324" s="226"/>
      <c r="Q324" s="166"/>
      <c r="R324" s="226"/>
      <c r="S324" s="1"/>
      <c r="T324" s="1"/>
      <c r="U324" s="1"/>
      <c r="V324" s="4"/>
      <c r="W324" s="4"/>
      <c r="X324" s="4"/>
      <c r="Y324" s="4"/>
      <c r="Z324" s="4"/>
      <c r="AA324" s="4"/>
      <c r="AB324" s="1"/>
      <c r="AC324" s="1"/>
      <c r="AD324" s="1"/>
      <c r="AE324" s="1"/>
      <c r="AF324" s="1"/>
      <c r="AG324" s="1"/>
      <c r="AH324" s="1"/>
      <c r="AI324" s="1"/>
    </row>
    <row r="325" spans="1:35" s="2" customFormat="1" ht="11.5" x14ac:dyDescent="0.25">
      <c r="A325" s="1"/>
      <c r="B325" s="227"/>
      <c r="C325" s="227"/>
      <c r="D325" s="225"/>
      <c r="E325" s="225"/>
      <c r="F325" s="226"/>
      <c r="G325" s="166"/>
      <c r="H325" s="226"/>
      <c r="I325" s="166"/>
      <c r="J325" s="226"/>
      <c r="K325" s="166"/>
      <c r="L325" s="226"/>
      <c r="M325" s="166"/>
      <c r="N325" s="226"/>
      <c r="O325" s="166"/>
      <c r="P325" s="226"/>
      <c r="Q325" s="166"/>
      <c r="R325" s="226"/>
      <c r="S325" s="1"/>
      <c r="T325" s="1"/>
      <c r="U325" s="1"/>
      <c r="V325" s="4"/>
      <c r="W325" s="4"/>
      <c r="X325" s="4"/>
      <c r="Y325" s="4"/>
      <c r="Z325" s="4"/>
      <c r="AA325" s="4"/>
      <c r="AB325" s="1"/>
      <c r="AC325" s="1"/>
      <c r="AD325" s="1"/>
      <c r="AE325" s="1"/>
      <c r="AF325" s="1"/>
      <c r="AG325" s="1"/>
      <c r="AH325" s="1"/>
      <c r="AI325" s="1"/>
    </row>
    <row r="326" spans="1:35" s="2" customFormat="1" ht="11.5" x14ac:dyDescent="0.25">
      <c r="A326" s="1"/>
      <c r="B326" s="227"/>
      <c r="C326" s="227"/>
      <c r="D326" s="225"/>
      <c r="E326" s="225"/>
      <c r="F326" s="226"/>
      <c r="G326" s="166"/>
      <c r="H326" s="226"/>
      <c r="I326" s="166"/>
      <c r="J326" s="226"/>
      <c r="K326" s="166"/>
      <c r="L326" s="226"/>
      <c r="M326" s="166"/>
      <c r="N326" s="226"/>
      <c r="O326" s="166"/>
      <c r="P326" s="226"/>
      <c r="Q326" s="166"/>
      <c r="R326" s="226"/>
      <c r="S326" s="1"/>
      <c r="T326" s="1"/>
      <c r="U326" s="1"/>
      <c r="V326" s="4"/>
      <c r="W326" s="4"/>
      <c r="X326" s="4"/>
      <c r="Y326" s="4"/>
      <c r="Z326" s="4"/>
      <c r="AA326" s="4"/>
      <c r="AB326" s="1"/>
      <c r="AC326" s="1"/>
      <c r="AD326" s="1"/>
      <c r="AE326" s="1"/>
      <c r="AF326" s="1"/>
      <c r="AG326" s="1"/>
      <c r="AH326" s="1"/>
      <c r="AI326" s="1"/>
    </row>
    <row r="327" spans="1:35" s="2" customFormat="1" ht="11.5" x14ac:dyDescent="0.25">
      <c r="A327" s="1"/>
      <c r="B327" s="227"/>
      <c r="C327" s="227"/>
      <c r="D327" s="225"/>
      <c r="E327" s="225"/>
      <c r="F327" s="226"/>
      <c r="G327" s="166"/>
      <c r="H327" s="226"/>
      <c r="I327" s="166"/>
      <c r="J327" s="226"/>
      <c r="K327" s="166"/>
      <c r="L327" s="226"/>
      <c r="M327" s="166"/>
      <c r="N327" s="226"/>
      <c r="O327" s="166"/>
      <c r="P327" s="226"/>
      <c r="Q327" s="166"/>
      <c r="R327" s="226"/>
      <c r="S327" s="1"/>
      <c r="T327" s="1"/>
      <c r="U327" s="1"/>
      <c r="V327" s="4"/>
      <c r="W327" s="4"/>
      <c r="X327" s="4"/>
      <c r="Y327" s="4"/>
      <c r="Z327" s="4"/>
      <c r="AA327" s="4"/>
      <c r="AB327" s="1"/>
      <c r="AC327" s="1"/>
      <c r="AD327" s="1"/>
      <c r="AE327" s="1"/>
      <c r="AF327" s="1"/>
      <c r="AG327" s="1"/>
      <c r="AH327" s="1"/>
      <c r="AI327" s="1"/>
    </row>
    <row r="328" spans="1:35" s="2" customFormat="1" ht="11.5" x14ac:dyDescent="0.25">
      <c r="A328" s="1"/>
      <c r="B328" s="227"/>
      <c r="C328" s="227"/>
      <c r="D328" s="225"/>
      <c r="E328" s="225"/>
      <c r="F328" s="226"/>
      <c r="G328" s="166"/>
      <c r="H328" s="226"/>
      <c r="I328" s="166"/>
      <c r="J328" s="226"/>
      <c r="K328" s="166"/>
      <c r="L328" s="226"/>
      <c r="M328" s="166"/>
      <c r="N328" s="226"/>
      <c r="O328" s="166"/>
      <c r="P328" s="226"/>
      <c r="Q328" s="166"/>
      <c r="R328" s="226"/>
      <c r="S328" s="1"/>
      <c r="T328" s="1"/>
      <c r="U328" s="1"/>
      <c r="V328" s="4"/>
      <c r="W328" s="4"/>
      <c r="X328" s="4"/>
      <c r="Y328" s="4"/>
      <c r="Z328" s="4"/>
      <c r="AA328" s="4"/>
      <c r="AB328" s="1"/>
      <c r="AC328" s="1"/>
      <c r="AD328" s="1"/>
      <c r="AE328" s="1"/>
      <c r="AF328" s="1"/>
      <c r="AG328" s="1"/>
      <c r="AH328" s="1"/>
      <c r="AI328" s="1"/>
    </row>
    <row r="329" spans="1:35" s="2" customFormat="1" ht="11.5" x14ac:dyDescent="0.25">
      <c r="A329" s="1"/>
      <c r="B329" s="227"/>
      <c r="C329" s="227"/>
      <c r="D329" s="225"/>
      <c r="E329" s="225"/>
      <c r="F329" s="226"/>
      <c r="G329" s="166"/>
      <c r="H329" s="226"/>
      <c r="I329" s="166"/>
      <c r="J329" s="226"/>
      <c r="K329" s="166"/>
      <c r="L329" s="226"/>
      <c r="M329" s="166"/>
      <c r="N329" s="226"/>
      <c r="O329" s="166"/>
      <c r="P329" s="226"/>
      <c r="Q329" s="166"/>
      <c r="R329" s="226"/>
      <c r="S329" s="1"/>
      <c r="T329" s="1"/>
      <c r="U329" s="1"/>
      <c r="V329" s="4"/>
      <c r="W329" s="4"/>
      <c r="X329" s="4"/>
      <c r="Y329" s="4"/>
      <c r="Z329" s="4"/>
      <c r="AA329" s="4"/>
      <c r="AB329" s="1"/>
      <c r="AC329" s="1"/>
      <c r="AD329" s="1"/>
      <c r="AE329" s="1"/>
      <c r="AF329" s="1"/>
      <c r="AG329" s="1"/>
      <c r="AH329" s="1"/>
      <c r="AI329" s="1"/>
    </row>
    <row r="330" spans="1:35" s="2" customFormat="1" ht="11.5" x14ac:dyDescent="0.25">
      <c r="A330" s="1"/>
      <c r="B330" s="227"/>
      <c r="C330" s="227"/>
      <c r="D330" s="225"/>
      <c r="E330" s="225"/>
      <c r="F330" s="226"/>
      <c r="G330" s="166"/>
      <c r="H330" s="226"/>
      <c r="I330" s="166"/>
      <c r="J330" s="226"/>
      <c r="K330" s="166"/>
      <c r="L330" s="226"/>
      <c r="M330" s="166"/>
      <c r="N330" s="226"/>
      <c r="O330" s="166"/>
      <c r="P330" s="226"/>
      <c r="Q330" s="166"/>
      <c r="R330" s="226"/>
      <c r="S330" s="1"/>
      <c r="T330" s="1"/>
      <c r="U330" s="1"/>
      <c r="V330" s="4"/>
      <c r="W330" s="4"/>
      <c r="X330" s="4"/>
      <c r="Y330" s="4"/>
      <c r="Z330" s="4"/>
      <c r="AA330" s="4"/>
      <c r="AB330" s="1"/>
      <c r="AC330" s="1"/>
      <c r="AD330" s="1"/>
      <c r="AE330" s="1"/>
      <c r="AF330" s="1"/>
      <c r="AG330" s="1"/>
      <c r="AH330" s="1"/>
      <c r="AI330" s="1"/>
    </row>
    <row r="331" spans="1:35" s="2" customFormat="1" ht="11.5" x14ac:dyDescent="0.25">
      <c r="A331" s="1"/>
      <c r="B331" s="227"/>
      <c r="C331" s="227"/>
      <c r="D331" s="225"/>
      <c r="E331" s="225"/>
      <c r="F331" s="226"/>
      <c r="G331" s="166"/>
      <c r="H331" s="226"/>
      <c r="I331" s="166"/>
      <c r="J331" s="226"/>
      <c r="K331" s="166"/>
      <c r="L331" s="226"/>
      <c r="M331" s="166"/>
      <c r="N331" s="226"/>
      <c r="O331" s="166"/>
      <c r="P331" s="226"/>
      <c r="Q331" s="166"/>
      <c r="R331" s="226"/>
      <c r="S331" s="1"/>
      <c r="T331" s="1"/>
      <c r="U331" s="1"/>
      <c r="V331" s="4"/>
      <c r="W331" s="4"/>
      <c r="X331" s="4"/>
      <c r="Y331" s="4"/>
      <c r="Z331" s="4"/>
      <c r="AA331" s="4"/>
      <c r="AB331" s="1"/>
      <c r="AC331" s="1"/>
      <c r="AD331" s="1"/>
      <c r="AE331" s="1"/>
      <c r="AF331" s="1"/>
      <c r="AG331" s="1"/>
      <c r="AH331" s="1"/>
      <c r="AI331" s="1"/>
    </row>
    <row r="332" spans="1:35" s="2" customFormat="1" ht="11.5" x14ac:dyDescent="0.25">
      <c r="A332" s="1"/>
      <c r="B332" s="227"/>
      <c r="C332" s="227"/>
      <c r="D332" s="225"/>
      <c r="E332" s="225"/>
      <c r="F332" s="226"/>
      <c r="G332" s="166"/>
      <c r="H332" s="226"/>
      <c r="I332" s="166"/>
      <c r="J332" s="226"/>
      <c r="K332" s="166"/>
      <c r="L332" s="226"/>
      <c r="M332" s="166"/>
      <c r="N332" s="226"/>
      <c r="O332" s="166"/>
      <c r="P332" s="226"/>
      <c r="Q332" s="166"/>
      <c r="R332" s="226"/>
      <c r="S332" s="1"/>
      <c r="T332" s="1"/>
      <c r="U332" s="1"/>
      <c r="V332" s="4"/>
      <c r="W332" s="4"/>
      <c r="X332" s="4"/>
      <c r="Y332" s="4"/>
      <c r="Z332" s="4"/>
      <c r="AA332" s="4"/>
      <c r="AB332" s="1"/>
      <c r="AC332" s="1"/>
      <c r="AD332" s="1"/>
      <c r="AE332" s="1"/>
      <c r="AF332" s="1"/>
      <c r="AG332" s="1"/>
      <c r="AH332" s="1"/>
      <c r="AI332" s="1"/>
    </row>
    <row r="333" spans="1:35" s="2" customFormat="1" ht="11.5" x14ac:dyDescent="0.25">
      <c r="A333" s="1"/>
      <c r="B333" s="227"/>
      <c r="C333" s="227"/>
      <c r="D333" s="225"/>
      <c r="E333" s="225"/>
      <c r="F333" s="226"/>
      <c r="G333" s="166"/>
      <c r="H333" s="226"/>
      <c r="I333" s="166"/>
      <c r="J333" s="226"/>
      <c r="K333" s="166"/>
      <c r="L333" s="226"/>
      <c r="M333" s="166"/>
      <c r="N333" s="226"/>
      <c r="O333" s="166"/>
      <c r="P333" s="226"/>
      <c r="Q333" s="166"/>
      <c r="R333" s="226"/>
      <c r="S333" s="1"/>
      <c r="T333" s="1"/>
      <c r="U333" s="1"/>
      <c r="V333" s="4"/>
      <c r="W333" s="4"/>
      <c r="X333" s="4"/>
      <c r="Y333" s="4"/>
      <c r="Z333" s="4"/>
      <c r="AA333" s="4"/>
      <c r="AB333" s="1"/>
      <c r="AC333" s="1"/>
      <c r="AD333" s="1"/>
      <c r="AE333" s="1"/>
      <c r="AF333" s="1"/>
      <c r="AG333" s="1"/>
      <c r="AH333" s="1"/>
      <c r="AI333" s="1"/>
    </row>
    <row r="334" spans="1:35" s="2" customFormat="1" ht="11.5" x14ac:dyDescent="0.25">
      <c r="A334" s="1"/>
      <c r="B334" s="227"/>
      <c r="C334" s="227"/>
      <c r="D334" s="225"/>
      <c r="E334" s="225"/>
      <c r="F334" s="226"/>
      <c r="G334" s="166"/>
      <c r="H334" s="226"/>
      <c r="I334" s="166"/>
      <c r="J334" s="226"/>
      <c r="K334" s="166"/>
      <c r="L334" s="226"/>
      <c r="M334" s="166"/>
      <c r="N334" s="226"/>
      <c r="O334" s="166"/>
      <c r="P334" s="226"/>
      <c r="Q334" s="166"/>
      <c r="R334" s="226"/>
      <c r="S334" s="1"/>
      <c r="T334" s="1"/>
      <c r="U334" s="1"/>
      <c r="V334" s="4"/>
      <c r="W334" s="4"/>
      <c r="X334" s="4"/>
      <c r="Y334" s="4"/>
      <c r="Z334" s="4"/>
      <c r="AA334" s="4"/>
      <c r="AB334" s="1"/>
      <c r="AC334" s="1"/>
      <c r="AD334" s="1"/>
      <c r="AE334" s="1"/>
      <c r="AF334" s="1"/>
      <c r="AG334" s="1"/>
      <c r="AH334" s="1"/>
      <c r="AI334" s="1"/>
    </row>
    <row r="335" spans="1:35" s="2" customFormat="1" ht="11.5" x14ac:dyDescent="0.25">
      <c r="A335" s="1"/>
      <c r="B335" s="227"/>
      <c r="C335" s="227"/>
      <c r="D335" s="225"/>
      <c r="E335" s="225"/>
      <c r="F335" s="226"/>
      <c r="G335" s="166"/>
      <c r="H335" s="226"/>
      <c r="I335" s="166"/>
      <c r="J335" s="226"/>
      <c r="K335" s="166"/>
      <c r="L335" s="226"/>
      <c r="M335" s="166"/>
      <c r="N335" s="226"/>
      <c r="O335" s="166"/>
      <c r="P335" s="226"/>
      <c r="Q335" s="166"/>
      <c r="R335" s="226"/>
      <c r="S335" s="1"/>
      <c r="T335" s="1"/>
      <c r="U335" s="1"/>
      <c r="V335" s="4"/>
      <c r="W335" s="4"/>
      <c r="X335" s="4"/>
      <c r="Y335" s="4"/>
      <c r="Z335" s="4"/>
      <c r="AA335" s="4"/>
      <c r="AB335" s="1"/>
      <c r="AC335" s="1"/>
      <c r="AD335" s="1"/>
      <c r="AE335" s="1"/>
      <c r="AF335" s="1"/>
      <c r="AG335" s="1"/>
      <c r="AH335" s="1"/>
      <c r="AI335" s="1"/>
    </row>
    <row r="336" spans="1:35" s="2" customFormat="1" ht="11.5" x14ac:dyDescent="0.25">
      <c r="A336" s="1"/>
      <c r="B336" s="227"/>
      <c r="C336" s="227"/>
      <c r="D336" s="225"/>
      <c r="E336" s="225"/>
      <c r="F336" s="226"/>
      <c r="G336" s="166"/>
      <c r="H336" s="226"/>
      <c r="I336" s="166"/>
      <c r="J336" s="226"/>
      <c r="K336" s="166"/>
      <c r="L336" s="226"/>
      <c r="M336" s="166"/>
      <c r="N336" s="226"/>
      <c r="O336" s="166"/>
      <c r="P336" s="226"/>
      <c r="Q336" s="166"/>
      <c r="R336" s="226"/>
      <c r="S336" s="1"/>
      <c r="T336" s="1"/>
      <c r="U336" s="1"/>
      <c r="V336" s="4"/>
      <c r="W336" s="4"/>
      <c r="X336" s="4"/>
      <c r="Y336" s="4"/>
      <c r="Z336" s="4"/>
      <c r="AA336" s="4"/>
      <c r="AB336" s="1"/>
      <c r="AC336" s="1"/>
      <c r="AD336" s="1"/>
      <c r="AE336" s="1"/>
      <c r="AF336" s="1"/>
      <c r="AG336" s="1"/>
      <c r="AH336" s="1"/>
      <c r="AI336" s="1"/>
    </row>
    <row r="337" spans="1:35" s="2" customFormat="1" ht="11.5" x14ac:dyDescent="0.25">
      <c r="A337" s="1"/>
      <c r="B337" s="227"/>
      <c r="C337" s="227"/>
      <c r="D337" s="225"/>
      <c r="E337" s="225"/>
      <c r="F337" s="226"/>
      <c r="G337" s="166"/>
      <c r="H337" s="226"/>
      <c r="I337" s="166"/>
      <c r="J337" s="226"/>
      <c r="K337" s="166"/>
      <c r="L337" s="226"/>
      <c r="M337" s="166"/>
      <c r="N337" s="226"/>
      <c r="O337" s="166"/>
      <c r="P337" s="226"/>
      <c r="Q337" s="166"/>
      <c r="R337" s="226"/>
      <c r="S337" s="1"/>
      <c r="T337" s="1"/>
      <c r="U337" s="1"/>
      <c r="V337" s="4"/>
      <c r="W337" s="4"/>
      <c r="X337" s="4"/>
      <c r="Y337" s="4"/>
      <c r="Z337" s="4"/>
      <c r="AA337" s="4"/>
      <c r="AB337" s="1"/>
      <c r="AC337" s="1"/>
      <c r="AD337" s="1"/>
      <c r="AE337" s="1"/>
      <c r="AF337" s="1"/>
      <c r="AG337" s="1"/>
      <c r="AH337" s="1"/>
      <c r="AI337" s="1"/>
    </row>
    <row r="338" spans="1:35" s="2" customFormat="1" ht="11.5" x14ac:dyDescent="0.25">
      <c r="A338" s="1"/>
      <c r="B338" s="227"/>
      <c r="C338" s="227"/>
      <c r="D338" s="225"/>
      <c r="E338" s="225"/>
      <c r="F338" s="226"/>
      <c r="G338" s="166"/>
      <c r="H338" s="226"/>
      <c r="I338" s="166"/>
      <c r="J338" s="226"/>
      <c r="K338" s="166"/>
      <c r="L338" s="226"/>
      <c r="M338" s="166"/>
      <c r="N338" s="226"/>
      <c r="O338" s="166"/>
      <c r="P338" s="226"/>
      <c r="Q338" s="166"/>
      <c r="R338" s="226"/>
      <c r="S338" s="1"/>
      <c r="T338" s="1"/>
      <c r="U338" s="1"/>
      <c r="V338" s="4"/>
      <c r="W338" s="4"/>
      <c r="X338" s="4"/>
      <c r="Y338" s="4"/>
      <c r="Z338" s="4"/>
      <c r="AA338" s="4"/>
      <c r="AB338" s="1"/>
      <c r="AC338" s="1"/>
      <c r="AD338" s="1"/>
      <c r="AE338" s="1"/>
      <c r="AF338" s="1"/>
      <c r="AG338" s="1"/>
      <c r="AH338" s="1"/>
      <c r="AI338" s="1"/>
    </row>
    <row r="339" spans="1:35" s="2" customFormat="1" ht="11.5" x14ac:dyDescent="0.25">
      <c r="A339" s="1"/>
      <c r="B339" s="227"/>
      <c r="C339" s="227"/>
      <c r="D339" s="225"/>
      <c r="E339" s="225"/>
      <c r="F339" s="226"/>
      <c r="G339" s="166"/>
      <c r="H339" s="226"/>
      <c r="I339" s="166"/>
      <c r="J339" s="226"/>
      <c r="K339" s="166"/>
      <c r="L339" s="226"/>
      <c r="M339" s="166"/>
      <c r="N339" s="226"/>
      <c r="O339" s="166"/>
      <c r="P339" s="226"/>
      <c r="Q339" s="166"/>
      <c r="R339" s="226"/>
      <c r="S339" s="1"/>
      <c r="T339" s="1"/>
      <c r="U339" s="1"/>
      <c r="V339" s="4"/>
      <c r="W339" s="4"/>
      <c r="X339" s="4"/>
      <c r="Y339" s="4"/>
      <c r="Z339" s="4"/>
      <c r="AA339" s="4"/>
      <c r="AB339" s="1"/>
      <c r="AC339" s="1"/>
      <c r="AD339" s="1"/>
      <c r="AE339" s="1"/>
      <c r="AF339" s="1"/>
      <c r="AG339" s="1"/>
      <c r="AH339" s="1"/>
      <c r="AI339" s="1"/>
    </row>
    <row r="340" spans="1:35" s="2" customFormat="1" ht="11.5" x14ac:dyDescent="0.25">
      <c r="A340" s="1"/>
      <c r="B340" s="227"/>
      <c r="C340" s="227"/>
      <c r="D340" s="225"/>
      <c r="E340" s="225"/>
      <c r="F340" s="226"/>
      <c r="G340" s="166"/>
      <c r="H340" s="226"/>
      <c r="I340" s="166"/>
      <c r="J340" s="226"/>
      <c r="K340" s="166"/>
      <c r="L340" s="226"/>
      <c r="M340" s="166"/>
      <c r="N340" s="226"/>
      <c r="O340" s="166"/>
      <c r="P340" s="226"/>
      <c r="Q340" s="166"/>
      <c r="R340" s="226"/>
      <c r="S340" s="1"/>
      <c r="T340" s="1"/>
      <c r="U340" s="1"/>
      <c r="V340" s="4"/>
      <c r="W340" s="4"/>
      <c r="X340" s="4"/>
      <c r="Y340" s="4"/>
      <c r="Z340" s="4"/>
      <c r="AA340" s="4"/>
      <c r="AB340" s="1"/>
      <c r="AC340" s="1"/>
      <c r="AD340" s="1"/>
      <c r="AE340" s="1"/>
      <c r="AF340" s="1"/>
      <c r="AG340" s="1"/>
      <c r="AH340" s="1"/>
      <c r="AI340" s="1"/>
    </row>
    <row r="341" spans="1:35" s="2" customFormat="1" ht="11.5" x14ac:dyDescent="0.25">
      <c r="A341" s="1"/>
      <c r="B341" s="227"/>
      <c r="C341" s="227"/>
      <c r="D341" s="225"/>
      <c r="E341" s="225"/>
      <c r="F341" s="226"/>
      <c r="G341" s="166"/>
      <c r="H341" s="226"/>
      <c r="I341" s="166"/>
      <c r="J341" s="226"/>
      <c r="K341" s="166"/>
      <c r="L341" s="226"/>
      <c r="M341" s="166"/>
      <c r="N341" s="226"/>
      <c r="O341" s="166"/>
      <c r="P341" s="226"/>
      <c r="Q341" s="166"/>
      <c r="R341" s="226"/>
      <c r="S341" s="1"/>
      <c r="T341" s="1"/>
      <c r="U341" s="1"/>
      <c r="V341" s="4"/>
      <c r="W341" s="4"/>
      <c r="X341" s="4"/>
      <c r="Y341" s="4"/>
      <c r="Z341" s="4"/>
      <c r="AA341" s="4"/>
      <c r="AB341" s="1"/>
      <c r="AC341" s="1"/>
      <c r="AD341" s="1"/>
      <c r="AE341" s="1"/>
      <c r="AF341" s="1"/>
      <c r="AG341" s="1"/>
      <c r="AH341" s="1"/>
      <c r="AI341" s="1"/>
    </row>
    <row r="342" spans="1:35" s="2" customFormat="1" ht="11.5" x14ac:dyDescent="0.25">
      <c r="A342" s="1"/>
      <c r="B342" s="227"/>
      <c r="C342" s="227"/>
      <c r="D342" s="225"/>
      <c r="E342" s="225"/>
      <c r="F342" s="226"/>
      <c r="G342" s="166"/>
      <c r="H342" s="226"/>
      <c r="I342" s="166"/>
      <c r="J342" s="226"/>
      <c r="K342" s="166"/>
      <c r="L342" s="226"/>
      <c r="M342" s="166"/>
      <c r="N342" s="226"/>
      <c r="O342" s="166"/>
      <c r="P342" s="226"/>
      <c r="Q342" s="166"/>
      <c r="R342" s="226"/>
      <c r="S342" s="1"/>
      <c r="T342" s="1"/>
      <c r="U342" s="1"/>
      <c r="V342" s="4"/>
      <c r="W342" s="4"/>
      <c r="X342" s="4"/>
      <c r="Y342" s="4"/>
      <c r="Z342" s="4"/>
      <c r="AA342" s="4"/>
      <c r="AB342" s="1"/>
      <c r="AC342" s="1"/>
      <c r="AD342" s="1"/>
      <c r="AE342" s="1"/>
      <c r="AF342" s="1"/>
      <c r="AG342" s="1"/>
      <c r="AH342" s="1"/>
      <c r="AI342" s="1"/>
    </row>
    <row r="343" spans="1:35" s="2" customFormat="1" ht="11.5" x14ac:dyDescent="0.25">
      <c r="A343" s="1"/>
      <c r="B343" s="227"/>
      <c r="C343" s="227"/>
      <c r="D343" s="225"/>
      <c r="E343" s="225"/>
      <c r="F343" s="226"/>
      <c r="G343" s="166"/>
      <c r="H343" s="226"/>
      <c r="I343" s="166"/>
      <c r="J343" s="226"/>
      <c r="K343" s="166"/>
      <c r="L343" s="226"/>
      <c r="M343" s="166"/>
      <c r="N343" s="226"/>
      <c r="O343" s="166"/>
      <c r="P343" s="226"/>
      <c r="Q343" s="166"/>
      <c r="R343" s="226"/>
      <c r="S343" s="1"/>
      <c r="T343" s="1"/>
      <c r="U343" s="1"/>
      <c r="V343" s="4"/>
      <c r="W343" s="4"/>
      <c r="X343" s="4"/>
      <c r="Y343" s="4"/>
      <c r="Z343" s="4"/>
      <c r="AA343" s="4"/>
      <c r="AB343" s="1"/>
      <c r="AC343" s="1"/>
      <c r="AD343" s="1"/>
      <c r="AE343" s="1"/>
      <c r="AF343" s="1"/>
      <c r="AG343" s="1"/>
      <c r="AH343" s="1"/>
      <c r="AI343" s="1"/>
    </row>
    <row r="344" spans="1:35" s="2" customFormat="1" ht="11.5" x14ac:dyDescent="0.25">
      <c r="A344" s="1"/>
      <c r="B344" s="227"/>
      <c r="C344" s="227"/>
      <c r="D344" s="225"/>
      <c r="E344" s="225"/>
      <c r="F344" s="226"/>
      <c r="G344" s="166"/>
      <c r="H344" s="226"/>
      <c r="I344" s="166"/>
      <c r="J344" s="226"/>
      <c r="K344" s="166"/>
      <c r="L344" s="226"/>
      <c r="M344" s="166"/>
      <c r="N344" s="226"/>
      <c r="O344" s="166"/>
      <c r="P344" s="226"/>
      <c r="Q344" s="166"/>
      <c r="R344" s="226"/>
      <c r="S344" s="1"/>
      <c r="T344" s="1"/>
      <c r="U344" s="1"/>
      <c r="V344" s="4"/>
      <c r="W344" s="4"/>
      <c r="X344" s="4"/>
      <c r="Y344" s="4"/>
      <c r="Z344" s="4"/>
      <c r="AA344" s="4"/>
      <c r="AB344" s="1"/>
      <c r="AC344" s="1"/>
      <c r="AD344" s="1"/>
      <c r="AE344" s="1"/>
      <c r="AF344" s="1"/>
      <c r="AG344" s="1"/>
      <c r="AH344" s="1"/>
      <c r="AI344" s="1"/>
    </row>
    <row r="345" spans="1:35" s="2" customFormat="1" ht="11.5" x14ac:dyDescent="0.25">
      <c r="A345" s="1"/>
      <c r="B345" s="227"/>
      <c r="C345" s="227"/>
      <c r="D345" s="225"/>
      <c r="E345" s="225"/>
      <c r="F345" s="226"/>
      <c r="G345" s="166"/>
      <c r="H345" s="226"/>
      <c r="I345" s="166"/>
      <c r="J345" s="226"/>
      <c r="K345" s="166"/>
      <c r="L345" s="226"/>
      <c r="M345" s="166"/>
      <c r="N345" s="226"/>
      <c r="O345" s="166"/>
      <c r="P345" s="226"/>
      <c r="Q345" s="166"/>
      <c r="R345" s="226"/>
      <c r="S345" s="1"/>
      <c r="T345" s="1"/>
      <c r="U345" s="1"/>
      <c r="V345" s="4"/>
      <c r="W345" s="4"/>
      <c r="X345" s="4"/>
      <c r="Y345" s="4"/>
      <c r="Z345" s="4"/>
      <c r="AA345" s="4"/>
      <c r="AB345" s="1"/>
      <c r="AC345" s="1"/>
      <c r="AD345" s="1"/>
      <c r="AE345" s="1"/>
      <c r="AF345" s="1"/>
      <c r="AG345" s="1"/>
      <c r="AH345" s="1"/>
      <c r="AI345" s="1"/>
    </row>
    <row r="346" spans="1:35" s="2" customFormat="1" ht="11.5" x14ac:dyDescent="0.25">
      <c r="A346" s="1"/>
      <c r="B346" s="227"/>
      <c r="C346" s="227"/>
      <c r="D346" s="225"/>
      <c r="E346" s="225"/>
      <c r="F346" s="226"/>
      <c r="G346" s="166"/>
      <c r="H346" s="226"/>
      <c r="I346" s="166"/>
      <c r="J346" s="226"/>
      <c r="K346" s="166"/>
      <c r="L346" s="226"/>
      <c r="M346" s="166"/>
      <c r="N346" s="226"/>
      <c r="O346" s="166"/>
      <c r="P346" s="226"/>
      <c r="Q346" s="166"/>
      <c r="R346" s="226"/>
      <c r="S346" s="1"/>
      <c r="T346" s="1"/>
      <c r="U346" s="1"/>
      <c r="V346" s="4"/>
      <c r="W346" s="4"/>
      <c r="X346" s="4"/>
      <c r="Y346" s="4"/>
      <c r="Z346" s="4"/>
      <c r="AA346" s="4"/>
      <c r="AB346" s="1"/>
      <c r="AC346" s="1"/>
      <c r="AD346" s="1"/>
      <c r="AE346" s="1"/>
      <c r="AF346" s="1"/>
      <c r="AG346" s="1"/>
      <c r="AH346" s="1"/>
      <c r="AI346" s="1"/>
    </row>
    <row r="347" spans="1:35" s="2" customFormat="1" ht="11.5" x14ac:dyDescent="0.25">
      <c r="A347" s="1"/>
      <c r="B347" s="227"/>
      <c r="C347" s="227"/>
      <c r="D347" s="225"/>
      <c r="E347" s="225"/>
      <c r="F347" s="226"/>
      <c r="G347" s="166"/>
      <c r="H347" s="226"/>
      <c r="I347" s="166"/>
      <c r="J347" s="226"/>
      <c r="K347" s="166"/>
      <c r="L347" s="226"/>
      <c r="M347" s="166"/>
      <c r="N347" s="226"/>
      <c r="O347" s="166"/>
      <c r="P347" s="226"/>
      <c r="Q347" s="166"/>
      <c r="R347" s="226"/>
      <c r="S347" s="1"/>
      <c r="T347" s="1"/>
      <c r="U347" s="1"/>
      <c r="V347" s="4"/>
      <c r="W347" s="4"/>
      <c r="X347" s="4"/>
      <c r="Y347" s="4"/>
      <c r="Z347" s="4"/>
      <c r="AA347" s="4"/>
      <c r="AB347" s="1"/>
      <c r="AC347" s="1"/>
      <c r="AD347" s="1"/>
      <c r="AE347" s="1"/>
      <c r="AF347" s="1"/>
      <c r="AG347" s="1"/>
      <c r="AH347" s="1"/>
      <c r="AI347" s="1"/>
    </row>
    <row r="348" spans="1:35" s="2" customFormat="1" ht="11.5" x14ac:dyDescent="0.25">
      <c r="A348" s="1"/>
      <c r="B348" s="227"/>
      <c r="C348" s="227"/>
      <c r="D348" s="225"/>
      <c r="E348" s="225"/>
      <c r="F348" s="226"/>
      <c r="G348" s="166"/>
      <c r="H348" s="226"/>
      <c r="I348" s="166"/>
      <c r="J348" s="226"/>
      <c r="K348" s="166"/>
      <c r="L348" s="226"/>
      <c r="M348" s="166"/>
      <c r="N348" s="226"/>
      <c r="O348" s="166"/>
      <c r="P348" s="226"/>
      <c r="Q348" s="166"/>
      <c r="R348" s="226"/>
      <c r="S348" s="1"/>
      <c r="T348" s="1"/>
      <c r="U348" s="1"/>
      <c r="V348" s="4"/>
      <c r="W348" s="4"/>
      <c r="X348" s="4"/>
      <c r="Y348" s="4"/>
      <c r="Z348" s="4"/>
      <c r="AA348" s="4"/>
      <c r="AB348" s="1"/>
      <c r="AC348" s="1"/>
      <c r="AD348" s="1"/>
      <c r="AE348" s="1"/>
      <c r="AF348" s="1"/>
      <c r="AG348" s="1"/>
      <c r="AH348" s="1"/>
      <c r="AI348" s="1"/>
    </row>
    <row r="349" spans="1:35" s="2" customFormat="1" ht="11.5" x14ac:dyDescent="0.25">
      <c r="A349" s="1"/>
      <c r="B349" s="227"/>
      <c r="C349" s="227"/>
      <c r="D349" s="225"/>
      <c r="E349" s="225"/>
      <c r="F349" s="226"/>
      <c r="G349" s="166"/>
      <c r="H349" s="226"/>
      <c r="I349" s="166"/>
      <c r="J349" s="226"/>
      <c r="K349" s="166"/>
      <c r="L349" s="226"/>
      <c r="M349" s="166"/>
      <c r="N349" s="226"/>
      <c r="O349" s="166"/>
      <c r="P349" s="226"/>
      <c r="Q349" s="166"/>
      <c r="R349" s="226"/>
      <c r="S349" s="1"/>
      <c r="T349" s="1"/>
      <c r="U349" s="1"/>
      <c r="V349" s="4"/>
      <c r="W349" s="4"/>
      <c r="X349" s="4"/>
      <c r="Y349" s="4"/>
      <c r="Z349" s="4"/>
      <c r="AA349" s="4"/>
      <c r="AB349" s="1"/>
      <c r="AC349" s="1"/>
      <c r="AD349" s="1"/>
      <c r="AE349" s="1"/>
      <c r="AF349" s="1"/>
      <c r="AG349" s="1"/>
      <c r="AH349" s="1"/>
      <c r="AI349" s="1"/>
    </row>
    <row r="350" spans="1:35" s="2" customFormat="1" ht="11.5" x14ac:dyDescent="0.25">
      <c r="A350" s="1"/>
      <c r="B350" s="227"/>
      <c r="C350" s="227"/>
      <c r="D350" s="225"/>
      <c r="E350" s="225"/>
      <c r="F350" s="226"/>
      <c r="G350" s="166"/>
      <c r="H350" s="226"/>
      <c r="I350" s="166"/>
      <c r="J350" s="226"/>
      <c r="K350" s="166"/>
      <c r="L350" s="226"/>
      <c r="M350" s="166"/>
      <c r="N350" s="226"/>
      <c r="O350" s="166"/>
      <c r="P350" s="226"/>
      <c r="Q350" s="166"/>
      <c r="R350" s="226"/>
      <c r="S350" s="1"/>
      <c r="T350" s="1"/>
      <c r="U350" s="1"/>
      <c r="V350" s="4"/>
      <c r="W350" s="4"/>
      <c r="X350" s="4"/>
      <c r="Y350" s="4"/>
      <c r="Z350" s="4"/>
      <c r="AA350" s="4"/>
      <c r="AB350" s="1"/>
      <c r="AC350" s="1"/>
      <c r="AD350" s="1"/>
      <c r="AE350" s="1"/>
      <c r="AF350" s="1"/>
      <c r="AG350" s="1"/>
      <c r="AH350" s="1"/>
      <c r="AI350" s="1"/>
    </row>
    <row r="351" spans="1:35" s="2" customFormat="1" ht="11.5" x14ac:dyDescent="0.25">
      <c r="A351" s="1"/>
      <c r="B351" s="227"/>
      <c r="C351" s="227"/>
      <c r="D351" s="225"/>
      <c r="E351" s="225"/>
      <c r="F351" s="226"/>
      <c r="G351" s="166"/>
      <c r="H351" s="226"/>
      <c r="I351" s="166"/>
      <c r="J351" s="226"/>
      <c r="K351" s="166"/>
      <c r="L351" s="226"/>
      <c r="M351" s="166"/>
      <c r="N351" s="226"/>
      <c r="O351" s="166"/>
      <c r="P351" s="226"/>
      <c r="Q351" s="166"/>
      <c r="R351" s="226"/>
      <c r="S351" s="1"/>
      <c r="T351" s="1"/>
      <c r="U351" s="1"/>
      <c r="V351" s="4"/>
      <c r="W351" s="4"/>
      <c r="X351" s="4"/>
      <c r="Y351" s="4"/>
      <c r="Z351" s="4"/>
      <c r="AA351" s="4"/>
      <c r="AB351" s="1"/>
      <c r="AC351" s="1"/>
      <c r="AD351" s="1"/>
      <c r="AE351" s="1"/>
      <c r="AF351" s="1"/>
      <c r="AG351" s="1"/>
      <c r="AH351" s="1"/>
      <c r="AI351" s="1"/>
    </row>
    <row r="352" spans="1:35" s="2" customFormat="1" ht="11.5" x14ac:dyDescent="0.25">
      <c r="A352" s="1"/>
      <c r="B352" s="227"/>
      <c r="C352" s="227"/>
      <c r="D352" s="225"/>
      <c r="E352" s="225"/>
      <c r="F352" s="226"/>
      <c r="G352" s="166"/>
      <c r="H352" s="226"/>
      <c r="I352" s="166"/>
      <c r="J352" s="226"/>
      <c r="K352" s="166"/>
      <c r="L352" s="226"/>
      <c r="M352" s="166"/>
      <c r="N352" s="226"/>
      <c r="O352" s="166"/>
      <c r="P352" s="226"/>
      <c r="Q352" s="166"/>
      <c r="R352" s="226"/>
      <c r="S352" s="1"/>
      <c r="T352" s="1"/>
      <c r="U352" s="1"/>
      <c r="V352" s="4"/>
      <c r="W352" s="4"/>
      <c r="X352" s="4"/>
      <c r="Y352" s="4"/>
      <c r="Z352" s="4"/>
      <c r="AA352" s="4"/>
      <c r="AB352" s="1"/>
      <c r="AC352" s="1"/>
      <c r="AD352" s="1"/>
      <c r="AE352" s="1"/>
      <c r="AF352" s="1"/>
      <c r="AG352" s="1"/>
      <c r="AH352" s="1"/>
      <c r="AI352" s="1"/>
    </row>
    <row r="353" spans="1:35" s="2" customFormat="1" ht="11.5" x14ac:dyDescent="0.25">
      <c r="A353" s="1"/>
      <c r="B353" s="227"/>
      <c r="C353" s="227"/>
      <c r="D353" s="225"/>
      <c r="E353" s="225"/>
      <c r="F353" s="226"/>
      <c r="G353" s="166"/>
      <c r="H353" s="226"/>
      <c r="I353" s="166"/>
      <c r="J353" s="226"/>
      <c r="K353" s="166"/>
      <c r="L353" s="226"/>
      <c r="M353" s="166"/>
      <c r="N353" s="226"/>
      <c r="O353" s="166"/>
      <c r="P353" s="226"/>
      <c r="Q353" s="166"/>
      <c r="R353" s="226"/>
      <c r="S353" s="1"/>
      <c r="T353" s="1"/>
      <c r="U353" s="1"/>
      <c r="V353" s="4"/>
      <c r="W353" s="4"/>
      <c r="X353" s="4"/>
      <c r="Y353" s="4"/>
      <c r="Z353" s="4"/>
      <c r="AA353" s="4"/>
      <c r="AB353" s="1"/>
      <c r="AC353" s="1"/>
      <c r="AD353" s="1"/>
      <c r="AE353" s="1"/>
      <c r="AF353" s="1"/>
      <c r="AG353" s="1"/>
      <c r="AH353" s="1"/>
      <c r="AI353" s="1"/>
    </row>
    <row r="354" spans="1:35" s="2" customFormat="1" ht="11.5" x14ac:dyDescent="0.25">
      <c r="A354" s="1"/>
      <c r="B354" s="227"/>
      <c r="C354" s="227"/>
      <c r="D354" s="225"/>
      <c r="E354" s="225"/>
      <c r="F354" s="226"/>
      <c r="G354" s="166"/>
      <c r="H354" s="226"/>
      <c r="I354" s="166"/>
      <c r="J354" s="226"/>
      <c r="K354" s="166"/>
      <c r="L354" s="226"/>
      <c r="M354" s="166"/>
      <c r="N354" s="226"/>
      <c r="O354" s="166"/>
      <c r="P354" s="226"/>
      <c r="Q354" s="166"/>
      <c r="R354" s="226"/>
      <c r="S354" s="1"/>
      <c r="T354" s="1"/>
      <c r="U354" s="1"/>
      <c r="V354" s="4"/>
      <c r="W354" s="4"/>
      <c r="X354" s="4"/>
      <c r="Y354" s="4"/>
      <c r="Z354" s="4"/>
      <c r="AA354" s="4"/>
      <c r="AB354" s="1"/>
      <c r="AC354" s="1"/>
      <c r="AD354" s="1"/>
      <c r="AE354" s="1"/>
      <c r="AF354" s="1"/>
      <c r="AG354" s="1"/>
      <c r="AH354" s="1"/>
      <c r="AI354" s="1"/>
    </row>
    <row r="355" spans="1:35" s="2" customFormat="1" ht="11.5" x14ac:dyDescent="0.25">
      <c r="A355" s="1"/>
      <c r="B355" s="227"/>
      <c r="C355" s="227"/>
      <c r="D355" s="225"/>
      <c r="E355" s="225"/>
      <c r="F355" s="226"/>
      <c r="G355" s="166"/>
      <c r="H355" s="226"/>
      <c r="I355" s="166"/>
      <c r="J355" s="226"/>
      <c r="K355" s="166"/>
      <c r="L355" s="226"/>
      <c r="M355" s="166"/>
      <c r="N355" s="226"/>
      <c r="O355" s="166"/>
      <c r="P355" s="226"/>
      <c r="Q355" s="166"/>
      <c r="R355" s="226"/>
      <c r="S355" s="1"/>
      <c r="T355" s="1"/>
      <c r="U355" s="1"/>
      <c r="V355" s="4"/>
      <c r="W355" s="4"/>
      <c r="X355" s="4"/>
      <c r="Y355" s="4"/>
      <c r="Z355" s="4"/>
      <c r="AA355" s="4"/>
      <c r="AB355" s="1"/>
      <c r="AC355" s="1"/>
      <c r="AD355" s="1"/>
      <c r="AE355" s="1"/>
      <c r="AF355" s="1"/>
      <c r="AG355" s="1"/>
      <c r="AH355" s="1"/>
      <c r="AI355" s="1"/>
    </row>
    <row r="356" spans="1:35" s="2" customFormat="1" ht="11.5" x14ac:dyDescent="0.25">
      <c r="A356" s="1"/>
      <c r="B356" s="227"/>
      <c r="C356" s="227"/>
      <c r="D356" s="225"/>
      <c r="E356" s="225"/>
      <c r="F356" s="226"/>
      <c r="G356" s="166"/>
      <c r="H356" s="226"/>
      <c r="I356" s="166"/>
      <c r="J356" s="226"/>
      <c r="K356" s="166"/>
      <c r="L356" s="226"/>
      <c r="M356" s="166"/>
      <c r="N356" s="226"/>
      <c r="O356" s="166"/>
      <c r="P356" s="226"/>
      <c r="Q356" s="166"/>
      <c r="R356" s="226"/>
      <c r="S356" s="1"/>
      <c r="T356" s="1"/>
      <c r="U356" s="1"/>
      <c r="V356" s="4"/>
      <c r="W356" s="4"/>
      <c r="X356" s="4"/>
      <c r="Y356" s="4"/>
      <c r="Z356" s="4"/>
      <c r="AA356" s="4"/>
      <c r="AB356" s="1"/>
      <c r="AC356" s="1"/>
      <c r="AD356" s="1"/>
      <c r="AE356" s="1"/>
      <c r="AF356" s="1"/>
      <c r="AG356" s="1"/>
      <c r="AH356" s="1"/>
      <c r="AI356" s="1"/>
    </row>
    <row r="357" spans="1:35" s="2" customFormat="1" ht="11.5" x14ac:dyDescent="0.25">
      <c r="A357" s="1"/>
      <c r="B357" s="227"/>
      <c r="C357" s="227"/>
      <c r="D357" s="225"/>
      <c r="E357" s="225"/>
      <c r="F357" s="226"/>
      <c r="G357" s="166"/>
      <c r="H357" s="226"/>
      <c r="I357" s="166"/>
      <c r="J357" s="226"/>
      <c r="K357" s="166"/>
      <c r="L357" s="226"/>
      <c r="M357" s="166"/>
      <c r="N357" s="226"/>
      <c r="O357" s="166"/>
      <c r="P357" s="226"/>
      <c r="Q357" s="166"/>
      <c r="R357" s="226"/>
      <c r="S357" s="1"/>
      <c r="T357" s="1"/>
      <c r="U357" s="1"/>
      <c r="V357" s="4"/>
      <c r="W357" s="4"/>
      <c r="X357" s="4"/>
      <c r="Y357" s="4"/>
      <c r="Z357" s="4"/>
      <c r="AA357" s="4"/>
      <c r="AB357" s="1"/>
      <c r="AC357" s="1"/>
      <c r="AD357" s="1"/>
      <c r="AE357" s="1"/>
      <c r="AF357" s="1"/>
      <c r="AG357" s="1"/>
      <c r="AH357" s="1"/>
      <c r="AI357" s="1"/>
    </row>
    <row r="358" spans="1:35" s="2" customFormat="1" ht="11.5" x14ac:dyDescent="0.25">
      <c r="A358" s="1"/>
      <c r="B358" s="227"/>
      <c r="C358" s="227"/>
      <c r="D358" s="225"/>
      <c r="E358" s="225"/>
      <c r="F358" s="226"/>
      <c r="G358" s="166"/>
      <c r="H358" s="226"/>
      <c r="I358" s="166"/>
      <c r="J358" s="226"/>
      <c r="K358" s="166"/>
      <c r="L358" s="226"/>
      <c r="M358" s="166"/>
      <c r="N358" s="226"/>
      <c r="O358" s="166"/>
      <c r="P358" s="226"/>
      <c r="Q358" s="166"/>
      <c r="R358" s="226"/>
      <c r="S358" s="1"/>
      <c r="T358" s="1"/>
      <c r="U358" s="1"/>
      <c r="V358" s="4"/>
      <c r="W358" s="4"/>
      <c r="X358" s="4"/>
      <c r="Y358" s="4"/>
      <c r="Z358" s="4"/>
      <c r="AA358" s="4"/>
      <c r="AB358" s="1"/>
      <c r="AC358" s="1"/>
      <c r="AD358" s="1"/>
      <c r="AE358" s="1"/>
      <c r="AF358" s="1"/>
      <c r="AG358" s="1"/>
      <c r="AH358" s="1"/>
      <c r="AI358" s="1"/>
    </row>
    <row r="359" spans="1:35" s="2" customFormat="1" ht="11.5" x14ac:dyDescent="0.25">
      <c r="A359" s="1"/>
      <c r="B359" s="227"/>
      <c r="C359" s="227"/>
      <c r="D359" s="225"/>
      <c r="E359" s="225"/>
      <c r="F359" s="226"/>
      <c r="G359" s="166"/>
      <c r="H359" s="226"/>
      <c r="I359" s="166"/>
      <c r="J359" s="226"/>
      <c r="K359" s="166"/>
      <c r="L359" s="226"/>
      <c r="M359" s="166"/>
      <c r="N359" s="226"/>
      <c r="O359" s="166"/>
      <c r="P359" s="226"/>
      <c r="Q359" s="166"/>
      <c r="R359" s="226"/>
      <c r="S359" s="1"/>
      <c r="T359" s="1"/>
      <c r="U359" s="1"/>
      <c r="V359" s="4"/>
      <c r="W359" s="4"/>
      <c r="X359" s="4"/>
      <c r="Y359" s="4"/>
      <c r="Z359" s="4"/>
      <c r="AA359" s="4"/>
      <c r="AB359" s="1"/>
      <c r="AC359" s="1"/>
      <c r="AD359" s="1"/>
      <c r="AE359" s="1"/>
      <c r="AF359" s="1"/>
      <c r="AG359" s="1"/>
      <c r="AH359" s="1"/>
      <c r="AI359" s="1"/>
    </row>
    <row r="360" spans="1:35" s="2" customFormat="1" ht="11.5" x14ac:dyDescent="0.25">
      <c r="A360" s="1"/>
      <c r="B360" s="227"/>
      <c r="C360" s="227"/>
      <c r="D360" s="225"/>
      <c r="E360" s="225"/>
      <c r="F360" s="226"/>
      <c r="G360" s="166"/>
      <c r="H360" s="226"/>
      <c r="I360" s="166"/>
      <c r="J360" s="226"/>
      <c r="K360" s="166"/>
      <c r="L360" s="226"/>
      <c r="M360" s="166"/>
      <c r="N360" s="226"/>
      <c r="O360" s="166"/>
      <c r="P360" s="226"/>
      <c r="Q360" s="166"/>
      <c r="R360" s="226"/>
      <c r="S360" s="1"/>
      <c r="T360" s="1"/>
      <c r="U360" s="1"/>
      <c r="V360" s="4"/>
      <c r="W360" s="4"/>
      <c r="X360" s="4"/>
      <c r="Y360" s="4"/>
      <c r="Z360" s="4"/>
      <c r="AA360" s="4"/>
      <c r="AB360" s="1"/>
      <c r="AC360" s="1"/>
      <c r="AD360" s="1"/>
      <c r="AE360" s="1"/>
      <c r="AF360" s="1"/>
      <c r="AG360" s="1"/>
      <c r="AH360" s="1"/>
      <c r="AI360" s="1"/>
    </row>
    <row r="361" spans="1:35" s="2" customFormat="1" ht="11.5" x14ac:dyDescent="0.25">
      <c r="A361" s="1"/>
      <c r="B361" s="227"/>
      <c r="C361" s="227"/>
      <c r="D361" s="225"/>
      <c r="E361" s="225"/>
      <c r="F361" s="226"/>
      <c r="G361" s="166"/>
      <c r="H361" s="226"/>
      <c r="I361" s="166"/>
      <c r="J361" s="226"/>
      <c r="K361" s="166"/>
      <c r="L361" s="226"/>
      <c r="M361" s="166"/>
      <c r="N361" s="226"/>
      <c r="O361" s="166"/>
      <c r="P361" s="226"/>
      <c r="Q361" s="166"/>
      <c r="R361" s="226"/>
      <c r="S361" s="1"/>
      <c r="T361" s="1"/>
      <c r="U361" s="1"/>
      <c r="V361" s="4"/>
      <c r="W361" s="4"/>
      <c r="X361" s="4"/>
      <c r="Y361" s="4"/>
      <c r="Z361" s="4"/>
      <c r="AA361" s="4"/>
      <c r="AB361" s="1"/>
      <c r="AC361" s="1"/>
      <c r="AD361" s="1"/>
      <c r="AE361" s="1"/>
      <c r="AF361" s="1"/>
      <c r="AG361" s="1"/>
      <c r="AH361" s="1"/>
      <c r="AI361" s="1"/>
    </row>
    <row r="362" spans="1:35" s="2" customFormat="1" ht="11.5" x14ac:dyDescent="0.25">
      <c r="A362" s="1"/>
      <c r="B362" s="227"/>
      <c r="C362" s="227"/>
      <c r="D362" s="225"/>
      <c r="E362" s="225"/>
      <c r="F362" s="226"/>
      <c r="G362" s="166"/>
      <c r="H362" s="226"/>
      <c r="I362" s="166"/>
      <c r="J362" s="226"/>
      <c r="K362" s="166"/>
      <c r="L362" s="226"/>
      <c r="M362" s="166"/>
      <c r="N362" s="226"/>
      <c r="O362" s="166"/>
      <c r="P362" s="226"/>
      <c r="Q362" s="166"/>
      <c r="R362" s="226"/>
      <c r="S362" s="1"/>
      <c r="T362" s="1"/>
      <c r="U362" s="1"/>
      <c r="V362" s="4"/>
      <c r="W362" s="4"/>
      <c r="X362" s="4"/>
      <c r="Y362" s="4"/>
      <c r="Z362" s="4"/>
      <c r="AA362" s="4"/>
      <c r="AB362" s="1"/>
      <c r="AC362" s="1"/>
      <c r="AD362" s="1"/>
      <c r="AE362" s="1"/>
      <c r="AF362" s="1"/>
      <c r="AG362" s="1"/>
      <c r="AH362" s="1"/>
      <c r="AI362" s="1"/>
    </row>
    <row r="363" spans="1:35" s="2" customFormat="1" ht="11.5" x14ac:dyDescent="0.25">
      <c r="A363" s="1"/>
      <c r="B363" s="227"/>
      <c r="C363" s="227"/>
      <c r="D363" s="225"/>
      <c r="E363" s="225"/>
      <c r="F363" s="226"/>
      <c r="G363" s="166"/>
      <c r="H363" s="226"/>
      <c r="I363" s="166"/>
      <c r="J363" s="226"/>
      <c r="K363" s="166"/>
      <c r="L363" s="226"/>
      <c r="M363" s="166"/>
      <c r="N363" s="226"/>
      <c r="O363" s="166"/>
      <c r="P363" s="226"/>
      <c r="Q363" s="166"/>
      <c r="R363" s="226"/>
      <c r="S363" s="1"/>
      <c r="T363" s="1"/>
      <c r="U363" s="1"/>
      <c r="V363" s="4"/>
      <c r="W363" s="4"/>
      <c r="X363" s="4"/>
      <c r="Y363" s="4"/>
      <c r="Z363" s="4"/>
      <c r="AA363" s="4"/>
      <c r="AB363" s="1"/>
      <c r="AC363" s="1"/>
      <c r="AD363" s="1"/>
      <c r="AE363" s="1"/>
      <c r="AF363" s="1"/>
      <c r="AG363" s="1"/>
      <c r="AH363" s="1"/>
      <c r="AI363" s="1"/>
    </row>
    <row r="364" spans="1:35" s="2" customFormat="1" ht="11.5" x14ac:dyDescent="0.25">
      <c r="A364" s="1"/>
      <c r="B364" s="227"/>
      <c r="C364" s="227"/>
      <c r="D364" s="225"/>
      <c r="E364" s="225"/>
      <c r="F364" s="226"/>
      <c r="G364" s="166"/>
      <c r="H364" s="226"/>
      <c r="I364" s="166"/>
      <c r="J364" s="226"/>
      <c r="K364" s="166"/>
      <c r="L364" s="226"/>
      <c r="M364" s="166"/>
      <c r="N364" s="226"/>
      <c r="O364" s="166"/>
      <c r="P364" s="226"/>
      <c r="Q364" s="166"/>
      <c r="R364" s="226"/>
      <c r="S364" s="1"/>
      <c r="T364" s="1"/>
      <c r="U364" s="1"/>
      <c r="V364" s="4"/>
      <c r="W364" s="4"/>
      <c r="X364" s="4"/>
      <c r="Y364" s="4"/>
      <c r="Z364" s="4"/>
      <c r="AA364" s="4"/>
      <c r="AB364" s="1"/>
      <c r="AC364" s="1"/>
      <c r="AD364" s="1"/>
      <c r="AE364" s="1"/>
      <c r="AF364" s="1"/>
      <c r="AG364" s="1"/>
      <c r="AH364" s="1"/>
      <c r="AI364" s="1"/>
    </row>
    <row r="365" spans="1:35" s="2" customFormat="1" ht="11.5" x14ac:dyDescent="0.25">
      <c r="A365" s="1"/>
      <c r="B365" s="227"/>
      <c r="C365" s="227"/>
      <c r="D365" s="225"/>
      <c r="E365" s="225"/>
      <c r="F365" s="226"/>
      <c r="G365" s="166"/>
      <c r="H365" s="226"/>
      <c r="I365" s="166"/>
      <c r="J365" s="226"/>
      <c r="K365" s="166"/>
      <c r="L365" s="226"/>
      <c r="M365" s="166"/>
      <c r="N365" s="226"/>
      <c r="O365" s="166"/>
      <c r="P365" s="226"/>
      <c r="Q365" s="166"/>
      <c r="R365" s="226"/>
      <c r="S365" s="1"/>
      <c r="T365" s="1"/>
      <c r="U365" s="1"/>
      <c r="V365" s="4"/>
      <c r="W365" s="4"/>
      <c r="X365" s="4"/>
      <c r="Y365" s="4"/>
      <c r="Z365" s="4"/>
      <c r="AA365" s="4"/>
      <c r="AB365" s="1"/>
      <c r="AC365" s="1"/>
      <c r="AD365" s="1"/>
      <c r="AE365" s="1"/>
      <c r="AF365" s="1"/>
      <c r="AG365" s="1"/>
      <c r="AH365" s="1"/>
      <c r="AI365" s="1"/>
    </row>
    <row r="366" spans="1:35" s="2" customFormat="1" ht="11.5" x14ac:dyDescent="0.25">
      <c r="A366" s="1"/>
      <c r="B366" s="227"/>
      <c r="C366" s="227"/>
      <c r="D366" s="225"/>
      <c r="E366" s="225"/>
      <c r="F366" s="226"/>
      <c r="G366" s="166"/>
      <c r="H366" s="226"/>
      <c r="I366" s="166"/>
      <c r="J366" s="226"/>
      <c r="K366" s="166"/>
      <c r="L366" s="226"/>
      <c r="M366" s="166"/>
      <c r="N366" s="226"/>
      <c r="O366" s="166"/>
      <c r="P366" s="226"/>
      <c r="Q366" s="166"/>
      <c r="R366" s="226"/>
      <c r="S366" s="1"/>
      <c r="T366" s="1"/>
      <c r="U366" s="1"/>
      <c r="V366" s="4"/>
      <c r="W366" s="4"/>
      <c r="X366" s="4"/>
      <c r="Y366" s="4"/>
      <c r="Z366" s="4"/>
      <c r="AA366" s="4"/>
      <c r="AB366" s="1"/>
      <c r="AC366" s="1"/>
      <c r="AD366" s="1"/>
      <c r="AE366" s="1"/>
      <c r="AF366" s="1"/>
      <c r="AG366" s="1"/>
      <c r="AH366" s="1"/>
      <c r="AI366" s="1"/>
    </row>
    <row r="367" spans="1:35" s="2" customFormat="1" ht="11.5" x14ac:dyDescent="0.25">
      <c r="A367" s="1"/>
      <c r="B367" s="227"/>
      <c r="C367" s="227"/>
      <c r="D367" s="225"/>
      <c r="E367" s="225"/>
      <c r="F367" s="226"/>
      <c r="G367" s="166"/>
      <c r="H367" s="226"/>
      <c r="I367" s="166"/>
      <c r="J367" s="226"/>
      <c r="K367" s="166"/>
      <c r="L367" s="226"/>
      <c r="M367" s="166"/>
      <c r="N367" s="226"/>
      <c r="O367" s="166"/>
      <c r="P367" s="226"/>
      <c r="Q367" s="166"/>
      <c r="R367" s="226"/>
      <c r="S367" s="1"/>
      <c r="T367" s="1"/>
      <c r="U367" s="1"/>
      <c r="V367" s="4"/>
      <c r="W367" s="4"/>
      <c r="X367" s="4"/>
      <c r="Y367" s="4"/>
      <c r="Z367" s="4"/>
      <c r="AA367" s="4"/>
      <c r="AB367" s="1"/>
      <c r="AC367" s="1"/>
      <c r="AD367" s="1"/>
      <c r="AE367" s="1"/>
      <c r="AF367" s="1"/>
      <c r="AG367" s="1"/>
      <c r="AH367" s="1"/>
      <c r="AI367" s="1"/>
    </row>
    <row r="368" spans="1:35" s="2" customFormat="1" ht="11.5" x14ac:dyDescent="0.25">
      <c r="A368" s="1"/>
      <c r="B368" s="227"/>
      <c r="C368" s="227"/>
      <c r="D368" s="225"/>
      <c r="E368" s="225"/>
      <c r="F368" s="226"/>
      <c r="G368" s="166"/>
      <c r="H368" s="226"/>
      <c r="I368" s="166"/>
      <c r="J368" s="226"/>
      <c r="K368" s="166"/>
      <c r="L368" s="226"/>
      <c r="M368" s="166"/>
      <c r="N368" s="226"/>
      <c r="O368" s="166"/>
      <c r="P368" s="226"/>
      <c r="Q368" s="166"/>
      <c r="R368" s="226"/>
      <c r="S368" s="1"/>
      <c r="T368" s="1"/>
      <c r="U368" s="1"/>
      <c r="V368" s="4"/>
      <c r="W368" s="4"/>
      <c r="X368" s="4"/>
      <c r="Y368" s="4"/>
      <c r="Z368" s="4"/>
      <c r="AA368" s="4"/>
      <c r="AB368" s="1"/>
      <c r="AC368" s="1"/>
      <c r="AD368" s="1"/>
      <c r="AE368" s="1"/>
      <c r="AF368" s="1"/>
      <c r="AG368" s="1"/>
      <c r="AH368" s="1"/>
      <c r="AI368" s="1"/>
    </row>
    <row r="369" spans="1:35" s="2" customFormat="1" ht="11.5" x14ac:dyDescent="0.25">
      <c r="A369" s="1"/>
      <c r="B369" s="227"/>
      <c r="C369" s="227"/>
      <c r="D369" s="225"/>
      <c r="E369" s="225"/>
      <c r="F369" s="226"/>
      <c r="G369" s="166"/>
      <c r="H369" s="226"/>
      <c r="I369" s="166"/>
      <c r="J369" s="226"/>
      <c r="K369" s="166"/>
      <c r="L369" s="226"/>
      <c r="M369" s="166"/>
      <c r="N369" s="226"/>
      <c r="O369" s="166"/>
      <c r="P369" s="226"/>
      <c r="Q369" s="166"/>
      <c r="R369" s="226"/>
      <c r="S369" s="1"/>
      <c r="T369" s="1"/>
      <c r="U369" s="1"/>
      <c r="V369" s="4"/>
      <c r="W369" s="4"/>
      <c r="X369" s="4"/>
      <c r="Y369" s="4"/>
      <c r="Z369" s="4"/>
      <c r="AA369" s="4"/>
      <c r="AB369" s="1"/>
      <c r="AC369" s="1"/>
      <c r="AD369" s="1"/>
      <c r="AE369" s="1"/>
      <c r="AF369" s="1"/>
      <c r="AG369" s="1"/>
      <c r="AH369" s="1"/>
      <c r="AI369" s="1"/>
    </row>
    <row r="370" spans="1:35" s="2" customFormat="1" ht="11.5" x14ac:dyDescent="0.25">
      <c r="A370" s="1"/>
      <c r="B370" s="227"/>
      <c r="C370" s="227"/>
      <c r="D370" s="225"/>
      <c r="E370" s="225"/>
      <c r="F370" s="226"/>
      <c r="G370" s="166"/>
      <c r="H370" s="226"/>
      <c r="I370" s="166"/>
      <c r="J370" s="226"/>
      <c r="K370" s="166"/>
      <c r="L370" s="226"/>
      <c r="M370" s="166"/>
      <c r="N370" s="226"/>
      <c r="O370" s="166"/>
      <c r="P370" s="226"/>
      <c r="Q370" s="166"/>
      <c r="R370" s="226"/>
      <c r="S370" s="1"/>
      <c r="T370" s="1"/>
      <c r="U370" s="1"/>
      <c r="V370" s="4"/>
      <c r="W370" s="4"/>
      <c r="X370" s="4"/>
      <c r="Y370" s="4"/>
      <c r="Z370" s="4"/>
      <c r="AA370" s="4"/>
      <c r="AB370" s="1"/>
      <c r="AC370" s="1"/>
      <c r="AD370" s="1"/>
      <c r="AE370" s="1"/>
      <c r="AF370" s="1"/>
      <c r="AG370" s="1"/>
      <c r="AH370" s="1"/>
      <c r="AI370" s="1"/>
    </row>
    <row r="371" spans="1:35" s="2" customFormat="1" ht="11.5" x14ac:dyDescent="0.25">
      <c r="A371" s="1"/>
      <c r="B371" s="227"/>
      <c r="C371" s="227"/>
      <c r="D371" s="225"/>
      <c r="E371" s="225"/>
      <c r="F371" s="226"/>
      <c r="G371" s="166"/>
      <c r="H371" s="226"/>
      <c r="I371" s="166"/>
      <c r="J371" s="226"/>
      <c r="K371" s="166"/>
      <c r="L371" s="226"/>
      <c r="M371" s="166"/>
      <c r="N371" s="226"/>
      <c r="O371" s="166"/>
      <c r="P371" s="226"/>
      <c r="Q371" s="166"/>
      <c r="R371" s="226"/>
      <c r="S371" s="1"/>
      <c r="T371" s="1"/>
      <c r="U371" s="1"/>
      <c r="V371" s="4"/>
      <c r="W371" s="4"/>
      <c r="X371" s="4"/>
      <c r="Y371" s="4"/>
      <c r="Z371" s="4"/>
      <c r="AA371" s="4"/>
      <c r="AB371" s="1"/>
      <c r="AC371" s="1"/>
      <c r="AD371" s="1"/>
      <c r="AE371" s="1"/>
      <c r="AF371" s="1"/>
      <c r="AG371" s="1"/>
      <c r="AH371" s="1"/>
      <c r="AI371" s="1"/>
    </row>
    <row r="372" spans="1:35" s="2" customFormat="1" ht="11.5" x14ac:dyDescent="0.25">
      <c r="A372" s="1"/>
      <c r="B372" s="227"/>
      <c r="C372" s="227"/>
      <c r="D372" s="225"/>
      <c r="E372" s="225"/>
      <c r="F372" s="226"/>
      <c r="G372" s="166"/>
      <c r="H372" s="226"/>
      <c r="I372" s="166"/>
      <c r="J372" s="226"/>
      <c r="K372" s="166"/>
      <c r="L372" s="226"/>
      <c r="M372" s="166"/>
      <c r="N372" s="226"/>
      <c r="O372" s="166"/>
      <c r="P372" s="226"/>
      <c r="Q372" s="166"/>
      <c r="R372" s="226"/>
      <c r="S372" s="1"/>
      <c r="T372" s="1"/>
      <c r="U372" s="1"/>
      <c r="V372" s="4"/>
      <c r="W372" s="4"/>
      <c r="X372" s="4"/>
      <c r="Y372" s="4"/>
      <c r="Z372" s="4"/>
      <c r="AA372" s="4"/>
      <c r="AB372" s="1"/>
      <c r="AC372" s="1"/>
      <c r="AD372" s="1"/>
      <c r="AE372" s="1"/>
      <c r="AF372" s="1"/>
      <c r="AG372" s="1"/>
      <c r="AH372" s="1"/>
      <c r="AI372" s="1"/>
    </row>
    <row r="373" spans="1:35" s="2" customFormat="1" ht="11.5" x14ac:dyDescent="0.25">
      <c r="A373" s="1"/>
      <c r="B373" s="227"/>
      <c r="C373" s="227"/>
      <c r="D373" s="225"/>
      <c r="E373" s="225"/>
      <c r="F373" s="226"/>
      <c r="G373" s="166"/>
      <c r="H373" s="226"/>
      <c r="I373" s="166"/>
      <c r="J373" s="226"/>
      <c r="K373" s="166"/>
      <c r="L373" s="226"/>
      <c r="M373" s="166"/>
      <c r="N373" s="226"/>
      <c r="O373" s="166"/>
      <c r="P373" s="226"/>
      <c r="Q373" s="166"/>
      <c r="R373" s="226"/>
      <c r="S373" s="1"/>
      <c r="T373" s="1"/>
      <c r="U373" s="1"/>
      <c r="V373" s="4"/>
      <c r="W373" s="4"/>
      <c r="X373" s="4"/>
      <c r="Y373" s="4"/>
      <c r="Z373" s="4"/>
      <c r="AA373" s="4"/>
      <c r="AB373" s="1"/>
      <c r="AC373" s="1"/>
      <c r="AD373" s="1"/>
      <c r="AE373" s="1"/>
      <c r="AF373" s="1"/>
      <c r="AG373" s="1"/>
      <c r="AH373" s="1"/>
      <c r="AI373" s="1"/>
    </row>
    <row r="374" spans="1:35" s="2" customFormat="1" ht="11.5" x14ac:dyDescent="0.25">
      <c r="A374" s="1"/>
      <c r="B374" s="227"/>
      <c r="C374" s="227"/>
      <c r="D374" s="225"/>
      <c r="E374" s="225"/>
      <c r="F374" s="226"/>
      <c r="G374" s="166"/>
      <c r="H374" s="226"/>
      <c r="I374" s="166"/>
      <c r="J374" s="226"/>
      <c r="K374" s="166"/>
      <c r="L374" s="226"/>
      <c r="M374" s="166"/>
      <c r="N374" s="226"/>
      <c r="O374" s="166"/>
      <c r="P374" s="226"/>
      <c r="Q374" s="166"/>
      <c r="R374" s="226"/>
      <c r="S374" s="1"/>
      <c r="T374" s="1"/>
      <c r="U374" s="1"/>
      <c r="V374" s="4"/>
      <c r="W374" s="4"/>
      <c r="X374" s="4"/>
      <c r="Y374" s="4"/>
      <c r="Z374" s="4"/>
      <c r="AA374" s="4"/>
      <c r="AB374" s="1"/>
      <c r="AC374" s="1"/>
      <c r="AD374" s="1"/>
      <c r="AE374" s="1"/>
      <c r="AF374" s="1"/>
      <c r="AG374" s="1"/>
      <c r="AH374" s="1"/>
      <c r="AI374" s="1"/>
    </row>
    <row r="375" spans="1:35" s="2" customFormat="1" ht="11.5" x14ac:dyDescent="0.25">
      <c r="A375" s="1"/>
      <c r="B375" s="227"/>
      <c r="C375" s="227"/>
      <c r="D375" s="225"/>
      <c r="E375" s="225"/>
      <c r="F375" s="226"/>
      <c r="G375" s="166"/>
      <c r="H375" s="226"/>
      <c r="I375" s="166"/>
      <c r="J375" s="226"/>
      <c r="K375" s="166"/>
      <c r="L375" s="226"/>
      <c r="M375" s="166"/>
      <c r="N375" s="226"/>
      <c r="O375" s="166"/>
      <c r="P375" s="226"/>
      <c r="Q375" s="166"/>
      <c r="R375" s="226"/>
      <c r="S375" s="1"/>
      <c r="T375" s="1"/>
      <c r="U375" s="1"/>
      <c r="V375" s="4"/>
      <c r="W375" s="4"/>
      <c r="X375" s="4"/>
      <c r="Y375" s="4"/>
      <c r="Z375" s="4"/>
      <c r="AA375" s="4"/>
      <c r="AB375" s="1"/>
      <c r="AC375" s="1"/>
      <c r="AD375" s="1"/>
      <c r="AE375" s="1"/>
      <c r="AF375" s="1"/>
      <c r="AG375" s="1"/>
      <c r="AH375" s="1"/>
      <c r="AI375" s="1"/>
    </row>
    <row r="376" spans="1:35" s="2" customFormat="1" ht="11.5" x14ac:dyDescent="0.25">
      <c r="A376" s="1"/>
      <c r="B376" s="227"/>
      <c r="C376" s="227"/>
      <c r="D376" s="225"/>
      <c r="E376" s="225"/>
      <c r="F376" s="226"/>
      <c r="G376" s="166"/>
      <c r="H376" s="226"/>
      <c r="I376" s="166"/>
      <c r="J376" s="226"/>
      <c r="K376" s="166"/>
      <c r="L376" s="226"/>
      <c r="M376" s="166"/>
      <c r="N376" s="226"/>
      <c r="O376" s="166"/>
      <c r="P376" s="226"/>
      <c r="Q376" s="166"/>
      <c r="R376" s="226"/>
      <c r="S376" s="1"/>
      <c r="T376" s="1"/>
      <c r="U376" s="1"/>
      <c r="V376" s="4"/>
      <c r="W376" s="4"/>
      <c r="X376" s="4"/>
      <c r="Y376" s="4"/>
      <c r="Z376" s="4"/>
      <c r="AA376" s="4"/>
      <c r="AB376" s="1"/>
      <c r="AC376" s="1"/>
      <c r="AD376" s="1"/>
      <c r="AE376" s="1"/>
      <c r="AF376" s="1"/>
      <c r="AG376" s="1"/>
      <c r="AH376" s="1"/>
      <c r="AI376" s="1"/>
    </row>
    <row r="377" spans="1:35" s="2" customFormat="1" ht="11.5" x14ac:dyDescent="0.25">
      <c r="A377" s="1"/>
      <c r="B377" s="227"/>
      <c r="C377" s="227"/>
      <c r="D377" s="225"/>
      <c r="E377" s="225"/>
      <c r="F377" s="226"/>
      <c r="G377" s="166"/>
      <c r="H377" s="226"/>
      <c r="I377" s="166"/>
      <c r="J377" s="226"/>
      <c r="K377" s="166"/>
      <c r="L377" s="226"/>
      <c r="M377" s="166"/>
      <c r="N377" s="226"/>
      <c r="O377" s="166"/>
      <c r="P377" s="226"/>
      <c r="Q377" s="166"/>
      <c r="R377" s="226"/>
      <c r="S377" s="1"/>
      <c r="T377" s="1"/>
      <c r="U377" s="1"/>
      <c r="V377" s="4"/>
      <c r="W377" s="4"/>
      <c r="X377" s="4"/>
      <c r="Y377" s="4"/>
      <c r="Z377" s="4"/>
      <c r="AA377" s="4"/>
      <c r="AB377" s="1"/>
      <c r="AC377" s="1"/>
      <c r="AD377" s="1"/>
      <c r="AE377" s="1"/>
      <c r="AF377" s="1"/>
      <c r="AG377" s="1"/>
      <c r="AH377" s="1"/>
      <c r="AI377" s="1"/>
    </row>
    <row r="378" spans="1:35" s="2" customFormat="1" ht="11.5" x14ac:dyDescent="0.25">
      <c r="A378" s="1"/>
      <c r="B378" s="227"/>
      <c r="C378" s="227"/>
      <c r="D378" s="225"/>
      <c r="E378" s="225"/>
      <c r="F378" s="226"/>
      <c r="G378" s="166"/>
      <c r="H378" s="226"/>
      <c r="I378" s="166"/>
      <c r="J378" s="226"/>
      <c r="K378" s="166"/>
      <c r="L378" s="226"/>
      <c r="M378" s="166"/>
      <c r="N378" s="226"/>
      <c r="O378" s="166"/>
      <c r="P378" s="226"/>
      <c r="Q378" s="166"/>
      <c r="R378" s="226"/>
      <c r="S378" s="1"/>
      <c r="T378" s="1"/>
      <c r="U378" s="1"/>
      <c r="V378" s="4"/>
      <c r="W378" s="4"/>
      <c r="X378" s="4"/>
      <c r="Y378" s="4"/>
      <c r="Z378" s="4"/>
      <c r="AA378" s="4"/>
      <c r="AB378" s="1"/>
      <c r="AC378" s="1"/>
      <c r="AD378" s="1"/>
      <c r="AE378" s="1"/>
      <c r="AF378" s="1"/>
      <c r="AG378" s="1"/>
      <c r="AH378" s="1"/>
      <c r="AI378" s="1"/>
    </row>
    <row r="379" spans="1:35" s="2" customFormat="1" ht="11.5" x14ac:dyDescent="0.25">
      <c r="A379" s="1"/>
      <c r="B379" s="227"/>
      <c r="C379" s="227"/>
      <c r="D379" s="225"/>
      <c r="E379" s="225"/>
      <c r="F379" s="226"/>
      <c r="G379" s="166"/>
      <c r="H379" s="226"/>
      <c r="I379" s="166"/>
      <c r="J379" s="226"/>
      <c r="K379" s="166"/>
      <c r="L379" s="226"/>
      <c r="M379" s="166"/>
      <c r="N379" s="226"/>
      <c r="O379" s="166"/>
      <c r="P379" s="226"/>
      <c r="Q379" s="166"/>
      <c r="R379" s="226"/>
      <c r="S379" s="1"/>
      <c r="T379" s="1"/>
      <c r="U379" s="1"/>
      <c r="V379" s="4"/>
      <c r="W379" s="4"/>
      <c r="X379" s="4"/>
      <c r="Y379" s="4"/>
      <c r="Z379" s="4"/>
      <c r="AA379" s="4"/>
      <c r="AB379" s="1"/>
      <c r="AC379" s="1"/>
      <c r="AD379" s="1"/>
      <c r="AE379" s="1"/>
      <c r="AF379" s="1"/>
      <c r="AG379" s="1"/>
      <c r="AH379" s="1"/>
      <c r="AI379" s="1"/>
    </row>
    <row r="380" spans="1:35" s="2" customFormat="1" ht="11.5" x14ac:dyDescent="0.25">
      <c r="A380" s="1"/>
      <c r="B380" s="227"/>
      <c r="C380" s="227"/>
      <c r="D380" s="225"/>
      <c r="E380" s="225"/>
      <c r="F380" s="226"/>
      <c r="G380" s="166"/>
      <c r="H380" s="226"/>
      <c r="I380" s="166"/>
      <c r="J380" s="226"/>
      <c r="K380" s="166"/>
      <c r="L380" s="226"/>
      <c r="M380" s="166"/>
      <c r="N380" s="226"/>
      <c r="O380" s="166"/>
      <c r="P380" s="226"/>
      <c r="Q380" s="166"/>
      <c r="R380" s="226"/>
      <c r="S380" s="1"/>
      <c r="T380" s="1"/>
      <c r="U380" s="1"/>
      <c r="V380" s="4"/>
      <c r="W380" s="4"/>
      <c r="X380" s="4"/>
      <c r="Y380" s="4"/>
      <c r="Z380" s="4"/>
      <c r="AA380" s="4"/>
      <c r="AB380" s="1"/>
      <c r="AC380" s="1"/>
      <c r="AD380" s="1"/>
      <c r="AE380" s="1"/>
      <c r="AF380" s="1"/>
      <c r="AG380" s="1"/>
      <c r="AH380" s="1"/>
      <c r="AI380" s="1"/>
    </row>
    <row r="381" spans="1:35" s="2" customFormat="1" ht="11.5" x14ac:dyDescent="0.25">
      <c r="A381" s="1"/>
      <c r="B381" s="227"/>
      <c r="C381" s="227"/>
      <c r="D381" s="225"/>
      <c r="E381" s="225"/>
      <c r="F381" s="226"/>
      <c r="G381" s="166"/>
      <c r="H381" s="226"/>
      <c r="I381" s="166"/>
      <c r="J381" s="226"/>
      <c r="K381" s="166"/>
      <c r="L381" s="226"/>
      <c r="M381" s="166"/>
      <c r="N381" s="226"/>
      <c r="O381" s="166"/>
      <c r="P381" s="226"/>
      <c r="Q381" s="166"/>
      <c r="R381" s="226"/>
      <c r="S381" s="1"/>
      <c r="T381" s="1"/>
      <c r="U381" s="1"/>
      <c r="V381" s="4"/>
      <c r="W381" s="4"/>
      <c r="X381" s="4"/>
      <c r="Y381" s="4"/>
      <c r="Z381" s="4"/>
      <c r="AA381" s="4"/>
      <c r="AB381" s="1"/>
      <c r="AC381" s="1"/>
      <c r="AD381" s="1"/>
      <c r="AE381" s="1"/>
      <c r="AF381" s="1"/>
      <c r="AG381" s="1"/>
      <c r="AH381" s="1"/>
      <c r="AI381" s="1"/>
    </row>
    <row r="382" spans="1:35" s="2" customFormat="1" ht="11.5" x14ac:dyDescent="0.25">
      <c r="A382" s="1"/>
      <c r="B382" s="227"/>
      <c r="C382" s="227"/>
      <c r="D382" s="225"/>
      <c r="E382" s="225"/>
      <c r="F382" s="226"/>
      <c r="G382" s="166"/>
      <c r="H382" s="226"/>
      <c r="I382" s="166"/>
      <c r="J382" s="226"/>
      <c r="K382" s="166"/>
      <c r="L382" s="226"/>
      <c r="M382" s="166"/>
      <c r="N382" s="226"/>
      <c r="O382" s="166"/>
      <c r="P382" s="226"/>
      <c r="Q382" s="166"/>
      <c r="R382" s="226"/>
      <c r="S382" s="1"/>
      <c r="T382" s="1"/>
      <c r="U382" s="1"/>
      <c r="V382" s="4"/>
      <c r="W382" s="4"/>
      <c r="X382" s="4"/>
      <c r="Y382" s="4"/>
      <c r="Z382" s="4"/>
      <c r="AA382" s="4"/>
      <c r="AB382" s="1"/>
      <c r="AC382" s="1"/>
      <c r="AD382" s="1"/>
      <c r="AE382" s="1"/>
      <c r="AF382" s="1"/>
      <c r="AG382" s="1"/>
      <c r="AH382" s="1"/>
      <c r="AI382" s="1"/>
    </row>
    <row r="383" spans="1:35" s="2" customFormat="1" ht="11.5" x14ac:dyDescent="0.25">
      <c r="A383" s="1"/>
      <c r="B383" s="227"/>
      <c r="C383" s="227"/>
      <c r="D383" s="225"/>
      <c r="E383" s="225"/>
      <c r="F383" s="226"/>
      <c r="G383" s="166"/>
      <c r="H383" s="226"/>
      <c r="I383" s="166"/>
      <c r="J383" s="226"/>
      <c r="K383" s="166"/>
      <c r="L383" s="226"/>
      <c r="M383" s="166"/>
      <c r="N383" s="226"/>
      <c r="O383" s="166"/>
      <c r="P383" s="226"/>
      <c r="Q383" s="166"/>
      <c r="R383" s="226"/>
      <c r="S383" s="1"/>
      <c r="T383" s="1"/>
      <c r="U383" s="1"/>
      <c r="V383" s="4"/>
      <c r="W383" s="4"/>
      <c r="X383" s="4"/>
      <c r="Y383" s="4"/>
      <c r="Z383" s="4"/>
      <c r="AA383" s="4"/>
      <c r="AB383" s="1"/>
      <c r="AC383" s="1"/>
      <c r="AD383" s="1"/>
      <c r="AE383" s="1"/>
      <c r="AF383" s="1"/>
      <c r="AG383" s="1"/>
      <c r="AH383" s="1"/>
      <c r="AI383" s="1"/>
    </row>
    <row r="384" spans="1:35" s="2" customFormat="1" ht="11.5" x14ac:dyDescent="0.25">
      <c r="A384" s="1"/>
      <c r="B384" s="227"/>
      <c r="C384" s="227"/>
      <c r="D384" s="225"/>
      <c r="E384" s="225"/>
      <c r="F384" s="226"/>
      <c r="G384" s="166"/>
      <c r="H384" s="226"/>
      <c r="I384" s="166"/>
      <c r="J384" s="226"/>
      <c r="K384" s="166"/>
      <c r="L384" s="226"/>
      <c r="M384" s="166"/>
      <c r="N384" s="226"/>
      <c r="O384" s="166"/>
      <c r="P384" s="226"/>
      <c r="Q384" s="166"/>
      <c r="R384" s="226"/>
      <c r="S384" s="1"/>
      <c r="T384" s="1"/>
      <c r="U384" s="1"/>
      <c r="V384" s="4"/>
      <c r="W384" s="4"/>
      <c r="X384" s="4"/>
      <c r="Y384" s="4"/>
      <c r="Z384" s="4"/>
      <c r="AA384" s="4"/>
      <c r="AB384" s="1"/>
      <c r="AC384" s="1"/>
      <c r="AD384" s="1"/>
      <c r="AE384" s="1"/>
      <c r="AF384" s="1"/>
      <c r="AG384" s="1"/>
      <c r="AH384" s="1"/>
      <c r="AI384" s="1"/>
    </row>
    <row r="385" spans="1:35" s="2" customFormat="1" ht="11.5" x14ac:dyDescent="0.25">
      <c r="A385" s="1"/>
      <c r="B385" s="227"/>
      <c r="C385" s="227"/>
      <c r="D385" s="225"/>
      <c r="E385" s="225"/>
      <c r="F385" s="226"/>
      <c r="G385" s="166"/>
      <c r="H385" s="226"/>
      <c r="I385" s="166"/>
      <c r="J385" s="226"/>
      <c r="K385" s="166"/>
      <c r="L385" s="226"/>
      <c r="M385" s="166"/>
      <c r="N385" s="226"/>
      <c r="O385" s="166"/>
      <c r="P385" s="226"/>
      <c r="Q385" s="166"/>
      <c r="R385" s="226"/>
      <c r="S385" s="1"/>
      <c r="T385" s="1"/>
      <c r="U385" s="1"/>
      <c r="V385" s="4"/>
      <c r="W385" s="4"/>
      <c r="X385" s="4"/>
      <c r="Y385" s="4"/>
      <c r="Z385" s="4"/>
      <c r="AA385" s="4"/>
      <c r="AB385" s="1"/>
      <c r="AC385" s="1"/>
      <c r="AD385" s="1"/>
      <c r="AE385" s="1"/>
      <c r="AF385" s="1"/>
      <c r="AG385" s="1"/>
      <c r="AH385" s="1"/>
      <c r="AI385" s="1"/>
    </row>
    <row r="386" spans="1:35" s="2" customFormat="1" ht="11.5" x14ac:dyDescent="0.25">
      <c r="A386" s="1"/>
      <c r="B386" s="227"/>
      <c r="C386" s="227"/>
      <c r="D386" s="225"/>
      <c r="E386" s="225"/>
      <c r="F386" s="226"/>
      <c r="G386" s="166"/>
      <c r="H386" s="226"/>
      <c r="I386" s="166"/>
      <c r="J386" s="226"/>
      <c r="K386" s="166"/>
      <c r="L386" s="226"/>
      <c r="M386" s="166"/>
      <c r="N386" s="226"/>
      <c r="O386" s="166"/>
      <c r="P386" s="226"/>
      <c r="Q386" s="166"/>
      <c r="R386" s="226"/>
      <c r="S386" s="1"/>
      <c r="T386" s="1"/>
      <c r="U386" s="1"/>
      <c r="V386" s="4"/>
      <c r="W386" s="4"/>
      <c r="X386" s="4"/>
      <c r="Y386" s="4"/>
      <c r="Z386" s="4"/>
      <c r="AA386" s="4"/>
      <c r="AB386" s="1"/>
      <c r="AC386" s="1"/>
      <c r="AD386" s="1"/>
      <c r="AE386" s="1"/>
      <c r="AF386" s="1"/>
      <c r="AG386" s="1"/>
      <c r="AH386" s="1"/>
      <c r="AI386" s="1"/>
    </row>
    <row r="387" spans="1:35" s="2" customFormat="1" ht="11.5" x14ac:dyDescent="0.25">
      <c r="A387" s="1"/>
      <c r="B387" s="227"/>
      <c r="C387" s="227"/>
      <c r="D387" s="225"/>
      <c r="E387" s="225"/>
      <c r="F387" s="226"/>
      <c r="G387" s="166"/>
      <c r="H387" s="226"/>
      <c r="I387" s="166"/>
      <c r="J387" s="226"/>
      <c r="K387" s="166"/>
      <c r="L387" s="226"/>
      <c r="M387" s="166"/>
      <c r="N387" s="226"/>
      <c r="O387" s="166"/>
      <c r="P387" s="226"/>
      <c r="Q387" s="166"/>
      <c r="R387" s="226"/>
      <c r="S387" s="1"/>
      <c r="T387" s="1"/>
      <c r="U387" s="1"/>
      <c r="V387" s="4"/>
      <c r="W387" s="4"/>
      <c r="X387" s="4"/>
      <c r="Y387" s="4"/>
      <c r="Z387" s="4"/>
      <c r="AA387" s="4"/>
      <c r="AB387" s="1"/>
      <c r="AC387" s="1"/>
      <c r="AD387" s="1"/>
      <c r="AE387" s="1"/>
      <c r="AF387" s="1"/>
      <c r="AG387" s="1"/>
      <c r="AH387" s="1"/>
      <c r="AI387" s="1"/>
    </row>
    <row r="388" spans="1:35" s="2" customFormat="1" ht="11.5" x14ac:dyDescent="0.25">
      <c r="A388" s="1"/>
      <c r="B388" s="227"/>
      <c r="C388" s="227"/>
      <c r="D388" s="225"/>
      <c r="E388" s="225"/>
      <c r="F388" s="226"/>
      <c r="G388" s="166"/>
      <c r="H388" s="226"/>
      <c r="I388" s="166"/>
      <c r="J388" s="226"/>
      <c r="K388" s="166"/>
      <c r="L388" s="226"/>
      <c r="M388" s="166"/>
      <c r="N388" s="226"/>
      <c r="O388" s="166"/>
      <c r="P388" s="226"/>
      <c r="Q388" s="166"/>
      <c r="R388" s="226"/>
      <c r="S388" s="1"/>
      <c r="T388" s="1"/>
      <c r="U388" s="1"/>
      <c r="V388" s="4"/>
      <c r="W388" s="4"/>
      <c r="X388" s="4"/>
      <c r="Y388" s="4"/>
      <c r="Z388" s="4"/>
      <c r="AA388" s="4"/>
      <c r="AB388" s="1"/>
      <c r="AC388" s="1"/>
      <c r="AD388" s="1"/>
      <c r="AE388" s="1"/>
      <c r="AF388" s="1"/>
      <c r="AG388" s="1"/>
      <c r="AH388" s="1"/>
      <c r="AI388" s="1"/>
    </row>
    <row r="389" spans="1:35" s="2" customFormat="1" ht="11.5" x14ac:dyDescent="0.25">
      <c r="A389" s="1"/>
      <c r="B389" s="227"/>
      <c r="C389" s="227"/>
      <c r="D389" s="225"/>
      <c r="E389" s="225"/>
      <c r="F389" s="226"/>
      <c r="G389" s="166"/>
      <c r="H389" s="226"/>
      <c r="I389" s="166"/>
      <c r="J389" s="226"/>
      <c r="K389" s="166"/>
      <c r="L389" s="226"/>
      <c r="M389" s="166"/>
      <c r="N389" s="226"/>
      <c r="O389" s="166"/>
      <c r="P389" s="226"/>
      <c r="Q389" s="166"/>
      <c r="R389" s="226"/>
      <c r="S389" s="1"/>
      <c r="T389" s="1"/>
      <c r="U389" s="1"/>
      <c r="V389" s="4"/>
      <c r="W389" s="4"/>
      <c r="X389" s="4"/>
      <c r="Y389" s="4"/>
      <c r="Z389" s="4"/>
      <c r="AA389" s="4"/>
      <c r="AB389" s="1"/>
      <c r="AC389" s="1"/>
      <c r="AD389" s="1"/>
      <c r="AE389" s="1"/>
      <c r="AF389" s="1"/>
      <c r="AG389" s="1"/>
      <c r="AH389" s="1"/>
      <c r="AI389" s="1"/>
    </row>
    <row r="390" spans="1:35" s="2" customFormat="1" ht="11.5" x14ac:dyDescent="0.25">
      <c r="A390" s="1"/>
      <c r="B390" s="227"/>
      <c r="C390" s="227"/>
      <c r="D390" s="225"/>
      <c r="E390" s="225"/>
      <c r="F390" s="226"/>
      <c r="G390" s="166"/>
      <c r="H390" s="226"/>
      <c r="I390" s="166"/>
      <c r="J390" s="226"/>
      <c r="K390" s="166"/>
      <c r="L390" s="226"/>
      <c r="M390" s="166"/>
      <c r="N390" s="226"/>
      <c r="O390" s="166"/>
      <c r="P390" s="226"/>
      <c r="Q390" s="166"/>
      <c r="R390" s="226"/>
      <c r="S390" s="1"/>
      <c r="T390" s="1"/>
      <c r="U390" s="1"/>
      <c r="V390" s="4"/>
      <c r="W390" s="4"/>
      <c r="X390" s="4"/>
      <c r="Y390" s="4"/>
      <c r="Z390" s="4"/>
      <c r="AA390" s="4"/>
      <c r="AB390" s="1"/>
      <c r="AC390" s="1"/>
      <c r="AD390" s="1"/>
      <c r="AE390" s="1"/>
      <c r="AF390" s="1"/>
      <c r="AG390" s="1"/>
      <c r="AH390" s="1"/>
      <c r="AI390" s="1"/>
    </row>
    <row r="391" spans="1:35" s="2" customFormat="1" ht="11.5" x14ac:dyDescent="0.25">
      <c r="A391" s="1"/>
      <c r="B391" s="227"/>
      <c r="C391" s="227"/>
      <c r="D391" s="225"/>
      <c r="E391" s="225"/>
      <c r="F391" s="226"/>
      <c r="G391" s="166"/>
      <c r="H391" s="226"/>
      <c r="I391" s="166"/>
      <c r="J391" s="226"/>
      <c r="K391" s="166"/>
      <c r="L391" s="226"/>
      <c r="M391" s="166"/>
      <c r="N391" s="226"/>
      <c r="O391" s="166"/>
      <c r="P391" s="226"/>
      <c r="Q391" s="166"/>
      <c r="R391" s="226"/>
      <c r="S391" s="1"/>
      <c r="T391" s="1"/>
      <c r="U391" s="1"/>
      <c r="V391" s="4"/>
      <c r="W391" s="4"/>
      <c r="X391" s="4"/>
      <c r="Y391" s="4"/>
      <c r="Z391" s="4"/>
      <c r="AA391" s="4"/>
      <c r="AB391" s="1"/>
      <c r="AC391" s="1"/>
      <c r="AD391" s="1"/>
      <c r="AE391" s="1"/>
      <c r="AF391" s="1"/>
      <c r="AG391" s="1"/>
      <c r="AH391" s="1"/>
      <c r="AI391" s="1"/>
    </row>
    <row r="392" spans="1:35" s="2" customFormat="1" ht="11.5" x14ac:dyDescent="0.25">
      <c r="A392" s="1"/>
      <c r="B392" s="227"/>
      <c r="C392" s="227"/>
      <c r="D392" s="225"/>
      <c r="E392" s="225"/>
      <c r="F392" s="226"/>
      <c r="G392" s="166"/>
      <c r="H392" s="226"/>
      <c r="I392" s="166"/>
      <c r="J392" s="226"/>
      <c r="K392" s="166"/>
      <c r="L392" s="226"/>
      <c r="M392" s="166"/>
      <c r="N392" s="226"/>
      <c r="O392" s="166"/>
      <c r="P392" s="226"/>
      <c r="Q392" s="166"/>
      <c r="R392" s="226"/>
      <c r="S392" s="1"/>
      <c r="T392" s="1"/>
      <c r="U392" s="1"/>
      <c r="V392" s="4"/>
      <c r="W392" s="4"/>
      <c r="X392" s="4"/>
      <c r="Y392" s="4"/>
      <c r="Z392" s="4"/>
      <c r="AA392" s="4"/>
      <c r="AB392" s="1"/>
      <c r="AC392" s="1"/>
      <c r="AD392" s="1"/>
      <c r="AE392" s="1"/>
      <c r="AF392" s="1"/>
      <c r="AG392" s="1"/>
      <c r="AH392" s="1"/>
      <c r="AI392" s="1"/>
    </row>
    <row r="393" spans="1:35" s="2" customFormat="1" ht="11.5" x14ac:dyDescent="0.25">
      <c r="A393" s="1"/>
      <c r="B393" s="227"/>
      <c r="C393" s="227"/>
      <c r="D393" s="225"/>
      <c r="E393" s="225"/>
      <c r="F393" s="226"/>
      <c r="G393" s="166"/>
      <c r="H393" s="226"/>
      <c r="I393" s="166"/>
      <c r="J393" s="226"/>
      <c r="K393" s="166"/>
      <c r="L393" s="226"/>
      <c r="M393" s="166"/>
      <c r="N393" s="226"/>
      <c r="O393" s="166"/>
      <c r="P393" s="226"/>
      <c r="Q393" s="166"/>
      <c r="R393" s="226"/>
      <c r="S393" s="1"/>
      <c r="T393" s="1"/>
      <c r="U393" s="1"/>
      <c r="V393" s="4"/>
      <c r="W393" s="4"/>
      <c r="X393" s="4"/>
      <c r="Y393" s="4"/>
      <c r="Z393" s="4"/>
      <c r="AA393" s="4"/>
      <c r="AB393" s="1"/>
      <c r="AC393" s="1"/>
      <c r="AD393" s="1"/>
      <c r="AE393" s="1"/>
      <c r="AF393" s="1"/>
      <c r="AG393" s="1"/>
      <c r="AH393" s="1"/>
      <c r="AI393" s="1"/>
    </row>
    <row r="394" spans="1:35" s="2" customFormat="1" ht="11.5" x14ac:dyDescent="0.25">
      <c r="A394" s="1"/>
      <c r="B394" s="227"/>
      <c r="C394" s="227"/>
      <c r="D394" s="225"/>
      <c r="E394" s="225"/>
      <c r="F394" s="226"/>
      <c r="G394" s="166"/>
      <c r="H394" s="226"/>
      <c r="I394" s="166"/>
      <c r="J394" s="226"/>
      <c r="K394" s="166"/>
      <c r="L394" s="226"/>
      <c r="M394" s="166"/>
      <c r="N394" s="226"/>
      <c r="O394" s="166"/>
      <c r="P394" s="226"/>
      <c r="Q394" s="166"/>
      <c r="R394" s="226"/>
      <c r="S394" s="1"/>
      <c r="T394" s="1"/>
      <c r="U394" s="1"/>
      <c r="V394" s="4"/>
      <c r="W394" s="4"/>
      <c r="X394" s="4"/>
      <c r="Y394" s="4"/>
      <c r="Z394" s="4"/>
      <c r="AA394" s="4"/>
      <c r="AB394" s="1"/>
      <c r="AC394" s="1"/>
      <c r="AD394" s="1"/>
      <c r="AE394" s="1"/>
      <c r="AF394" s="1"/>
      <c r="AG394" s="1"/>
      <c r="AH394" s="1"/>
      <c r="AI394" s="1"/>
    </row>
    <row r="395" spans="1:35" s="2" customFormat="1" ht="11.5" x14ac:dyDescent="0.25">
      <c r="A395" s="1"/>
      <c r="B395" s="227"/>
      <c r="C395" s="227"/>
      <c r="D395" s="225"/>
      <c r="E395" s="225"/>
      <c r="F395" s="226"/>
      <c r="G395" s="166"/>
      <c r="H395" s="226"/>
      <c r="I395" s="166"/>
      <c r="J395" s="226"/>
      <c r="K395" s="166"/>
      <c r="L395" s="226"/>
      <c r="M395" s="166"/>
      <c r="N395" s="226"/>
      <c r="O395" s="166"/>
      <c r="P395" s="226"/>
      <c r="Q395" s="166"/>
      <c r="R395" s="226"/>
      <c r="S395" s="1"/>
      <c r="T395" s="1"/>
      <c r="U395" s="1"/>
      <c r="V395" s="4"/>
      <c r="W395" s="4"/>
      <c r="X395" s="4"/>
      <c r="Y395" s="4"/>
      <c r="Z395" s="4"/>
      <c r="AA395" s="4"/>
      <c r="AB395" s="1"/>
      <c r="AC395" s="1"/>
      <c r="AD395" s="1"/>
      <c r="AE395" s="1"/>
      <c r="AF395" s="1"/>
      <c r="AG395" s="1"/>
      <c r="AH395" s="1"/>
      <c r="AI395" s="1"/>
    </row>
    <row r="396" spans="1:35" s="2" customFormat="1" ht="11.5" x14ac:dyDescent="0.25">
      <c r="A396" s="1"/>
      <c r="B396" s="227"/>
      <c r="C396" s="227"/>
      <c r="D396" s="225"/>
      <c r="E396" s="225"/>
      <c r="F396" s="226"/>
      <c r="G396" s="166"/>
      <c r="H396" s="226"/>
      <c r="I396" s="166"/>
      <c r="J396" s="226"/>
      <c r="K396" s="166"/>
      <c r="L396" s="226"/>
      <c r="M396" s="166"/>
      <c r="N396" s="226"/>
      <c r="O396" s="166"/>
      <c r="P396" s="226"/>
      <c r="Q396" s="166"/>
      <c r="R396" s="226"/>
      <c r="S396" s="1"/>
      <c r="T396" s="1"/>
      <c r="U396" s="1"/>
      <c r="V396" s="4"/>
      <c r="W396" s="4"/>
      <c r="X396" s="4"/>
      <c r="Y396" s="4"/>
      <c r="Z396" s="4"/>
      <c r="AA396" s="4"/>
      <c r="AB396" s="1"/>
      <c r="AC396" s="1"/>
      <c r="AD396" s="1"/>
      <c r="AE396" s="1"/>
      <c r="AF396" s="1"/>
      <c r="AG396" s="1"/>
      <c r="AH396" s="1"/>
      <c r="AI396" s="1"/>
    </row>
    <row r="397" spans="1:35" s="2" customFormat="1" ht="11.5" x14ac:dyDescent="0.25">
      <c r="A397" s="1"/>
      <c r="B397" s="227"/>
      <c r="C397" s="227"/>
      <c r="D397" s="225"/>
      <c r="E397" s="225"/>
      <c r="F397" s="226"/>
      <c r="G397" s="166"/>
      <c r="H397" s="226"/>
      <c r="I397" s="166"/>
      <c r="J397" s="226"/>
      <c r="K397" s="166"/>
      <c r="L397" s="226"/>
      <c r="M397" s="166"/>
      <c r="N397" s="226"/>
      <c r="O397" s="166"/>
      <c r="P397" s="226"/>
      <c r="Q397" s="166"/>
      <c r="R397" s="226"/>
      <c r="S397" s="1"/>
      <c r="T397" s="1"/>
      <c r="U397" s="1"/>
      <c r="V397" s="4"/>
      <c r="W397" s="4"/>
      <c r="X397" s="4"/>
      <c r="Y397" s="4"/>
      <c r="Z397" s="4"/>
      <c r="AA397" s="4"/>
      <c r="AB397" s="1"/>
      <c r="AC397" s="1"/>
      <c r="AD397" s="1"/>
      <c r="AE397" s="1"/>
      <c r="AF397" s="1"/>
      <c r="AG397" s="1"/>
      <c r="AH397" s="1"/>
      <c r="AI397" s="1"/>
    </row>
    <row r="398" spans="1:35" s="2" customFormat="1" ht="11.5" x14ac:dyDescent="0.25">
      <c r="A398" s="1"/>
      <c r="B398" s="227"/>
      <c r="C398" s="227"/>
      <c r="D398" s="225"/>
      <c r="E398" s="225"/>
      <c r="F398" s="226"/>
      <c r="G398" s="166"/>
      <c r="H398" s="226"/>
      <c r="I398" s="166"/>
      <c r="J398" s="226"/>
      <c r="K398" s="166"/>
      <c r="L398" s="226"/>
      <c r="M398" s="166"/>
      <c r="N398" s="226"/>
      <c r="O398" s="166"/>
      <c r="P398" s="226"/>
      <c r="Q398" s="166"/>
      <c r="R398" s="226"/>
      <c r="S398" s="1"/>
      <c r="T398" s="1"/>
      <c r="U398" s="1"/>
      <c r="V398" s="4"/>
      <c r="W398" s="4"/>
      <c r="X398" s="4"/>
      <c r="Y398" s="4"/>
      <c r="Z398" s="4"/>
      <c r="AA398" s="4"/>
      <c r="AB398" s="1"/>
      <c r="AC398" s="1"/>
      <c r="AD398" s="1"/>
      <c r="AE398" s="1"/>
      <c r="AF398" s="1"/>
      <c r="AG398" s="1"/>
      <c r="AH398" s="1"/>
      <c r="AI398" s="1"/>
    </row>
    <row r="399" spans="1:35" s="2" customFormat="1" ht="11.5" x14ac:dyDescent="0.25">
      <c r="A399" s="1"/>
      <c r="B399" s="227"/>
      <c r="C399" s="227"/>
      <c r="D399" s="225"/>
      <c r="E399" s="225"/>
      <c r="F399" s="226"/>
      <c r="G399" s="166"/>
      <c r="H399" s="226"/>
      <c r="I399" s="166"/>
      <c r="J399" s="226"/>
      <c r="K399" s="166"/>
      <c r="L399" s="226"/>
      <c r="M399" s="166"/>
      <c r="N399" s="226"/>
      <c r="O399" s="166"/>
      <c r="P399" s="226"/>
      <c r="Q399" s="166"/>
      <c r="R399" s="226"/>
      <c r="S399" s="1"/>
      <c r="T399" s="1"/>
      <c r="U399" s="1"/>
      <c r="V399" s="4"/>
      <c r="W399" s="4"/>
      <c r="X399" s="4"/>
      <c r="Y399" s="4"/>
      <c r="Z399" s="4"/>
      <c r="AA399" s="4"/>
      <c r="AB399" s="1"/>
      <c r="AC399" s="1"/>
      <c r="AD399" s="1"/>
      <c r="AE399" s="1"/>
      <c r="AF399" s="1"/>
      <c r="AG399" s="1"/>
      <c r="AH399" s="1"/>
      <c r="AI399" s="1"/>
    </row>
    <row r="400" spans="1:35" s="2" customFormat="1" ht="11.5" x14ac:dyDescent="0.25">
      <c r="A400" s="1"/>
      <c r="B400" s="227"/>
      <c r="C400" s="227"/>
      <c r="D400" s="225"/>
      <c r="E400" s="225"/>
      <c r="F400" s="226"/>
      <c r="G400" s="166"/>
      <c r="H400" s="226"/>
      <c r="I400" s="166"/>
      <c r="J400" s="226"/>
      <c r="K400" s="166"/>
      <c r="L400" s="226"/>
      <c r="M400" s="166"/>
      <c r="N400" s="226"/>
      <c r="O400" s="166"/>
      <c r="P400" s="226"/>
      <c r="Q400" s="166"/>
      <c r="R400" s="226"/>
      <c r="S400" s="1"/>
      <c r="T400" s="1"/>
      <c r="U400" s="1"/>
      <c r="V400" s="4"/>
      <c r="W400" s="4"/>
      <c r="X400" s="4"/>
      <c r="Y400" s="4"/>
      <c r="Z400" s="4"/>
      <c r="AA400" s="4"/>
      <c r="AB400" s="1"/>
      <c r="AC400" s="1"/>
      <c r="AD400" s="1"/>
      <c r="AE400" s="1"/>
      <c r="AF400" s="1"/>
      <c r="AG400" s="1"/>
      <c r="AH400" s="1"/>
      <c r="AI400" s="1"/>
    </row>
    <row r="401" spans="1:35" s="2" customFormat="1" ht="11.5" x14ac:dyDescent="0.25">
      <c r="A401" s="1"/>
      <c r="B401" s="227"/>
      <c r="C401" s="227"/>
      <c r="D401" s="225"/>
      <c r="E401" s="225"/>
      <c r="F401" s="226"/>
      <c r="G401" s="166"/>
      <c r="H401" s="226"/>
      <c r="I401" s="166"/>
      <c r="J401" s="226"/>
      <c r="K401" s="166"/>
      <c r="L401" s="226"/>
      <c r="M401" s="166"/>
      <c r="N401" s="226"/>
      <c r="O401" s="166"/>
      <c r="P401" s="226"/>
      <c r="Q401" s="166"/>
      <c r="R401" s="226"/>
      <c r="S401" s="1"/>
      <c r="T401" s="1"/>
      <c r="U401" s="1"/>
      <c r="V401" s="4"/>
      <c r="W401" s="4"/>
      <c r="X401" s="4"/>
      <c r="Y401" s="4"/>
      <c r="Z401" s="4"/>
      <c r="AA401" s="4"/>
      <c r="AB401" s="1"/>
      <c r="AC401" s="1"/>
      <c r="AD401" s="1"/>
      <c r="AE401" s="1"/>
      <c r="AF401" s="1"/>
      <c r="AG401" s="1"/>
      <c r="AH401" s="1"/>
      <c r="AI401" s="1"/>
    </row>
    <row r="402" spans="1:35" s="2" customFormat="1" ht="11.5" x14ac:dyDescent="0.25">
      <c r="A402" s="1"/>
      <c r="B402" s="227"/>
      <c r="C402" s="227"/>
      <c r="D402" s="225"/>
      <c r="E402" s="225"/>
      <c r="F402" s="226"/>
      <c r="G402" s="166"/>
      <c r="H402" s="226"/>
      <c r="I402" s="166"/>
      <c r="J402" s="226"/>
      <c r="K402" s="166"/>
      <c r="L402" s="226"/>
      <c r="M402" s="166"/>
      <c r="N402" s="226"/>
      <c r="O402" s="166"/>
      <c r="P402" s="226"/>
      <c r="Q402" s="166"/>
      <c r="R402" s="226"/>
      <c r="S402" s="1"/>
      <c r="T402" s="1"/>
      <c r="U402" s="1"/>
      <c r="V402" s="4"/>
      <c r="W402" s="4"/>
      <c r="X402" s="4"/>
      <c r="Y402" s="4"/>
      <c r="Z402" s="4"/>
      <c r="AA402" s="4"/>
      <c r="AB402" s="1"/>
      <c r="AC402" s="1"/>
      <c r="AD402" s="1"/>
      <c r="AE402" s="1"/>
      <c r="AF402" s="1"/>
      <c r="AG402" s="1"/>
      <c r="AH402" s="1"/>
      <c r="AI402" s="1"/>
    </row>
    <row r="403" spans="1:35" s="2" customFormat="1" ht="11.5" x14ac:dyDescent="0.25">
      <c r="A403" s="1"/>
      <c r="B403" s="227"/>
      <c r="C403" s="227"/>
      <c r="D403" s="225"/>
      <c r="E403" s="225"/>
      <c r="F403" s="226"/>
      <c r="G403" s="166"/>
      <c r="H403" s="226"/>
      <c r="I403" s="166"/>
      <c r="J403" s="226"/>
      <c r="K403" s="166"/>
      <c r="L403" s="226"/>
      <c r="M403" s="166"/>
      <c r="N403" s="226"/>
      <c r="O403" s="166"/>
      <c r="P403" s="226"/>
      <c r="Q403" s="166"/>
      <c r="R403" s="226"/>
      <c r="S403" s="1"/>
      <c r="T403" s="1"/>
      <c r="U403" s="1"/>
      <c r="V403" s="4"/>
      <c r="W403" s="4"/>
      <c r="X403" s="4"/>
      <c r="Y403" s="4"/>
      <c r="Z403" s="4"/>
      <c r="AA403" s="4"/>
      <c r="AB403" s="1"/>
      <c r="AC403" s="1"/>
      <c r="AD403" s="1"/>
      <c r="AE403" s="1"/>
      <c r="AF403" s="1"/>
      <c r="AG403" s="1"/>
      <c r="AH403" s="1"/>
      <c r="AI403" s="1"/>
    </row>
    <row r="404" spans="1:35" s="2" customFormat="1" ht="11.5" x14ac:dyDescent="0.25">
      <c r="A404" s="1"/>
      <c r="B404" s="227"/>
      <c r="C404" s="227"/>
      <c r="D404" s="225"/>
      <c r="E404" s="225"/>
      <c r="F404" s="226"/>
      <c r="G404" s="166"/>
      <c r="H404" s="226"/>
      <c r="I404" s="166"/>
      <c r="J404" s="226"/>
      <c r="K404" s="166"/>
      <c r="L404" s="226"/>
      <c r="M404" s="166"/>
      <c r="N404" s="226"/>
      <c r="O404" s="166"/>
      <c r="P404" s="226"/>
      <c r="Q404" s="166"/>
      <c r="R404" s="226"/>
      <c r="S404" s="1"/>
      <c r="T404" s="1"/>
      <c r="U404" s="1"/>
      <c r="V404" s="4"/>
      <c r="W404" s="4"/>
      <c r="X404" s="4"/>
      <c r="Y404" s="4"/>
      <c r="Z404" s="4"/>
      <c r="AA404" s="4"/>
      <c r="AB404" s="1"/>
      <c r="AC404" s="1"/>
      <c r="AD404" s="1"/>
      <c r="AE404" s="1"/>
      <c r="AF404" s="1"/>
      <c r="AG404" s="1"/>
      <c r="AH404" s="1"/>
      <c r="AI404" s="1"/>
    </row>
    <row r="405" spans="1:35" s="2" customFormat="1" ht="11.5" x14ac:dyDescent="0.25">
      <c r="A405" s="1"/>
      <c r="B405" s="227"/>
      <c r="C405" s="227"/>
      <c r="D405" s="225"/>
      <c r="E405" s="225"/>
      <c r="F405" s="226"/>
      <c r="G405" s="166"/>
      <c r="H405" s="226"/>
      <c r="I405" s="166"/>
      <c r="J405" s="226"/>
      <c r="K405" s="166"/>
      <c r="L405" s="226"/>
      <c r="M405" s="166"/>
      <c r="N405" s="226"/>
      <c r="O405" s="166"/>
      <c r="P405" s="226"/>
      <c r="Q405" s="166"/>
      <c r="R405" s="226"/>
      <c r="S405" s="1"/>
      <c r="T405" s="1"/>
      <c r="U405" s="1"/>
      <c r="V405" s="4"/>
      <c r="W405" s="4"/>
      <c r="X405" s="4"/>
      <c r="Y405" s="4"/>
      <c r="Z405" s="4"/>
      <c r="AA405" s="4"/>
      <c r="AB405" s="1"/>
      <c r="AC405" s="1"/>
      <c r="AD405" s="1"/>
      <c r="AE405" s="1"/>
      <c r="AF405" s="1"/>
      <c r="AG405" s="1"/>
      <c r="AH405" s="1"/>
      <c r="AI405" s="1"/>
    </row>
    <row r="406" spans="1:35" s="2" customFormat="1" ht="11.5" x14ac:dyDescent="0.25">
      <c r="A406" s="1"/>
      <c r="B406" s="227"/>
      <c r="C406" s="227"/>
      <c r="D406" s="225"/>
      <c r="E406" s="225"/>
      <c r="F406" s="226"/>
      <c r="G406" s="166"/>
      <c r="H406" s="226"/>
      <c r="I406" s="166"/>
      <c r="J406" s="226"/>
      <c r="K406" s="166"/>
      <c r="L406" s="226"/>
      <c r="M406" s="166"/>
      <c r="N406" s="226"/>
      <c r="O406" s="166"/>
      <c r="P406" s="226"/>
      <c r="Q406" s="166"/>
      <c r="R406" s="226"/>
      <c r="S406" s="1"/>
      <c r="T406" s="1"/>
      <c r="U406" s="1"/>
      <c r="V406" s="4"/>
      <c r="W406" s="4"/>
      <c r="X406" s="4"/>
      <c r="Y406" s="4"/>
      <c r="Z406" s="4"/>
      <c r="AA406" s="4"/>
      <c r="AB406" s="1"/>
      <c r="AC406" s="1"/>
      <c r="AD406" s="1"/>
      <c r="AE406" s="1"/>
      <c r="AF406" s="1"/>
      <c r="AG406" s="1"/>
      <c r="AH406" s="1"/>
      <c r="AI406" s="1"/>
    </row>
    <row r="407" spans="1:35" s="2" customFormat="1" ht="11.5" x14ac:dyDescent="0.25">
      <c r="A407" s="1"/>
      <c r="B407" s="227"/>
      <c r="C407" s="227"/>
      <c r="D407" s="225"/>
      <c r="E407" s="225"/>
      <c r="F407" s="226"/>
      <c r="G407" s="166"/>
      <c r="H407" s="226"/>
      <c r="I407" s="166"/>
      <c r="J407" s="226"/>
      <c r="K407" s="166"/>
      <c r="L407" s="226"/>
      <c r="M407" s="166"/>
      <c r="N407" s="226"/>
      <c r="O407" s="166"/>
      <c r="P407" s="226"/>
      <c r="Q407" s="166"/>
      <c r="R407" s="226"/>
      <c r="S407" s="1"/>
      <c r="T407" s="1"/>
      <c r="U407" s="1"/>
      <c r="V407" s="4"/>
      <c r="W407" s="4"/>
      <c r="X407" s="4"/>
      <c r="Y407" s="4"/>
      <c r="Z407" s="4"/>
      <c r="AA407" s="4"/>
      <c r="AB407" s="1"/>
      <c r="AC407" s="1"/>
      <c r="AD407" s="1"/>
      <c r="AE407" s="1"/>
      <c r="AF407" s="1"/>
      <c r="AG407" s="1"/>
      <c r="AH407" s="1"/>
      <c r="AI407" s="1"/>
    </row>
    <row r="408" spans="1:35" s="2" customFormat="1" ht="11.5" x14ac:dyDescent="0.25">
      <c r="A408" s="1"/>
      <c r="B408" s="227"/>
      <c r="C408" s="227"/>
      <c r="D408" s="225"/>
      <c r="E408" s="225"/>
      <c r="F408" s="226"/>
      <c r="G408" s="166"/>
      <c r="H408" s="226"/>
      <c r="I408" s="166"/>
      <c r="J408" s="226"/>
      <c r="K408" s="166"/>
      <c r="L408" s="226"/>
      <c r="M408" s="166"/>
      <c r="N408" s="226"/>
      <c r="O408" s="166"/>
      <c r="P408" s="226"/>
      <c r="Q408" s="166"/>
      <c r="R408" s="226"/>
      <c r="S408" s="1"/>
      <c r="T408" s="1"/>
      <c r="U408" s="1"/>
      <c r="V408" s="4"/>
      <c r="W408" s="4"/>
      <c r="X408" s="4"/>
      <c r="Y408" s="4"/>
      <c r="Z408" s="4"/>
      <c r="AA408" s="4"/>
      <c r="AB408" s="1"/>
      <c r="AC408" s="1"/>
      <c r="AD408" s="1"/>
      <c r="AE408" s="1"/>
      <c r="AF408" s="1"/>
      <c r="AG408" s="1"/>
      <c r="AH408" s="1"/>
      <c r="AI408" s="1"/>
    </row>
    <row r="409" spans="1:35" s="2" customFormat="1" ht="11.5" x14ac:dyDescent="0.25">
      <c r="A409" s="1"/>
      <c r="B409" s="227"/>
      <c r="C409" s="227"/>
      <c r="D409" s="225"/>
      <c r="E409" s="225"/>
      <c r="F409" s="226"/>
      <c r="G409" s="166"/>
      <c r="H409" s="226"/>
      <c r="I409" s="166"/>
      <c r="J409" s="226"/>
      <c r="K409" s="166"/>
      <c r="L409" s="226"/>
      <c r="M409" s="166"/>
      <c r="N409" s="226"/>
      <c r="O409" s="166"/>
      <c r="P409" s="226"/>
      <c r="Q409" s="166"/>
      <c r="R409" s="226"/>
      <c r="S409" s="1"/>
      <c r="T409" s="1"/>
      <c r="U409" s="1"/>
      <c r="V409" s="4"/>
      <c r="W409" s="4"/>
      <c r="X409" s="4"/>
      <c r="Y409" s="4"/>
      <c r="Z409" s="4"/>
      <c r="AA409" s="4"/>
      <c r="AB409" s="1"/>
      <c r="AC409" s="1"/>
      <c r="AD409" s="1"/>
      <c r="AE409" s="1"/>
      <c r="AF409" s="1"/>
      <c r="AG409" s="1"/>
      <c r="AH409" s="1"/>
      <c r="AI409" s="1"/>
    </row>
    <row r="410" spans="1:35" s="2" customFormat="1" ht="11.5" x14ac:dyDescent="0.25">
      <c r="A410" s="1"/>
      <c r="B410" s="227"/>
      <c r="C410" s="227"/>
      <c r="D410" s="225"/>
      <c r="E410" s="225"/>
      <c r="F410" s="226"/>
      <c r="G410" s="166"/>
      <c r="H410" s="226"/>
      <c r="I410" s="166"/>
      <c r="J410" s="226"/>
      <c r="K410" s="166"/>
      <c r="L410" s="226"/>
      <c r="M410" s="166"/>
      <c r="N410" s="226"/>
      <c r="O410" s="166"/>
      <c r="P410" s="226"/>
      <c r="Q410" s="166"/>
      <c r="R410" s="226"/>
      <c r="S410" s="1"/>
      <c r="T410" s="1"/>
      <c r="U410" s="1"/>
      <c r="V410" s="4"/>
      <c r="W410" s="4"/>
      <c r="X410" s="4"/>
      <c r="Y410" s="4"/>
      <c r="Z410" s="4"/>
      <c r="AA410" s="4"/>
      <c r="AB410" s="1"/>
      <c r="AC410" s="1"/>
      <c r="AD410" s="1"/>
      <c r="AE410" s="1"/>
      <c r="AF410" s="1"/>
      <c r="AG410" s="1"/>
      <c r="AH410" s="1"/>
      <c r="AI410" s="1"/>
    </row>
    <row r="411" spans="1:35" s="2" customFormat="1" ht="11.5" x14ac:dyDescent="0.25">
      <c r="A411" s="1"/>
      <c r="B411" s="227"/>
      <c r="C411" s="227"/>
      <c r="D411" s="225"/>
      <c r="E411" s="225"/>
      <c r="F411" s="226"/>
      <c r="G411" s="166"/>
      <c r="H411" s="226"/>
      <c r="I411" s="166"/>
      <c r="J411" s="226"/>
      <c r="K411" s="166"/>
      <c r="L411" s="226"/>
      <c r="M411" s="166"/>
      <c r="N411" s="226"/>
      <c r="O411" s="166"/>
      <c r="P411" s="226"/>
      <c r="Q411" s="166"/>
      <c r="R411" s="226"/>
      <c r="S411" s="1"/>
      <c r="T411" s="1"/>
      <c r="U411" s="1"/>
      <c r="V411" s="4"/>
      <c r="W411" s="4"/>
      <c r="X411" s="4"/>
      <c r="Y411" s="4"/>
      <c r="Z411" s="4"/>
      <c r="AA411" s="4"/>
      <c r="AB411" s="1"/>
      <c r="AC411" s="1"/>
      <c r="AD411" s="1"/>
      <c r="AE411" s="1"/>
      <c r="AF411" s="1"/>
      <c r="AG411" s="1"/>
      <c r="AH411" s="1"/>
      <c r="AI411" s="1"/>
    </row>
    <row r="412" spans="1:35" s="2" customFormat="1" ht="11.5" x14ac:dyDescent="0.25">
      <c r="A412" s="1"/>
      <c r="B412" s="227"/>
      <c r="C412" s="227"/>
      <c r="D412" s="225"/>
      <c r="E412" s="225"/>
      <c r="F412" s="226"/>
      <c r="G412" s="166"/>
      <c r="H412" s="226"/>
      <c r="I412" s="166"/>
      <c r="J412" s="226"/>
      <c r="K412" s="166"/>
      <c r="L412" s="226"/>
      <c r="M412" s="166"/>
      <c r="N412" s="226"/>
      <c r="O412" s="166"/>
      <c r="P412" s="226"/>
      <c r="Q412" s="166"/>
      <c r="R412" s="226"/>
      <c r="S412" s="1"/>
      <c r="T412" s="1"/>
      <c r="U412" s="1"/>
      <c r="V412" s="4"/>
      <c r="W412" s="4"/>
      <c r="X412" s="4"/>
      <c r="Y412" s="4"/>
      <c r="Z412" s="4"/>
      <c r="AA412" s="4"/>
      <c r="AB412" s="1"/>
      <c r="AC412" s="1"/>
      <c r="AD412" s="1"/>
      <c r="AE412" s="1"/>
      <c r="AF412" s="1"/>
      <c r="AG412" s="1"/>
      <c r="AH412" s="1"/>
      <c r="AI412" s="1"/>
    </row>
    <row r="413" spans="1:35" s="2" customFormat="1" ht="11.5" x14ac:dyDescent="0.25">
      <c r="A413" s="1"/>
      <c r="B413" s="227"/>
      <c r="C413" s="227"/>
      <c r="D413" s="225"/>
      <c r="E413" s="225"/>
      <c r="F413" s="226"/>
      <c r="G413" s="166"/>
      <c r="H413" s="226"/>
      <c r="I413" s="166"/>
      <c r="J413" s="226"/>
      <c r="K413" s="166"/>
      <c r="L413" s="226"/>
      <c r="M413" s="166"/>
      <c r="N413" s="226"/>
      <c r="O413" s="166"/>
      <c r="P413" s="226"/>
      <c r="Q413" s="166"/>
      <c r="R413" s="226"/>
      <c r="S413" s="1"/>
      <c r="T413" s="1"/>
      <c r="U413" s="1"/>
      <c r="V413" s="4"/>
      <c r="W413" s="4"/>
      <c r="X413" s="4"/>
      <c r="Y413" s="4"/>
      <c r="Z413" s="4"/>
      <c r="AA413" s="4"/>
      <c r="AB413" s="1"/>
      <c r="AC413" s="1"/>
      <c r="AD413" s="1"/>
      <c r="AE413" s="1"/>
      <c r="AF413" s="1"/>
      <c r="AG413" s="1"/>
      <c r="AH413" s="1"/>
      <c r="AI413" s="1"/>
    </row>
    <row r="414" spans="1:35" s="2" customFormat="1" ht="11.5" x14ac:dyDescent="0.25">
      <c r="A414" s="1"/>
      <c r="B414" s="227"/>
      <c r="C414" s="227"/>
      <c r="D414" s="225"/>
      <c r="E414" s="225"/>
      <c r="F414" s="226"/>
      <c r="G414" s="166"/>
      <c r="H414" s="226"/>
      <c r="I414" s="166"/>
      <c r="J414" s="226"/>
      <c r="K414" s="166"/>
      <c r="L414" s="226"/>
      <c r="M414" s="166"/>
      <c r="N414" s="226"/>
      <c r="O414" s="166"/>
      <c r="P414" s="226"/>
      <c r="Q414" s="166"/>
      <c r="R414" s="226"/>
      <c r="S414" s="1"/>
      <c r="T414" s="1"/>
      <c r="U414" s="1"/>
      <c r="V414" s="4"/>
      <c r="W414" s="4"/>
      <c r="X414" s="4"/>
      <c r="Y414" s="4"/>
      <c r="Z414" s="4"/>
      <c r="AA414" s="4"/>
      <c r="AB414" s="1"/>
      <c r="AC414" s="1"/>
      <c r="AD414" s="1"/>
      <c r="AE414" s="1"/>
      <c r="AF414" s="1"/>
      <c r="AG414" s="1"/>
      <c r="AH414" s="1"/>
      <c r="AI414" s="1"/>
    </row>
    <row r="415" spans="1:35" ht="11.5" x14ac:dyDescent="0.25">
      <c r="B415" s="227"/>
      <c r="C415" s="227"/>
      <c r="D415" s="225"/>
      <c r="E415" s="225"/>
      <c r="F415" s="226"/>
      <c r="G415" s="166"/>
      <c r="H415" s="226"/>
      <c r="I415" s="166"/>
      <c r="J415" s="226"/>
      <c r="K415" s="166"/>
      <c r="L415" s="226"/>
      <c r="M415" s="166"/>
      <c r="N415" s="226"/>
      <c r="O415" s="166"/>
      <c r="P415" s="226"/>
      <c r="Q415" s="166"/>
      <c r="R415" s="226"/>
    </row>
    <row r="416" spans="1:35" ht="11.5" x14ac:dyDescent="0.25">
      <c r="B416" s="227"/>
      <c r="C416" s="166"/>
      <c r="D416" s="225"/>
      <c r="E416" s="225"/>
      <c r="F416" s="226"/>
      <c r="G416" s="166"/>
      <c r="H416" s="226"/>
      <c r="I416" s="166"/>
      <c r="J416" s="226"/>
      <c r="K416" s="166"/>
      <c r="L416" s="226"/>
      <c r="M416" s="166"/>
      <c r="N416" s="226"/>
      <c r="O416" s="166"/>
      <c r="P416" s="226"/>
      <c r="Q416" s="166"/>
      <c r="R416" s="226"/>
    </row>
    <row r="417" spans="1:35" ht="11.5" x14ac:dyDescent="0.25">
      <c r="B417" s="227"/>
      <c r="C417" s="166"/>
      <c r="D417" s="225"/>
      <c r="E417" s="225"/>
      <c r="F417" s="226"/>
      <c r="G417" s="166"/>
      <c r="H417" s="226"/>
      <c r="I417" s="166"/>
      <c r="J417" s="226"/>
      <c r="K417" s="166"/>
      <c r="L417" s="226"/>
      <c r="M417" s="166"/>
      <c r="N417" s="226"/>
      <c r="O417" s="166"/>
      <c r="P417" s="226"/>
      <c r="Q417" s="166"/>
      <c r="R417" s="226"/>
    </row>
    <row r="418" spans="1:35" ht="11.5" x14ac:dyDescent="0.25">
      <c r="B418" s="228"/>
      <c r="C418" s="227"/>
      <c r="D418" s="227"/>
      <c r="E418" s="225"/>
      <c r="F418" s="226"/>
      <c r="G418" s="166"/>
      <c r="H418" s="226"/>
      <c r="I418" s="166"/>
      <c r="J418" s="166"/>
      <c r="K418" s="166"/>
      <c r="L418" s="166"/>
      <c r="M418" s="166"/>
      <c r="N418" s="226"/>
      <c r="O418" s="166"/>
      <c r="P418" s="226"/>
      <c r="Q418" s="166"/>
      <c r="R418" s="226"/>
    </row>
    <row r="419" spans="1:35" ht="11.5" x14ac:dyDescent="0.25">
      <c r="B419" s="228"/>
      <c r="C419" s="227"/>
      <c r="D419" s="227"/>
      <c r="E419" s="225"/>
      <c r="F419" s="226"/>
      <c r="G419" s="166"/>
      <c r="H419" s="226"/>
      <c r="I419" s="166"/>
      <c r="J419" s="166"/>
      <c r="K419" s="166"/>
      <c r="L419" s="166"/>
      <c r="M419" s="166"/>
      <c r="N419" s="226"/>
      <c r="O419" s="166"/>
      <c r="P419" s="226"/>
      <c r="Q419" s="166"/>
      <c r="R419" s="226"/>
    </row>
    <row r="420" spans="1:35" ht="11.5" x14ac:dyDescent="0.25">
      <c r="B420" s="228"/>
      <c r="C420" s="227"/>
      <c r="D420" s="227"/>
      <c r="E420" s="225"/>
      <c r="F420" s="226"/>
      <c r="G420" s="166"/>
      <c r="H420" s="226"/>
      <c r="I420" s="166"/>
      <c r="J420" s="226"/>
      <c r="K420" s="166"/>
      <c r="L420" s="226"/>
      <c r="M420" s="166"/>
      <c r="N420" s="226"/>
      <c r="O420" s="166"/>
      <c r="P420" s="226"/>
      <c r="Q420" s="166"/>
      <c r="R420" s="226"/>
    </row>
    <row r="421" spans="1:35" ht="11.5" x14ac:dyDescent="0.25">
      <c r="B421" s="228"/>
      <c r="C421" s="227"/>
      <c r="D421" s="227"/>
      <c r="E421" s="225"/>
      <c r="F421" s="226"/>
      <c r="G421" s="166"/>
      <c r="H421" s="226"/>
      <c r="I421" s="166"/>
      <c r="J421" s="226"/>
      <c r="K421" s="166"/>
      <c r="L421" s="226"/>
      <c r="M421" s="166"/>
      <c r="N421" s="226"/>
      <c r="O421" s="166"/>
      <c r="P421" s="226"/>
      <c r="Q421" s="166"/>
      <c r="R421" s="226"/>
    </row>
    <row r="422" spans="1:35" ht="11.5" x14ac:dyDescent="0.25">
      <c r="B422" s="228"/>
      <c r="C422" s="227"/>
      <c r="D422" s="227"/>
      <c r="E422" s="225"/>
      <c r="F422" s="226"/>
      <c r="G422" s="166"/>
      <c r="H422" s="226"/>
      <c r="I422" s="166"/>
      <c r="J422" s="226"/>
      <c r="K422" s="166"/>
      <c r="L422" s="226"/>
      <c r="M422" s="166"/>
      <c r="N422" s="226"/>
      <c r="O422" s="166"/>
      <c r="P422" s="226"/>
      <c r="Q422" s="166"/>
      <c r="R422" s="226"/>
    </row>
    <row r="423" spans="1:35" ht="11.5" x14ac:dyDescent="0.25">
      <c r="B423" s="229"/>
      <c r="C423" s="227"/>
      <c r="D423" s="227"/>
      <c r="E423" s="225"/>
      <c r="F423" s="226"/>
      <c r="G423" s="166"/>
      <c r="H423" s="226"/>
      <c r="I423" s="166"/>
      <c r="J423" s="226"/>
      <c r="K423" s="166"/>
      <c r="L423" s="226"/>
      <c r="M423" s="166"/>
      <c r="N423" s="226"/>
      <c r="O423" s="166"/>
      <c r="P423" s="226"/>
      <c r="Q423" s="166"/>
      <c r="R423" s="226"/>
    </row>
    <row r="424" spans="1:35" ht="11.5" x14ac:dyDescent="0.25">
      <c r="B424" s="230"/>
      <c r="C424" s="227"/>
      <c r="D424" s="227"/>
      <c r="E424" s="225"/>
      <c r="F424" s="226"/>
      <c r="G424" s="166"/>
      <c r="H424" s="226"/>
      <c r="I424" s="166"/>
      <c r="J424" s="226"/>
      <c r="K424" s="166"/>
      <c r="L424" s="226"/>
      <c r="M424" s="166"/>
      <c r="N424" s="226"/>
      <c r="O424" s="166"/>
      <c r="P424" s="226"/>
      <c r="Q424" s="166"/>
      <c r="R424" s="226"/>
    </row>
    <row r="425" spans="1:35" ht="11.5" x14ac:dyDescent="0.25">
      <c r="B425" s="230"/>
      <c r="C425" s="227"/>
      <c r="D425" s="227"/>
      <c r="E425" s="225"/>
      <c r="F425" s="226"/>
      <c r="G425" s="166"/>
      <c r="H425" s="226"/>
      <c r="I425" s="166"/>
      <c r="J425" s="226"/>
      <c r="K425" s="166"/>
      <c r="L425" s="226"/>
      <c r="M425" s="166"/>
      <c r="N425" s="226"/>
      <c r="O425" s="166"/>
      <c r="P425" s="226"/>
      <c r="Q425" s="166"/>
      <c r="R425" s="226"/>
    </row>
    <row r="426" spans="1:35" ht="11.5" x14ac:dyDescent="0.25">
      <c r="B426" s="231"/>
      <c r="C426" s="166"/>
      <c r="D426" s="225"/>
      <c r="E426" s="225"/>
      <c r="F426" s="226"/>
      <c r="G426" s="166"/>
      <c r="H426" s="226"/>
      <c r="I426" s="166"/>
      <c r="J426" s="226"/>
      <c r="K426" s="166"/>
      <c r="L426" s="226"/>
      <c r="M426" s="166"/>
      <c r="N426" s="226"/>
      <c r="O426" s="166"/>
      <c r="P426" s="226"/>
      <c r="Q426" s="166"/>
      <c r="R426" s="226"/>
    </row>
    <row r="427" spans="1:35" ht="11.5" x14ac:dyDescent="0.25">
      <c r="B427" s="231"/>
      <c r="C427" s="166"/>
      <c r="D427" s="225"/>
      <c r="E427" s="225"/>
      <c r="F427" s="226"/>
      <c r="G427" s="166"/>
      <c r="H427" s="226"/>
      <c r="I427" s="166"/>
      <c r="J427" s="226"/>
      <c r="K427" s="166"/>
      <c r="L427" s="226"/>
      <c r="M427" s="166"/>
      <c r="N427" s="226"/>
      <c r="O427" s="166"/>
      <c r="P427" s="226"/>
      <c r="Q427" s="166"/>
      <c r="R427" s="226"/>
    </row>
    <row r="428" spans="1:35" ht="11.5" x14ac:dyDescent="0.25">
      <c r="B428" s="227"/>
      <c r="C428" s="166"/>
      <c r="D428" s="227"/>
      <c r="E428" s="225"/>
      <c r="F428" s="226"/>
      <c r="G428" s="166"/>
      <c r="H428" s="226"/>
      <c r="I428" s="166"/>
      <c r="J428" s="226"/>
      <c r="K428" s="166"/>
      <c r="L428" s="226"/>
      <c r="M428" s="166"/>
      <c r="N428" s="226"/>
      <c r="O428" s="166"/>
      <c r="P428" s="226"/>
      <c r="Q428" s="166"/>
      <c r="R428" s="226"/>
    </row>
    <row r="429" spans="1:35" ht="11.5" x14ac:dyDescent="0.25">
      <c r="B429" s="230"/>
      <c r="C429" s="227"/>
      <c r="D429" s="227"/>
      <c r="E429" s="225"/>
      <c r="F429" s="226"/>
      <c r="G429" s="166"/>
      <c r="H429" s="226"/>
      <c r="I429" s="166"/>
      <c r="J429" s="226"/>
      <c r="K429" s="166"/>
      <c r="L429" s="226"/>
      <c r="M429" s="166"/>
      <c r="N429" s="226"/>
      <c r="O429" s="166"/>
      <c r="P429" s="226"/>
      <c r="Q429" s="166"/>
      <c r="R429" s="226"/>
    </row>
    <row r="430" spans="1:35" ht="11.5" x14ac:dyDescent="0.25">
      <c r="B430" s="230"/>
      <c r="C430" s="227"/>
      <c r="D430" s="227"/>
      <c r="E430" s="225"/>
      <c r="F430" s="226"/>
      <c r="G430" s="166"/>
      <c r="H430" s="226"/>
      <c r="I430" s="166"/>
      <c r="J430" s="226"/>
      <c r="K430" s="166"/>
      <c r="L430" s="226"/>
      <c r="M430" s="166"/>
      <c r="N430" s="226"/>
      <c r="O430" s="166"/>
      <c r="P430" s="226"/>
      <c r="Q430" s="166"/>
      <c r="R430" s="226"/>
    </row>
    <row r="431" spans="1:35" s="2" customFormat="1" ht="11.5" x14ac:dyDescent="0.25">
      <c r="A431" s="1"/>
      <c r="B431" s="230"/>
      <c r="C431" s="227"/>
      <c r="D431" s="227"/>
      <c r="E431" s="225"/>
      <c r="F431" s="226"/>
      <c r="G431" s="166"/>
      <c r="H431" s="226"/>
      <c r="I431" s="166"/>
      <c r="J431" s="226"/>
      <c r="K431" s="166"/>
      <c r="L431" s="226"/>
      <c r="M431" s="166"/>
      <c r="N431" s="226"/>
      <c r="O431" s="166"/>
      <c r="P431" s="226"/>
      <c r="Q431" s="166"/>
      <c r="R431" s="226"/>
      <c r="S431" s="1"/>
      <c r="T431" s="1"/>
      <c r="U431" s="1"/>
      <c r="V431" s="4"/>
      <c r="W431" s="4"/>
      <c r="X431" s="4"/>
      <c r="Y431" s="4"/>
      <c r="Z431" s="4"/>
      <c r="AA431" s="4"/>
      <c r="AB431" s="1"/>
      <c r="AC431" s="1"/>
      <c r="AD431" s="1"/>
      <c r="AE431" s="1"/>
      <c r="AF431" s="1"/>
      <c r="AG431" s="1"/>
      <c r="AH431" s="1"/>
      <c r="AI431" s="1"/>
    </row>
    <row r="432" spans="1:35" s="2" customFormat="1" ht="11.5" x14ac:dyDescent="0.25">
      <c r="A432" s="1"/>
      <c r="B432" s="230"/>
      <c r="C432" s="227"/>
      <c r="D432" s="227"/>
      <c r="E432" s="225"/>
      <c r="F432" s="226"/>
      <c r="G432" s="166"/>
      <c r="H432" s="226"/>
      <c r="I432" s="166"/>
      <c r="J432" s="226"/>
      <c r="K432" s="166"/>
      <c r="L432" s="226"/>
      <c r="M432" s="166"/>
      <c r="N432" s="226"/>
      <c r="O432" s="166"/>
      <c r="P432" s="226"/>
      <c r="Q432" s="166"/>
      <c r="R432" s="226"/>
      <c r="S432" s="1"/>
      <c r="T432" s="1"/>
      <c r="U432" s="1"/>
      <c r="V432" s="4"/>
      <c r="W432" s="4"/>
      <c r="X432" s="4"/>
      <c r="Y432" s="4"/>
      <c r="Z432" s="4"/>
      <c r="AA432" s="4"/>
      <c r="AB432" s="1"/>
      <c r="AC432" s="1"/>
      <c r="AD432" s="1"/>
      <c r="AE432" s="1"/>
      <c r="AF432" s="1"/>
      <c r="AG432" s="1"/>
      <c r="AH432" s="1"/>
      <c r="AI432" s="1"/>
    </row>
    <row r="433" spans="1:35" s="2" customFormat="1" ht="11.5" x14ac:dyDescent="0.25">
      <c r="A433" s="1"/>
      <c r="B433" s="230"/>
      <c r="C433" s="227"/>
      <c r="D433" s="227"/>
      <c r="E433" s="225"/>
      <c r="F433" s="226"/>
      <c r="G433" s="166"/>
      <c r="H433" s="226"/>
      <c r="I433" s="166"/>
      <c r="J433" s="226"/>
      <c r="K433" s="166"/>
      <c r="L433" s="226"/>
      <c r="M433" s="166"/>
      <c r="N433" s="226"/>
      <c r="O433" s="166"/>
      <c r="P433" s="226"/>
      <c r="Q433" s="166"/>
      <c r="R433" s="226"/>
      <c r="S433" s="1"/>
      <c r="T433" s="1"/>
      <c r="U433" s="1"/>
      <c r="V433" s="4"/>
      <c r="W433" s="4"/>
      <c r="X433" s="4"/>
      <c r="Y433" s="4"/>
      <c r="Z433" s="4"/>
      <c r="AA433" s="4"/>
      <c r="AB433" s="1"/>
      <c r="AC433" s="1"/>
      <c r="AD433" s="1"/>
      <c r="AE433" s="1"/>
      <c r="AF433" s="1"/>
      <c r="AG433" s="1"/>
      <c r="AH433" s="1"/>
      <c r="AI433" s="1"/>
    </row>
    <row r="434" spans="1:35" s="2" customFormat="1" ht="11.5" x14ac:dyDescent="0.25">
      <c r="A434" s="1"/>
      <c r="B434" s="230"/>
      <c r="C434" s="227"/>
      <c r="D434" s="227"/>
      <c r="E434" s="225"/>
      <c r="F434" s="226"/>
      <c r="G434" s="166"/>
      <c r="H434" s="226"/>
      <c r="I434" s="166"/>
      <c r="J434" s="226"/>
      <c r="K434" s="166"/>
      <c r="L434" s="226"/>
      <c r="M434" s="166"/>
      <c r="N434" s="226"/>
      <c r="O434" s="166"/>
      <c r="P434" s="226"/>
      <c r="Q434" s="166"/>
      <c r="R434" s="226"/>
      <c r="S434" s="1"/>
      <c r="T434" s="1"/>
      <c r="U434" s="1"/>
      <c r="V434" s="4"/>
      <c r="W434" s="4"/>
      <c r="X434" s="4"/>
      <c r="Y434" s="4"/>
      <c r="Z434" s="4"/>
      <c r="AA434" s="4"/>
      <c r="AB434" s="1"/>
      <c r="AC434" s="1"/>
      <c r="AD434" s="1"/>
      <c r="AE434" s="1"/>
      <c r="AF434" s="1"/>
      <c r="AG434" s="1"/>
      <c r="AH434" s="1"/>
      <c r="AI434" s="1"/>
    </row>
    <row r="435" spans="1:35" s="2" customFormat="1" ht="11.5" x14ac:dyDescent="0.25">
      <c r="A435" s="1"/>
      <c r="B435" s="230"/>
      <c r="C435" s="227"/>
      <c r="D435" s="227"/>
      <c r="E435" s="225"/>
      <c r="F435" s="226"/>
      <c r="G435" s="166"/>
      <c r="H435" s="226"/>
      <c r="I435" s="166"/>
      <c r="J435" s="226"/>
      <c r="K435" s="166"/>
      <c r="L435" s="226"/>
      <c r="M435" s="166"/>
      <c r="N435" s="226"/>
      <c r="O435" s="166"/>
      <c r="P435" s="226"/>
      <c r="Q435" s="166"/>
      <c r="R435" s="226"/>
      <c r="S435" s="1"/>
      <c r="T435" s="1"/>
      <c r="U435" s="1"/>
      <c r="V435" s="4"/>
      <c r="W435" s="4"/>
      <c r="X435" s="4"/>
      <c r="Y435" s="4"/>
      <c r="Z435" s="4"/>
      <c r="AA435" s="4"/>
      <c r="AB435" s="1"/>
      <c r="AC435" s="1"/>
      <c r="AD435" s="1"/>
      <c r="AE435" s="1"/>
      <c r="AF435" s="1"/>
      <c r="AG435" s="1"/>
      <c r="AH435" s="1"/>
      <c r="AI435" s="1"/>
    </row>
    <row r="436" spans="1:35" s="2" customFormat="1" ht="11.5" x14ac:dyDescent="0.25">
      <c r="A436" s="1"/>
      <c r="B436" s="230"/>
      <c r="C436" s="227"/>
      <c r="D436" s="227"/>
      <c r="E436" s="225"/>
      <c r="F436" s="226"/>
      <c r="G436" s="166"/>
      <c r="H436" s="226"/>
      <c r="I436" s="166"/>
      <c r="J436" s="226"/>
      <c r="K436" s="166"/>
      <c r="L436" s="226"/>
      <c r="M436" s="166"/>
      <c r="N436" s="226"/>
      <c r="O436" s="166"/>
      <c r="P436" s="226"/>
      <c r="Q436" s="166"/>
      <c r="R436" s="226"/>
      <c r="S436" s="1"/>
      <c r="T436" s="1"/>
      <c r="U436" s="1"/>
      <c r="V436" s="4"/>
      <c r="W436" s="4"/>
      <c r="X436" s="4"/>
      <c r="Y436" s="4"/>
      <c r="Z436" s="4"/>
      <c r="AA436" s="4"/>
      <c r="AB436" s="1"/>
      <c r="AC436" s="1"/>
      <c r="AD436" s="1"/>
      <c r="AE436" s="1"/>
      <c r="AF436" s="1"/>
      <c r="AG436" s="1"/>
      <c r="AH436" s="1"/>
      <c r="AI436" s="1"/>
    </row>
    <row r="437" spans="1:35" s="2" customFormat="1" ht="11.5" x14ac:dyDescent="0.25">
      <c r="A437" s="1"/>
      <c r="B437" s="230"/>
      <c r="C437" s="227"/>
      <c r="D437" s="227"/>
      <c r="E437" s="225"/>
      <c r="F437" s="226"/>
      <c r="G437" s="166"/>
      <c r="H437" s="226"/>
      <c r="I437" s="166"/>
      <c r="J437" s="226"/>
      <c r="K437" s="166"/>
      <c r="L437" s="226"/>
      <c r="M437" s="166"/>
      <c r="N437" s="226"/>
      <c r="O437" s="166"/>
      <c r="P437" s="226"/>
      <c r="Q437" s="166"/>
      <c r="R437" s="226"/>
      <c r="S437" s="1"/>
      <c r="T437" s="1"/>
      <c r="U437" s="1"/>
      <c r="V437" s="4"/>
      <c r="W437" s="4"/>
      <c r="X437" s="4"/>
      <c r="Y437" s="4"/>
      <c r="Z437" s="4"/>
      <c r="AA437" s="4"/>
      <c r="AB437" s="1"/>
      <c r="AC437" s="1"/>
      <c r="AD437" s="1"/>
      <c r="AE437" s="1"/>
      <c r="AF437" s="1"/>
      <c r="AG437" s="1"/>
      <c r="AH437" s="1"/>
      <c r="AI437" s="1"/>
    </row>
    <row r="438" spans="1:35" s="2" customFormat="1" ht="11.5" x14ac:dyDescent="0.25">
      <c r="A438" s="1"/>
      <c r="B438" s="230"/>
      <c r="C438" s="227"/>
      <c r="D438" s="227"/>
      <c r="E438" s="225"/>
      <c r="F438" s="226"/>
      <c r="G438" s="166"/>
      <c r="H438" s="226"/>
      <c r="I438" s="166"/>
      <c r="J438" s="226"/>
      <c r="K438" s="166"/>
      <c r="L438" s="226"/>
      <c r="M438" s="166"/>
      <c r="N438" s="226"/>
      <c r="O438" s="166"/>
      <c r="P438" s="226"/>
      <c r="Q438" s="166"/>
      <c r="R438" s="226"/>
      <c r="S438" s="1"/>
      <c r="T438" s="1"/>
      <c r="U438" s="1"/>
      <c r="V438" s="4"/>
      <c r="W438" s="4"/>
      <c r="X438" s="4"/>
      <c r="Y438" s="4"/>
      <c r="Z438" s="4"/>
      <c r="AA438" s="4"/>
      <c r="AB438" s="1"/>
      <c r="AC438" s="1"/>
      <c r="AD438" s="1"/>
      <c r="AE438" s="1"/>
      <c r="AF438" s="1"/>
      <c r="AG438" s="1"/>
      <c r="AH438" s="1"/>
      <c r="AI438" s="1"/>
    </row>
    <row r="439" spans="1:35" s="2" customFormat="1" ht="11.5" x14ac:dyDescent="0.25">
      <c r="A439" s="1"/>
      <c r="B439" s="230"/>
      <c r="C439" s="227"/>
      <c r="D439" s="227"/>
      <c r="E439" s="225"/>
      <c r="F439" s="226"/>
      <c r="G439" s="166"/>
      <c r="H439" s="226"/>
      <c r="I439" s="166"/>
      <c r="J439" s="226"/>
      <c r="K439" s="166"/>
      <c r="L439" s="226"/>
      <c r="M439" s="166"/>
      <c r="N439" s="226"/>
      <c r="O439" s="166"/>
      <c r="P439" s="226"/>
      <c r="Q439" s="166"/>
      <c r="R439" s="226"/>
      <c r="S439" s="1"/>
      <c r="T439" s="1"/>
      <c r="U439" s="1"/>
      <c r="V439" s="4"/>
      <c r="W439" s="4"/>
      <c r="X439" s="4"/>
      <c r="Y439" s="4"/>
      <c r="Z439" s="4"/>
      <c r="AA439" s="4"/>
      <c r="AB439" s="1"/>
      <c r="AC439" s="1"/>
      <c r="AD439" s="1"/>
      <c r="AE439" s="1"/>
      <c r="AF439" s="1"/>
      <c r="AG439" s="1"/>
      <c r="AH439" s="1"/>
      <c r="AI439" s="1"/>
    </row>
    <row r="440" spans="1:35" s="2" customFormat="1" ht="11.5" x14ac:dyDescent="0.25">
      <c r="A440" s="1"/>
      <c r="B440" s="230"/>
      <c r="C440" s="227"/>
      <c r="D440" s="227"/>
      <c r="E440" s="225"/>
      <c r="F440" s="226"/>
      <c r="G440" s="166"/>
      <c r="H440" s="226"/>
      <c r="I440" s="166"/>
      <c r="J440" s="226"/>
      <c r="K440" s="166"/>
      <c r="L440" s="226"/>
      <c r="M440" s="166"/>
      <c r="N440" s="226"/>
      <c r="O440" s="166"/>
      <c r="P440" s="226"/>
      <c r="Q440" s="166"/>
      <c r="R440" s="226"/>
      <c r="S440" s="1"/>
      <c r="T440" s="1"/>
      <c r="U440" s="1"/>
      <c r="V440" s="4"/>
      <c r="W440" s="4"/>
      <c r="X440" s="4"/>
      <c r="Y440" s="4"/>
      <c r="Z440" s="4"/>
      <c r="AA440" s="4"/>
      <c r="AB440" s="1"/>
      <c r="AC440" s="1"/>
      <c r="AD440" s="1"/>
      <c r="AE440" s="1"/>
      <c r="AF440" s="1"/>
      <c r="AG440" s="1"/>
      <c r="AH440" s="1"/>
      <c r="AI440" s="1"/>
    </row>
    <row r="441" spans="1:35" s="2" customFormat="1" ht="11.5" x14ac:dyDescent="0.25">
      <c r="A441" s="1"/>
      <c r="B441" s="230"/>
      <c r="C441" s="227"/>
      <c r="D441" s="227"/>
      <c r="E441" s="225"/>
      <c r="F441" s="226"/>
      <c r="G441" s="166"/>
      <c r="H441" s="226"/>
      <c r="I441" s="166"/>
      <c r="J441" s="226"/>
      <c r="K441" s="166"/>
      <c r="L441" s="226"/>
      <c r="M441" s="166"/>
      <c r="N441" s="226"/>
      <c r="O441" s="166"/>
      <c r="P441" s="226"/>
      <c r="Q441" s="166"/>
      <c r="R441" s="226"/>
      <c r="S441" s="1"/>
      <c r="T441" s="1"/>
      <c r="U441" s="1"/>
      <c r="V441" s="4"/>
      <c r="W441" s="4"/>
      <c r="X441" s="4"/>
      <c r="Y441" s="4"/>
      <c r="Z441" s="4"/>
      <c r="AA441" s="4"/>
      <c r="AB441" s="1"/>
      <c r="AC441" s="1"/>
      <c r="AD441" s="1"/>
      <c r="AE441" s="1"/>
      <c r="AF441" s="1"/>
      <c r="AG441" s="1"/>
      <c r="AH441" s="1"/>
      <c r="AI441" s="1"/>
    </row>
    <row r="442" spans="1:35" s="2" customFormat="1" ht="11.5" x14ac:dyDescent="0.25">
      <c r="A442" s="1"/>
      <c r="B442" s="230"/>
      <c r="C442" s="227"/>
      <c r="D442" s="227"/>
      <c r="E442" s="225"/>
      <c r="F442" s="226"/>
      <c r="G442" s="166"/>
      <c r="H442" s="226"/>
      <c r="I442" s="166"/>
      <c r="J442" s="226"/>
      <c r="K442" s="166"/>
      <c r="L442" s="226"/>
      <c r="M442" s="166"/>
      <c r="N442" s="226"/>
      <c r="O442" s="166"/>
      <c r="P442" s="226"/>
      <c r="Q442" s="166"/>
      <c r="R442" s="226"/>
      <c r="S442" s="1"/>
      <c r="T442" s="1"/>
      <c r="U442" s="1"/>
      <c r="V442" s="4"/>
      <c r="W442" s="4"/>
      <c r="X442" s="4"/>
      <c r="Y442" s="4"/>
      <c r="Z442" s="4"/>
      <c r="AA442" s="4"/>
      <c r="AB442" s="1"/>
      <c r="AC442" s="1"/>
      <c r="AD442" s="1"/>
      <c r="AE442" s="1"/>
      <c r="AF442" s="1"/>
      <c r="AG442" s="1"/>
      <c r="AH442" s="1"/>
      <c r="AI442" s="1"/>
    </row>
    <row r="443" spans="1:35" s="2" customFormat="1" ht="11.5" x14ac:dyDescent="0.25">
      <c r="A443" s="1"/>
      <c r="B443" s="230"/>
      <c r="C443" s="227"/>
      <c r="D443" s="227"/>
      <c r="E443" s="225"/>
      <c r="F443" s="226"/>
      <c r="G443" s="166"/>
      <c r="H443" s="226"/>
      <c r="I443" s="166"/>
      <c r="J443" s="226"/>
      <c r="K443" s="166"/>
      <c r="L443" s="226"/>
      <c r="M443" s="166"/>
      <c r="N443" s="226"/>
      <c r="O443" s="166"/>
      <c r="P443" s="226"/>
      <c r="Q443" s="166"/>
      <c r="R443" s="226"/>
      <c r="S443" s="1"/>
      <c r="T443" s="1"/>
      <c r="U443" s="1"/>
      <c r="V443" s="4"/>
      <c r="W443" s="4"/>
      <c r="X443" s="4"/>
      <c r="Y443" s="4"/>
      <c r="Z443" s="4"/>
      <c r="AA443" s="4"/>
      <c r="AB443" s="1"/>
      <c r="AC443" s="1"/>
      <c r="AD443" s="1"/>
      <c r="AE443" s="1"/>
      <c r="AF443" s="1"/>
      <c r="AG443" s="1"/>
      <c r="AH443" s="1"/>
      <c r="AI443" s="1"/>
    </row>
    <row r="444" spans="1:35" s="2" customFormat="1" ht="11.5" x14ac:dyDescent="0.25">
      <c r="A444" s="1"/>
      <c r="B444" s="230"/>
      <c r="C444" s="227"/>
      <c r="D444" s="227"/>
      <c r="E444" s="225"/>
      <c r="F444" s="226"/>
      <c r="G444" s="166"/>
      <c r="H444" s="226"/>
      <c r="I444" s="166"/>
      <c r="J444" s="226"/>
      <c r="K444" s="166"/>
      <c r="L444" s="226"/>
      <c r="M444" s="166"/>
      <c r="N444" s="226"/>
      <c r="O444" s="166"/>
      <c r="P444" s="226"/>
      <c r="Q444" s="166"/>
      <c r="R444" s="226"/>
      <c r="S444" s="1"/>
      <c r="T444" s="1"/>
      <c r="U444" s="1"/>
      <c r="V444" s="4"/>
      <c r="W444" s="4"/>
      <c r="X444" s="4"/>
      <c r="Y444" s="4"/>
      <c r="Z444" s="4"/>
      <c r="AA444" s="4"/>
      <c r="AB444" s="1"/>
      <c r="AC444" s="1"/>
      <c r="AD444" s="1"/>
      <c r="AE444" s="1"/>
      <c r="AF444" s="1"/>
      <c r="AG444" s="1"/>
      <c r="AH444" s="1"/>
      <c r="AI444" s="1"/>
    </row>
    <row r="445" spans="1:35" s="2" customFormat="1" ht="11.5" x14ac:dyDescent="0.25">
      <c r="A445" s="1"/>
      <c r="B445" s="230"/>
      <c r="C445" s="227"/>
      <c r="D445" s="227"/>
      <c r="E445" s="225"/>
      <c r="F445" s="226"/>
      <c r="G445" s="166"/>
      <c r="H445" s="226"/>
      <c r="I445" s="166"/>
      <c r="J445" s="226"/>
      <c r="K445" s="166"/>
      <c r="L445" s="226"/>
      <c r="M445" s="166"/>
      <c r="N445" s="226"/>
      <c r="O445" s="166"/>
      <c r="P445" s="226"/>
      <c r="Q445" s="166"/>
      <c r="R445" s="226"/>
      <c r="S445" s="1"/>
      <c r="T445" s="1"/>
      <c r="U445" s="1"/>
      <c r="V445" s="4"/>
      <c r="W445" s="4"/>
      <c r="X445" s="4"/>
      <c r="Y445" s="4"/>
      <c r="Z445" s="4"/>
      <c r="AA445" s="4"/>
      <c r="AB445" s="1"/>
      <c r="AC445" s="1"/>
      <c r="AD445" s="1"/>
      <c r="AE445" s="1"/>
      <c r="AF445" s="1"/>
      <c r="AG445" s="1"/>
      <c r="AH445" s="1"/>
      <c r="AI445" s="1"/>
    </row>
    <row r="446" spans="1:35" s="2" customFormat="1" ht="11.5" x14ac:dyDescent="0.25">
      <c r="A446" s="1"/>
      <c r="B446" s="230"/>
      <c r="C446" s="227"/>
      <c r="D446" s="227"/>
      <c r="E446" s="225"/>
      <c r="F446" s="226"/>
      <c r="G446" s="166"/>
      <c r="H446" s="226"/>
      <c r="I446" s="166"/>
      <c r="J446" s="226"/>
      <c r="K446" s="166"/>
      <c r="L446" s="226"/>
      <c r="M446" s="166"/>
      <c r="N446" s="226"/>
      <c r="O446" s="166"/>
      <c r="P446" s="226"/>
      <c r="Q446" s="166"/>
      <c r="R446" s="226"/>
      <c r="S446" s="1"/>
      <c r="T446" s="1"/>
      <c r="U446" s="1"/>
      <c r="V446" s="4"/>
      <c r="W446" s="4"/>
      <c r="X446" s="4"/>
      <c r="Y446" s="4"/>
      <c r="Z446" s="4"/>
      <c r="AA446" s="4"/>
      <c r="AB446" s="1"/>
      <c r="AC446" s="1"/>
      <c r="AD446" s="1"/>
      <c r="AE446" s="1"/>
      <c r="AF446" s="1"/>
      <c r="AG446" s="1"/>
      <c r="AH446" s="1"/>
      <c r="AI446" s="1"/>
    </row>
    <row r="447" spans="1:35" s="2" customFormat="1" ht="11.5" x14ac:dyDescent="0.25">
      <c r="A447" s="1"/>
      <c r="B447" s="230"/>
      <c r="C447" s="227"/>
      <c r="D447" s="227"/>
      <c r="E447" s="225"/>
      <c r="F447" s="226"/>
      <c r="G447" s="166"/>
      <c r="H447" s="226"/>
      <c r="I447" s="166"/>
      <c r="J447" s="226"/>
      <c r="K447" s="166"/>
      <c r="L447" s="226"/>
      <c r="M447" s="166"/>
      <c r="N447" s="226"/>
      <c r="O447" s="166"/>
      <c r="P447" s="226"/>
      <c r="Q447" s="166"/>
      <c r="R447" s="226"/>
      <c r="S447" s="1"/>
      <c r="T447" s="1"/>
      <c r="U447" s="1"/>
      <c r="V447" s="4"/>
      <c r="W447" s="4"/>
      <c r="X447" s="4"/>
      <c r="Y447" s="4"/>
      <c r="Z447" s="4"/>
      <c r="AA447" s="4"/>
      <c r="AB447" s="1"/>
      <c r="AC447" s="1"/>
      <c r="AD447" s="1"/>
      <c r="AE447" s="1"/>
      <c r="AF447" s="1"/>
      <c r="AG447" s="1"/>
      <c r="AH447" s="1"/>
      <c r="AI447" s="1"/>
    </row>
    <row r="448" spans="1:35" s="2" customFormat="1" ht="11.5" x14ac:dyDescent="0.25">
      <c r="A448" s="1"/>
      <c r="B448" s="230"/>
      <c r="C448" s="227"/>
      <c r="D448" s="227"/>
      <c r="E448" s="225"/>
      <c r="F448" s="226"/>
      <c r="G448" s="166"/>
      <c r="H448" s="226"/>
      <c r="I448" s="166"/>
      <c r="J448" s="226"/>
      <c r="K448" s="166"/>
      <c r="L448" s="226"/>
      <c r="M448" s="166"/>
      <c r="N448" s="226"/>
      <c r="O448" s="166"/>
      <c r="P448" s="226"/>
      <c r="Q448" s="166"/>
      <c r="R448" s="226"/>
      <c r="S448" s="1"/>
      <c r="T448" s="1"/>
      <c r="U448" s="1"/>
      <c r="V448" s="4"/>
      <c r="W448" s="4"/>
      <c r="X448" s="4"/>
      <c r="Y448" s="4"/>
      <c r="Z448" s="4"/>
      <c r="AA448" s="4"/>
      <c r="AB448" s="1"/>
      <c r="AC448" s="1"/>
      <c r="AD448" s="1"/>
      <c r="AE448" s="1"/>
      <c r="AF448" s="1"/>
      <c r="AG448" s="1"/>
      <c r="AH448" s="1"/>
      <c r="AI448" s="1"/>
    </row>
    <row r="449" spans="1:35" s="2" customFormat="1" ht="11.5" x14ac:dyDescent="0.25">
      <c r="A449" s="1"/>
      <c r="B449" s="230"/>
      <c r="C449" s="227"/>
      <c r="D449" s="227"/>
      <c r="E449" s="225"/>
      <c r="F449" s="226"/>
      <c r="G449" s="166"/>
      <c r="H449" s="226"/>
      <c r="I449" s="166"/>
      <c r="J449" s="226"/>
      <c r="K449" s="166"/>
      <c r="L449" s="226"/>
      <c r="M449" s="166"/>
      <c r="N449" s="226"/>
      <c r="O449" s="166"/>
      <c r="P449" s="226"/>
      <c r="Q449" s="166"/>
      <c r="R449" s="226"/>
      <c r="S449" s="1"/>
      <c r="T449" s="1"/>
      <c r="U449" s="1"/>
      <c r="V449" s="4"/>
      <c r="W449" s="4"/>
      <c r="X449" s="4"/>
      <c r="Y449" s="4"/>
      <c r="Z449" s="4"/>
      <c r="AA449" s="4"/>
      <c r="AB449" s="1"/>
      <c r="AC449" s="1"/>
      <c r="AD449" s="1"/>
      <c r="AE449" s="1"/>
      <c r="AF449" s="1"/>
      <c r="AG449" s="1"/>
      <c r="AH449" s="1"/>
      <c r="AI449" s="1"/>
    </row>
    <row r="450" spans="1:35" s="2" customFormat="1" ht="11.5" x14ac:dyDescent="0.25">
      <c r="A450" s="1"/>
      <c r="B450" s="230"/>
      <c r="C450" s="227"/>
      <c r="D450" s="227"/>
      <c r="E450" s="225"/>
      <c r="F450" s="226"/>
      <c r="G450" s="166"/>
      <c r="H450" s="226"/>
      <c r="I450" s="166"/>
      <c r="J450" s="226"/>
      <c r="K450" s="166"/>
      <c r="L450" s="226"/>
      <c r="M450" s="166"/>
      <c r="N450" s="226"/>
      <c r="O450" s="166"/>
      <c r="P450" s="226"/>
      <c r="Q450" s="166"/>
      <c r="R450" s="226"/>
      <c r="S450" s="1"/>
      <c r="T450" s="1"/>
      <c r="U450" s="1"/>
      <c r="V450" s="4"/>
      <c r="W450" s="4"/>
      <c r="X450" s="4"/>
      <c r="Y450" s="4"/>
      <c r="Z450" s="4"/>
      <c r="AA450" s="4"/>
      <c r="AB450" s="1"/>
      <c r="AC450" s="1"/>
      <c r="AD450" s="1"/>
      <c r="AE450" s="1"/>
      <c r="AF450" s="1"/>
      <c r="AG450" s="1"/>
      <c r="AH450" s="1"/>
      <c r="AI450" s="1"/>
    </row>
    <row r="451" spans="1:35" s="2" customFormat="1" ht="11.5" x14ac:dyDescent="0.25">
      <c r="A451" s="1"/>
      <c r="B451" s="230"/>
      <c r="C451" s="227"/>
      <c r="D451" s="227"/>
      <c r="E451" s="225"/>
      <c r="F451" s="226"/>
      <c r="G451" s="166"/>
      <c r="H451" s="226"/>
      <c r="I451" s="166"/>
      <c r="J451" s="226"/>
      <c r="K451" s="166"/>
      <c r="L451" s="226"/>
      <c r="M451" s="166"/>
      <c r="N451" s="226"/>
      <c r="O451" s="166"/>
      <c r="P451" s="226"/>
      <c r="Q451" s="166"/>
      <c r="R451" s="226"/>
      <c r="S451" s="1"/>
      <c r="T451" s="1"/>
      <c r="U451" s="1"/>
      <c r="V451" s="4"/>
      <c r="W451" s="4"/>
      <c r="X451" s="4"/>
      <c r="Y451" s="4"/>
      <c r="Z451" s="4"/>
      <c r="AA451" s="4"/>
      <c r="AB451" s="1"/>
      <c r="AC451" s="1"/>
      <c r="AD451" s="1"/>
      <c r="AE451" s="1"/>
      <c r="AF451" s="1"/>
      <c r="AG451" s="1"/>
      <c r="AH451" s="1"/>
      <c r="AI451" s="1"/>
    </row>
    <row r="452" spans="1:35" s="2" customFormat="1" ht="11.5" x14ac:dyDescent="0.25">
      <c r="A452" s="1"/>
      <c r="B452" s="230"/>
      <c r="C452" s="227"/>
      <c r="D452" s="227"/>
      <c r="E452" s="225"/>
      <c r="F452" s="226"/>
      <c r="G452" s="166"/>
      <c r="H452" s="226"/>
      <c r="I452" s="166"/>
      <c r="J452" s="226"/>
      <c r="K452" s="166"/>
      <c r="L452" s="226"/>
      <c r="M452" s="166"/>
      <c r="N452" s="226"/>
      <c r="O452" s="166"/>
      <c r="P452" s="226"/>
      <c r="Q452" s="166"/>
      <c r="R452" s="226"/>
      <c r="S452" s="1"/>
      <c r="T452" s="1"/>
      <c r="U452" s="1"/>
      <c r="V452" s="4"/>
      <c r="W452" s="4"/>
      <c r="X452" s="4"/>
      <c r="Y452" s="4"/>
      <c r="Z452" s="4"/>
      <c r="AA452" s="4"/>
      <c r="AB452" s="1"/>
      <c r="AC452" s="1"/>
      <c r="AD452" s="1"/>
      <c r="AE452" s="1"/>
      <c r="AF452" s="1"/>
      <c r="AG452" s="1"/>
      <c r="AH452" s="1"/>
      <c r="AI452" s="1"/>
    </row>
    <row r="453" spans="1:35" s="2" customFormat="1" ht="11.5" x14ac:dyDescent="0.25">
      <c r="A453" s="1"/>
      <c r="B453" s="230"/>
      <c r="C453" s="227"/>
      <c r="D453" s="227"/>
      <c r="E453" s="225"/>
      <c r="F453" s="226"/>
      <c r="G453" s="166"/>
      <c r="H453" s="226"/>
      <c r="I453" s="166"/>
      <c r="J453" s="226"/>
      <c r="K453" s="166"/>
      <c r="L453" s="226"/>
      <c r="M453" s="166"/>
      <c r="N453" s="226"/>
      <c r="O453" s="166"/>
      <c r="P453" s="226"/>
      <c r="Q453" s="166"/>
      <c r="R453" s="226"/>
      <c r="S453" s="1"/>
      <c r="T453" s="1"/>
      <c r="U453" s="1"/>
      <c r="V453" s="4"/>
      <c r="W453" s="4"/>
      <c r="X453" s="4"/>
      <c r="Y453" s="4"/>
      <c r="Z453" s="4"/>
      <c r="AA453" s="4"/>
      <c r="AB453" s="1"/>
      <c r="AC453" s="1"/>
      <c r="AD453" s="1"/>
      <c r="AE453" s="1"/>
      <c r="AF453" s="1"/>
      <c r="AG453" s="1"/>
      <c r="AH453" s="1"/>
      <c r="AI453" s="1"/>
    </row>
    <row r="454" spans="1:35" s="2" customFormat="1" ht="11.5" x14ac:dyDescent="0.25">
      <c r="A454" s="1"/>
      <c r="B454" s="230"/>
      <c r="C454" s="227"/>
      <c r="D454" s="227"/>
      <c r="E454" s="225"/>
      <c r="F454" s="226"/>
      <c r="G454" s="166"/>
      <c r="H454" s="226"/>
      <c r="I454" s="166"/>
      <c r="J454" s="226"/>
      <c r="K454" s="166"/>
      <c r="L454" s="226"/>
      <c r="M454" s="166"/>
      <c r="N454" s="226"/>
      <c r="O454" s="166"/>
      <c r="P454" s="226"/>
      <c r="Q454" s="166"/>
      <c r="R454" s="226"/>
      <c r="S454" s="1"/>
      <c r="T454" s="1"/>
      <c r="U454" s="1"/>
      <c r="V454" s="4"/>
      <c r="W454" s="4"/>
      <c r="X454" s="4"/>
      <c r="Y454" s="4"/>
      <c r="Z454" s="4"/>
      <c r="AA454" s="4"/>
      <c r="AB454" s="1"/>
      <c r="AC454" s="1"/>
      <c r="AD454" s="1"/>
      <c r="AE454" s="1"/>
      <c r="AF454" s="1"/>
      <c r="AG454" s="1"/>
      <c r="AH454" s="1"/>
      <c r="AI454" s="1"/>
    </row>
    <row r="455" spans="1:35" s="2" customFormat="1" ht="11.5" x14ac:dyDescent="0.25">
      <c r="A455" s="1"/>
      <c r="B455" s="230"/>
      <c r="C455" s="227"/>
      <c r="D455" s="227"/>
      <c r="E455" s="225"/>
      <c r="F455" s="226"/>
      <c r="G455" s="166"/>
      <c r="H455" s="226"/>
      <c r="I455" s="166"/>
      <c r="J455" s="226"/>
      <c r="K455" s="166"/>
      <c r="L455" s="226"/>
      <c r="M455" s="166"/>
      <c r="N455" s="226"/>
      <c r="O455" s="166"/>
      <c r="P455" s="226"/>
      <c r="Q455" s="166"/>
      <c r="R455" s="226"/>
      <c r="S455" s="1"/>
      <c r="T455" s="1"/>
      <c r="U455" s="1"/>
      <c r="V455" s="4"/>
      <c r="W455" s="4"/>
      <c r="X455" s="4"/>
      <c r="Y455" s="4"/>
      <c r="Z455" s="4"/>
      <c r="AA455" s="4"/>
      <c r="AB455" s="1"/>
      <c r="AC455" s="1"/>
      <c r="AD455" s="1"/>
      <c r="AE455" s="1"/>
      <c r="AF455" s="1"/>
      <c r="AG455" s="1"/>
      <c r="AH455" s="1"/>
      <c r="AI455" s="1"/>
    </row>
    <row r="456" spans="1:35" s="2" customFormat="1" ht="11.5" x14ac:dyDescent="0.25">
      <c r="A456" s="1"/>
      <c r="B456" s="230"/>
      <c r="C456" s="227"/>
      <c r="D456" s="227"/>
      <c r="E456" s="225"/>
      <c r="F456" s="226"/>
      <c r="G456" s="166"/>
      <c r="H456" s="226"/>
      <c r="I456" s="166"/>
      <c r="J456" s="226"/>
      <c r="K456" s="166"/>
      <c r="L456" s="226"/>
      <c r="M456" s="166"/>
      <c r="N456" s="226"/>
      <c r="O456" s="166"/>
      <c r="P456" s="226"/>
      <c r="Q456" s="166"/>
      <c r="R456" s="226"/>
      <c r="S456" s="1"/>
      <c r="T456" s="1"/>
      <c r="U456" s="1"/>
      <c r="V456" s="4"/>
      <c r="W456" s="4"/>
      <c r="X456" s="4"/>
      <c r="Y456" s="4"/>
      <c r="Z456" s="4"/>
      <c r="AA456" s="4"/>
      <c r="AB456" s="1"/>
      <c r="AC456" s="1"/>
      <c r="AD456" s="1"/>
      <c r="AE456" s="1"/>
      <c r="AF456" s="1"/>
      <c r="AG456" s="1"/>
      <c r="AH456" s="1"/>
      <c r="AI456" s="1"/>
    </row>
    <row r="457" spans="1:35" s="2" customFormat="1" ht="11.5" x14ac:dyDescent="0.25">
      <c r="A457" s="1"/>
      <c r="B457" s="230"/>
      <c r="C457" s="227"/>
      <c r="D457" s="227"/>
      <c r="E457" s="225"/>
      <c r="F457" s="226"/>
      <c r="G457" s="166"/>
      <c r="H457" s="226"/>
      <c r="I457" s="166"/>
      <c r="J457" s="226"/>
      <c r="K457" s="166"/>
      <c r="L457" s="226"/>
      <c r="M457" s="166"/>
      <c r="N457" s="226"/>
      <c r="O457" s="166"/>
      <c r="P457" s="226"/>
      <c r="Q457" s="166"/>
      <c r="R457" s="226"/>
      <c r="S457" s="1"/>
      <c r="T457" s="1"/>
      <c r="U457" s="1"/>
      <c r="V457" s="4"/>
      <c r="W457" s="4"/>
      <c r="X457" s="4"/>
      <c r="Y457" s="4"/>
      <c r="Z457" s="4"/>
      <c r="AA457" s="4"/>
      <c r="AB457" s="1"/>
      <c r="AC457" s="1"/>
      <c r="AD457" s="1"/>
      <c r="AE457" s="1"/>
      <c r="AF457" s="1"/>
      <c r="AG457" s="1"/>
      <c r="AH457" s="1"/>
      <c r="AI457" s="1"/>
    </row>
    <row r="458" spans="1:35" s="2" customFormat="1" ht="11.5" x14ac:dyDescent="0.25">
      <c r="A458" s="1"/>
      <c r="B458" s="230"/>
      <c r="C458" s="227"/>
      <c r="D458" s="227"/>
      <c r="E458" s="225"/>
      <c r="F458" s="226"/>
      <c r="G458" s="166"/>
      <c r="H458" s="226"/>
      <c r="I458" s="166"/>
      <c r="J458" s="226"/>
      <c r="K458" s="166"/>
      <c r="L458" s="226"/>
      <c r="M458" s="166"/>
      <c r="N458" s="226"/>
      <c r="O458" s="166"/>
      <c r="P458" s="226"/>
      <c r="Q458" s="166"/>
      <c r="R458" s="226"/>
      <c r="S458" s="1"/>
      <c r="T458" s="1"/>
      <c r="U458" s="1"/>
      <c r="V458" s="4"/>
      <c r="W458" s="4"/>
      <c r="X458" s="4"/>
      <c r="Y458" s="4"/>
      <c r="Z458" s="4"/>
      <c r="AA458" s="4"/>
      <c r="AB458" s="1"/>
      <c r="AC458" s="1"/>
      <c r="AD458" s="1"/>
      <c r="AE458" s="1"/>
      <c r="AF458" s="1"/>
      <c r="AG458" s="1"/>
      <c r="AH458" s="1"/>
      <c r="AI458" s="1"/>
    </row>
    <row r="459" spans="1:35" s="2" customFormat="1" ht="11.5" x14ac:dyDescent="0.25">
      <c r="A459" s="1"/>
      <c r="B459" s="230"/>
      <c r="C459" s="227"/>
      <c r="D459" s="227"/>
      <c r="E459" s="225"/>
      <c r="F459" s="226"/>
      <c r="G459" s="166"/>
      <c r="H459" s="226"/>
      <c r="I459" s="166"/>
      <c r="J459" s="226"/>
      <c r="K459" s="166"/>
      <c r="L459" s="226"/>
      <c r="M459" s="166"/>
      <c r="N459" s="226"/>
      <c r="O459" s="166"/>
      <c r="P459" s="226"/>
      <c r="Q459" s="166"/>
      <c r="R459" s="226"/>
      <c r="S459" s="1"/>
      <c r="T459" s="1"/>
      <c r="U459" s="1"/>
      <c r="V459" s="4"/>
      <c r="W459" s="4"/>
      <c r="X459" s="4"/>
      <c r="Y459" s="4"/>
      <c r="Z459" s="4"/>
      <c r="AA459" s="4"/>
      <c r="AB459" s="1"/>
      <c r="AC459" s="1"/>
      <c r="AD459" s="1"/>
      <c r="AE459" s="1"/>
      <c r="AF459" s="1"/>
      <c r="AG459" s="1"/>
      <c r="AH459" s="1"/>
      <c r="AI459" s="1"/>
    </row>
    <row r="460" spans="1:35" s="2" customFormat="1" ht="11.5" x14ac:dyDescent="0.25">
      <c r="A460" s="1"/>
      <c r="B460" s="230"/>
      <c r="C460" s="227"/>
      <c r="D460" s="227"/>
      <c r="E460" s="225"/>
      <c r="F460" s="226"/>
      <c r="G460" s="166"/>
      <c r="H460" s="226"/>
      <c r="I460" s="166"/>
      <c r="J460" s="226"/>
      <c r="K460" s="166"/>
      <c r="L460" s="226"/>
      <c r="M460" s="166"/>
      <c r="N460" s="226"/>
      <c r="O460" s="166"/>
      <c r="P460" s="226"/>
      <c r="Q460" s="166"/>
      <c r="R460" s="226"/>
      <c r="S460" s="1"/>
      <c r="T460" s="1"/>
      <c r="U460" s="1"/>
      <c r="V460" s="4"/>
      <c r="W460" s="4"/>
      <c r="X460" s="4"/>
      <c r="Y460" s="4"/>
      <c r="Z460" s="4"/>
      <c r="AA460" s="4"/>
      <c r="AB460" s="1"/>
      <c r="AC460" s="1"/>
      <c r="AD460" s="1"/>
      <c r="AE460" s="1"/>
      <c r="AF460" s="1"/>
      <c r="AG460" s="1"/>
      <c r="AH460" s="1"/>
      <c r="AI460" s="1"/>
    </row>
    <row r="461" spans="1:35" s="2" customFormat="1" ht="11.5" x14ac:dyDescent="0.25">
      <c r="A461" s="1"/>
      <c r="B461" s="230"/>
      <c r="C461" s="227"/>
      <c r="D461" s="227"/>
      <c r="E461" s="225"/>
      <c r="F461" s="226"/>
      <c r="G461" s="166"/>
      <c r="H461" s="226"/>
      <c r="I461" s="166"/>
      <c r="J461" s="226"/>
      <c r="K461" s="166"/>
      <c r="L461" s="226"/>
      <c r="M461" s="166"/>
      <c r="N461" s="226"/>
      <c r="O461" s="166"/>
      <c r="P461" s="226"/>
      <c r="Q461" s="166"/>
      <c r="R461" s="226"/>
      <c r="S461" s="1"/>
      <c r="T461" s="1"/>
      <c r="U461" s="1"/>
      <c r="V461" s="4"/>
      <c r="W461" s="4"/>
      <c r="X461" s="4"/>
      <c r="Y461" s="4"/>
      <c r="Z461" s="4"/>
      <c r="AA461" s="4"/>
      <c r="AB461" s="1"/>
      <c r="AC461" s="1"/>
      <c r="AD461" s="1"/>
      <c r="AE461" s="1"/>
      <c r="AF461" s="1"/>
      <c r="AG461" s="1"/>
      <c r="AH461" s="1"/>
      <c r="AI461" s="1"/>
    </row>
    <row r="462" spans="1:35" s="2" customFormat="1" ht="11.5" x14ac:dyDescent="0.25">
      <c r="A462" s="1"/>
      <c r="B462" s="230"/>
      <c r="C462" s="227"/>
      <c r="D462" s="227"/>
      <c r="E462" s="225"/>
      <c r="F462" s="226"/>
      <c r="G462" s="166"/>
      <c r="H462" s="226"/>
      <c r="I462" s="166"/>
      <c r="J462" s="226"/>
      <c r="K462" s="166"/>
      <c r="L462" s="226"/>
      <c r="M462" s="166"/>
      <c r="N462" s="226"/>
      <c r="O462" s="166"/>
      <c r="P462" s="226"/>
      <c r="Q462" s="166"/>
      <c r="R462" s="226"/>
      <c r="S462" s="1"/>
      <c r="T462" s="1"/>
      <c r="U462" s="1"/>
      <c r="V462" s="4"/>
      <c r="W462" s="4"/>
      <c r="X462" s="4"/>
      <c r="Y462" s="4"/>
      <c r="Z462" s="4"/>
      <c r="AA462" s="4"/>
      <c r="AB462" s="1"/>
      <c r="AC462" s="1"/>
      <c r="AD462" s="1"/>
      <c r="AE462" s="1"/>
      <c r="AF462" s="1"/>
      <c r="AG462" s="1"/>
      <c r="AH462" s="1"/>
      <c r="AI462" s="1"/>
    </row>
    <row r="463" spans="1:35" s="2" customFormat="1" ht="11.5" x14ac:dyDescent="0.25">
      <c r="A463" s="1"/>
      <c r="B463" s="230"/>
      <c r="C463" s="227"/>
      <c r="D463" s="227"/>
      <c r="E463" s="225"/>
      <c r="F463" s="226"/>
      <c r="G463" s="166"/>
      <c r="H463" s="226"/>
      <c r="I463" s="166"/>
      <c r="J463" s="226"/>
      <c r="K463" s="166"/>
      <c r="L463" s="226"/>
      <c r="M463" s="166"/>
      <c r="N463" s="226"/>
      <c r="O463" s="166"/>
      <c r="P463" s="226"/>
      <c r="Q463" s="166"/>
      <c r="R463" s="226"/>
      <c r="S463" s="1"/>
      <c r="T463" s="1"/>
      <c r="U463" s="1"/>
      <c r="V463" s="4"/>
      <c r="W463" s="4"/>
      <c r="X463" s="4"/>
      <c r="Y463" s="4"/>
      <c r="Z463" s="4"/>
      <c r="AA463" s="4"/>
      <c r="AB463" s="1"/>
      <c r="AC463" s="1"/>
      <c r="AD463" s="1"/>
      <c r="AE463" s="1"/>
      <c r="AF463" s="1"/>
      <c r="AG463" s="1"/>
      <c r="AH463" s="1"/>
      <c r="AI463" s="1"/>
    </row>
    <row r="464" spans="1:35" s="2" customFormat="1" ht="11.5" x14ac:dyDescent="0.25">
      <c r="A464" s="1"/>
      <c r="B464" s="230"/>
      <c r="C464" s="227"/>
      <c r="D464" s="227"/>
      <c r="E464" s="225"/>
      <c r="F464" s="226"/>
      <c r="G464" s="166"/>
      <c r="H464" s="226"/>
      <c r="I464" s="166"/>
      <c r="J464" s="226"/>
      <c r="K464" s="166"/>
      <c r="L464" s="226"/>
      <c r="M464" s="166"/>
      <c r="N464" s="226"/>
      <c r="O464" s="166"/>
      <c r="P464" s="226"/>
      <c r="Q464" s="166"/>
      <c r="R464" s="226"/>
      <c r="S464" s="1"/>
      <c r="T464" s="1"/>
      <c r="U464" s="1"/>
      <c r="V464" s="4"/>
      <c r="W464" s="4"/>
      <c r="X464" s="4"/>
      <c r="Y464" s="4"/>
      <c r="Z464" s="4"/>
      <c r="AA464" s="4"/>
      <c r="AB464" s="1"/>
      <c r="AC464" s="1"/>
      <c r="AD464" s="1"/>
      <c r="AE464" s="1"/>
      <c r="AF464" s="1"/>
      <c r="AG464" s="1"/>
      <c r="AH464" s="1"/>
      <c r="AI464" s="1"/>
    </row>
    <row r="465" spans="1:35" s="2" customFormat="1" ht="11.5" x14ac:dyDescent="0.25">
      <c r="A465" s="1"/>
      <c r="B465" s="227"/>
      <c r="C465" s="166"/>
      <c r="D465" s="225"/>
      <c r="E465" s="225"/>
      <c r="F465" s="226"/>
      <c r="G465" s="166"/>
      <c r="H465" s="226"/>
      <c r="I465" s="166"/>
      <c r="J465" s="226"/>
      <c r="K465" s="166"/>
      <c r="L465" s="226"/>
      <c r="M465" s="166"/>
      <c r="N465" s="226"/>
      <c r="O465" s="166"/>
      <c r="P465" s="226"/>
      <c r="Q465" s="166"/>
      <c r="R465" s="226"/>
      <c r="S465" s="1"/>
      <c r="T465" s="1"/>
      <c r="U465" s="1"/>
      <c r="V465" s="4"/>
      <c r="W465" s="4"/>
      <c r="X465" s="4"/>
      <c r="Y465" s="4"/>
      <c r="Z465" s="4"/>
      <c r="AA465" s="4"/>
      <c r="AB465" s="1"/>
      <c r="AC465" s="1"/>
      <c r="AD465" s="1"/>
      <c r="AE465" s="1"/>
      <c r="AF465" s="1"/>
      <c r="AG465" s="1"/>
      <c r="AH465" s="1"/>
      <c r="AI465" s="1"/>
    </row>
    <row r="466" spans="1:35" s="2" customFormat="1" ht="11.5" x14ac:dyDescent="0.25">
      <c r="A466" s="1"/>
      <c r="B466" s="227"/>
      <c r="C466" s="166"/>
      <c r="D466" s="225"/>
      <c r="E466" s="225"/>
      <c r="F466" s="226"/>
      <c r="G466" s="166"/>
      <c r="H466" s="226"/>
      <c r="I466" s="166"/>
      <c r="J466" s="226"/>
      <c r="K466" s="166"/>
      <c r="L466" s="226"/>
      <c r="M466" s="166"/>
      <c r="N466" s="226"/>
      <c r="O466" s="166"/>
      <c r="P466" s="226"/>
      <c r="Q466" s="166"/>
      <c r="R466" s="226"/>
      <c r="S466" s="1"/>
      <c r="T466" s="1"/>
      <c r="U466" s="1"/>
      <c r="V466" s="4"/>
      <c r="W466" s="4"/>
      <c r="X466" s="4"/>
      <c r="Y466" s="4"/>
      <c r="Z466" s="4"/>
      <c r="AA466" s="4"/>
      <c r="AB466" s="1"/>
      <c r="AC466" s="1"/>
      <c r="AD466" s="1"/>
      <c r="AE466" s="1"/>
      <c r="AF466" s="1"/>
      <c r="AG466" s="1"/>
      <c r="AH466" s="1"/>
      <c r="AI466" s="1"/>
    </row>
    <row r="467" spans="1:35" ht="11.5" x14ac:dyDescent="0.25">
      <c r="B467" s="166"/>
      <c r="C467" s="166"/>
      <c r="D467" s="225"/>
      <c r="E467" s="225"/>
      <c r="F467" s="226"/>
      <c r="G467" s="166"/>
      <c r="H467" s="226"/>
      <c r="I467" s="166"/>
      <c r="J467" s="226"/>
      <c r="K467" s="166"/>
      <c r="L467" s="226"/>
      <c r="M467" s="166"/>
      <c r="N467" s="226"/>
      <c r="O467" s="166"/>
      <c r="P467" s="226"/>
      <c r="Q467" s="166"/>
      <c r="R467" s="226"/>
    </row>
    <row r="468" spans="1:35" ht="11.5" x14ac:dyDescent="0.25">
      <c r="B468" s="166"/>
      <c r="C468" s="166"/>
      <c r="D468" s="225"/>
      <c r="E468" s="225"/>
      <c r="F468" s="226"/>
      <c r="G468" s="166"/>
      <c r="H468" s="226"/>
      <c r="I468" s="166"/>
      <c r="J468" s="226"/>
      <c r="K468" s="166"/>
      <c r="L468" s="226"/>
      <c r="M468" s="166"/>
      <c r="N468" s="226"/>
      <c r="O468" s="166"/>
      <c r="P468" s="226"/>
      <c r="Q468" s="166"/>
      <c r="R468" s="226"/>
    </row>
    <row r="469" spans="1:35" ht="11.5" x14ac:dyDescent="0.25">
      <c r="B469" s="166"/>
      <c r="C469" s="166"/>
      <c r="D469" s="225"/>
      <c r="E469" s="225"/>
      <c r="F469" s="226"/>
      <c r="G469" s="166"/>
      <c r="H469" s="226"/>
      <c r="I469" s="166"/>
      <c r="J469" s="226"/>
      <c r="K469" s="166"/>
      <c r="L469" s="226"/>
      <c r="M469" s="166"/>
      <c r="N469" s="226"/>
      <c r="O469" s="166"/>
      <c r="P469" s="226"/>
      <c r="Q469" s="166"/>
      <c r="R469" s="226"/>
    </row>
    <row r="470" spans="1:35" ht="11.5" x14ac:dyDescent="0.25">
      <c r="B470" s="166"/>
      <c r="C470" s="166"/>
      <c r="D470" s="225"/>
      <c r="E470" s="225"/>
      <c r="F470" s="226"/>
      <c r="G470" s="166"/>
      <c r="H470" s="226"/>
      <c r="I470" s="166"/>
      <c r="J470" s="226"/>
      <c r="K470" s="166"/>
      <c r="L470" s="226"/>
      <c r="M470" s="166"/>
      <c r="N470" s="226"/>
      <c r="O470" s="166"/>
      <c r="P470" s="226"/>
      <c r="Q470" s="166"/>
      <c r="R470" s="226"/>
    </row>
    <row r="471" spans="1:35" ht="11.5" x14ac:dyDescent="0.25">
      <c r="B471" s="166"/>
      <c r="C471" s="166"/>
      <c r="D471" s="225"/>
      <c r="E471" s="225"/>
      <c r="F471" s="226"/>
      <c r="G471" s="166"/>
      <c r="H471" s="226"/>
      <c r="I471" s="166"/>
      <c r="J471" s="226"/>
      <c r="K471" s="166"/>
      <c r="L471" s="226"/>
      <c r="M471" s="166"/>
      <c r="N471" s="226"/>
      <c r="O471" s="166"/>
      <c r="P471" s="226"/>
      <c r="Q471" s="166"/>
      <c r="R471" s="226"/>
    </row>
    <row r="472" spans="1:35" ht="11.5" x14ac:dyDescent="0.25">
      <c r="B472" s="166"/>
      <c r="C472" s="166"/>
      <c r="D472" s="225"/>
      <c r="E472" s="225"/>
      <c r="F472" s="226"/>
      <c r="G472" s="166"/>
      <c r="H472" s="226"/>
      <c r="I472" s="166"/>
      <c r="J472" s="226"/>
      <c r="K472" s="166"/>
      <c r="L472" s="226"/>
      <c r="M472" s="166"/>
      <c r="N472" s="226"/>
      <c r="O472" s="166"/>
      <c r="P472" s="226"/>
      <c r="Q472" s="166"/>
      <c r="R472" s="226"/>
    </row>
    <row r="473" spans="1:35" ht="11.5" x14ac:dyDescent="0.25">
      <c r="B473" s="166"/>
      <c r="C473" s="166"/>
      <c r="D473" s="225"/>
      <c r="E473" s="225"/>
      <c r="F473" s="226"/>
      <c r="G473" s="166"/>
      <c r="H473" s="226"/>
      <c r="I473" s="166"/>
      <c r="J473" s="226"/>
      <c r="K473" s="166"/>
      <c r="L473" s="226"/>
      <c r="M473" s="166"/>
      <c r="N473" s="226"/>
      <c r="O473" s="166"/>
      <c r="P473" s="226"/>
      <c r="Q473" s="166"/>
      <c r="R473" s="226"/>
    </row>
    <row r="474" spans="1:35" ht="11.5" x14ac:dyDescent="0.25">
      <c r="B474" s="166"/>
      <c r="C474" s="166"/>
      <c r="D474" s="225"/>
      <c r="E474" s="225"/>
      <c r="F474" s="226"/>
      <c r="G474" s="166"/>
      <c r="H474" s="226"/>
      <c r="I474" s="166"/>
      <c r="J474" s="226"/>
      <c r="K474" s="166"/>
      <c r="L474" s="226"/>
      <c r="M474" s="166"/>
      <c r="N474" s="226"/>
      <c r="O474" s="166"/>
      <c r="P474" s="226"/>
      <c r="Q474" s="166"/>
      <c r="R474" s="226"/>
    </row>
    <row r="475" spans="1:35" ht="11.5" x14ac:dyDescent="0.25">
      <c r="B475" s="166"/>
      <c r="C475" s="166"/>
      <c r="D475" s="225"/>
      <c r="E475" s="225"/>
      <c r="F475" s="226"/>
      <c r="G475" s="166"/>
      <c r="H475" s="226"/>
      <c r="I475" s="166"/>
      <c r="J475" s="226"/>
      <c r="K475" s="166"/>
      <c r="L475" s="226"/>
      <c r="M475" s="166"/>
      <c r="N475" s="226"/>
      <c r="O475" s="166"/>
      <c r="P475" s="226"/>
      <c r="Q475" s="166"/>
      <c r="R475" s="226"/>
    </row>
    <row r="476" spans="1:35" ht="11.5" x14ac:dyDescent="0.25">
      <c r="B476" s="166"/>
      <c r="C476" s="166"/>
      <c r="D476" s="225"/>
      <c r="E476" s="225"/>
      <c r="F476" s="226"/>
      <c r="G476" s="166"/>
      <c r="H476" s="226"/>
      <c r="I476" s="166"/>
      <c r="J476" s="226"/>
      <c r="K476" s="166"/>
      <c r="L476" s="226"/>
      <c r="M476" s="166"/>
      <c r="N476" s="226"/>
      <c r="O476" s="166"/>
      <c r="P476" s="226"/>
      <c r="Q476" s="166"/>
      <c r="R476" s="226"/>
    </row>
    <row r="477" spans="1:35" ht="11.5" x14ac:dyDescent="0.25">
      <c r="B477" s="166"/>
      <c r="C477" s="166"/>
      <c r="D477" s="225"/>
      <c r="E477" s="225"/>
      <c r="F477" s="226"/>
      <c r="G477" s="166"/>
      <c r="H477" s="226"/>
      <c r="I477" s="166"/>
      <c r="J477" s="226"/>
      <c r="K477" s="166"/>
      <c r="L477" s="226"/>
      <c r="M477" s="166"/>
      <c r="N477" s="226"/>
      <c r="O477" s="166"/>
      <c r="P477" s="226"/>
      <c r="Q477" s="166"/>
      <c r="R477" s="226"/>
    </row>
    <row r="478" spans="1:35" ht="11.5" x14ac:dyDescent="0.25">
      <c r="B478" s="166"/>
      <c r="C478" s="166"/>
      <c r="D478" s="225"/>
      <c r="E478" s="225"/>
      <c r="F478" s="226"/>
      <c r="G478" s="166"/>
      <c r="H478" s="226"/>
      <c r="I478" s="166"/>
      <c r="J478" s="226"/>
      <c r="K478" s="166"/>
      <c r="L478" s="226"/>
      <c r="M478" s="166"/>
      <c r="N478" s="226"/>
      <c r="O478" s="166"/>
      <c r="P478" s="226"/>
      <c r="Q478" s="166"/>
      <c r="R478" s="226"/>
    </row>
    <row r="479" spans="1:35" ht="11.5" x14ac:dyDescent="0.25">
      <c r="B479" s="166"/>
      <c r="C479" s="166"/>
      <c r="D479" s="225"/>
      <c r="E479" s="225"/>
      <c r="F479" s="226"/>
      <c r="G479" s="166"/>
      <c r="H479" s="226"/>
      <c r="I479" s="166"/>
      <c r="J479" s="226"/>
      <c r="K479" s="166"/>
      <c r="L479" s="226"/>
      <c r="M479" s="166"/>
      <c r="N479" s="226"/>
      <c r="O479" s="166"/>
      <c r="P479" s="226"/>
      <c r="Q479" s="166"/>
      <c r="R479" s="226"/>
    </row>
    <row r="480" spans="1:35" ht="11.5" x14ac:dyDescent="0.25">
      <c r="B480" s="166"/>
      <c r="C480" s="166"/>
      <c r="D480" s="225"/>
      <c r="E480" s="225"/>
      <c r="F480" s="226"/>
      <c r="G480" s="166"/>
      <c r="H480" s="226"/>
      <c r="I480" s="166"/>
      <c r="J480" s="226"/>
      <c r="K480" s="166"/>
      <c r="L480" s="226"/>
      <c r="M480" s="166"/>
      <c r="N480" s="226"/>
      <c r="O480" s="166"/>
      <c r="P480" s="226"/>
      <c r="Q480" s="166"/>
      <c r="R480" s="226"/>
    </row>
    <row r="481" spans="2:18" ht="11.5" x14ac:dyDescent="0.25">
      <c r="B481" s="166"/>
      <c r="C481" s="166"/>
      <c r="D481" s="225"/>
      <c r="E481" s="225"/>
      <c r="F481" s="226"/>
      <c r="G481" s="166"/>
      <c r="H481" s="226"/>
      <c r="I481" s="166"/>
      <c r="J481" s="226"/>
      <c r="K481" s="166"/>
      <c r="L481" s="226"/>
      <c r="M481" s="166"/>
      <c r="N481" s="226"/>
      <c r="O481" s="166"/>
      <c r="P481" s="226"/>
      <c r="Q481" s="166"/>
      <c r="R481" s="226"/>
    </row>
    <row r="482" spans="2:18" ht="11.5" x14ac:dyDescent="0.25">
      <c r="B482" s="166"/>
      <c r="C482" s="166"/>
      <c r="D482" s="225"/>
      <c r="E482" s="225"/>
      <c r="F482" s="226"/>
      <c r="G482" s="166"/>
      <c r="H482" s="226"/>
      <c r="I482" s="166"/>
      <c r="J482" s="226"/>
      <c r="K482" s="166"/>
      <c r="L482" s="226"/>
      <c r="M482" s="166"/>
      <c r="N482" s="226"/>
      <c r="O482" s="166"/>
      <c r="P482" s="226"/>
      <c r="Q482" s="166"/>
      <c r="R482" s="226"/>
    </row>
    <row r="483" spans="2:18" ht="11.5" x14ac:dyDescent="0.25">
      <c r="B483" s="166"/>
      <c r="C483" s="166"/>
      <c r="D483" s="225"/>
      <c r="E483" s="225"/>
      <c r="F483" s="226"/>
      <c r="G483" s="166"/>
      <c r="H483" s="226"/>
      <c r="I483" s="166"/>
      <c r="J483" s="226"/>
      <c r="K483" s="166"/>
      <c r="L483" s="226"/>
      <c r="M483" s="166"/>
      <c r="N483" s="226"/>
      <c r="O483" s="166"/>
      <c r="P483" s="226"/>
      <c r="Q483" s="166"/>
      <c r="R483" s="226"/>
    </row>
    <row r="484" spans="2:18" ht="11.5" x14ac:dyDescent="0.25">
      <c r="B484" s="166"/>
      <c r="C484" s="166"/>
      <c r="D484" s="225"/>
      <c r="E484" s="225"/>
      <c r="F484" s="226"/>
      <c r="G484" s="166"/>
      <c r="H484" s="226"/>
      <c r="I484" s="166"/>
      <c r="J484" s="226"/>
      <c r="K484" s="166"/>
      <c r="L484" s="226"/>
      <c r="M484" s="166"/>
      <c r="N484" s="226"/>
      <c r="O484" s="166"/>
      <c r="P484" s="226"/>
      <c r="Q484" s="166"/>
      <c r="R484" s="226"/>
    </row>
    <row r="485" spans="2:18" ht="11.5" x14ac:dyDescent="0.25">
      <c r="B485" s="166"/>
      <c r="C485" s="166"/>
      <c r="D485" s="225"/>
      <c r="E485" s="225"/>
      <c r="F485" s="226"/>
      <c r="G485" s="166"/>
      <c r="H485" s="226"/>
      <c r="I485" s="166"/>
      <c r="J485" s="226"/>
      <c r="K485" s="166"/>
      <c r="L485" s="226"/>
      <c r="M485" s="166"/>
      <c r="N485" s="226"/>
      <c r="O485" s="166"/>
      <c r="P485" s="226"/>
      <c r="Q485" s="166"/>
      <c r="R485" s="226"/>
    </row>
    <row r="486" spans="2:18" ht="11.5" x14ac:dyDescent="0.25">
      <c r="B486" s="166"/>
      <c r="C486" s="166"/>
      <c r="D486" s="225"/>
      <c r="E486" s="225"/>
      <c r="F486" s="226"/>
      <c r="G486" s="166"/>
      <c r="H486" s="226"/>
      <c r="I486" s="166"/>
      <c r="J486" s="226"/>
      <c r="K486" s="166"/>
      <c r="L486" s="226"/>
      <c r="M486" s="166"/>
      <c r="N486" s="226"/>
      <c r="O486" s="166"/>
      <c r="P486" s="226"/>
      <c r="Q486" s="166"/>
      <c r="R486" s="226"/>
    </row>
    <row r="487" spans="2:18" ht="11.5" x14ac:dyDescent="0.25">
      <c r="B487" s="166"/>
      <c r="C487" s="166"/>
      <c r="D487" s="225"/>
      <c r="E487" s="225"/>
      <c r="F487" s="226"/>
      <c r="G487" s="166"/>
      <c r="H487" s="226"/>
      <c r="I487" s="166"/>
      <c r="J487" s="226"/>
      <c r="K487" s="166"/>
      <c r="L487" s="226"/>
      <c r="M487" s="166"/>
      <c r="N487" s="226"/>
      <c r="O487" s="166"/>
      <c r="P487" s="226"/>
      <c r="Q487" s="166"/>
      <c r="R487" s="226"/>
    </row>
    <row r="488" spans="2:18" ht="11.5" x14ac:dyDescent="0.25">
      <c r="B488" s="166"/>
      <c r="C488" s="166"/>
      <c r="D488" s="225"/>
      <c r="E488" s="225"/>
      <c r="F488" s="226"/>
      <c r="G488" s="166"/>
      <c r="H488" s="226"/>
      <c r="I488" s="166"/>
      <c r="J488" s="226"/>
      <c r="K488" s="166"/>
      <c r="L488" s="226"/>
      <c r="M488" s="166"/>
      <c r="N488" s="226"/>
      <c r="O488" s="166"/>
      <c r="P488" s="226"/>
      <c r="Q488" s="166"/>
      <c r="R488" s="226"/>
    </row>
    <row r="489" spans="2:18" ht="11.5" x14ac:dyDescent="0.25">
      <c r="B489" s="166"/>
      <c r="C489" s="166"/>
      <c r="D489" s="225"/>
      <c r="E489" s="225"/>
      <c r="F489" s="226"/>
      <c r="G489" s="166"/>
      <c r="H489" s="226"/>
      <c r="I489" s="166"/>
      <c r="J489" s="226"/>
      <c r="K489" s="166"/>
      <c r="L489" s="226"/>
      <c r="M489" s="166"/>
      <c r="N489" s="226"/>
      <c r="O489" s="166"/>
      <c r="P489" s="226"/>
      <c r="Q489" s="166"/>
      <c r="R489" s="226"/>
    </row>
    <row r="490" spans="2:18" ht="11.5" x14ac:dyDescent="0.25">
      <c r="B490" s="166"/>
      <c r="C490" s="166"/>
      <c r="D490" s="225"/>
      <c r="E490" s="225"/>
      <c r="F490" s="226"/>
      <c r="G490" s="166"/>
      <c r="H490" s="226"/>
      <c r="I490" s="166"/>
      <c r="J490" s="226"/>
      <c r="K490" s="166"/>
      <c r="L490" s="226"/>
      <c r="M490" s="166"/>
      <c r="N490" s="226"/>
      <c r="O490" s="166"/>
      <c r="P490" s="226"/>
      <c r="Q490" s="166"/>
      <c r="R490" s="226"/>
    </row>
    <row r="491" spans="2:18" ht="11.5" x14ac:dyDescent="0.25">
      <c r="B491" s="166"/>
      <c r="C491" s="166"/>
      <c r="D491" s="225"/>
      <c r="E491" s="225"/>
      <c r="F491" s="226"/>
      <c r="G491" s="166"/>
      <c r="H491" s="226"/>
      <c r="I491" s="166"/>
      <c r="J491" s="226"/>
      <c r="K491" s="166"/>
      <c r="L491" s="226"/>
      <c r="M491" s="166"/>
      <c r="N491" s="226"/>
      <c r="O491" s="166"/>
      <c r="P491" s="226"/>
      <c r="Q491" s="166"/>
      <c r="R491" s="226"/>
    </row>
    <row r="492" spans="2:18" ht="11.5" x14ac:dyDescent="0.25">
      <c r="B492" s="166"/>
      <c r="C492" s="166"/>
      <c r="D492" s="225"/>
      <c r="E492" s="225"/>
      <c r="F492" s="226"/>
      <c r="G492" s="166"/>
      <c r="H492" s="226"/>
      <c r="I492" s="166"/>
      <c r="J492" s="226"/>
      <c r="K492" s="166"/>
      <c r="L492" s="226"/>
      <c r="M492" s="166"/>
      <c r="N492" s="226"/>
      <c r="O492" s="166"/>
      <c r="P492" s="226"/>
      <c r="Q492" s="166"/>
      <c r="R492" s="226"/>
    </row>
    <row r="493" spans="2:18" ht="11.5" x14ac:dyDescent="0.25">
      <c r="B493" s="166"/>
      <c r="C493" s="166"/>
      <c r="D493" s="225"/>
      <c r="E493" s="225"/>
      <c r="F493" s="226"/>
      <c r="G493" s="166"/>
      <c r="H493" s="226"/>
      <c r="I493" s="166"/>
      <c r="J493" s="226"/>
      <c r="K493" s="166"/>
      <c r="L493" s="226"/>
      <c r="M493" s="166"/>
      <c r="N493" s="226"/>
      <c r="O493" s="166"/>
      <c r="P493" s="226"/>
      <c r="Q493" s="166"/>
      <c r="R493" s="226"/>
    </row>
    <row r="494" spans="2:18" ht="11.5" x14ac:dyDescent="0.25">
      <c r="B494" s="166"/>
      <c r="C494" s="166"/>
      <c r="D494" s="225"/>
      <c r="E494" s="225"/>
      <c r="F494" s="226"/>
      <c r="G494" s="166"/>
      <c r="H494" s="226"/>
      <c r="I494" s="166"/>
      <c r="J494" s="226"/>
      <c r="K494" s="166"/>
      <c r="L494" s="226"/>
      <c r="M494" s="166"/>
      <c r="N494" s="226"/>
      <c r="O494" s="166"/>
      <c r="P494" s="226"/>
      <c r="Q494" s="166"/>
      <c r="R494" s="226"/>
    </row>
    <row r="495" spans="2:18" ht="11.5" x14ac:dyDescent="0.25">
      <c r="B495" s="166"/>
      <c r="C495" s="166"/>
      <c r="D495" s="225"/>
      <c r="E495" s="225"/>
      <c r="F495" s="226"/>
      <c r="G495" s="166"/>
      <c r="H495" s="226"/>
      <c r="I495" s="166"/>
      <c r="J495" s="226"/>
      <c r="K495" s="166"/>
      <c r="L495" s="226"/>
      <c r="M495" s="166"/>
      <c r="N495" s="226"/>
      <c r="O495" s="166"/>
      <c r="P495" s="226"/>
      <c r="Q495" s="166"/>
      <c r="R495" s="226"/>
    </row>
    <row r="496" spans="2:18" ht="11.5" x14ac:dyDescent="0.25">
      <c r="B496" s="166"/>
      <c r="C496" s="166"/>
      <c r="D496" s="225"/>
      <c r="E496" s="225"/>
      <c r="F496" s="226"/>
      <c r="G496" s="166"/>
      <c r="H496" s="226"/>
      <c r="I496" s="166"/>
      <c r="J496" s="226"/>
      <c r="K496" s="166"/>
      <c r="L496" s="226"/>
      <c r="M496" s="166"/>
      <c r="N496" s="226"/>
      <c r="O496" s="166"/>
      <c r="P496" s="226"/>
      <c r="Q496" s="166"/>
      <c r="R496" s="226"/>
    </row>
    <row r="497" spans="2:18" ht="11.5" x14ac:dyDescent="0.25">
      <c r="B497" s="166"/>
      <c r="C497" s="166"/>
      <c r="D497" s="225"/>
      <c r="E497" s="225"/>
      <c r="F497" s="226"/>
      <c r="G497" s="166"/>
      <c r="H497" s="226"/>
      <c r="I497" s="166"/>
      <c r="J497" s="226"/>
      <c r="K497" s="166"/>
      <c r="L497" s="226"/>
      <c r="M497" s="166"/>
      <c r="N497" s="226"/>
      <c r="O497" s="166"/>
      <c r="P497" s="226"/>
      <c r="Q497" s="166"/>
      <c r="R497" s="226"/>
    </row>
    <row r="498" spans="2:18" ht="11.5" x14ac:dyDescent="0.25">
      <c r="B498" s="166"/>
      <c r="C498" s="166"/>
      <c r="D498" s="225"/>
      <c r="E498" s="225"/>
      <c r="F498" s="226"/>
      <c r="G498" s="166"/>
      <c r="H498" s="226"/>
      <c r="I498" s="166"/>
      <c r="J498" s="226"/>
      <c r="K498" s="166"/>
      <c r="L498" s="226"/>
      <c r="M498" s="166"/>
      <c r="N498" s="226"/>
      <c r="O498" s="166"/>
      <c r="P498" s="226"/>
      <c r="Q498" s="166"/>
      <c r="R498" s="226"/>
    </row>
    <row r="499" spans="2:18" ht="11.5" x14ac:dyDescent="0.25">
      <c r="B499" s="166"/>
      <c r="C499" s="166"/>
      <c r="D499" s="225"/>
      <c r="E499" s="225"/>
      <c r="F499" s="226"/>
      <c r="G499" s="166"/>
      <c r="H499" s="226"/>
      <c r="I499" s="166"/>
      <c r="J499" s="226"/>
      <c r="K499" s="166"/>
      <c r="L499" s="226"/>
      <c r="M499" s="166"/>
      <c r="N499" s="226"/>
      <c r="O499" s="166"/>
      <c r="P499" s="226"/>
      <c r="Q499" s="166"/>
      <c r="R499" s="226"/>
    </row>
    <row r="500" spans="2:18" ht="11.5" x14ac:dyDescent="0.25">
      <c r="B500" s="166"/>
      <c r="C500" s="166"/>
      <c r="D500" s="225"/>
      <c r="E500" s="225"/>
      <c r="F500" s="226"/>
      <c r="G500" s="166"/>
      <c r="H500" s="226"/>
      <c r="I500" s="166"/>
      <c r="J500" s="226"/>
      <c r="K500" s="166"/>
      <c r="L500" s="226"/>
      <c r="M500" s="166"/>
      <c r="N500" s="226"/>
      <c r="O500" s="166"/>
      <c r="P500" s="226"/>
      <c r="Q500" s="166"/>
      <c r="R500" s="226"/>
    </row>
    <row r="501" spans="2:18" ht="11.5" x14ac:dyDescent="0.25">
      <c r="B501" s="166"/>
      <c r="C501" s="166"/>
      <c r="D501" s="225"/>
      <c r="E501" s="225"/>
      <c r="F501" s="226"/>
      <c r="G501" s="166"/>
      <c r="H501" s="226"/>
      <c r="I501" s="166"/>
      <c r="J501" s="226"/>
      <c r="K501" s="166"/>
      <c r="L501" s="226"/>
      <c r="M501" s="166"/>
      <c r="N501" s="226"/>
      <c r="O501" s="166"/>
      <c r="P501" s="226"/>
      <c r="Q501" s="166"/>
      <c r="R501" s="226"/>
    </row>
    <row r="502" spans="2:18" ht="11.5" x14ac:dyDescent="0.25">
      <c r="B502" s="166"/>
      <c r="C502" s="166"/>
      <c r="D502" s="225"/>
      <c r="E502" s="225"/>
      <c r="F502" s="226"/>
      <c r="G502" s="166"/>
      <c r="H502" s="226"/>
      <c r="I502" s="166"/>
      <c r="J502" s="226"/>
      <c r="K502" s="166"/>
      <c r="L502" s="226"/>
      <c r="M502" s="166"/>
      <c r="N502" s="226"/>
      <c r="O502" s="166"/>
      <c r="P502" s="226"/>
      <c r="Q502" s="166"/>
      <c r="R502" s="226"/>
    </row>
    <row r="503" spans="2:18" ht="11.5" x14ac:dyDescent="0.25">
      <c r="B503" s="166"/>
      <c r="C503" s="166"/>
      <c r="D503" s="225"/>
      <c r="E503" s="225"/>
      <c r="F503" s="226"/>
      <c r="G503" s="166"/>
      <c r="H503" s="226"/>
      <c r="I503" s="166"/>
      <c r="J503" s="226"/>
      <c r="K503" s="166"/>
      <c r="L503" s="226"/>
      <c r="M503" s="166"/>
      <c r="N503" s="226"/>
      <c r="O503" s="166"/>
      <c r="P503" s="226"/>
      <c r="Q503" s="166"/>
      <c r="R503" s="226"/>
    </row>
    <row r="504" spans="2:18" ht="11.5" x14ac:dyDescent="0.25">
      <c r="B504" s="166"/>
      <c r="C504" s="166"/>
      <c r="D504" s="225"/>
      <c r="E504" s="225"/>
      <c r="F504" s="226"/>
      <c r="G504" s="166"/>
      <c r="H504" s="226"/>
      <c r="I504" s="166"/>
      <c r="J504" s="226"/>
      <c r="K504" s="166"/>
      <c r="L504" s="226"/>
      <c r="M504" s="166"/>
      <c r="N504" s="226"/>
      <c r="O504" s="166"/>
      <c r="P504" s="226"/>
      <c r="Q504" s="166"/>
      <c r="R504" s="226"/>
    </row>
    <row r="505" spans="2:18" ht="11.5" x14ac:dyDescent="0.25">
      <c r="B505" s="166"/>
      <c r="C505" s="166"/>
      <c r="D505" s="225"/>
      <c r="E505" s="225"/>
      <c r="F505" s="226"/>
      <c r="G505" s="166"/>
      <c r="H505" s="226"/>
      <c r="I505" s="166"/>
      <c r="J505" s="226"/>
      <c r="K505" s="166"/>
      <c r="L505" s="226"/>
      <c r="M505" s="166"/>
      <c r="N505" s="226"/>
      <c r="O505" s="166"/>
      <c r="P505" s="226"/>
      <c r="Q505" s="166"/>
      <c r="R505" s="226"/>
    </row>
    <row r="506" spans="2:18" ht="11.5" x14ac:dyDescent="0.25">
      <c r="B506" s="166"/>
      <c r="C506" s="166"/>
      <c r="D506" s="225"/>
      <c r="E506" s="225"/>
      <c r="F506" s="226"/>
      <c r="G506" s="166"/>
      <c r="H506" s="226"/>
      <c r="I506" s="166"/>
      <c r="J506" s="226"/>
      <c r="K506" s="166"/>
      <c r="L506" s="226"/>
      <c r="M506" s="166"/>
      <c r="N506" s="226"/>
      <c r="O506" s="166"/>
      <c r="P506" s="226"/>
      <c r="Q506" s="166"/>
      <c r="R506" s="226"/>
    </row>
    <row r="507" spans="2:18" ht="11.5" x14ac:dyDescent="0.25">
      <c r="B507" s="166"/>
      <c r="C507" s="166"/>
      <c r="D507" s="225"/>
      <c r="E507" s="225"/>
      <c r="F507" s="226"/>
      <c r="G507" s="166"/>
      <c r="H507" s="226"/>
      <c r="I507" s="166"/>
      <c r="J507" s="226"/>
      <c r="K507" s="166"/>
      <c r="L507" s="226"/>
      <c r="M507" s="166"/>
      <c r="N507" s="226"/>
      <c r="O507" s="166"/>
      <c r="P507" s="226"/>
      <c r="Q507" s="166"/>
      <c r="R507" s="226"/>
    </row>
    <row r="508" spans="2:18" ht="11.5" x14ac:dyDescent="0.25">
      <c r="B508" s="166"/>
      <c r="C508" s="166"/>
      <c r="D508" s="225"/>
      <c r="E508" s="225"/>
      <c r="F508" s="226"/>
      <c r="G508" s="166"/>
      <c r="H508" s="226"/>
      <c r="I508" s="166"/>
      <c r="J508" s="226"/>
      <c r="K508" s="166"/>
      <c r="L508" s="226"/>
      <c r="M508" s="166"/>
      <c r="N508" s="226"/>
      <c r="O508" s="166"/>
      <c r="P508" s="226"/>
      <c r="Q508" s="166"/>
      <c r="R508" s="226"/>
    </row>
    <row r="509" spans="2:18" ht="11.5" x14ac:dyDescent="0.25">
      <c r="B509" s="166"/>
      <c r="C509" s="166"/>
      <c r="D509" s="225"/>
      <c r="E509" s="225"/>
      <c r="F509" s="226"/>
      <c r="G509" s="166"/>
      <c r="H509" s="226"/>
      <c r="I509" s="166"/>
      <c r="J509" s="226"/>
      <c r="K509" s="166"/>
      <c r="L509" s="226"/>
      <c r="M509" s="166"/>
      <c r="N509" s="226"/>
      <c r="O509" s="166"/>
      <c r="P509" s="226"/>
      <c r="Q509" s="166"/>
      <c r="R509" s="226"/>
    </row>
    <row r="510" spans="2:18" ht="11.5" x14ac:dyDescent="0.25">
      <c r="B510" s="166"/>
      <c r="C510" s="166"/>
      <c r="D510" s="225"/>
      <c r="E510" s="225"/>
      <c r="F510" s="226"/>
      <c r="G510" s="166"/>
      <c r="H510" s="226"/>
      <c r="I510" s="166"/>
      <c r="J510" s="226"/>
      <c r="K510" s="166"/>
      <c r="L510" s="226"/>
      <c r="M510" s="166"/>
      <c r="N510" s="226"/>
      <c r="O510" s="166"/>
      <c r="P510" s="226"/>
      <c r="Q510" s="166"/>
      <c r="R510" s="226"/>
    </row>
    <row r="511" spans="2:18" ht="11.5" x14ac:dyDescent="0.25">
      <c r="B511" s="166"/>
      <c r="C511" s="166"/>
      <c r="D511" s="225"/>
      <c r="E511" s="225"/>
      <c r="F511" s="226"/>
      <c r="G511" s="166"/>
      <c r="H511" s="226"/>
      <c r="I511" s="166"/>
      <c r="J511" s="226"/>
      <c r="K511" s="166"/>
      <c r="L511" s="226"/>
      <c r="M511" s="166"/>
      <c r="N511" s="226"/>
      <c r="O511" s="166"/>
      <c r="P511" s="226"/>
      <c r="Q511" s="166"/>
      <c r="R511" s="226"/>
    </row>
    <row r="512" spans="2:18" ht="11.5" x14ac:dyDescent="0.25">
      <c r="B512" s="166"/>
      <c r="C512" s="166"/>
      <c r="D512" s="225"/>
      <c r="E512" s="225"/>
      <c r="F512" s="226"/>
      <c r="G512" s="166"/>
      <c r="H512" s="226"/>
      <c r="I512" s="166"/>
      <c r="J512" s="226"/>
      <c r="K512" s="166"/>
      <c r="L512" s="226"/>
      <c r="M512" s="166"/>
      <c r="N512" s="226"/>
      <c r="O512" s="166"/>
      <c r="P512" s="226"/>
      <c r="Q512" s="166"/>
      <c r="R512" s="226"/>
    </row>
    <row r="513" spans="2:18" ht="11.5" x14ac:dyDescent="0.25">
      <c r="B513" s="166"/>
      <c r="C513" s="166"/>
      <c r="D513" s="225"/>
      <c r="E513" s="225"/>
      <c r="F513" s="226"/>
      <c r="G513" s="166"/>
      <c r="H513" s="226"/>
      <c r="I513" s="166"/>
      <c r="J513" s="226"/>
      <c r="K513" s="166"/>
      <c r="L513" s="226"/>
      <c r="M513" s="166"/>
      <c r="N513" s="226"/>
      <c r="O513" s="166"/>
      <c r="P513" s="226"/>
      <c r="Q513" s="166"/>
      <c r="R513" s="226"/>
    </row>
    <row r="514" spans="2:18" ht="11.5" x14ac:dyDescent="0.25">
      <c r="B514" s="166"/>
      <c r="C514" s="166"/>
      <c r="D514" s="225"/>
      <c r="E514" s="225"/>
      <c r="F514" s="226"/>
      <c r="G514" s="166"/>
      <c r="H514" s="226"/>
      <c r="I514" s="166"/>
      <c r="J514" s="226"/>
      <c r="K514" s="166"/>
      <c r="L514" s="226"/>
      <c r="M514" s="166"/>
      <c r="N514" s="226"/>
      <c r="O514" s="166"/>
      <c r="P514" s="226"/>
      <c r="Q514" s="166"/>
      <c r="R514" s="226"/>
    </row>
    <row r="515" spans="2:18" ht="11.5" x14ac:dyDescent="0.25">
      <c r="B515" s="166"/>
      <c r="C515" s="166"/>
      <c r="D515" s="225"/>
      <c r="E515" s="225"/>
      <c r="F515" s="226"/>
      <c r="G515" s="166"/>
      <c r="H515" s="226"/>
      <c r="I515" s="166"/>
      <c r="J515" s="226"/>
      <c r="K515" s="166"/>
      <c r="L515" s="226"/>
      <c r="M515" s="166"/>
      <c r="N515" s="226"/>
      <c r="O515" s="166"/>
      <c r="P515" s="226"/>
      <c r="Q515" s="166"/>
      <c r="R515" s="226"/>
    </row>
    <row r="516" spans="2:18" ht="11.5" x14ac:dyDescent="0.25">
      <c r="B516" s="166"/>
      <c r="C516" s="166"/>
      <c r="D516" s="225"/>
      <c r="E516" s="225"/>
      <c r="F516" s="226"/>
      <c r="G516" s="166"/>
      <c r="H516" s="226"/>
      <c r="I516" s="166"/>
      <c r="J516" s="226"/>
      <c r="K516" s="166"/>
      <c r="L516" s="226"/>
      <c r="M516" s="166"/>
      <c r="N516" s="226"/>
      <c r="O516" s="166"/>
      <c r="P516" s="226"/>
      <c r="Q516" s="166"/>
      <c r="R516" s="226"/>
    </row>
    <row r="517" spans="2:18" ht="11.5" x14ac:dyDescent="0.25">
      <c r="B517" s="166"/>
      <c r="C517" s="166"/>
      <c r="D517" s="225"/>
      <c r="E517" s="225"/>
      <c r="F517" s="226"/>
      <c r="G517" s="166"/>
      <c r="H517" s="226"/>
      <c r="I517" s="166"/>
      <c r="J517" s="226"/>
      <c r="K517" s="166"/>
      <c r="L517" s="226"/>
      <c r="M517" s="166"/>
      <c r="N517" s="226"/>
      <c r="O517" s="166"/>
      <c r="P517" s="226"/>
      <c r="Q517" s="166"/>
      <c r="R517" s="226"/>
    </row>
    <row r="518" spans="2:18" ht="11.5" x14ac:dyDescent="0.25">
      <c r="B518" s="166"/>
      <c r="C518" s="166"/>
      <c r="D518" s="225"/>
      <c r="E518" s="225"/>
      <c r="F518" s="226"/>
      <c r="G518" s="166"/>
      <c r="H518" s="226"/>
      <c r="I518" s="166"/>
      <c r="J518" s="226"/>
      <c r="K518" s="166"/>
      <c r="L518" s="226"/>
      <c r="M518" s="166"/>
      <c r="N518" s="226"/>
      <c r="O518" s="166"/>
      <c r="P518" s="226"/>
      <c r="Q518" s="166"/>
      <c r="R518" s="226"/>
    </row>
    <row r="519" spans="2:18" ht="11.5" x14ac:dyDescent="0.25">
      <c r="B519" s="166"/>
      <c r="C519" s="166"/>
      <c r="D519" s="225"/>
      <c r="E519" s="225"/>
      <c r="F519" s="226"/>
      <c r="G519" s="166"/>
      <c r="H519" s="226"/>
      <c r="I519" s="166"/>
      <c r="J519" s="226"/>
      <c r="K519" s="166"/>
      <c r="L519" s="226"/>
      <c r="M519" s="166"/>
      <c r="N519" s="226"/>
      <c r="O519" s="166"/>
      <c r="P519" s="226"/>
      <c r="Q519" s="166"/>
      <c r="R519" s="226"/>
    </row>
    <row r="520" spans="2:18" ht="11.5" x14ac:dyDescent="0.25">
      <c r="B520" s="166"/>
      <c r="C520" s="166"/>
      <c r="D520" s="225"/>
      <c r="E520" s="225"/>
      <c r="F520" s="226"/>
      <c r="G520" s="166"/>
      <c r="H520" s="226"/>
      <c r="I520" s="166"/>
      <c r="J520" s="226"/>
      <c r="K520" s="166"/>
      <c r="L520" s="226"/>
      <c r="M520" s="166"/>
      <c r="N520" s="226"/>
      <c r="O520" s="166"/>
      <c r="P520" s="226"/>
      <c r="Q520" s="166"/>
      <c r="R520" s="226"/>
    </row>
    <row r="521" spans="2:18" ht="11.5" x14ac:dyDescent="0.25">
      <c r="B521" s="166"/>
      <c r="C521" s="166"/>
      <c r="D521" s="225"/>
      <c r="E521" s="225"/>
      <c r="F521" s="226"/>
      <c r="G521" s="166"/>
      <c r="H521" s="226"/>
      <c r="I521" s="166"/>
      <c r="J521" s="226"/>
      <c r="K521" s="166"/>
      <c r="L521" s="226"/>
      <c r="M521" s="166"/>
      <c r="N521" s="226"/>
      <c r="O521" s="166"/>
      <c r="P521" s="226"/>
      <c r="Q521" s="166"/>
      <c r="R521" s="226"/>
    </row>
    <row r="522" spans="2:18" ht="11.5" x14ac:dyDescent="0.25">
      <c r="B522" s="166"/>
      <c r="C522" s="166"/>
      <c r="D522" s="225"/>
      <c r="E522" s="225"/>
      <c r="F522" s="226"/>
      <c r="G522" s="166"/>
      <c r="H522" s="226"/>
      <c r="I522" s="166"/>
      <c r="J522" s="226"/>
      <c r="K522" s="166"/>
      <c r="L522" s="226"/>
      <c r="M522" s="166"/>
      <c r="N522" s="226"/>
      <c r="O522" s="166"/>
      <c r="P522" s="226"/>
      <c r="Q522" s="166"/>
      <c r="R522" s="226"/>
    </row>
    <row r="523" spans="2:18" ht="11.5" x14ac:dyDescent="0.25">
      <c r="B523" s="166"/>
      <c r="C523" s="166"/>
      <c r="D523" s="225"/>
      <c r="E523" s="225"/>
      <c r="F523" s="226"/>
      <c r="G523" s="166"/>
      <c r="H523" s="226"/>
      <c r="I523" s="166"/>
      <c r="J523" s="226"/>
      <c r="K523" s="166"/>
      <c r="L523" s="226"/>
      <c r="M523" s="166"/>
      <c r="N523" s="226"/>
      <c r="O523" s="166"/>
      <c r="P523" s="226"/>
      <c r="Q523" s="166"/>
      <c r="R523" s="226"/>
    </row>
    <row r="524" spans="2:18" ht="11.5" x14ac:dyDescent="0.25">
      <c r="B524" s="166"/>
      <c r="C524" s="166"/>
      <c r="D524" s="225"/>
      <c r="E524" s="225"/>
      <c r="F524" s="226"/>
      <c r="G524" s="166"/>
      <c r="H524" s="226"/>
      <c r="I524" s="166"/>
      <c r="J524" s="226"/>
      <c r="K524" s="166"/>
      <c r="L524" s="226"/>
      <c r="M524" s="166"/>
      <c r="N524" s="226"/>
      <c r="O524" s="166"/>
      <c r="P524" s="226"/>
      <c r="Q524" s="166"/>
      <c r="R524" s="226"/>
    </row>
    <row r="525" spans="2:18" ht="11.5" x14ac:dyDescent="0.25">
      <c r="B525" s="166"/>
      <c r="C525" s="166"/>
      <c r="D525" s="225"/>
      <c r="E525" s="225"/>
      <c r="F525" s="226"/>
      <c r="G525" s="166"/>
      <c r="H525" s="226"/>
      <c r="I525" s="166"/>
      <c r="J525" s="226"/>
      <c r="K525" s="166"/>
      <c r="L525" s="226"/>
      <c r="M525" s="166"/>
      <c r="N525" s="226"/>
      <c r="O525" s="166"/>
      <c r="P525" s="226"/>
      <c r="Q525" s="166"/>
      <c r="R525" s="226"/>
    </row>
    <row r="526" spans="2:18" ht="11.5" x14ac:dyDescent="0.25">
      <c r="B526" s="166"/>
      <c r="C526" s="166"/>
      <c r="D526" s="225"/>
      <c r="E526" s="225"/>
      <c r="F526" s="226"/>
      <c r="G526" s="166"/>
      <c r="H526" s="226"/>
      <c r="I526" s="166"/>
      <c r="J526" s="226"/>
      <c r="K526" s="166"/>
      <c r="L526" s="226"/>
      <c r="M526" s="166"/>
      <c r="N526" s="226"/>
      <c r="O526" s="166"/>
      <c r="P526" s="226"/>
      <c r="Q526" s="166"/>
      <c r="R526" s="226"/>
    </row>
    <row r="527" spans="2:18" ht="11.5" x14ac:dyDescent="0.25">
      <c r="B527" s="166"/>
      <c r="C527" s="166"/>
      <c r="D527" s="225"/>
      <c r="E527" s="225"/>
      <c r="F527" s="226"/>
      <c r="G527" s="166"/>
      <c r="H527" s="226"/>
      <c r="I527" s="166"/>
      <c r="J527" s="226"/>
      <c r="K527" s="166"/>
      <c r="L527" s="226"/>
      <c r="M527" s="166"/>
      <c r="N527" s="226"/>
      <c r="O527" s="166"/>
      <c r="P527" s="226"/>
      <c r="Q527" s="166"/>
      <c r="R527" s="226"/>
    </row>
    <row r="528" spans="2:18" ht="11.5" x14ac:dyDescent="0.25">
      <c r="B528" s="166"/>
      <c r="C528" s="166"/>
      <c r="D528" s="225"/>
      <c r="E528" s="225"/>
      <c r="F528" s="226"/>
      <c r="G528" s="166"/>
      <c r="H528" s="226"/>
      <c r="I528" s="166"/>
      <c r="J528" s="226"/>
      <c r="K528" s="166"/>
      <c r="L528" s="226"/>
      <c r="M528" s="166"/>
      <c r="N528" s="226"/>
      <c r="O528" s="166"/>
      <c r="P528" s="226"/>
      <c r="Q528" s="166"/>
      <c r="R528" s="226"/>
    </row>
    <row r="529" spans="2:18" ht="11.5" x14ac:dyDescent="0.25">
      <c r="B529" s="166"/>
      <c r="C529" s="166"/>
      <c r="D529" s="225"/>
      <c r="E529" s="225"/>
      <c r="F529" s="226"/>
      <c r="G529" s="166"/>
      <c r="H529" s="226"/>
      <c r="I529" s="166"/>
      <c r="J529" s="226"/>
      <c r="K529" s="166"/>
      <c r="L529" s="226"/>
      <c r="M529" s="166"/>
      <c r="N529" s="226"/>
      <c r="O529" s="166"/>
      <c r="P529" s="226"/>
      <c r="Q529" s="166"/>
      <c r="R529" s="226"/>
    </row>
    <row r="530" spans="2:18" ht="11.5" x14ac:dyDescent="0.25">
      <c r="B530" s="166"/>
      <c r="C530" s="166"/>
      <c r="D530" s="225"/>
      <c r="E530" s="225"/>
      <c r="F530" s="226"/>
      <c r="G530" s="166"/>
      <c r="H530" s="226"/>
      <c r="I530" s="166"/>
      <c r="J530" s="226"/>
      <c r="K530" s="166"/>
      <c r="L530" s="226"/>
      <c r="M530" s="166"/>
      <c r="N530" s="226"/>
      <c r="O530" s="166"/>
      <c r="P530" s="226"/>
      <c r="Q530" s="166"/>
      <c r="R530" s="226"/>
    </row>
    <row r="531" spans="2:18" ht="11.5" x14ac:dyDescent="0.25">
      <c r="B531" s="166"/>
      <c r="C531" s="166"/>
      <c r="D531" s="225"/>
      <c r="E531" s="225"/>
      <c r="F531" s="226"/>
      <c r="G531" s="166"/>
      <c r="H531" s="226"/>
      <c r="I531" s="166"/>
      <c r="J531" s="226"/>
      <c r="K531" s="166"/>
      <c r="L531" s="226"/>
      <c r="M531" s="166"/>
      <c r="N531" s="226"/>
      <c r="O531" s="166"/>
      <c r="P531" s="226"/>
      <c r="Q531" s="166"/>
      <c r="R531" s="226"/>
    </row>
    <row r="532" spans="2:18" ht="11.5" x14ac:dyDescent="0.25">
      <c r="B532" s="166"/>
      <c r="C532" s="166"/>
      <c r="D532" s="225"/>
      <c r="E532" s="225"/>
      <c r="F532" s="226"/>
      <c r="G532" s="166"/>
      <c r="H532" s="226"/>
      <c r="I532" s="166"/>
      <c r="J532" s="226"/>
      <c r="K532" s="166"/>
      <c r="L532" s="226"/>
      <c r="M532" s="166"/>
      <c r="N532" s="226"/>
      <c r="O532" s="166"/>
      <c r="P532" s="226"/>
      <c r="Q532" s="166"/>
      <c r="R532" s="226"/>
    </row>
    <row r="533" spans="2:18" ht="11.5" x14ac:dyDescent="0.25">
      <c r="B533" s="166"/>
      <c r="C533" s="166"/>
      <c r="D533" s="225"/>
      <c r="E533" s="225"/>
      <c r="F533" s="226"/>
      <c r="G533" s="166"/>
      <c r="H533" s="226"/>
      <c r="I533" s="166"/>
      <c r="J533" s="226"/>
      <c r="K533" s="166"/>
      <c r="L533" s="226"/>
      <c r="M533" s="166"/>
      <c r="N533" s="226"/>
      <c r="O533" s="166"/>
      <c r="P533" s="226"/>
      <c r="Q533" s="166"/>
      <c r="R533" s="226"/>
    </row>
    <row r="534" spans="2:18" ht="11.5" x14ac:dyDescent="0.25">
      <c r="B534" s="166"/>
      <c r="C534" s="166"/>
      <c r="D534" s="225"/>
      <c r="E534" s="225"/>
      <c r="F534" s="226"/>
      <c r="G534" s="166"/>
      <c r="H534" s="226"/>
      <c r="I534" s="166"/>
      <c r="J534" s="226"/>
      <c r="K534" s="166"/>
      <c r="L534" s="226"/>
      <c r="M534" s="166"/>
      <c r="N534" s="226"/>
      <c r="O534" s="166"/>
      <c r="P534" s="226"/>
      <c r="Q534" s="166"/>
      <c r="R534" s="226"/>
    </row>
    <row r="535" spans="2:18" ht="11.5" x14ac:dyDescent="0.25">
      <c r="B535" s="166"/>
      <c r="C535" s="166"/>
      <c r="D535" s="225"/>
      <c r="E535" s="225"/>
      <c r="F535" s="226"/>
      <c r="G535" s="166"/>
      <c r="H535" s="226"/>
      <c r="I535" s="166"/>
      <c r="J535" s="226"/>
      <c r="K535" s="166"/>
      <c r="L535" s="226"/>
      <c r="M535" s="166"/>
      <c r="N535" s="226"/>
      <c r="O535" s="166"/>
      <c r="P535" s="226"/>
      <c r="Q535" s="166"/>
      <c r="R535" s="226"/>
    </row>
    <row r="536" spans="2:18" ht="11.5" x14ac:dyDescent="0.25">
      <c r="B536" s="166"/>
      <c r="C536" s="166"/>
      <c r="D536" s="225"/>
      <c r="E536" s="225"/>
      <c r="F536" s="226"/>
      <c r="G536" s="166"/>
      <c r="H536" s="226"/>
      <c r="I536" s="166"/>
      <c r="J536" s="226"/>
      <c r="K536" s="166"/>
      <c r="L536" s="226"/>
      <c r="M536" s="166"/>
      <c r="N536" s="226"/>
      <c r="O536" s="166"/>
      <c r="P536" s="226"/>
      <c r="Q536" s="166"/>
      <c r="R536" s="226"/>
    </row>
    <row r="537" spans="2:18" ht="11.5" x14ac:dyDescent="0.25">
      <c r="B537" s="166"/>
      <c r="C537" s="166"/>
      <c r="D537" s="225"/>
      <c r="E537" s="225"/>
      <c r="F537" s="226"/>
      <c r="G537" s="166"/>
      <c r="H537" s="226"/>
      <c r="I537" s="166"/>
      <c r="J537" s="226"/>
      <c r="K537" s="166"/>
      <c r="L537" s="226"/>
      <c r="M537" s="166"/>
      <c r="N537" s="226"/>
      <c r="O537" s="166"/>
      <c r="P537" s="226"/>
      <c r="Q537" s="166"/>
      <c r="R537" s="226"/>
    </row>
    <row r="538" spans="2:18" ht="11.5" x14ac:dyDescent="0.25">
      <c r="B538" s="166"/>
      <c r="C538" s="166"/>
      <c r="D538" s="225"/>
      <c r="E538" s="225"/>
      <c r="F538" s="226"/>
      <c r="G538" s="166"/>
      <c r="H538" s="226"/>
      <c r="I538" s="166"/>
      <c r="J538" s="226"/>
      <c r="K538" s="166"/>
      <c r="L538" s="226"/>
      <c r="M538" s="166"/>
      <c r="N538" s="226"/>
      <c r="O538" s="166"/>
      <c r="P538" s="226"/>
      <c r="Q538" s="166"/>
      <c r="R538" s="226"/>
    </row>
    <row r="539" spans="2:18" ht="11.5" x14ac:dyDescent="0.25">
      <c r="B539" s="166"/>
      <c r="C539" s="166"/>
      <c r="D539" s="225"/>
      <c r="E539" s="225"/>
      <c r="F539" s="226"/>
      <c r="G539" s="166"/>
      <c r="H539" s="226"/>
      <c r="I539" s="166"/>
      <c r="J539" s="226"/>
      <c r="K539" s="166"/>
      <c r="L539" s="226"/>
      <c r="M539" s="166"/>
      <c r="N539" s="226"/>
      <c r="O539" s="166"/>
      <c r="P539" s="226"/>
      <c r="Q539" s="166"/>
      <c r="R539" s="226"/>
    </row>
    <row r="540" spans="2:18" ht="11.5" x14ac:dyDescent="0.25">
      <c r="B540" s="166"/>
      <c r="C540" s="166"/>
      <c r="D540" s="225"/>
      <c r="E540" s="225"/>
      <c r="F540" s="226"/>
      <c r="G540" s="166"/>
      <c r="H540" s="226"/>
      <c r="I540" s="166"/>
      <c r="J540" s="226"/>
      <c r="K540" s="166"/>
      <c r="L540" s="226"/>
      <c r="M540" s="166"/>
      <c r="N540" s="226"/>
      <c r="O540" s="166"/>
      <c r="P540" s="226"/>
      <c r="Q540" s="166"/>
      <c r="R540" s="226"/>
    </row>
    <row r="541" spans="2:18" ht="11.5" x14ac:dyDescent="0.25">
      <c r="B541" s="166"/>
      <c r="C541" s="166"/>
      <c r="D541" s="225"/>
      <c r="E541" s="225"/>
      <c r="F541" s="226"/>
      <c r="G541" s="166"/>
      <c r="H541" s="226"/>
      <c r="I541" s="166"/>
      <c r="J541" s="226"/>
      <c r="K541" s="166"/>
      <c r="L541" s="226"/>
      <c r="M541" s="166"/>
      <c r="N541" s="226"/>
      <c r="O541" s="166"/>
      <c r="P541" s="226"/>
      <c r="Q541" s="166"/>
      <c r="R541" s="226"/>
    </row>
    <row r="542" spans="2:18" ht="11.5" x14ac:dyDescent="0.25">
      <c r="B542" s="166"/>
      <c r="C542" s="166"/>
      <c r="D542" s="225"/>
      <c r="E542" s="225"/>
      <c r="F542" s="226"/>
      <c r="G542" s="166"/>
      <c r="H542" s="226"/>
      <c r="I542" s="166"/>
      <c r="J542" s="226"/>
      <c r="K542" s="166"/>
      <c r="L542" s="226"/>
      <c r="M542" s="166"/>
      <c r="N542" s="226"/>
      <c r="O542" s="166"/>
      <c r="P542" s="226"/>
      <c r="Q542" s="166"/>
      <c r="R542" s="226"/>
    </row>
    <row r="543" spans="2:18" ht="11.5" x14ac:dyDescent="0.25">
      <c r="B543" s="166"/>
      <c r="C543" s="166"/>
      <c r="D543" s="225"/>
      <c r="E543" s="225"/>
      <c r="F543" s="226"/>
      <c r="G543" s="166"/>
      <c r="H543" s="226"/>
      <c r="I543" s="166"/>
      <c r="J543" s="226"/>
      <c r="K543" s="166"/>
      <c r="L543" s="226"/>
      <c r="M543" s="166"/>
      <c r="N543" s="226"/>
      <c r="O543" s="166"/>
      <c r="P543" s="226"/>
      <c r="Q543" s="166"/>
      <c r="R543" s="226"/>
    </row>
    <row r="544" spans="2:18" ht="11.5" x14ac:dyDescent="0.25">
      <c r="B544" s="166"/>
      <c r="C544" s="166"/>
      <c r="D544" s="225"/>
      <c r="E544" s="225"/>
      <c r="F544" s="226"/>
      <c r="G544" s="166"/>
      <c r="H544" s="226"/>
      <c r="I544" s="166"/>
      <c r="J544" s="226"/>
      <c r="K544" s="166"/>
      <c r="L544" s="226"/>
      <c r="M544" s="166"/>
      <c r="N544" s="226"/>
      <c r="O544" s="166"/>
      <c r="P544" s="226"/>
      <c r="Q544" s="166"/>
      <c r="R544" s="226"/>
    </row>
    <row r="545" spans="2:18" ht="11.5" x14ac:dyDescent="0.25">
      <c r="B545" s="166"/>
      <c r="C545" s="166"/>
      <c r="D545" s="225"/>
      <c r="E545" s="225"/>
      <c r="F545" s="226"/>
      <c r="G545" s="166"/>
      <c r="H545" s="226"/>
      <c r="I545" s="166"/>
      <c r="J545" s="226"/>
      <c r="K545" s="166"/>
      <c r="L545" s="226"/>
      <c r="M545" s="166"/>
      <c r="N545" s="226"/>
      <c r="O545" s="166"/>
      <c r="P545" s="226"/>
      <c r="Q545" s="166"/>
      <c r="R545" s="226"/>
    </row>
    <row r="546" spans="2:18" ht="11.5" x14ac:dyDescent="0.25">
      <c r="B546" s="166"/>
      <c r="C546" s="166"/>
      <c r="D546" s="225"/>
      <c r="E546" s="225"/>
      <c r="F546" s="226"/>
      <c r="G546" s="166"/>
      <c r="H546" s="226"/>
      <c r="I546" s="166"/>
      <c r="J546" s="226"/>
      <c r="K546" s="166"/>
      <c r="L546" s="226"/>
      <c r="M546" s="166"/>
      <c r="N546" s="226"/>
      <c r="O546" s="166"/>
      <c r="P546" s="226"/>
      <c r="Q546" s="166"/>
      <c r="R546" s="226"/>
    </row>
    <row r="547" spans="2:18" ht="11.5" x14ac:dyDescent="0.25">
      <c r="B547" s="166"/>
      <c r="C547" s="166"/>
      <c r="D547" s="225"/>
      <c r="E547" s="225"/>
      <c r="F547" s="226"/>
      <c r="G547" s="166"/>
      <c r="H547" s="226"/>
      <c r="I547" s="166"/>
      <c r="J547" s="226"/>
      <c r="K547" s="166"/>
      <c r="L547" s="226"/>
      <c r="M547" s="166"/>
      <c r="N547" s="226"/>
      <c r="O547" s="166"/>
      <c r="P547" s="226"/>
      <c r="Q547" s="166"/>
      <c r="R547" s="226"/>
    </row>
    <row r="548" spans="2:18" ht="11.5" x14ac:dyDescent="0.25">
      <c r="B548" s="166"/>
      <c r="C548" s="166"/>
      <c r="D548" s="225"/>
      <c r="E548" s="225"/>
      <c r="F548" s="226"/>
      <c r="G548" s="166"/>
      <c r="H548" s="226"/>
      <c r="I548" s="166"/>
      <c r="J548" s="226"/>
      <c r="K548" s="166"/>
      <c r="L548" s="226"/>
      <c r="M548" s="166"/>
      <c r="N548" s="226"/>
      <c r="O548" s="166"/>
      <c r="P548" s="226"/>
      <c r="Q548" s="166"/>
      <c r="R548" s="226"/>
    </row>
    <row r="549" spans="2:18" ht="11.5" x14ac:dyDescent="0.25">
      <c r="B549" s="166"/>
      <c r="C549" s="166"/>
      <c r="D549" s="225"/>
      <c r="E549" s="225"/>
      <c r="F549" s="226"/>
      <c r="G549" s="166"/>
      <c r="H549" s="226"/>
      <c r="I549" s="166"/>
      <c r="J549" s="226"/>
      <c r="K549" s="166"/>
      <c r="L549" s="226"/>
      <c r="M549" s="166"/>
      <c r="N549" s="226"/>
      <c r="O549" s="166"/>
      <c r="P549" s="226"/>
      <c r="Q549" s="166"/>
      <c r="R549" s="226"/>
    </row>
    <row r="550" spans="2:18" ht="11.5" x14ac:dyDescent="0.25">
      <c r="B550" s="166"/>
      <c r="C550" s="166"/>
      <c r="D550" s="225"/>
      <c r="E550" s="225"/>
      <c r="F550" s="226"/>
      <c r="G550" s="166"/>
      <c r="H550" s="226"/>
      <c r="I550" s="166"/>
      <c r="J550" s="226"/>
      <c r="K550" s="166"/>
      <c r="L550" s="226"/>
      <c r="M550" s="166"/>
      <c r="N550" s="226"/>
      <c r="O550" s="166"/>
      <c r="P550" s="226"/>
      <c r="Q550" s="166"/>
      <c r="R550" s="226"/>
    </row>
    <row r="551" spans="2:18" ht="11.5" x14ac:dyDescent="0.25">
      <c r="B551" s="166"/>
      <c r="C551" s="166"/>
      <c r="D551" s="225"/>
      <c r="E551" s="225"/>
      <c r="F551" s="226"/>
      <c r="G551" s="166"/>
      <c r="H551" s="226"/>
      <c r="I551" s="166"/>
      <c r="J551" s="226"/>
      <c r="K551" s="166"/>
      <c r="L551" s="226"/>
      <c r="M551" s="166"/>
      <c r="N551" s="226"/>
      <c r="O551" s="166"/>
      <c r="P551" s="226"/>
      <c r="Q551" s="166"/>
      <c r="R551" s="226"/>
    </row>
    <row r="552" spans="2:18" ht="11.5" x14ac:dyDescent="0.25">
      <c r="B552" s="166"/>
      <c r="C552" s="166"/>
      <c r="D552" s="225"/>
      <c r="E552" s="225"/>
      <c r="F552" s="226"/>
      <c r="G552" s="166"/>
      <c r="H552" s="226"/>
      <c r="I552" s="166"/>
      <c r="J552" s="226"/>
      <c r="K552" s="166"/>
      <c r="L552" s="226"/>
      <c r="M552" s="166"/>
      <c r="N552" s="226"/>
      <c r="O552" s="166"/>
      <c r="P552" s="226"/>
      <c r="Q552" s="166"/>
      <c r="R552" s="226"/>
    </row>
    <row r="553" spans="2:18" ht="11.5" x14ac:dyDescent="0.25">
      <c r="B553" s="166"/>
      <c r="C553" s="166"/>
      <c r="D553" s="225"/>
      <c r="E553" s="225"/>
      <c r="F553" s="226"/>
      <c r="G553" s="166"/>
      <c r="H553" s="226"/>
      <c r="I553" s="166"/>
      <c r="J553" s="226"/>
      <c r="K553" s="166"/>
      <c r="L553" s="226"/>
      <c r="M553" s="166"/>
      <c r="N553" s="226"/>
      <c r="O553" s="166"/>
      <c r="P553" s="226"/>
      <c r="Q553" s="166"/>
      <c r="R553" s="226"/>
    </row>
    <row r="554" spans="2:18" ht="11.5" x14ac:dyDescent="0.25">
      <c r="B554" s="166"/>
      <c r="C554" s="166"/>
      <c r="D554" s="225"/>
      <c r="E554" s="225"/>
      <c r="F554" s="226"/>
      <c r="G554" s="166"/>
      <c r="H554" s="226"/>
      <c r="I554" s="166"/>
      <c r="J554" s="226"/>
      <c r="K554" s="166"/>
      <c r="L554" s="226"/>
      <c r="M554" s="166"/>
      <c r="N554" s="226"/>
      <c r="O554" s="166"/>
      <c r="P554" s="226"/>
      <c r="Q554" s="166"/>
      <c r="R554" s="226"/>
    </row>
    <row r="555" spans="2:18" ht="11.5" x14ac:dyDescent="0.25">
      <c r="B555" s="166"/>
      <c r="C555" s="166"/>
      <c r="D555" s="225"/>
      <c r="E555" s="225"/>
      <c r="F555" s="226"/>
      <c r="G555" s="166"/>
      <c r="H555" s="226"/>
      <c r="I555" s="166"/>
      <c r="J555" s="226"/>
      <c r="K555" s="166"/>
      <c r="L555" s="226"/>
      <c r="M555" s="166"/>
      <c r="N555" s="226"/>
      <c r="O555" s="166"/>
      <c r="P555" s="226"/>
      <c r="Q555" s="166"/>
      <c r="R555" s="226"/>
    </row>
    <row r="556" spans="2:18" ht="11.5" x14ac:dyDescent="0.25">
      <c r="B556" s="166"/>
      <c r="C556" s="166"/>
      <c r="D556" s="225"/>
      <c r="E556" s="225"/>
      <c r="F556" s="226"/>
      <c r="G556" s="166"/>
      <c r="H556" s="226"/>
      <c r="I556" s="166"/>
      <c r="J556" s="226"/>
      <c r="K556" s="166"/>
      <c r="L556" s="226"/>
      <c r="M556" s="166"/>
      <c r="N556" s="226"/>
      <c r="O556" s="166"/>
      <c r="P556" s="226"/>
      <c r="Q556" s="166"/>
      <c r="R556" s="226"/>
    </row>
    <row r="557" spans="2:18" ht="11.5" x14ac:dyDescent="0.25">
      <c r="B557" s="166"/>
      <c r="C557" s="166"/>
      <c r="D557" s="225"/>
      <c r="E557" s="225"/>
      <c r="F557" s="226"/>
      <c r="G557" s="166"/>
      <c r="H557" s="226"/>
      <c r="I557" s="166"/>
      <c r="J557" s="226"/>
      <c r="K557" s="166"/>
      <c r="L557" s="226"/>
      <c r="M557" s="166"/>
      <c r="N557" s="226"/>
      <c r="O557" s="166"/>
      <c r="P557" s="226"/>
      <c r="Q557" s="166"/>
      <c r="R557" s="226"/>
    </row>
    <row r="558" spans="2:18" ht="11.5" x14ac:dyDescent="0.25">
      <c r="B558" s="166"/>
      <c r="C558" s="166"/>
      <c r="D558" s="225"/>
      <c r="E558" s="225"/>
      <c r="F558" s="226"/>
      <c r="G558" s="166"/>
      <c r="H558" s="226"/>
      <c r="I558" s="166"/>
      <c r="J558" s="226"/>
      <c r="K558" s="166"/>
      <c r="L558" s="226"/>
      <c r="M558" s="166"/>
      <c r="N558" s="226"/>
      <c r="O558" s="166"/>
      <c r="P558" s="226"/>
      <c r="Q558" s="166"/>
      <c r="R558" s="226"/>
    </row>
    <row r="559" spans="2:18" ht="11.5" x14ac:dyDescent="0.25">
      <c r="B559" s="166"/>
      <c r="C559" s="166"/>
      <c r="D559" s="225"/>
      <c r="E559" s="225"/>
      <c r="F559" s="226"/>
      <c r="G559" s="166"/>
      <c r="H559" s="226"/>
      <c r="I559" s="166"/>
      <c r="J559" s="226"/>
      <c r="K559" s="166"/>
      <c r="L559" s="226"/>
      <c r="M559" s="166"/>
      <c r="N559" s="226"/>
      <c r="O559" s="166"/>
      <c r="P559" s="226"/>
      <c r="Q559" s="166"/>
      <c r="R559" s="226"/>
    </row>
    <row r="560" spans="2:18" ht="11.5" x14ac:dyDescent="0.25">
      <c r="B560" s="166"/>
      <c r="C560" s="166"/>
      <c r="D560" s="225"/>
      <c r="E560" s="225"/>
      <c r="F560" s="226"/>
      <c r="G560" s="166"/>
      <c r="H560" s="226"/>
      <c r="I560" s="166"/>
      <c r="J560" s="226"/>
      <c r="K560" s="166"/>
      <c r="L560" s="226"/>
      <c r="M560" s="166"/>
      <c r="N560" s="226"/>
      <c r="O560" s="166"/>
      <c r="P560" s="226"/>
      <c r="Q560" s="166"/>
      <c r="R560" s="226"/>
    </row>
    <row r="561" spans="2:18" ht="11.5" x14ac:dyDescent="0.25">
      <c r="B561" s="166"/>
      <c r="C561" s="166"/>
      <c r="D561" s="225"/>
      <c r="E561" s="225"/>
      <c r="F561" s="226"/>
      <c r="G561" s="166"/>
      <c r="H561" s="226"/>
      <c r="I561" s="166"/>
      <c r="J561" s="226"/>
      <c r="K561" s="166"/>
      <c r="L561" s="226"/>
      <c r="M561" s="166"/>
      <c r="N561" s="226"/>
      <c r="O561" s="166"/>
      <c r="P561" s="226"/>
      <c r="Q561" s="166"/>
      <c r="R561" s="226"/>
    </row>
    <row r="562" spans="2:18" ht="11.5" x14ac:dyDescent="0.25">
      <c r="B562" s="166"/>
      <c r="C562" s="166"/>
      <c r="D562" s="225"/>
      <c r="E562" s="225"/>
      <c r="F562" s="226"/>
      <c r="G562" s="166"/>
      <c r="H562" s="226"/>
      <c r="I562" s="166"/>
      <c r="J562" s="226"/>
      <c r="K562" s="166"/>
      <c r="L562" s="226"/>
      <c r="M562" s="166"/>
      <c r="N562" s="226"/>
      <c r="O562" s="166"/>
      <c r="P562" s="226"/>
      <c r="Q562" s="166"/>
      <c r="R562" s="226"/>
    </row>
    <row r="563" spans="2:18" ht="11.5" x14ac:dyDescent="0.25">
      <c r="B563" s="166"/>
      <c r="C563" s="166"/>
      <c r="D563" s="225"/>
      <c r="E563" s="225"/>
      <c r="F563" s="226"/>
      <c r="G563" s="166"/>
      <c r="H563" s="226"/>
      <c r="I563" s="166"/>
      <c r="J563" s="226"/>
      <c r="K563" s="166"/>
      <c r="L563" s="226"/>
      <c r="M563" s="166"/>
      <c r="N563" s="226"/>
      <c r="O563" s="166"/>
      <c r="P563" s="226"/>
      <c r="Q563" s="166"/>
      <c r="R563" s="226"/>
    </row>
    <row r="564" spans="2:18" ht="11.5" x14ac:dyDescent="0.25">
      <c r="B564" s="166"/>
      <c r="C564" s="166"/>
      <c r="D564" s="225"/>
      <c r="E564" s="225"/>
      <c r="F564" s="226"/>
      <c r="G564" s="166"/>
      <c r="H564" s="226"/>
      <c r="I564" s="166"/>
      <c r="J564" s="226"/>
      <c r="K564" s="166"/>
      <c r="L564" s="226"/>
      <c r="M564" s="166"/>
      <c r="N564" s="226"/>
      <c r="O564" s="166"/>
      <c r="P564" s="226"/>
      <c r="Q564" s="166"/>
      <c r="R564" s="226"/>
    </row>
    <row r="565" spans="2:18" ht="11.5" x14ac:dyDescent="0.25">
      <c r="B565" s="166"/>
      <c r="C565" s="166"/>
      <c r="D565" s="225"/>
      <c r="E565" s="225"/>
      <c r="F565" s="226"/>
      <c r="G565" s="166"/>
      <c r="H565" s="226"/>
      <c r="I565" s="166"/>
      <c r="J565" s="226"/>
      <c r="K565" s="166"/>
      <c r="L565" s="226"/>
      <c r="M565" s="166"/>
      <c r="N565" s="226"/>
      <c r="O565" s="166"/>
      <c r="P565" s="226"/>
      <c r="Q565" s="166"/>
      <c r="R565" s="226"/>
    </row>
    <row r="566" spans="2:18" ht="11.5" x14ac:dyDescent="0.25">
      <c r="B566" s="166"/>
      <c r="C566" s="166"/>
      <c r="D566" s="225"/>
      <c r="E566" s="225"/>
      <c r="F566" s="226"/>
      <c r="G566" s="166"/>
      <c r="H566" s="226"/>
      <c r="I566" s="166"/>
      <c r="J566" s="226"/>
      <c r="K566" s="166"/>
      <c r="L566" s="226"/>
      <c r="M566" s="166"/>
      <c r="N566" s="226"/>
      <c r="O566" s="166"/>
      <c r="P566" s="226"/>
      <c r="Q566" s="166"/>
      <c r="R566" s="226"/>
    </row>
    <row r="567" spans="2:18" ht="11.5" x14ac:dyDescent="0.25">
      <c r="B567" s="166"/>
      <c r="C567" s="166"/>
      <c r="D567" s="225"/>
      <c r="E567" s="225"/>
      <c r="F567" s="226"/>
      <c r="G567" s="166"/>
      <c r="H567" s="226"/>
      <c r="I567" s="166"/>
      <c r="J567" s="226"/>
      <c r="K567" s="166"/>
      <c r="L567" s="226"/>
      <c r="M567" s="166"/>
      <c r="N567" s="226"/>
      <c r="O567" s="166"/>
      <c r="P567" s="226"/>
      <c r="Q567" s="166"/>
      <c r="R567" s="226"/>
    </row>
    <row r="568" spans="2:18" ht="11.5" x14ac:dyDescent="0.25">
      <c r="B568" s="166"/>
      <c r="C568" s="166"/>
      <c r="D568" s="225"/>
      <c r="E568" s="225"/>
      <c r="F568" s="226"/>
      <c r="G568" s="166"/>
      <c r="H568" s="226"/>
      <c r="I568" s="166"/>
      <c r="J568" s="226"/>
      <c r="K568" s="166"/>
      <c r="L568" s="226"/>
      <c r="M568" s="166"/>
      <c r="N568" s="226"/>
      <c r="O568" s="166"/>
      <c r="P568" s="226"/>
      <c r="Q568" s="166"/>
      <c r="R568" s="226"/>
    </row>
    <row r="569" spans="2:18" ht="11.5" x14ac:dyDescent="0.25">
      <c r="B569" s="166"/>
      <c r="C569" s="166"/>
      <c r="D569" s="225"/>
      <c r="E569" s="225"/>
      <c r="F569" s="226"/>
      <c r="G569" s="166"/>
      <c r="H569" s="226"/>
      <c r="I569" s="166"/>
      <c r="J569" s="226"/>
      <c r="K569" s="166"/>
      <c r="L569" s="226"/>
      <c r="M569" s="166"/>
      <c r="N569" s="226"/>
      <c r="O569" s="166"/>
      <c r="P569" s="226"/>
      <c r="Q569" s="166"/>
      <c r="R569" s="226"/>
    </row>
    <row r="570" spans="2:18" ht="11.5" x14ac:dyDescent="0.25">
      <c r="B570" s="166"/>
      <c r="C570" s="166"/>
      <c r="D570" s="225"/>
      <c r="E570" s="225"/>
      <c r="F570" s="226"/>
      <c r="G570" s="166"/>
      <c r="H570" s="226"/>
      <c r="I570" s="166"/>
      <c r="J570" s="226"/>
      <c r="K570" s="166"/>
      <c r="L570" s="226"/>
      <c r="M570" s="166"/>
      <c r="N570" s="226"/>
      <c r="O570" s="166"/>
      <c r="P570" s="226"/>
      <c r="Q570" s="166"/>
      <c r="R570" s="226"/>
    </row>
    <row r="571" spans="2:18" ht="11.5" x14ac:dyDescent="0.25">
      <c r="B571" s="166"/>
      <c r="C571" s="166"/>
      <c r="D571" s="225"/>
      <c r="E571" s="225"/>
      <c r="F571" s="226"/>
      <c r="G571" s="166"/>
      <c r="H571" s="226"/>
      <c r="I571" s="166"/>
      <c r="J571" s="226"/>
      <c r="K571" s="166"/>
      <c r="L571" s="226"/>
      <c r="M571" s="166"/>
      <c r="N571" s="226"/>
      <c r="O571" s="166"/>
      <c r="P571" s="226"/>
      <c r="Q571" s="166"/>
      <c r="R571" s="226"/>
    </row>
    <row r="572" spans="2:18" ht="11.5" x14ac:dyDescent="0.25">
      <c r="B572" s="166"/>
      <c r="C572" s="166"/>
      <c r="D572" s="225"/>
      <c r="E572" s="225"/>
      <c r="F572" s="226"/>
      <c r="G572" s="166"/>
      <c r="H572" s="226"/>
      <c r="I572" s="166"/>
      <c r="J572" s="226"/>
      <c r="K572" s="166"/>
      <c r="L572" s="226"/>
      <c r="M572" s="166"/>
      <c r="N572" s="226"/>
      <c r="O572" s="166"/>
      <c r="P572" s="226"/>
      <c r="Q572" s="166"/>
      <c r="R572" s="226"/>
    </row>
    <row r="573" spans="2:18" ht="11.5" x14ac:dyDescent="0.25">
      <c r="B573" s="166"/>
      <c r="C573" s="166"/>
      <c r="D573" s="225"/>
      <c r="E573" s="225"/>
      <c r="F573" s="226"/>
      <c r="G573" s="166"/>
      <c r="H573" s="226"/>
      <c r="I573" s="166"/>
      <c r="J573" s="226"/>
      <c r="K573" s="166"/>
      <c r="L573" s="226"/>
      <c r="M573" s="166"/>
      <c r="N573" s="226"/>
      <c r="O573" s="166"/>
      <c r="P573" s="226"/>
      <c r="Q573" s="166"/>
      <c r="R573" s="226"/>
    </row>
    <row r="574" spans="2:18" ht="11.5" x14ac:dyDescent="0.25">
      <c r="B574" s="166"/>
      <c r="C574" s="166"/>
      <c r="D574" s="225"/>
      <c r="E574" s="225"/>
      <c r="F574" s="226"/>
      <c r="G574" s="166"/>
      <c r="H574" s="226"/>
      <c r="I574" s="166"/>
      <c r="J574" s="226"/>
      <c r="K574" s="166"/>
      <c r="L574" s="226"/>
      <c r="M574" s="166"/>
      <c r="N574" s="226"/>
      <c r="O574" s="166"/>
      <c r="P574" s="226"/>
      <c r="Q574" s="166"/>
      <c r="R574" s="226"/>
    </row>
    <row r="575" spans="2:18" ht="11.5" x14ac:dyDescent="0.25">
      <c r="B575" s="166"/>
      <c r="C575" s="166"/>
      <c r="D575" s="225"/>
      <c r="E575" s="225"/>
      <c r="F575" s="226"/>
      <c r="G575" s="166"/>
      <c r="H575" s="226"/>
      <c r="I575" s="166"/>
      <c r="J575" s="226"/>
      <c r="K575" s="166"/>
      <c r="L575" s="226"/>
      <c r="M575" s="166"/>
      <c r="N575" s="226"/>
      <c r="O575" s="166"/>
      <c r="P575" s="226"/>
      <c r="Q575" s="166"/>
      <c r="R575" s="226"/>
    </row>
    <row r="576" spans="2:18" ht="11.5" x14ac:dyDescent="0.25">
      <c r="B576" s="166"/>
      <c r="C576" s="166"/>
      <c r="D576" s="225"/>
      <c r="E576" s="225"/>
      <c r="F576" s="226"/>
      <c r="G576" s="166"/>
      <c r="H576" s="226"/>
      <c r="I576" s="166"/>
      <c r="J576" s="226"/>
      <c r="K576" s="166"/>
      <c r="L576" s="226"/>
      <c r="M576" s="166"/>
      <c r="N576" s="226"/>
      <c r="O576" s="166"/>
      <c r="P576" s="226"/>
      <c r="Q576" s="166"/>
      <c r="R576" s="226"/>
    </row>
    <row r="577" spans="2:18" ht="11.5" x14ac:dyDescent="0.25">
      <c r="B577" s="166"/>
      <c r="C577" s="166"/>
      <c r="D577" s="225"/>
      <c r="E577" s="225"/>
      <c r="F577" s="226"/>
      <c r="G577" s="166"/>
      <c r="H577" s="226"/>
      <c r="I577" s="166"/>
      <c r="J577" s="226"/>
      <c r="K577" s="166"/>
      <c r="L577" s="226"/>
      <c r="M577" s="166"/>
      <c r="N577" s="226"/>
      <c r="O577" s="166"/>
      <c r="P577" s="226"/>
      <c r="Q577" s="166"/>
      <c r="R577" s="226"/>
    </row>
    <row r="578" spans="2:18" ht="11.5" x14ac:dyDescent="0.25">
      <c r="B578" s="166"/>
      <c r="C578" s="166"/>
      <c r="D578" s="225"/>
      <c r="E578" s="225"/>
      <c r="F578" s="226"/>
      <c r="G578" s="166"/>
      <c r="H578" s="226"/>
      <c r="I578" s="166"/>
      <c r="J578" s="226"/>
      <c r="K578" s="166"/>
      <c r="L578" s="226"/>
      <c r="M578" s="166"/>
      <c r="N578" s="226"/>
      <c r="O578" s="166"/>
      <c r="P578" s="226"/>
      <c r="Q578" s="166"/>
      <c r="R578" s="226"/>
    </row>
    <row r="579" spans="2:18" ht="11.5" x14ac:dyDescent="0.25">
      <c r="B579" s="166"/>
      <c r="C579" s="166"/>
      <c r="D579" s="225"/>
      <c r="E579" s="225"/>
      <c r="F579" s="226"/>
      <c r="G579" s="166"/>
      <c r="H579" s="226"/>
      <c r="I579" s="166"/>
      <c r="J579" s="226"/>
      <c r="K579" s="166"/>
      <c r="L579" s="226"/>
      <c r="M579" s="166"/>
      <c r="N579" s="226"/>
      <c r="O579" s="166"/>
      <c r="P579" s="226"/>
      <c r="Q579" s="166"/>
      <c r="R579" s="226"/>
    </row>
    <row r="580" spans="2:18" ht="11.5" x14ac:dyDescent="0.25">
      <c r="B580" s="166"/>
      <c r="C580" s="166"/>
      <c r="D580" s="225"/>
      <c r="E580" s="225"/>
      <c r="F580" s="226"/>
      <c r="G580" s="166"/>
      <c r="H580" s="226"/>
      <c r="I580" s="166"/>
      <c r="J580" s="226"/>
      <c r="K580" s="166"/>
      <c r="L580" s="226"/>
      <c r="M580" s="166"/>
      <c r="N580" s="226"/>
      <c r="O580" s="166"/>
      <c r="P580" s="226"/>
      <c r="Q580" s="166"/>
      <c r="R580" s="226"/>
    </row>
    <row r="581" spans="2:18" ht="11.5" x14ac:dyDescent="0.25">
      <c r="B581" s="166"/>
      <c r="C581" s="166"/>
      <c r="D581" s="225"/>
      <c r="E581" s="225"/>
      <c r="F581" s="226"/>
      <c r="G581" s="166"/>
      <c r="H581" s="226"/>
      <c r="I581" s="166"/>
      <c r="J581" s="226"/>
      <c r="K581" s="166"/>
      <c r="L581" s="226"/>
      <c r="M581" s="166"/>
      <c r="N581" s="226"/>
      <c r="O581" s="166"/>
      <c r="P581" s="226"/>
      <c r="Q581" s="166"/>
      <c r="R581" s="226"/>
    </row>
    <row r="582" spans="2:18" ht="11.5" x14ac:dyDescent="0.25">
      <c r="B582" s="166"/>
      <c r="C582" s="166"/>
      <c r="D582" s="225"/>
      <c r="E582" s="225"/>
      <c r="F582" s="226"/>
      <c r="G582" s="166"/>
      <c r="H582" s="226"/>
      <c r="I582" s="166"/>
      <c r="J582" s="226"/>
      <c r="K582" s="166"/>
      <c r="L582" s="226"/>
      <c r="M582" s="166"/>
      <c r="N582" s="226"/>
      <c r="O582" s="166"/>
      <c r="P582" s="226"/>
      <c r="Q582" s="166"/>
      <c r="R582" s="226"/>
    </row>
    <row r="583" spans="2:18" ht="11.5" x14ac:dyDescent="0.25">
      <c r="B583" s="166"/>
      <c r="C583" s="166"/>
      <c r="D583" s="225"/>
      <c r="E583" s="225"/>
      <c r="F583" s="226"/>
      <c r="G583" s="166"/>
      <c r="H583" s="226"/>
      <c r="I583" s="166"/>
      <c r="J583" s="226"/>
      <c r="K583" s="166"/>
      <c r="L583" s="226"/>
      <c r="M583" s="166"/>
      <c r="N583" s="226"/>
      <c r="O583" s="166"/>
      <c r="P583" s="226"/>
      <c r="Q583" s="166"/>
      <c r="R583" s="226"/>
    </row>
    <row r="584" spans="2:18" ht="11.5" x14ac:dyDescent="0.25">
      <c r="B584" s="166"/>
      <c r="C584" s="166"/>
      <c r="D584" s="225"/>
      <c r="E584" s="225"/>
      <c r="F584" s="226"/>
      <c r="G584" s="166"/>
      <c r="H584" s="226"/>
      <c r="I584" s="166"/>
      <c r="J584" s="226"/>
      <c r="K584" s="166"/>
      <c r="L584" s="226"/>
      <c r="M584" s="166"/>
      <c r="N584" s="226"/>
      <c r="O584" s="166"/>
      <c r="P584" s="226"/>
      <c r="Q584" s="166"/>
      <c r="R584" s="226"/>
    </row>
    <row r="585" spans="2:18" ht="11.5" x14ac:dyDescent="0.25">
      <c r="B585" s="166"/>
      <c r="C585" s="166"/>
      <c r="D585" s="225"/>
      <c r="E585" s="225"/>
      <c r="F585" s="226"/>
      <c r="G585" s="166"/>
      <c r="H585" s="226"/>
      <c r="I585" s="166"/>
      <c r="J585" s="226"/>
      <c r="K585" s="166"/>
      <c r="L585" s="226"/>
      <c r="M585" s="166"/>
      <c r="N585" s="226"/>
      <c r="O585" s="166"/>
      <c r="P585" s="226"/>
      <c r="Q585" s="166"/>
      <c r="R585" s="226"/>
    </row>
    <row r="586" spans="2:18" ht="11.5" x14ac:dyDescent="0.25">
      <c r="B586" s="166"/>
      <c r="C586" s="166"/>
      <c r="D586" s="225"/>
      <c r="E586" s="225"/>
      <c r="F586" s="226"/>
      <c r="G586" s="166"/>
      <c r="H586" s="226"/>
      <c r="I586" s="166"/>
      <c r="J586" s="226"/>
      <c r="K586" s="166"/>
      <c r="L586" s="226"/>
      <c r="M586" s="166"/>
      <c r="N586" s="226"/>
      <c r="O586" s="166"/>
      <c r="P586" s="226"/>
      <c r="Q586" s="166"/>
      <c r="R586" s="226"/>
    </row>
    <row r="587" spans="2:18" ht="11.5" x14ac:dyDescent="0.25">
      <c r="B587" s="166"/>
      <c r="C587" s="166"/>
      <c r="D587" s="225"/>
      <c r="E587" s="225"/>
      <c r="F587" s="226"/>
      <c r="G587" s="166"/>
      <c r="H587" s="226"/>
      <c r="I587" s="166"/>
      <c r="J587" s="226"/>
      <c r="K587" s="166"/>
      <c r="L587" s="226"/>
      <c r="M587" s="166"/>
      <c r="N587" s="226"/>
      <c r="O587" s="166"/>
      <c r="P587" s="226"/>
      <c r="Q587" s="166"/>
      <c r="R587" s="226"/>
    </row>
    <row r="588" spans="2:18" ht="11.5" x14ac:dyDescent="0.25">
      <c r="B588" s="166"/>
      <c r="C588" s="166"/>
      <c r="D588" s="225"/>
      <c r="E588" s="225"/>
      <c r="F588" s="226"/>
      <c r="G588" s="166"/>
      <c r="H588" s="226"/>
      <c r="I588" s="166"/>
      <c r="J588" s="226"/>
      <c r="K588" s="166"/>
      <c r="L588" s="226"/>
      <c r="M588" s="166"/>
      <c r="N588" s="226"/>
      <c r="O588" s="166"/>
      <c r="P588" s="226"/>
      <c r="Q588" s="166"/>
      <c r="R588" s="226"/>
    </row>
    <row r="589" spans="2:18" ht="11.5" x14ac:dyDescent="0.25">
      <c r="B589" s="166"/>
      <c r="C589" s="166"/>
      <c r="D589" s="225"/>
      <c r="E589" s="225"/>
      <c r="F589" s="226"/>
      <c r="G589" s="166"/>
      <c r="H589" s="226"/>
      <c r="I589" s="166"/>
      <c r="J589" s="226"/>
      <c r="K589" s="166"/>
      <c r="L589" s="226"/>
      <c r="M589" s="166"/>
      <c r="N589" s="226"/>
      <c r="O589" s="166"/>
      <c r="P589" s="226"/>
      <c r="Q589" s="166"/>
      <c r="R589" s="226"/>
    </row>
    <row r="590" spans="2:18" ht="11.5" x14ac:dyDescent="0.25">
      <c r="B590" s="166"/>
      <c r="C590" s="166"/>
      <c r="D590" s="225"/>
      <c r="E590" s="225"/>
      <c r="F590" s="226"/>
      <c r="G590" s="166"/>
      <c r="H590" s="226"/>
      <c r="I590" s="166"/>
      <c r="J590" s="226"/>
      <c r="K590" s="166"/>
      <c r="L590" s="226"/>
      <c r="M590" s="166"/>
      <c r="N590" s="226"/>
      <c r="O590" s="166"/>
      <c r="P590" s="226"/>
      <c r="Q590" s="166"/>
      <c r="R590" s="226"/>
    </row>
    <row r="591" spans="2:18" ht="11.5" x14ac:dyDescent="0.25">
      <c r="B591" s="166"/>
      <c r="C591" s="166"/>
      <c r="D591" s="225"/>
      <c r="E591" s="225"/>
      <c r="F591" s="226"/>
      <c r="G591" s="166"/>
      <c r="H591" s="226"/>
      <c r="I591" s="166"/>
      <c r="J591" s="226"/>
      <c r="K591" s="166"/>
      <c r="L591" s="226"/>
      <c r="M591" s="166"/>
      <c r="N591" s="226"/>
      <c r="O591" s="166"/>
      <c r="P591" s="226"/>
      <c r="Q591" s="166"/>
      <c r="R591" s="226"/>
    </row>
    <row r="592" spans="2:18" ht="11.5" x14ac:dyDescent="0.25">
      <c r="B592" s="166"/>
      <c r="C592" s="166"/>
      <c r="D592" s="225"/>
      <c r="E592" s="225"/>
      <c r="F592" s="226"/>
      <c r="G592" s="166"/>
      <c r="H592" s="226"/>
      <c r="I592" s="166"/>
      <c r="J592" s="226"/>
      <c r="K592" s="166"/>
      <c r="L592" s="226"/>
      <c r="M592" s="166"/>
      <c r="N592" s="226"/>
      <c r="O592" s="166"/>
      <c r="P592" s="226"/>
      <c r="Q592" s="166"/>
      <c r="R592" s="226"/>
    </row>
    <row r="593" spans="2:18" ht="11.5" x14ac:dyDescent="0.25">
      <c r="B593" s="166"/>
      <c r="C593" s="166"/>
      <c r="D593" s="225"/>
      <c r="E593" s="225"/>
      <c r="F593" s="226"/>
      <c r="G593" s="166"/>
      <c r="H593" s="226"/>
      <c r="I593" s="166"/>
      <c r="J593" s="226"/>
      <c r="K593" s="166"/>
      <c r="L593" s="226"/>
      <c r="M593" s="166"/>
      <c r="N593" s="226"/>
      <c r="O593" s="166"/>
      <c r="P593" s="226"/>
      <c r="Q593" s="166"/>
      <c r="R593" s="226"/>
    </row>
    <row r="594" spans="2:18" ht="11.5" x14ac:dyDescent="0.25">
      <c r="B594" s="166"/>
      <c r="C594" s="166"/>
      <c r="D594" s="225"/>
      <c r="E594" s="225"/>
      <c r="F594" s="226"/>
      <c r="G594" s="166"/>
      <c r="H594" s="226"/>
      <c r="I594" s="166"/>
      <c r="J594" s="226"/>
      <c r="K594" s="166"/>
      <c r="L594" s="226"/>
      <c r="M594" s="166"/>
      <c r="N594" s="226"/>
      <c r="O594" s="166"/>
      <c r="P594" s="226"/>
      <c r="Q594" s="166"/>
      <c r="R594" s="226"/>
    </row>
    <row r="595" spans="2:18" ht="11.5" x14ac:dyDescent="0.25">
      <c r="B595" s="166"/>
      <c r="C595" s="166"/>
      <c r="D595" s="225"/>
      <c r="E595" s="225"/>
      <c r="F595" s="226"/>
      <c r="G595" s="166"/>
      <c r="H595" s="226"/>
      <c r="I595" s="166"/>
      <c r="J595" s="226"/>
      <c r="K595" s="166"/>
      <c r="L595" s="226"/>
      <c r="M595" s="166"/>
      <c r="N595" s="226"/>
      <c r="O595" s="166"/>
      <c r="P595" s="226"/>
      <c r="Q595" s="166"/>
      <c r="R595" s="226"/>
    </row>
    <row r="596" spans="2:18" ht="11.5" x14ac:dyDescent="0.25">
      <c r="B596" s="166"/>
      <c r="C596" s="166"/>
      <c r="D596" s="225"/>
      <c r="E596" s="225"/>
      <c r="F596" s="226"/>
      <c r="G596" s="166"/>
      <c r="H596" s="226"/>
      <c r="I596" s="166"/>
      <c r="J596" s="226"/>
      <c r="K596" s="166"/>
      <c r="L596" s="226"/>
      <c r="M596" s="166"/>
      <c r="N596" s="226"/>
      <c r="O596" s="166"/>
      <c r="P596" s="226"/>
      <c r="Q596" s="166"/>
      <c r="R596" s="226"/>
    </row>
    <row r="597" spans="2:18" ht="11.5" x14ac:dyDescent="0.25">
      <c r="B597" s="166"/>
      <c r="C597" s="166"/>
      <c r="D597" s="225"/>
      <c r="E597" s="225"/>
      <c r="F597" s="226"/>
      <c r="G597" s="166"/>
      <c r="H597" s="226"/>
      <c r="I597" s="166"/>
      <c r="J597" s="226"/>
      <c r="K597" s="166"/>
      <c r="L597" s="226"/>
      <c r="M597" s="166"/>
      <c r="N597" s="226"/>
      <c r="O597" s="166"/>
      <c r="P597" s="226"/>
      <c r="Q597" s="166"/>
      <c r="R597" s="226"/>
    </row>
    <row r="598" spans="2:18" ht="11.5" x14ac:dyDescent="0.25">
      <c r="B598" s="166"/>
      <c r="C598" s="166"/>
      <c r="D598" s="225"/>
      <c r="E598" s="225"/>
      <c r="F598" s="226"/>
      <c r="G598" s="166"/>
      <c r="H598" s="226"/>
      <c r="I598" s="166"/>
      <c r="J598" s="226"/>
      <c r="K598" s="166"/>
      <c r="L598" s="226"/>
      <c r="M598" s="166"/>
      <c r="N598" s="226"/>
      <c r="O598" s="166"/>
      <c r="P598" s="226"/>
      <c r="Q598" s="166"/>
      <c r="R598" s="226"/>
    </row>
    <row r="599" spans="2:18" ht="11.5" x14ac:dyDescent="0.25">
      <c r="B599" s="166"/>
      <c r="C599" s="166"/>
      <c r="D599" s="225"/>
      <c r="E599" s="225"/>
      <c r="F599" s="226"/>
      <c r="G599" s="166"/>
      <c r="H599" s="226"/>
      <c r="I599" s="166"/>
      <c r="J599" s="226"/>
      <c r="K599" s="166"/>
      <c r="L599" s="226"/>
      <c r="M599" s="166"/>
      <c r="N599" s="226"/>
      <c r="O599" s="166"/>
      <c r="P599" s="226"/>
      <c r="Q599" s="166"/>
      <c r="R599" s="226"/>
    </row>
    <row r="600" spans="2:18" ht="11.5" x14ac:dyDescent="0.25">
      <c r="B600" s="166"/>
      <c r="C600" s="166"/>
      <c r="D600" s="225"/>
      <c r="E600" s="225"/>
      <c r="F600" s="226"/>
      <c r="G600" s="166"/>
      <c r="H600" s="226"/>
      <c r="I600" s="166"/>
      <c r="J600" s="226"/>
      <c r="K600" s="166"/>
      <c r="L600" s="226"/>
      <c r="M600" s="166"/>
      <c r="N600" s="226"/>
      <c r="O600" s="166"/>
      <c r="P600" s="226"/>
      <c r="Q600" s="166"/>
      <c r="R600" s="226"/>
    </row>
    <row r="601" spans="2:18" ht="11.5" x14ac:dyDescent="0.25">
      <c r="B601" s="166"/>
      <c r="C601" s="166"/>
      <c r="D601" s="225"/>
      <c r="E601" s="225"/>
      <c r="F601" s="226"/>
      <c r="G601" s="166"/>
      <c r="H601" s="226"/>
      <c r="I601" s="166"/>
      <c r="J601" s="226"/>
      <c r="K601" s="166"/>
      <c r="L601" s="226"/>
      <c r="M601" s="166"/>
      <c r="N601" s="226"/>
      <c r="O601" s="166"/>
      <c r="P601" s="226"/>
      <c r="Q601" s="166"/>
      <c r="R601" s="226"/>
    </row>
    <row r="602" spans="2:18" ht="11.5" x14ac:dyDescent="0.25">
      <c r="B602" s="166"/>
      <c r="C602" s="166"/>
      <c r="D602" s="225"/>
      <c r="E602" s="225"/>
      <c r="F602" s="226"/>
      <c r="G602" s="166"/>
      <c r="H602" s="226"/>
      <c r="I602" s="166"/>
      <c r="J602" s="226"/>
      <c r="K602" s="166"/>
      <c r="L602" s="226"/>
      <c r="M602" s="166"/>
      <c r="N602" s="226"/>
      <c r="O602" s="166"/>
      <c r="P602" s="226"/>
      <c r="Q602" s="166"/>
      <c r="R602" s="226"/>
    </row>
    <row r="603" spans="2:18" ht="11.5" x14ac:dyDescent="0.25">
      <c r="B603" s="166"/>
      <c r="C603" s="166"/>
      <c r="D603" s="225"/>
      <c r="E603" s="225"/>
      <c r="F603" s="226"/>
      <c r="G603" s="166"/>
      <c r="H603" s="226"/>
      <c r="I603" s="166"/>
      <c r="J603" s="226"/>
      <c r="K603" s="166"/>
      <c r="L603" s="226"/>
      <c r="M603" s="166"/>
      <c r="N603" s="226"/>
      <c r="O603" s="166"/>
      <c r="P603" s="226"/>
      <c r="Q603" s="166"/>
      <c r="R603" s="226"/>
    </row>
    <row r="604" spans="2:18" ht="11.5" x14ac:dyDescent="0.25">
      <c r="B604" s="166"/>
      <c r="C604" s="166"/>
      <c r="D604" s="225"/>
      <c r="E604" s="225"/>
      <c r="F604" s="226"/>
      <c r="G604" s="166"/>
      <c r="H604" s="226"/>
      <c r="I604" s="166"/>
      <c r="J604" s="226"/>
      <c r="K604" s="166"/>
      <c r="L604" s="226"/>
      <c r="M604" s="166"/>
      <c r="N604" s="226"/>
      <c r="O604" s="166"/>
      <c r="P604" s="226"/>
      <c r="Q604" s="166"/>
      <c r="R604" s="226"/>
    </row>
    <row r="605" spans="2:18" ht="11.5" x14ac:dyDescent="0.25">
      <c r="B605" s="166"/>
      <c r="C605" s="166"/>
      <c r="D605" s="225"/>
      <c r="E605" s="225"/>
      <c r="F605" s="226"/>
      <c r="G605" s="166"/>
      <c r="H605" s="226"/>
      <c r="I605" s="166"/>
      <c r="J605" s="226"/>
      <c r="K605" s="166"/>
      <c r="L605" s="226"/>
      <c r="M605" s="166"/>
      <c r="N605" s="226"/>
      <c r="O605" s="166"/>
      <c r="P605" s="226"/>
      <c r="Q605" s="166"/>
      <c r="R605" s="226"/>
    </row>
    <row r="606" spans="2:18" ht="11.5" x14ac:dyDescent="0.25">
      <c r="B606" s="166"/>
      <c r="C606" s="166"/>
      <c r="D606" s="225"/>
      <c r="E606" s="225"/>
      <c r="F606" s="226"/>
      <c r="G606" s="166"/>
      <c r="H606" s="226"/>
      <c r="I606" s="166"/>
      <c r="J606" s="226"/>
      <c r="K606" s="166"/>
      <c r="L606" s="226"/>
      <c r="M606" s="166"/>
      <c r="N606" s="226"/>
      <c r="O606" s="166"/>
      <c r="P606" s="226"/>
      <c r="Q606" s="166"/>
      <c r="R606" s="226"/>
    </row>
    <row r="607" spans="2:18" ht="11.5" x14ac:dyDescent="0.25">
      <c r="B607" s="166"/>
      <c r="C607" s="166"/>
      <c r="D607" s="225"/>
      <c r="E607" s="225"/>
      <c r="F607" s="226"/>
      <c r="G607" s="166"/>
      <c r="H607" s="226"/>
      <c r="I607" s="166"/>
      <c r="J607" s="226"/>
      <c r="K607" s="166"/>
      <c r="L607" s="226"/>
      <c r="M607" s="166"/>
      <c r="N607" s="226"/>
      <c r="O607" s="166"/>
      <c r="P607" s="226"/>
      <c r="Q607" s="166"/>
      <c r="R607" s="226"/>
    </row>
    <row r="608" spans="2:18" ht="11.5" x14ac:dyDescent="0.25">
      <c r="B608" s="166"/>
      <c r="C608" s="166"/>
      <c r="D608" s="225"/>
      <c r="E608" s="225"/>
      <c r="F608" s="226"/>
      <c r="G608" s="166"/>
      <c r="H608" s="226"/>
      <c r="I608" s="166"/>
      <c r="J608" s="226"/>
      <c r="K608" s="166"/>
      <c r="L608" s="226"/>
      <c r="M608" s="166"/>
      <c r="N608" s="226"/>
      <c r="O608" s="166"/>
      <c r="P608" s="226"/>
      <c r="Q608" s="166"/>
      <c r="R608" s="226"/>
    </row>
    <row r="609" spans="2:18" ht="11.5" x14ac:dyDescent="0.25">
      <c r="B609" s="166"/>
      <c r="C609" s="166"/>
      <c r="D609" s="225"/>
      <c r="E609" s="225"/>
      <c r="F609" s="226"/>
      <c r="G609" s="166"/>
      <c r="H609" s="226"/>
      <c r="I609" s="166"/>
      <c r="J609" s="226"/>
      <c r="K609" s="166"/>
      <c r="L609" s="226"/>
      <c r="M609" s="166"/>
      <c r="N609" s="226"/>
      <c r="O609" s="166"/>
      <c r="P609" s="226"/>
      <c r="Q609" s="166"/>
      <c r="R609" s="226"/>
    </row>
    <row r="610" spans="2:18" ht="11.5" x14ac:dyDescent="0.25">
      <c r="B610" s="166"/>
      <c r="C610" s="166"/>
      <c r="D610" s="225"/>
      <c r="E610" s="225"/>
      <c r="F610" s="226"/>
      <c r="G610" s="166"/>
      <c r="H610" s="226"/>
      <c r="I610" s="166"/>
      <c r="J610" s="226"/>
      <c r="K610" s="166"/>
      <c r="L610" s="226"/>
      <c r="M610" s="166"/>
      <c r="N610" s="226"/>
      <c r="O610" s="166"/>
      <c r="P610" s="226"/>
      <c r="Q610" s="166"/>
      <c r="R610" s="226"/>
    </row>
    <row r="611" spans="2:18" ht="11.5" x14ac:dyDescent="0.25">
      <c r="B611" s="166"/>
      <c r="C611" s="166"/>
      <c r="D611" s="225"/>
      <c r="E611" s="225"/>
      <c r="F611" s="226"/>
      <c r="G611" s="166"/>
      <c r="H611" s="226"/>
      <c r="I611" s="166"/>
      <c r="J611" s="226"/>
      <c r="K611" s="166"/>
      <c r="L611" s="226"/>
      <c r="M611" s="166"/>
      <c r="N611" s="226"/>
      <c r="O611" s="166"/>
      <c r="P611" s="226"/>
      <c r="Q611" s="166"/>
      <c r="R611" s="226"/>
    </row>
    <row r="612" spans="2:18" ht="11.5" x14ac:dyDescent="0.25">
      <c r="B612" s="166"/>
      <c r="C612" s="166"/>
      <c r="D612" s="225"/>
      <c r="E612" s="225"/>
      <c r="F612" s="226"/>
      <c r="G612" s="166"/>
      <c r="H612" s="226"/>
      <c r="I612" s="166"/>
      <c r="J612" s="226"/>
      <c r="K612" s="166"/>
      <c r="L612" s="226"/>
      <c r="M612" s="166"/>
      <c r="N612" s="226"/>
      <c r="O612" s="166"/>
      <c r="P612" s="226"/>
      <c r="Q612" s="166"/>
      <c r="R612" s="226"/>
    </row>
    <row r="613" spans="2:18" ht="11.5" x14ac:dyDescent="0.25">
      <c r="B613" s="166"/>
      <c r="C613" s="166"/>
      <c r="D613" s="225"/>
      <c r="E613" s="225"/>
      <c r="F613" s="226"/>
      <c r="G613" s="166"/>
      <c r="H613" s="226"/>
      <c r="I613" s="166"/>
      <c r="J613" s="226"/>
      <c r="K613" s="166"/>
      <c r="L613" s="226"/>
      <c r="M613" s="166"/>
      <c r="N613" s="226"/>
      <c r="O613" s="166"/>
      <c r="P613" s="226"/>
      <c r="Q613" s="166"/>
      <c r="R613" s="226"/>
    </row>
    <row r="614" spans="2:18" ht="11.5" x14ac:dyDescent="0.25">
      <c r="B614" s="166"/>
      <c r="C614" s="166"/>
      <c r="D614" s="225"/>
      <c r="E614" s="225"/>
      <c r="F614" s="226"/>
      <c r="G614" s="166"/>
      <c r="H614" s="226"/>
      <c r="I614" s="166"/>
      <c r="J614" s="226"/>
      <c r="K614" s="166"/>
      <c r="L614" s="226"/>
      <c r="M614" s="166"/>
      <c r="N614" s="226"/>
      <c r="O614" s="166"/>
      <c r="P614" s="226"/>
      <c r="Q614" s="166"/>
      <c r="R614" s="226"/>
    </row>
    <row r="615" spans="2:18" ht="11.5" x14ac:dyDescent="0.25">
      <c r="B615" s="166"/>
      <c r="C615" s="166"/>
      <c r="D615" s="225"/>
      <c r="E615" s="225"/>
      <c r="F615" s="226"/>
      <c r="G615" s="166"/>
      <c r="H615" s="226"/>
      <c r="I615" s="166"/>
      <c r="J615" s="226"/>
      <c r="K615" s="166"/>
      <c r="L615" s="226"/>
      <c r="M615" s="166"/>
      <c r="N615" s="226"/>
      <c r="O615" s="166"/>
      <c r="P615" s="226"/>
      <c r="Q615" s="166"/>
      <c r="R615" s="226"/>
    </row>
    <row r="616" spans="2:18" ht="11.5" x14ac:dyDescent="0.25">
      <c r="B616" s="166"/>
      <c r="C616" s="166"/>
      <c r="D616" s="225"/>
      <c r="E616" s="225"/>
      <c r="F616" s="226"/>
      <c r="G616" s="166"/>
      <c r="H616" s="226"/>
      <c r="I616" s="166"/>
      <c r="J616" s="226"/>
      <c r="K616" s="166"/>
      <c r="L616" s="226"/>
      <c r="M616" s="166"/>
      <c r="N616" s="226"/>
      <c r="O616" s="166"/>
      <c r="P616" s="226"/>
      <c r="Q616" s="166"/>
      <c r="R616" s="226"/>
    </row>
    <row r="617" spans="2:18" ht="11.5" x14ac:dyDescent="0.25">
      <c r="B617" s="166"/>
      <c r="C617" s="166"/>
      <c r="D617" s="225"/>
      <c r="E617" s="225"/>
      <c r="F617" s="226"/>
      <c r="G617" s="166"/>
      <c r="H617" s="226"/>
      <c r="I617" s="166"/>
      <c r="J617" s="226"/>
      <c r="K617" s="166"/>
      <c r="L617" s="226"/>
      <c r="M617" s="166"/>
      <c r="N617" s="226"/>
      <c r="O617" s="166"/>
      <c r="P617" s="226"/>
      <c r="Q617" s="166"/>
      <c r="R617" s="226"/>
    </row>
    <row r="618" spans="2:18" ht="11.5" x14ac:dyDescent="0.25">
      <c r="B618" s="166"/>
      <c r="C618" s="166"/>
      <c r="D618" s="225"/>
      <c r="E618" s="225"/>
      <c r="F618" s="226"/>
      <c r="G618" s="166"/>
      <c r="H618" s="226"/>
      <c r="I618" s="166"/>
      <c r="J618" s="226"/>
      <c r="K618" s="166"/>
      <c r="L618" s="226"/>
      <c r="M618" s="166"/>
      <c r="N618" s="226"/>
      <c r="O618" s="166"/>
      <c r="P618" s="226"/>
      <c r="Q618" s="166"/>
      <c r="R618" s="226"/>
    </row>
    <row r="619" spans="2:18" ht="11.5" x14ac:dyDescent="0.25">
      <c r="B619" s="166"/>
      <c r="C619" s="166"/>
      <c r="D619" s="225"/>
      <c r="E619" s="225"/>
      <c r="F619" s="226"/>
      <c r="G619" s="166"/>
      <c r="H619" s="226"/>
      <c r="I619" s="166"/>
      <c r="J619" s="226"/>
      <c r="K619" s="166"/>
      <c r="L619" s="226"/>
      <c r="M619" s="166"/>
      <c r="N619" s="226"/>
      <c r="O619" s="166"/>
      <c r="P619" s="226"/>
      <c r="Q619" s="166"/>
      <c r="R619" s="226"/>
    </row>
    <row r="620" spans="2:18" ht="11.5" x14ac:dyDescent="0.25">
      <c r="B620" s="166"/>
      <c r="C620" s="166"/>
      <c r="D620" s="225"/>
      <c r="E620" s="225"/>
      <c r="F620" s="226"/>
      <c r="G620" s="166"/>
      <c r="H620" s="226"/>
      <c r="I620" s="166"/>
      <c r="J620" s="226"/>
      <c r="K620" s="166"/>
      <c r="L620" s="226"/>
      <c r="M620" s="166"/>
      <c r="N620" s="226"/>
      <c r="O620" s="166"/>
      <c r="P620" s="226"/>
      <c r="Q620" s="166"/>
      <c r="R620" s="226"/>
    </row>
    <row r="621" spans="2:18" ht="11.5" x14ac:dyDescent="0.25">
      <c r="B621" s="166"/>
      <c r="C621" s="166"/>
      <c r="D621" s="225"/>
      <c r="E621" s="225"/>
      <c r="F621" s="226"/>
      <c r="G621" s="166"/>
      <c r="H621" s="226"/>
      <c r="I621" s="166"/>
      <c r="J621" s="226"/>
      <c r="K621" s="166"/>
      <c r="L621" s="226"/>
      <c r="M621" s="166"/>
      <c r="N621" s="226"/>
      <c r="O621" s="166"/>
      <c r="P621" s="226"/>
      <c r="Q621" s="166"/>
      <c r="R621" s="226"/>
    </row>
    <row r="622" spans="2:18" ht="11.5" x14ac:dyDescent="0.25">
      <c r="B622" s="166"/>
      <c r="C622" s="166"/>
      <c r="D622" s="225"/>
      <c r="E622" s="225"/>
      <c r="F622" s="226"/>
      <c r="G622" s="166"/>
      <c r="H622" s="226"/>
      <c r="I622" s="166"/>
      <c r="J622" s="226"/>
      <c r="K622" s="166"/>
      <c r="L622" s="226"/>
      <c r="M622" s="166"/>
      <c r="N622" s="226"/>
      <c r="O622" s="166"/>
      <c r="P622" s="226"/>
      <c r="Q622" s="166"/>
      <c r="R622" s="226"/>
    </row>
    <row r="623" spans="2:18" ht="11.5" x14ac:dyDescent="0.25">
      <c r="B623" s="166"/>
      <c r="C623" s="166"/>
      <c r="D623" s="225"/>
      <c r="E623" s="225"/>
      <c r="F623" s="226"/>
      <c r="G623" s="166"/>
      <c r="H623" s="226"/>
      <c r="I623" s="166"/>
      <c r="J623" s="226"/>
      <c r="K623" s="166"/>
      <c r="L623" s="226"/>
      <c r="M623" s="166"/>
      <c r="N623" s="226"/>
      <c r="O623" s="166"/>
      <c r="P623" s="226"/>
      <c r="Q623" s="166"/>
      <c r="R623" s="226"/>
    </row>
    <row r="624" spans="2:18" ht="11.5" x14ac:dyDescent="0.25">
      <c r="B624" s="166"/>
      <c r="C624" s="166"/>
      <c r="D624" s="225"/>
      <c r="E624" s="225"/>
      <c r="F624" s="226"/>
      <c r="G624" s="166"/>
      <c r="H624" s="226"/>
      <c r="I624" s="166"/>
      <c r="J624" s="226"/>
      <c r="K624" s="166"/>
      <c r="L624" s="226"/>
      <c r="M624" s="166"/>
      <c r="N624" s="226"/>
      <c r="O624" s="166"/>
      <c r="P624" s="226"/>
      <c r="Q624" s="166"/>
      <c r="R624" s="226"/>
    </row>
    <row r="625" spans="2:18" ht="11.5" x14ac:dyDescent="0.25">
      <c r="B625" s="166"/>
      <c r="C625" s="166"/>
      <c r="D625" s="225"/>
      <c r="E625" s="225"/>
      <c r="F625" s="226"/>
      <c r="G625" s="166"/>
      <c r="H625" s="226"/>
      <c r="I625" s="166"/>
      <c r="J625" s="226"/>
      <c r="K625" s="166"/>
      <c r="L625" s="226"/>
      <c r="M625" s="166"/>
      <c r="N625" s="226"/>
      <c r="O625" s="166"/>
      <c r="P625" s="226"/>
      <c r="Q625" s="166"/>
      <c r="R625" s="226"/>
    </row>
    <row r="626" spans="2:18" ht="11.5" x14ac:dyDescent="0.25">
      <c r="B626" s="166"/>
      <c r="C626" s="166"/>
      <c r="D626" s="225"/>
      <c r="E626" s="225"/>
      <c r="F626" s="226"/>
      <c r="G626" s="166"/>
      <c r="H626" s="226"/>
      <c r="I626" s="166"/>
      <c r="J626" s="226"/>
      <c r="K626" s="166"/>
      <c r="L626" s="226"/>
      <c r="M626" s="166"/>
      <c r="N626" s="226"/>
      <c r="O626" s="166"/>
      <c r="P626" s="226"/>
      <c r="Q626" s="166"/>
      <c r="R626" s="226"/>
    </row>
    <row r="627" spans="2:18" ht="11.5" x14ac:dyDescent="0.25">
      <c r="B627" s="166"/>
      <c r="C627" s="166"/>
      <c r="D627" s="225"/>
      <c r="E627" s="225"/>
      <c r="F627" s="226"/>
      <c r="G627" s="166"/>
      <c r="H627" s="226"/>
      <c r="I627" s="166"/>
      <c r="J627" s="226"/>
      <c r="K627" s="166"/>
      <c r="L627" s="226"/>
      <c r="M627" s="166"/>
      <c r="N627" s="226"/>
      <c r="O627" s="166"/>
      <c r="P627" s="226"/>
      <c r="Q627" s="166"/>
      <c r="R627" s="226"/>
    </row>
    <row r="628" spans="2:18" ht="11.5" x14ac:dyDescent="0.25">
      <c r="B628" s="166"/>
      <c r="C628" s="166"/>
      <c r="D628" s="225"/>
      <c r="E628" s="225"/>
      <c r="F628" s="226"/>
      <c r="G628" s="166"/>
      <c r="H628" s="226"/>
      <c r="I628" s="166"/>
      <c r="J628" s="226"/>
      <c r="K628" s="166"/>
      <c r="L628" s="226"/>
      <c r="M628" s="166"/>
      <c r="N628" s="226"/>
      <c r="O628" s="166"/>
      <c r="P628" s="226"/>
      <c r="Q628" s="166"/>
      <c r="R628" s="226"/>
    </row>
    <row r="629" spans="2:18" ht="11.5" x14ac:dyDescent="0.25">
      <c r="B629" s="166"/>
      <c r="C629" s="166"/>
      <c r="D629" s="225"/>
      <c r="E629" s="225"/>
      <c r="F629" s="226"/>
      <c r="G629" s="166"/>
      <c r="H629" s="226"/>
      <c r="I629" s="166"/>
      <c r="J629" s="226"/>
      <c r="K629" s="166"/>
      <c r="L629" s="226"/>
      <c r="M629" s="166"/>
      <c r="N629" s="226"/>
      <c r="O629" s="166"/>
      <c r="P629" s="226"/>
      <c r="Q629" s="166"/>
      <c r="R629" s="226"/>
    </row>
    <row r="630" spans="2:18" ht="11.5" x14ac:dyDescent="0.25">
      <c r="B630" s="166"/>
      <c r="C630" s="166"/>
      <c r="D630" s="225"/>
      <c r="E630" s="225"/>
      <c r="F630" s="226"/>
      <c r="G630" s="166"/>
      <c r="H630" s="226"/>
      <c r="I630" s="166"/>
      <c r="J630" s="226"/>
      <c r="K630" s="166"/>
      <c r="L630" s="226"/>
      <c r="M630" s="166"/>
      <c r="N630" s="226"/>
      <c r="O630" s="166"/>
      <c r="P630" s="226"/>
      <c r="Q630" s="166"/>
      <c r="R630" s="226"/>
    </row>
    <row r="631" spans="2:18" ht="11.5" x14ac:dyDescent="0.25">
      <c r="B631" s="166"/>
      <c r="C631" s="166"/>
      <c r="D631" s="225"/>
      <c r="E631" s="225"/>
      <c r="F631" s="226"/>
      <c r="G631" s="166"/>
      <c r="H631" s="226"/>
      <c r="I631" s="166"/>
      <c r="J631" s="226"/>
      <c r="K631" s="166"/>
      <c r="L631" s="226"/>
      <c r="M631" s="166"/>
      <c r="N631" s="226"/>
      <c r="O631" s="166"/>
      <c r="P631" s="226"/>
      <c r="Q631" s="166"/>
      <c r="R631" s="226"/>
    </row>
    <row r="632" spans="2:18" ht="11.5" x14ac:dyDescent="0.25">
      <c r="B632" s="166"/>
      <c r="C632" s="166"/>
      <c r="D632" s="225"/>
      <c r="E632" s="225"/>
      <c r="F632" s="226"/>
      <c r="G632" s="166"/>
      <c r="H632" s="226"/>
      <c r="I632" s="166"/>
      <c r="J632" s="226"/>
      <c r="K632" s="166"/>
      <c r="L632" s="226"/>
      <c r="M632" s="166"/>
      <c r="N632" s="226"/>
      <c r="O632" s="166"/>
      <c r="P632" s="226"/>
      <c r="Q632" s="166"/>
      <c r="R632" s="226"/>
    </row>
    <row r="633" spans="2:18" ht="11.5" x14ac:dyDescent="0.25">
      <c r="B633" s="166"/>
      <c r="C633" s="166"/>
      <c r="D633" s="225"/>
      <c r="E633" s="225"/>
      <c r="F633" s="226"/>
      <c r="G633" s="166"/>
      <c r="H633" s="226"/>
      <c r="I633" s="166"/>
      <c r="J633" s="226"/>
      <c r="K633" s="166"/>
      <c r="L633" s="226"/>
      <c r="M633" s="166"/>
      <c r="N633" s="226"/>
      <c r="O633" s="166"/>
      <c r="P633" s="226"/>
      <c r="Q633" s="166"/>
      <c r="R633" s="226"/>
    </row>
    <row r="634" spans="2:18" ht="11.5" x14ac:dyDescent="0.25">
      <c r="B634" s="166"/>
      <c r="C634" s="166"/>
      <c r="D634" s="225"/>
      <c r="E634" s="225"/>
      <c r="F634" s="226"/>
      <c r="G634" s="166"/>
      <c r="H634" s="226"/>
      <c r="I634" s="166"/>
      <c r="J634" s="226"/>
      <c r="K634" s="166"/>
      <c r="L634" s="226"/>
      <c r="M634" s="166"/>
      <c r="N634" s="226"/>
      <c r="O634" s="166"/>
      <c r="P634" s="226"/>
      <c r="Q634" s="166"/>
      <c r="R634" s="226"/>
    </row>
    <row r="635" spans="2:18" ht="11.5" x14ac:dyDescent="0.25">
      <c r="B635" s="166"/>
      <c r="C635" s="166"/>
      <c r="D635" s="225"/>
      <c r="E635" s="225"/>
      <c r="F635" s="226"/>
      <c r="G635" s="166"/>
      <c r="H635" s="226"/>
      <c r="I635" s="166"/>
      <c r="J635" s="226"/>
      <c r="K635" s="166"/>
      <c r="L635" s="226"/>
      <c r="M635" s="166"/>
      <c r="N635" s="226"/>
      <c r="O635" s="166"/>
      <c r="P635" s="226"/>
      <c r="Q635" s="166"/>
      <c r="R635" s="226"/>
    </row>
    <row r="636" spans="2:18" ht="11.5" x14ac:dyDescent="0.25">
      <c r="B636" s="166"/>
      <c r="C636" s="166"/>
      <c r="D636" s="225"/>
      <c r="E636" s="225"/>
      <c r="F636" s="226"/>
      <c r="G636" s="166"/>
      <c r="H636" s="226"/>
      <c r="I636" s="166"/>
      <c r="J636" s="226"/>
      <c r="K636" s="166"/>
      <c r="L636" s="226"/>
      <c r="M636" s="166"/>
      <c r="N636" s="226"/>
      <c r="O636" s="166"/>
      <c r="P636" s="226"/>
      <c r="Q636" s="166"/>
      <c r="R636" s="226"/>
    </row>
    <row r="637" spans="2:18" ht="11.5" x14ac:dyDescent="0.25">
      <c r="B637" s="166"/>
      <c r="C637" s="166"/>
      <c r="D637" s="225"/>
      <c r="E637" s="225"/>
      <c r="F637" s="226"/>
      <c r="G637" s="166"/>
      <c r="H637" s="226"/>
      <c r="I637" s="166"/>
      <c r="J637" s="226"/>
      <c r="K637" s="166"/>
      <c r="L637" s="226"/>
      <c r="M637" s="166"/>
      <c r="N637" s="226"/>
      <c r="O637" s="166"/>
      <c r="P637" s="226"/>
      <c r="Q637" s="166"/>
      <c r="R637" s="226"/>
    </row>
    <row r="638" spans="2:18" ht="11.5" x14ac:dyDescent="0.25">
      <c r="B638" s="166"/>
      <c r="C638" s="166"/>
      <c r="D638" s="225"/>
      <c r="E638" s="225"/>
      <c r="F638" s="226"/>
      <c r="G638" s="166"/>
      <c r="H638" s="226"/>
      <c r="I638" s="166"/>
      <c r="J638" s="226"/>
      <c r="K638" s="166"/>
      <c r="L638" s="226"/>
      <c r="M638" s="166"/>
      <c r="N638" s="226"/>
      <c r="O638" s="166"/>
      <c r="P638" s="226"/>
      <c r="Q638" s="166"/>
      <c r="R638" s="226"/>
    </row>
    <row r="639" spans="2:18" ht="11.5" x14ac:dyDescent="0.25">
      <c r="B639" s="166"/>
      <c r="C639" s="166"/>
      <c r="D639" s="225"/>
      <c r="E639" s="225"/>
      <c r="F639" s="226"/>
      <c r="G639" s="166"/>
      <c r="H639" s="226"/>
      <c r="I639" s="166"/>
      <c r="J639" s="226"/>
      <c r="K639" s="166"/>
      <c r="L639" s="226"/>
      <c r="M639" s="166"/>
      <c r="N639" s="226"/>
      <c r="O639" s="166"/>
      <c r="P639" s="226"/>
      <c r="Q639" s="166"/>
      <c r="R639" s="226"/>
    </row>
    <row r="640" spans="2:18" ht="11.5" x14ac:dyDescent="0.25">
      <c r="B640" s="166"/>
      <c r="C640" s="166"/>
      <c r="D640" s="225"/>
      <c r="E640" s="225"/>
      <c r="F640" s="226"/>
      <c r="G640" s="166"/>
      <c r="H640" s="226"/>
      <c r="I640" s="166"/>
      <c r="J640" s="226"/>
      <c r="K640" s="166"/>
      <c r="L640" s="226"/>
      <c r="M640" s="166"/>
      <c r="N640" s="226"/>
      <c r="O640" s="166"/>
      <c r="P640" s="226"/>
      <c r="Q640" s="166"/>
      <c r="R640" s="226"/>
    </row>
    <row r="641" spans="2:18" ht="11.5" x14ac:dyDescent="0.25">
      <c r="B641" s="166"/>
      <c r="C641" s="166"/>
      <c r="D641" s="225"/>
      <c r="E641" s="225"/>
      <c r="F641" s="226"/>
      <c r="G641" s="166"/>
      <c r="H641" s="226"/>
      <c r="I641" s="166"/>
      <c r="J641" s="226"/>
      <c r="K641" s="166"/>
      <c r="L641" s="226"/>
      <c r="M641" s="166"/>
      <c r="N641" s="226"/>
      <c r="O641" s="166"/>
      <c r="P641" s="226"/>
      <c r="Q641" s="166"/>
      <c r="R641" s="226"/>
    </row>
    <row r="642" spans="2:18" ht="11.5" x14ac:dyDescent="0.25">
      <c r="B642" s="166"/>
      <c r="C642" s="166"/>
      <c r="D642" s="225"/>
      <c r="E642" s="225"/>
      <c r="F642" s="226"/>
      <c r="G642" s="166"/>
      <c r="H642" s="226"/>
      <c r="I642" s="166"/>
      <c r="J642" s="226"/>
      <c r="K642" s="166"/>
      <c r="L642" s="226"/>
      <c r="M642" s="166"/>
      <c r="N642" s="226"/>
      <c r="O642" s="166"/>
      <c r="P642" s="226"/>
      <c r="Q642" s="166"/>
      <c r="R642" s="226"/>
    </row>
    <row r="643" spans="2:18" ht="11.5" x14ac:dyDescent="0.25">
      <c r="B643" s="166"/>
      <c r="C643" s="166"/>
      <c r="D643" s="225"/>
      <c r="E643" s="225"/>
      <c r="F643" s="226"/>
      <c r="G643" s="166"/>
      <c r="H643" s="226"/>
      <c r="I643" s="166"/>
      <c r="J643" s="226"/>
      <c r="K643" s="166"/>
      <c r="L643" s="226"/>
      <c r="M643" s="166"/>
      <c r="N643" s="226"/>
      <c r="O643" s="166"/>
      <c r="P643" s="226"/>
      <c r="Q643" s="166"/>
      <c r="R643" s="226"/>
    </row>
    <row r="644" spans="2:18" ht="11.5" x14ac:dyDescent="0.25">
      <c r="B644" s="166"/>
      <c r="C644" s="166"/>
      <c r="D644" s="225"/>
      <c r="E644" s="225"/>
      <c r="F644" s="226"/>
      <c r="G644" s="166"/>
      <c r="H644" s="226"/>
      <c r="I644" s="166"/>
      <c r="J644" s="226"/>
      <c r="K644" s="166"/>
      <c r="L644" s="226"/>
      <c r="M644" s="166"/>
      <c r="N644" s="226"/>
      <c r="O644" s="166"/>
      <c r="P644" s="226"/>
      <c r="Q644" s="166"/>
      <c r="R644" s="226"/>
    </row>
    <row r="645" spans="2:18" ht="11.5" x14ac:dyDescent="0.25">
      <c r="B645" s="166"/>
      <c r="C645" s="166"/>
      <c r="D645" s="225"/>
      <c r="E645" s="225"/>
      <c r="F645" s="226"/>
      <c r="G645" s="166"/>
      <c r="H645" s="226"/>
      <c r="I645" s="166"/>
      <c r="J645" s="226"/>
      <c r="K645" s="166"/>
      <c r="L645" s="226"/>
      <c r="M645" s="166"/>
      <c r="N645" s="226"/>
      <c r="O645" s="166"/>
      <c r="P645" s="226"/>
      <c r="Q645" s="166"/>
      <c r="R645" s="226"/>
    </row>
    <row r="646" spans="2:18" ht="11.5" x14ac:dyDescent="0.25">
      <c r="B646" s="166"/>
      <c r="C646" s="166"/>
      <c r="D646" s="225"/>
      <c r="E646" s="225"/>
      <c r="F646" s="226"/>
      <c r="G646" s="166"/>
      <c r="H646" s="226"/>
      <c r="I646" s="166"/>
      <c r="J646" s="226"/>
      <c r="K646" s="166"/>
      <c r="L646" s="226"/>
      <c r="M646" s="166"/>
      <c r="N646" s="226"/>
      <c r="O646" s="166"/>
      <c r="P646" s="226"/>
      <c r="Q646" s="166"/>
      <c r="R646" s="226"/>
    </row>
    <row r="647" spans="2:18" ht="11.5" x14ac:dyDescent="0.25">
      <c r="B647" s="166"/>
      <c r="C647" s="166"/>
      <c r="D647" s="225"/>
      <c r="E647" s="225"/>
      <c r="F647" s="226"/>
      <c r="G647" s="166"/>
      <c r="H647" s="226"/>
      <c r="I647" s="166"/>
      <c r="J647" s="226"/>
      <c r="K647" s="166"/>
      <c r="L647" s="226"/>
      <c r="M647" s="166"/>
      <c r="N647" s="226"/>
      <c r="O647" s="166"/>
      <c r="P647" s="226"/>
      <c r="Q647" s="166"/>
      <c r="R647" s="226"/>
    </row>
    <row r="648" spans="2:18" ht="11.5" x14ac:dyDescent="0.25">
      <c r="B648" s="166"/>
      <c r="C648" s="166"/>
      <c r="D648" s="225"/>
      <c r="E648" s="225"/>
      <c r="F648" s="226"/>
      <c r="G648" s="166"/>
      <c r="H648" s="226"/>
      <c r="I648" s="166"/>
      <c r="J648" s="226"/>
      <c r="K648" s="166"/>
      <c r="L648" s="226"/>
      <c r="M648" s="166"/>
      <c r="N648" s="226"/>
      <c r="O648" s="166"/>
      <c r="P648" s="226"/>
      <c r="Q648" s="166"/>
      <c r="R648" s="226"/>
    </row>
    <row r="649" spans="2:18" ht="11.5" x14ac:dyDescent="0.25">
      <c r="B649" s="166"/>
      <c r="C649" s="166"/>
      <c r="D649" s="225"/>
      <c r="E649" s="225"/>
      <c r="F649" s="226"/>
      <c r="G649" s="166"/>
      <c r="H649" s="226"/>
      <c r="I649" s="166"/>
      <c r="J649" s="226"/>
      <c r="K649" s="166"/>
      <c r="L649" s="226"/>
      <c r="M649" s="166"/>
      <c r="N649" s="226"/>
      <c r="O649" s="166"/>
      <c r="P649" s="226"/>
      <c r="Q649" s="166"/>
      <c r="R649" s="226"/>
    </row>
    <row r="650" spans="2:18" ht="11.5" x14ac:dyDescent="0.25">
      <c r="B650" s="166"/>
      <c r="C650" s="166"/>
      <c r="D650" s="225"/>
      <c r="E650" s="225"/>
      <c r="F650" s="226"/>
      <c r="G650" s="166"/>
      <c r="H650" s="226"/>
      <c r="I650" s="166"/>
      <c r="J650" s="226"/>
      <c r="K650" s="166"/>
      <c r="L650" s="226"/>
      <c r="M650" s="166"/>
      <c r="N650" s="226"/>
      <c r="O650" s="166"/>
      <c r="P650" s="226"/>
      <c r="Q650" s="166"/>
      <c r="R650" s="226"/>
    </row>
    <row r="651" spans="2:18" ht="11.5" x14ac:dyDescent="0.25">
      <c r="B651" s="166"/>
      <c r="C651" s="166"/>
      <c r="D651" s="225"/>
      <c r="E651" s="225"/>
      <c r="F651" s="226"/>
      <c r="G651" s="166"/>
      <c r="H651" s="226"/>
      <c r="I651" s="166"/>
      <c r="J651" s="226"/>
      <c r="K651" s="166"/>
      <c r="L651" s="226"/>
      <c r="M651" s="166"/>
      <c r="N651" s="226"/>
      <c r="O651" s="166"/>
      <c r="P651" s="226"/>
      <c r="Q651" s="166"/>
      <c r="R651" s="226"/>
    </row>
    <row r="652" spans="2:18" ht="11.5" x14ac:dyDescent="0.25">
      <c r="B652" s="166"/>
      <c r="C652" s="166"/>
      <c r="D652" s="225"/>
      <c r="E652" s="225"/>
      <c r="F652" s="226"/>
      <c r="G652" s="166"/>
      <c r="H652" s="226"/>
      <c r="I652" s="166"/>
      <c r="J652" s="226"/>
      <c r="K652" s="166"/>
      <c r="L652" s="226"/>
      <c r="M652" s="166"/>
      <c r="N652" s="226"/>
      <c r="O652" s="166"/>
      <c r="P652" s="226"/>
      <c r="Q652" s="166"/>
      <c r="R652" s="226"/>
    </row>
    <row r="653" spans="2:18" ht="11.5" x14ac:dyDescent="0.25">
      <c r="B653" s="166"/>
      <c r="C653" s="166"/>
      <c r="D653" s="225"/>
      <c r="E653" s="225"/>
      <c r="F653" s="226"/>
      <c r="G653" s="166"/>
      <c r="H653" s="226"/>
      <c r="I653" s="166"/>
      <c r="J653" s="226"/>
      <c r="K653" s="166"/>
      <c r="L653" s="226"/>
      <c r="M653" s="166"/>
      <c r="N653" s="226"/>
      <c r="O653" s="166"/>
      <c r="P653" s="226"/>
      <c r="Q653" s="166"/>
      <c r="R653" s="226"/>
    </row>
    <row r="654" spans="2:18" ht="11.5" x14ac:dyDescent="0.25">
      <c r="B654" s="166"/>
      <c r="C654" s="166"/>
      <c r="D654" s="225"/>
      <c r="E654" s="225"/>
      <c r="F654" s="226"/>
      <c r="G654" s="166"/>
      <c r="H654" s="226"/>
      <c r="I654" s="166"/>
      <c r="J654" s="226"/>
      <c r="K654" s="166"/>
      <c r="L654" s="226"/>
      <c r="M654" s="166"/>
      <c r="N654" s="226"/>
      <c r="O654" s="166"/>
      <c r="P654" s="226"/>
      <c r="Q654" s="166"/>
      <c r="R654" s="226"/>
    </row>
    <row r="655" spans="2:18" ht="11.5" x14ac:dyDescent="0.25">
      <c r="B655" s="166"/>
      <c r="C655" s="166"/>
      <c r="D655" s="225"/>
      <c r="E655" s="225"/>
      <c r="F655" s="226"/>
      <c r="G655" s="166"/>
      <c r="H655" s="226"/>
      <c r="I655" s="166"/>
      <c r="J655" s="226"/>
      <c r="K655" s="166"/>
      <c r="L655" s="226"/>
      <c r="M655" s="166"/>
      <c r="N655" s="226"/>
      <c r="O655" s="166"/>
      <c r="P655" s="226"/>
      <c r="Q655" s="166"/>
      <c r="R655" s="226"/>
    </row>
    <row r="656" spans="2:18" ht="11.5" x14ac:dyDescent="0.25">
      <c r="B656" s="166"/>
      <c r="C656" s="166"/>
      <c r="D656" s="225"/>
      <c r="E656" s="225"/>
      <c r="F656" s="226"/>
      <c r="G656" s="166"/>
      <c r="H656" s="226"/>
      <c r="I656" s="166"/>
      <c r="J656" s="226"/>
      <c r="K656" s="166"/>
      <c r="L656" s="226"/>
      <c r="M656" s="166"/>
      <c r="N656" s="226"/>
      <c r="O656" s="166"/>
      <c r="P656" s="226"/>
      <c r="Q656" s="166"/>
      <c r="R656" s="226"/>
    </row>
    <row r="657" spans="2:18" ht="11.5" x14ac:dyDescent="0.25">
      <c r="B657" s="166"/>
      <c r="C657" s="166"/>
      <c r="D657" s="225"/>
      <c r="E657" s="225"/>
      <c r="F657" s="226"/>
      <c r="G657" s="166"/>
      <c r="H657" s="226"/>
      <c r="I657" s="166"/>
      <c r="J657" s="226"/>
      <c r="K657" s="166"/>
      <c r="L657" s="226"/>
      <c r="M657" s="166"/>
      <c r="N657" s="226"/>
      <c r="O657" s="166"/>
      <c r="P657" s="226"/>
      <c r="Q657" s="166"/>
      <c r="R657" s="226"/>
    </row>
    <row r="658" spans="2:18" ht="11.5" x14ac:dyDescent="0.25">
      <c r="B658" s="166"/>
      <c r="C658" s="166"/>
      <c r="D658" s="225"/>
      <c r="E658" s="225"/>
      <c r="F658" s="226"/>
      <c r="G658" s="166"/>
      <c r="H658" s="226"/>
      <c r="I658" s="166"/>
      <c r="J658" s="226"/>
      <c r="K658" s="166"/>
      <c r="L658" s="226"/>
      <c r="M658" s="166"/>
      <c r="N658" s="226"/>
      <c r="O658" s="166"/>
      <c r="P658" s="226"/>
      <c r="Q658" s="166"/>
      <c r="R658" s="226"/>
    </row>
    <row r="659" spans="2:18" ht="11.5" x14ac:dyDescent="0.25">
      <c r="B659" s="166"/>
      <c r="C659" s="166"/>
      <c r="D659" s="225"/>
      <c r="E659" s="225"/>
      <c r="F659" s="226"/>
      <c r="G659" s="166"/>
      <c r="H659" s="226"/>
      <c r="I659" s="166"/>
      <c r="J659" s="226"/>
      <c r="K659" s="166"/>
      <c r="L659" s="226"/>
      <c r="M659" s="166"/>
      <c r="N659" s="226"/>
      <c r="O659" s="166"/>
      <c r="P659" s="226"/>
      <c r="Q659" s="166"/>
      <c r="R659" s="226"/>
    </row>
    <row r="660" spans="2:18" ht="11.5" x14ac:dyDescent="0.25">
      <c r="B660" s="166"/>
      <c r="C660" s="166"/>
      <c r="D660" s="225"/>
      <c r="E660" s="225"/>
      <c r="F660" s="226"/>
      <c r="G660" s="166"/>
      <c r="H660" s="226"/>
      <c r="I660" s="166"/>
      <c r="J660" s="226"/>
      <c r="K660" s="166"/>
      <c r="L660" s="226"/>
      <c r="M660" s="166"/>
      <c r="N660" s="226"/>
      <c r="O660" s="166"/>
      <c r="P660" s="226"/>
      <c r="Q660" s="166"/>
      <c r="R660" s="226"/>
    </row>
    <row r="661" spans="2:18" ht="11.5" x14ac:dyDescent="0.25">
      <c r="B661" s="166"/>
      <c r="C661" s="166"/>
      <c r="D661" s="225"/>
      <c r="E661" s="225"/>
      <c r="F661" s="226"/>
      <c r="G661" s="166"/>
      <c r="H661" s="226"/>
      <c r="I661" s="166"/>
      <c r="J661" s="226"/>
      <c r="K661" s="166"/>
      <c r="L661" s="226"/>
      <c r="M661" s="166"/>
      <c r="N661" s="226"/>
      <c r="O661" s="166"/>
      <c r="P661" s="226"/>
      <c r="Q661" s="166"/>
      <c r="R661" s="226"/>
    </row>
    <row r="662" spans="2:18" ht="11.5" x14ac:dyDescent="0.25">
      <c r="B662" s="166"/>
      <c r="C662" s="166"/>
      <c r="D662" s="225"/>
      <c r="E662" s="225"/>
      <c r="F662" s="226"/>
      <c r="G662" s="166"/>
      <c r="H662" s="226"/>
      <c r="I662" s="166"/>
      <c r="J662" s="226"/>
      <c r="K662" s="166"/>
      <c r="L662" s="226"/>
      <c r="M662" s="166"/>
      <c r="N662" s="226"/>
      <c r="O662" s="166"/>
      <c r="P662" s="226"/>
      <c r="Q662" s="166"/>
      <c r="R662" s="226"/>
    </row>
    <row r="663" spans="2:18" ht="11.5" x14ac:dyDescent="0.25">
      <c r="B663" s="166"/>
      <c r="C663" s="166"/>
      <c r="D663" s="225"/>
      <c r="E663" s="225"/>
      <c r="F663" s="226"/>
      <c r="G663" s="166"/>
      <c r="H663" s="226"/>
      <c r="I663" s="166"/>
      <c r="J663" s="226"/>
      <c r="K663" s="166"/>
      <c r="L663" s="226"/>
      <c r="M663" s="166"/>
      <c r="N663" s="226"/>
      <c r="O663" s="166"/>
      <c r="P663" s="226"/>
      <c r="Q663" s="166"/>
      <c r="R663" s="226"/>
    </row>
    <row r="664" spans="2:18" ht="11.5" x14ac:dyDescent="0.25">
      <c r="B664" s="166"/>
      <c r="C664" s="166"/>
      <c r="D664" s="225"/>
      <c r="E664" s="225"/>
      <c r="F664" s="226"/>
      <c r="G664" s="166"/>
      <c r="H664" s="226"/>
      <c r="I664" s="166"/>
      <c r="J664" s="226"/>
      <c r="K664" s="166"/>
      <c r="L664" s="226"/>
      <c r="M664" s="166"/>
      <c r="N664" s="226"/>
      <c r="O664" s="166"/>
      <c r="P664" s="226"/>
      <c r="Q664" s="166"/>
      <c r="R664" s="226"/>
    </row>
    <row r="665" spans="2:18" ht="11.5" x14ac:dyDescent="0.25">
      <c r="B665" s="166"/>
      <c r="C665" s="166"/>
      <c r="D665" s="225"/>
      <c r="E665" s="225"/>
      <c r="F665" s="226"/>
      <c r="G665" s="166"/>
      <c r="H665" s="226"/>
      <c r="I665" s="166"/>
      <c r="J665" s="226"/>
      <c r="K665" s="166"/>
      <c r="L665" s="226"/>
      <c r="M665" s="166"/>
      <c r="N665" s="226"/>
      <c r="O665" s="166"/>
      <c r="P665" s="226"/>
      <c r="Q665" s="166"/>
      <c r="R665" s="226"/>
    </row>
    <row r="666" spans="2:18" ht="11.5" x14ac:dyDescent="0.25">
      <c r="B666" s="166"/>
      <c r="C666" s="166"/>
      <c r="D666" s="225"/>
      <c r="E666" s="225"/>
      <c r="F666" s="226"/>
      <c r="G666" s="166"/>
      <c r="H666" s="226"/>
      <c r="I666" s="166"/>
      <c r="J666" s="226"/>
      <c r="K666" s="166"/>
      <c r="L666" s="226"/>
      <c r="M666" s="166"/>
      <c r="N666" s="226"/>
      <c r="O666" s="166"/>
      <c r="P666" s="226"/>
      <c r="Q666" s="166"/>
      <c r="R666" s="226"/>
    </row>
    <row r="667" spans="2:18" ht="11.5" x14ac:dyDescent="0.25">
      <c r="B667" s="166"/>
      <c r="C667" s="166"/>
      <c r="D667" s="225"/>
      <c r="E667" s="225"/>
      <c r="F667" s="226"/>
      <c r="G667" s="166"/>
      <c r="H667" s="226"/>
      <c r="I667" s="166"/>
      <c r="J667" s="226"/>
      <c r="K667" s="166"/>
      <c r="L667" s="226"/>
      <c r="M667" s="166"/>
      <c r="N667" s="226"/>
      <c r="O667" s="166"/>
      <c r="P667" s="226"/>
      <c r="Q667" s="166"/>
      <c r="R667" s="226"/>
    </row>
    <row r="668" spans="2:18" ht="11.5" x14ac:dyDescent="0.25">
      <c r="B668" s="166"/>
      <c r="C668" s="166"/>
      <c r="D668" s="225"/>
      <c r="E668" s="225"/>
      <c r="F668" s="226"/>
      <c r="G668" s="166"/>
      <c r="H668" s="226"/>
      <c r="I668" s="166"/>
      <c r="J668" s="226"/>
      <c r="K668" s="166"/>
      <c r="L668" s="226"/>
      <c r="M668" s="166"/>
      <c r="N668" s="226"/>
      <c r="O668" s="166"/>
      <c r="P668" s="226"/>
      <c r="Q668" s="166"/>
      <c r="R668" s="226"/>
    </row>
    <row r="669" spans="2:18" ht="11.5" x14ac:dyDescent="0.25">
      <c r="B669" s="166"/>
      <c r="C669" s="166"/>
      <c r="D669" s="225"/>
      <c r="E669" s="225"/>
      <c r="F669" s="226"/>
      <c r="G669" s="166"/>
      <c r="H669" s="226"/>
      <c r="I669" s="166"/>
      <c r="J669" s="226"/>
      <c r="K669" s="166"/>
      <c r="L669" s="226"/>
      <c r="M669" s="166"/>
      <c r="N669" s="226"/>
      <c r="O669" s="166"/>
      <c r="P669" s="226"/>
      <c r="Q669" s="166"/>
      <c r="R669" s="226"/>
    </row>
    <row r="670" spans="2:18" ht="11.5" x14ac:dyDescent="0.25">
      <c r="B670" s="166"/>
      <c r="C670" s="166"/>
      <c r="D670" s="225"/>
      <c r="E670" s="225"/>
      <c r="F670" s="226"/>
      <c r="G670" s="166"/>
      <c r="H670" s="226"/>
      <c r="I670" s="166"/>
      <c r="J670" s="226"/>
      <c r="K670" s="166"/>
      <c r="L670" s="226"/>
      <c r="M670" s="166"/>
      <c r="N670" s="226"/>
      <c r="O670" s="166"/>
      <c r="P670" s="226"/>
      <c r="Q670" s="166"/>
      <c r="R670" s="226"/>
    </row>
    <row r="671" spans="2:18" ht="11.5" x14ac:dyDescent="0.25">
      <c r="B671" s="166"/>
      <c r="C671" s="166"/>
      <c r="D671" s="225"/>
      <c r="E671" s="225"/>
      <c r="F671" s="226"/>
      <c r="G671" s="166"/>
      <c r="H671" s="226"/>
      <c r="I671" s="166"/>
      <c r="J671" s="226"/>
      <c r="K671" s="166"/>
      <c r="L671" s="226"/>
      <c r="M671" s="166"/>
      <c r="N671" s="226"/>
      <c r="O671" s="166"/>
      <c r="P671" s="226"/>
      <c r="Q671" s="166"/>
      <c r="R671" s="226"/>
    </row>
    <row r="672" spans="2:18" ht="11.5" x14ac:dyDescent="0.25">
      <c r="B672" s="166"/>
      <c r="C672" s="166"/>
      <c r="D672" s="225"/>
      <c r="E672" s="225"/>
      <c r="F672" s="226"/>
      <c r="G672" s="166"/>
      <c r="H672" s="226"/>
      <c r="I672" s="166"/>
      <c r="J672" s="226"/>
      <c r="K672" s="166"/>
      <c r="L672" s="226"/>
      <c r="M672" s="166"/>
      <c r="N672" s="226"/>
      <c r="O672" s="166"/>
      <c r="P672" s="226"/>
      <c r="Q672" s="166"/>
      <c r="R672" s="226"/>
    </row>
    <row r="673" spans="2:18" ht="11.5" x14ac:dyDescent="0.25">
      <c r="B673" s="166"/>
      <c r="C673" s="166"/>
      <c r="D673" s="225"/>
      <c r="E673" s="225"/>
      <c r="F673" s="226"/>
      <c r="G673" s="166"/>
      <c r="H673" s="226"/>
      <c r="I673" s="166"/>
      <c r="J673" s="226"/>
      <c r="K673" s="166"/>
      <c r="L673" s="226"/>
      <c r="M673" s="166"/>
      <c r="N673" s="226"/>
      <c r="O673" s="166"/>
      <c r="P673" s="226"/>
      <c r="Q673" s="166"/>
      <c r="R673" s="226"/>
    </row>
    <row r="674" spans="2:18" ht="11.5" x14ac:dyDescent="0.25">
      <c r="B674" s="166"/>
      <c r="C674" s="166"/>
      <c r="D674" s="225"/>
      <c r="E674" s="225"/>
      <c r="F674" s="226"/>
      <c r="G674" s="166"/>
      <c r="H674" s="226"/>
      <c r="I674" s="166"/>
      <c r="J674" s="226"/>
      <c r="K674" s="166"/>
      <c r="L674" s="226"/>
      <c r="M674" s="166"/>
      <c r="N674" s="226"/>
      <c r="O674" s="166"/>
      <c r="P674" s="226"/>
      <c r="Q674" s="166"/>
      <c r="R674" s="226"/>
    </row>
    <row r="675" spans="2:18" ht="11.5" x14ac:dyDescent="0.25">
      <c r="B675" s="166"/>
      <c r="C675" s="166"/>
      <c r="D675" s="225"/>
      <c r="E675" s="225"/>
      <c r="F675" s="226"/>
      <c r="G675" s="166"/>
      <c r="H675" s="226"/>
      <c r="I675" s="166"/>
      <c r="J675" s="226"/>
      <c r="K675" s="166"/>
      <c r="L675" s="226"/>
      <c r="M675" s="166"/>
      <c r="N675" s="226"/>
      <c r="O675" s="166"/>
      <c r="P675" s="226"/>
      <c r="Q675" s="166"/>
      <c r="R675" s="226"/>
    </row>
    <row r="676" spans="2:18" ht="11.5" x14ac:dyDescent="0.25">
      <c r="B676" s="166"/>
      <c r="C676" s="166"/>
      <c r="D676" s="225"/>
      <c r="E676" s="225"/>
      <c r="F676" s="226"/>
      <c r="G676" s="166"/>
      <c r="H676" s="226"/>
      <c r="I676" s="166"/>
      <c r="J676" s="226"/>
      <c r="K676" s="166"/>
      <c r="L676" s="226"/>
      <c r="M676" s="166"/>
      <c r="N676" s="226"/>
      <c r="O676" s="166"/>
      <c r="P676" s="226"/>
      <c r="Q676" s="166"/>
      <c r="R676" s="226"/>
    </row>
    <row r="677" spans="2:18" ht="11.5" x14ac:dyDescent="0.25">
      <c r="B677" s="166"/>
      <c r="C677" s="166"/>
      <c r="D677" s="225"/>
      <c r="E677" s="225"/>
      <c r="F677" s="226"/>
      <c r="G677" s="166"/>
      <c r="H677" s="226"/>
      <c r="I677" s="166"/>
      <c r="J677" s="226"/>
      <c r="K677" s="166"/>
      <c r="L677" s="226"/>
      <c r="M677" s="166"/>
      <c r="N677" s="226"/>
      <c r="O677" s="166"/>
      <c r="P677" s="226"/>
      <c r="Q677" s="166"/>
      <c r="R677" s="226"/>
    </row>
    <row r="678" spans="2:18" ht="11.5" x14ac:dyDescent="0.25">
      <c r="B678" s="166"/>
      <c r="C678" s="166"/>
      <c r="D678" s="225"/>
      <c r="E678" s="225"/>
      <c r="F678" s="226"/>
      <c r="G678" s="166"/>
      <c r="H678" s="226"/>
      <c r="I678" s="166"/>
      <c r="J678" s="226"/>
      <c r="K678" s="166"/>
      <c r="L678" s="226"/>
      <c r="M678" s="166"/>
      <c r="N678" s="226"/>
      <c r="O678" s="166"/>
      <c r="P678" s="226"/>
      <c r="Q678" s="166"/>
      <c r="R678" s="226"/>
    </row>
    <row r="679" spans="2:18" ht="11.5" x14ac:dyDescent="0.25">
      <c r="B679" s="166"/>
      <c r="C679" s="166"/>
      <c r="D679" s="225"/>
      <c r="E679" s="225"/>
      <c r="F679" s="226"/>
      <c r="G679" s="166"/>
      <c r="H679" s="226"/>
      <c r="I679" s="166"/>
      <c r="J679" s="226"/>
      <c r="K679" s="166"/>
      <c r="L679" s="226"/>
      <c r="M679" s="166"/>
      <c r="N679" s="226"/>
      <c r="O679" s="166"/>
      <c r="P679" s="226"/>
      <c r="Q679" s="166"/>
      <c r="R679" s="226"/>
    </row>
    <row r="680" spans="2:18" ht="11.5" x14ac:dyDescent="0.25">
      <c r="B680" s="166"/>
      <c r="C680" s="166"/>
      <c r="D680" s="225"/>
      <c r="E680" s="225"/>
      <c r="F680" s="226"/>
      <c r="G680" s="166"/>
      <c r="H680" s="226"/>
      <c r="I680" s="166"/>
      <c r="J680" s="226"/>
      <c r="K680" s="166"/>
      <c r="L680" s="226"/>
      <c r="M680" s="166"/>
      <c r="N680" s="226"/>
      <c r="O680" s="166"/>
      <c r="P680" s="226"/>
      <c r="Q680" s="166"/>
      <c r="R680" s="226"/>
    </row>
    <row r="681" spans="2:18" ht="11.5" x14ac:dyDescent="0.25">
      <c r="B681" s="166"/>
      <c r="C681" s="166"/>
      <c r="D681" s="225"/>
      <c r="E681" s="225"/>
      <c r="F681" s="226"/>
      <c r="G681" s="166"/>
      <c r="H681" s="226"/>
      <c r="I681" s="166"/>
      <c r="J681" s="226"/>
      <c r="K681" s="166"/>
      <c r="L681" s="226"/>
      <c r="M681" s="166"/>
      <c r="N681" s="226"/>
      <c r="O681" s="166"/>
      <c r="P681" s="226"/>
      <c r="Q681" s="166"/>
      <c r="R681" s="226"/>
    </row>
    <row r="682" spans="2:18" ht="11.5" x14ac:dyDescent="0.25">
      <c r="B682" s="166"/>
      <c r="C682" s="166"/>
      <c r="D682" s="225"/>
      <c r="E682" s="225"/>
      <c r="F682" s="226"/>
      <c r="G682" s="166"/>
      <c r="H682" s="226"/>
      <c r="I682" s="166"/>
      <c r="J682" s="226"/>
      <c r="K682" s="166"/>
      <c r="L682" s="226"/>
      <c r="M682" s="166"/>
      <c r="N682" s="226"/>
      <c r="O682" s="166"/>
      <c r="P682" s="226"/>
      <c r="Q682" s="166"/>
      <c r="R682" s="226"/>
    </row>
    <row r="683" spans="2:18" ht="11.5" x14ac:dyDescent="0.25">
      <c r="B683" s="166"/>
      <c r="C683" s="166"/>
      <c r="D683" s="225"/>
      <c r="E683" s="225"/>
      <c r="F683" s="226"/>
      <c r="G683" s="166"/>
      <c r="H683" s="226"/>
      <c r="I683" s="166"/>
      <c r="J683" s="226"/>
      <c r="K683" s="166"/>
      <c r="L683" s="226"/>
      <c r="M683" s="166"/>
      <c r="N683" s="226"/>
      <c r="O683" s="166"/>
      <c r="P683" s="226"/>
      <c r="Q683" s="166"/>
      <c r="R683" s="226"/>
    </row>
    <row r="684" spans="2:18" ht="11.5" x14ac:dyDescent="0.25">
      <c r="O684" s="166"/>
      <c r="P684" s="226"/>
      <c r="Q684" s="166"/>
    </row>
  </sheetData>
  <sheetProtection selectLockedCells="1"/>
  <mergeCells count="37">
    <mergeCell ref="O42:Q42"/>
    <mergeCell ref="B12:Q12"/>
    <mergeCell ref="E15:M17"/>
    <mergeCell ref="O23:Q23"/>
    <mergeCell ref="O24:Q24"/>
    <mergeCell ref="O26:Q26"/>
    <mergeCell ref="B30:D30"/>
    <mergeCell ref="E30:H30"/>
    <mergeCell ref="I30:N30"/>
    <mergeCell ref="B31:D31"/>
    <mergeCell ref="E31:H31"/>
    <mergeCell ref="I31:N31"/>
    <mergeCell ref="O31:Q31"/>
    <mergeCell ref="O34:Q34"/>
    <mergeCell ref="C9:D9"/>
    <mergeCell ref="E9:F9"/>
    <mergeCell ref="P9:Q9"/>
    <mergeCell ref="R9:S9"/>
    <mergeCell ref="H10:I10"/>
    <mergeCell ref="J10:K10"/>
    <mergeCell ref="L10:M10"/>
    <mergeCell ref="N10:O10"/>
    <mergeCell ref="P10:Q10"/>
    <mergeCell ref="R10:S10"/>
    <mergeCell ref="C6:D6"/>
    <mergeCell ref="E6:F6"/>
    <mergeCell ref="C7:D7"/>
    <mergeCell ref="E7:F7"/>
    <mergeCell ref="C8:D8"/>
    <mergeCell ref="E8:F8"/>
    <mergeCell ref="C5:D5"/>
    <mergeCell ref="E5:F5"/>
    <mergeCell ref="C2:G2"/>
    <mergeCell ref="C3:D3"/>
    <mergeCell ref="E3:F3"/>
    <mergeCell ref="C4:D4"/>
    <mergeCell ref="E4:F4"/>
  </mergeCells>
  <printOptions horizontalCentered="1"/>
  <pageMargins left="0.25" right="0.25" top="0.23" bottom="0.28999999999999998" header="0.23" footer="0.3"/>
  <pageSetup scale="69" orientation="landscape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1"/>
    <pageSetUpPr fitToPage="1"/>
  </sheetPr>
  <dimension ref="A2:AI684"/>
  <sheetViews>
    <sheetView topLeftCell="A31" zoomScale="115" zoomScaleNormal="115" zoomScaleSheetLayoutView="100" workbookViewId="0">
      <selection activeCell="I44" sqref="I44"/>
    </sheetView>
  </sheetViews>
  <sheetFormatPr defaultColWidth="9.1796875" defaultRowHeight="10" x14ac:dyDescent="0.25"/>
  <cols>
    <col min="1" max="1" width="3.453125" style="1" customWidth="1"/>
    <col min="2" max="3" width="19.7265625" style="1" customWidth="1"/>
    <col min="4" max="4" width="10.7265625" style="2" customWidth="1"/>
    <col min="5" max="5" width="7.81640625" style="2" customWidth="1"/>
    <col min="6" max="6" width="6.54296875" style="3" customWidth="1"/>
    <col min="7" max="7" width="10.7265625" style="1" customWidth="1"/>
    <col min="8" max="8" width="6.54296875" style="3" customWidth="1"/>
    <col min="9" max="9" width="10.7265625" style="1" customWidth="1"/>
    <col min="10" max="10" width="5.7265625" style="3" customWidth="1"/>
    <col min="11" max="11" width="10.7265625" style="1" customWidth="1"/>
    <col min="12" max="12" width="5.7265625" style="3" customWidth="1"/>
    <col min="13" max="13" width="10.7265625" style="1" customWidth="1"/>
    <col min="14" max="14" width="5.7265625" style="3" customWidth="1"/>
    <col min="15" max="15" width="10.7265625" style="1" customWidth="1"/>
    <col min="16" max="16" width="5.7265625" style="3" customWidth="1"/>
    <col min="17" max="17" width="10.7265625" style="1" customWidth="1"/>
    <col min="18" max="18" width="5.7265625" style="3" customWidth="1"/>
    <col min="19" max="19" width="10.7265625" style="1" customWidth="1"/>
    <col min="20" max="20" width="13.453125" style="1" bestFit="1" customWidth="1"/>
    <col min="21" max="21" width="5" style="1" bestFit="1" customWidth="1"/>
    <col min="22" max="22" width="7.453125" style="4" customWidth="1"/>
    <col min="23" max="23" width="5.7265625" style="4" customWidth="1"/>
    <col min="24" max="24" width="3.7265625" style="4" customWidth="1"/>
    <col min="25" max="25" width="5.7265625" style="4" customWidth="1"/>
    <col min="26" max="26" width="3.7265625" style="4" customWidth="1"/>
    <col min="27" max="27" width="5.7265625" style="4" customWidth="1"/>
    <col min="28" max="28" width="3.7265625" style="1" customWidth="1"/>
    <col min="29" max="29" width="5.7265625" style="1" customWidth="1"/>
    <col min="30" max="30" width="3.7265625" style="1" customWidth="1"/>
    <col min="31" max="31" width="5.7265625" style="1" customWidth="1"/>
    <col min="32" max="32" width="3.7265625" style="1" customWidth="1"/>
    <col min="33" max="33" width="5.7265625" style="1" customWidth="1"/>
    <col min="34" max="34" width="3.7265625" style="1" customWidth="1"/>
    <col min="35" max="35" width="5.7265625" style="1" customWidth="1"/>
    <col min="36" max="42" width="3.7265625" style="1" customWidth="1"/>
    <col min="43" max="16384" width="9.1796875" style="1"/>
  </cols>
  <sheetData>
    <row r="2" spans="2:27" ht="11.25" customHeight="1" x14ac:dyDescent="0.25">
      <c r="B2" s="394" t="s">
        <v>0</v>
      </c>
      <c r="C2" s="795">
        <f>+'BVARI BUDGET'!C2</f>
        <v>0</v>
      </c>
      <c r="D2" s="795"/>
      <c r="E2" s="795"/>
      <c r="F2" s="795"/>
      <c r="G2" s="796"/>
    </row>
    <row r="3" spans="2:27" ht="11.25" customHeight="1" x14ac:dyDescent="0.25">
      <c r="B3" s="395" t="s">
        <v>47</v>
      </c>
      <c r="C3" s="759">
        <f>+'BVARI BUDGET'!C3</f>
        <v>0</v>
      </c>
      <c r="D3" s="759"/>
      <c r="E3" s="745" t="s">
        <v>58</v>
      </c>
      <c r="F3" s="745"/>
      <c r="G3" s="429">
        <f>+'BVARI BUDGET'!H3</f>
        <v>0</v>
      </c>
      <c r="H3" s="6"/>
      <c r="I3" s="104" t="s">
        <v>59</v>
      </c>
      <c r="J3" s="95"/>
      <c r="K3" s="96"/>
      <c r="L3" s="95"/>
      <c r="M3" s="96"/>
      <c r="N3" s="95"/>
      <c r="O3" s="97"/>
      <c r="V3" s="1"/>
      <c r="W3" s="1"/>
      <c r="X3" s="1"/>
      <c r="Y3" s="1"/>
      <c r="Z3" s="1"/>
      <c r="AA3" s="1"/>
    </row>
    <row r="4" spans="2:27" ht="11.25" customHeight="1" x14ac:dyDescent="0.25">
      <c r="B4" s="395" t="s">
        <v>1</v>
      </c>
      <c r="C4" s="759">
        <f>+'BVARI BUDGET'!C4</f>
        <v>0</v>
      </c>
      <c r="D4" s="759"/>
      <c r="E4" s="745" t="s">
        <v>43</v>
      </c>
      <c r="F4" s="745"/>
      <c r="G4" s="571">
        <f>+'BVARI BUDGET'!H4</f>
        <v>44743</v>
      </c>
      <c r="H4" s="6"/>
      <c r="I4" s="256" t="s">
        <v>143</v>
      </c>
      <c r="J4" s="99"/>
      <c r="K4" s="99"/>
      <c r="L4" s="99"/>
      <c r="M4" s="99"/>
      <c r="N4" s="99"/>
      <c r="O4" s="100"/>
      <c r="V4" s="1"/>
      <c r="W4" s="1"/>
      <c r="X4" s="1"/>
      <c r="Y4" s="1"/>
      <c r="Z4" s="1"/>
      <c r="AA4" s="1"/>
    </row>
    <row r="5" spans="2:27" ht="11.25" customHeight="1" x14ac:dyDescent="0.25">
      <c r="B5" s="395" t="s">
        <v>9</v>
      </c>
      <c r="C5" s="759">
        <f>+'BVARI BUDGET'!C5</f>
        <v>0</v>
      </c>
      <c r="D5" s="759"/>
      <c r="E5" s="745" t="s">
        <v>44</v>
      </c>
      <c r="F5" s="745"/>
      <c r="G5" s="571">
        <f>+'BVARI BUDGET'!H5</f>
        <v>47299</v>
      </c>
      <c r="H5" s="6"/>
      <c r="I5" s="107" t="s">
        <v>61</v>
      </c>
      <c r="J5" s="105"/>
      <c r="K5" s="105"/>
      <c r="L5" s="105"/>
      <c r="M5" s="105"/>
      <c r="N5" s="105"/>
      <c r="O5" s="106"/>
      <c r="V5" s="1"/>
      <c r="W5" s="1"/>
      <c r="X5" s="1"/>
      <c r="Y5" s="1"/>
      <c r="Z5" s="1"/>
      <c r="AA5" s="1"/>
    </row>
    <row r="6" spans="2:27" ht="11.25" customHeight="1" x14ac:dyDescent="0.25">
      <c r="B6" s="395" t="s">
        <v>10</v>
      </c>
      <c r="C6" s="759">
        <f>+'BVARI BUDGET'!C6</f>
        <v>0</v>
      </c>
      <c r="D6" s="759"/>
      <c r="E6" s="745" t="s">
        <v>45</v>
      </c>
      <c r="F6" s="745"/>
      <c r="G6" s="430" t="str">
        <f>+'BVARI BUDGET'!H6</f>
        <v>7 Yrs</v>
      </c>
      <c r="H6" s="6"/>
      <c r="I6" s="161" t="s">
        <v>63</v>
      </c>
      <c r="J6" s="99"/>
      <c r="K6" s="99"/>
      <c r="L6" s="99"/>
      <c r="M6" s="99"/>
      <c r="N6" s="99"/>
      <c r="O6" s="100"/>
      <c r="V6" s="1"/>
      <c r="W6" s="1"/>
      <c r="X6" s="1"/>
      <c r="Y6" s="1"/>
      <c r="Z6" s="1"/>
      <c r="AA6" s="1"/>
    </row>
    <row r="7" spans="2:27" ht="11.25" customHeight="1" x14ac:dyDescent="0.25">
      <c r="B7" s="396" t="s">
        <v>356</v>
      </c>
      <c r="C7" s="780">
        <f>+'BVARI BUDGET'!C7</f>
        <v>0</v>
      </c>
      <c r="D7" s="780"/>
      <c r="E7" s="745" t="s">
        <v>46</v>
      </c>
      <c r="F7" s="745"/>
      <c r="G7" s="431">
        <f>+'BVARI BUDGET'!H7</f>
        <v>0.03</v>
      </c>
      <c r="H7" s="6"/>
      <c r="I7" s="256"/>
      <c r="J7" s="99"/>
      <c r="K7" s="99"/>
      <c r="L7" s="99"/>
      <c r="M7" s="99"/>
      <c r="N7" s="99"/>
      <c r="O7" s="100"/>
      <c r="V7" s="1"/>
      <c r="W7" s="1"/>
      <c r="X7" s="1"/>
      <c r="Y7" s="1"/>
      <c r="Z7" s="1"/>
      <c r="AA7" s="1"/>
    </row>
    <row r="8" spans="2:27" ht="11.25" customHeight="1" x14ac:dyDescent="0.25">
      <c r="B8" s="396" t="s">
        <v>250</v>
      </c>
      <c r="C8" s="781">
        <f>+'BVARI BUDGET'!C8</f>
        <v>0</v>
      </c>
      <c r="D8" s="781"/>
      <c r="E8" s="745"/>
      <c r="F8" s="745"/>
      <c r="G8" s="430"/>
      <c r="H8" s="6"/>
      <c r="I8" s="98"/>
      <c r="J8" s="99"/>
      <c r="K8" s="99"/>
      <c r="L8" s="99"/>
      <c r="M8" s="99"/>
      <c r="N8" s="99"/>
      <c r="O8" s="100"/>
      <c r="Q8" s="5"/>
      <c r="S8" s="5"/>
      <c r="V8" s="1"/>
      <c r="W8" s="1"/>
      <c r="X8" s="1"/>
      <c r="Y8" s="1"/>
      <c r="Z8" s="1"/>
      <c r="AA8" s="1"/>
    </row>
    <row r="9" spans="2:27" ht="11.25" customHeight="1" x14ac:dyDescent="0.25">
      <c r="B9" s="397"/>
      <c r="C9" s="782"/>
      <c r="D9" s="782"/>
      <c r="E9" s="751"/>
      <c r="F9" s="751"/>
      <c r="G9" s="432"/>
      <c r="H9" s="94"/>
      <c r="I9" s="101"/>
      <c r="J9" s="102"/>
      <c r="K9" s="102"/>
      <c r="L9" s="102"/>
      <c r="M9" s="102"/>
      <c r="N9" s="102"/>
      <c r="O9" s="103"/>
      <c r="P9" s="766"/>
      <c r="Q9" s="766"/>
      <c r="R9" s="766"/>
      <c r="S9" s="766"/>
      <c r="V9" s="1"/>
      <c r="W9" s="1"/>
      <c r="X9" s="1"/>
      <c r="Y9" s="1"/>
      <c r="Z9" s="1"/>
      <c r="AA9" s="1"/>
    </row>
    <row r="10" spans="2:27" s="10" customFormat="1" ht="11.25" customHeight="1" x14ac:dyDescent="0.25">
      <c r="D10" s="51"/>
      <c r="E10" s="51"/>
      <c r="F10" s="52"/>
      <c r="H10" s="727"/>
      <c r="I10" s="727"/>
      <c r="J10" s="727"/>
      <c r="K10" s="727"/>
      <c r="L10" s="727"/>
      <c r="M10" s="727"/>
      <c r="N10" s="727"/>
      <c r="O10" s="727"/>
      <c r="P10" s="727"/>
      <c r="Q10" s="727"/>
      <c r="R10" s="727"/>
      <c r="S10" s="727"/>
      <c r="T10" s="9" t="str">
        <f>IF($B$423=5,"","↓")</f>
        <v>↓</v>
      </c>
      <c r="U10" s="1"/>
      <c r="V10" s="9"/>
      <c r="W10" s="9"/>
      <c r="X10" s="9"/>
      <c r="Y10" s="9"/>
      <c r="Z10" s="9"/>
      <c r="AA10" s="9"/>
    </row>
    <row r="11" spans="2:27" s="10" customFormat="1" ht="11.25" customHeight="1" x14ac:dyDescent="0.25">
      <c r="B11" s="1"/>
      <c r="D11" s="51"/>
      <c r="E11" s="51"/>
      <c r="F11" s="52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1"/>
      <c r="V11" s="9"/>
      <c r="W11" s="9"/>
      <c r="X11" s="9"/>
      <c r="Y11" s="9"/>
      <c r="Z11" s="9"/>
      <c r="AA11" s="9"/>
    </row>
    <row r="12" spans="2:27" s="10" customFormat="1" ht="11.25" customHeight="1" x14ac:dyDescent="0.25">
      <c r="B12" s="779" t="s">
        <v>333</v>
      </c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341"/>
      <c r="S12" s="341"/>
      <c r="T12" s="341"/>
      <c r="U12" s="1"/>
      <c r="V12" s="9"/>
      <c r="W12" s="9"/>
      <c r="X12" s="9"/>
      <c r="Y12" s="9"/>
      <c r="Z12" s="9"/>
      <c r="AA12" s="9"/>
    </row>
    <row r="13" spans="2:27" s="10" customFormat="1" ht="11.25" customHeight="1" x14ac:dyDescent="0.25">
      <c r="D13" s="51"/>
      <c r="E13" s="51"/>
      <c r="F13" s="52"/>
      <c r="H13" s="9"/>
      <c r="I13" s="9"/>
      <c r="J13" s="9"/>
      <c r="K13" s="9"/>
      <c r="L13" s="9"/>
      <c r="M13" s="9"/>
      <c r="N13" s="9"/>
      <c r="R13" s="9"/>
      <c r="S13" s="9"/>
      <c r="T13" s="9"/>
      <c r="U13" s="1"/>
      <c r="V13" s="9"/>
      <c r="W13" s="9"/>
      <c r="X13" s="9"/>
      <c r="Y13" s="9"/>
      <c r="Z13" s="9"/>
      <c r="AA13" s="9"/>
    </row>
    <row r="14" spans="2:27" s="10" customFormat="1" ht="11.25" customHeight="1" x14ac:dyDescent="0.25">
      <c r="D14" s="51"/>
      <c r="E14" s="51"/>
      <c r="F14" s="52"/>
      <c r="H14" s="9"/>
      <c r="I14" s="9"/>
      <c r="J14" s="9"/>
      <c r="K14" s="9"/>
      <c r="L14" s="9"/>
      <c r="M14" s="9"/>
      <c r="N14" s="9"/>
      <c r="R14" s="9"/>
      <c r="S14" s="9"/>
      <c r="T14" s="9"/>
      <c r="U14" s="1"/>
      <c r="V14" s="9"/>
      <c r="W14" s="9"/>
      <c r="X14" s="9"/>
      <c r="Y14" s="9"/>
      <c r="Z14" s="9"/>
      <c r="AA14" s="9"/>
    </row>
    <row r="15" spans="2:27" s="10" customFormat="1" ht="11.25" customHeight="1" x14ac:dyDescent="0.25">
      <c r="B15" s="162" t="s">
        <v>43</v>
      </c>
      <c r="C15" s="343">
        <f>+'BVARI BUDGET'!R13</f>
        <v>46204</v>
      </c>
      <c r="D15" s="342"/>
      <c r="E15" s="809" t="s">
        <v>185</v>
      </c>
      <c r="F15" s="809"/>
      <c r="G15" s="809"/>
      <c r="H15" s="809"/>
      <c r="I15" s="809"/>
      <c r="J15" s="809"/>
      <c r="K15" s="809"/>
      <c r="L15" s="809"/>
      <c r="M15" s="809"/>
      <c r="N15" s="349"/>
      <c r="O15" s="349"/>
      <c r="P15" s="349"/>
      <c r="Q15" s="349"/>
      <c r="R15" s="9"/>
      <c r="S15" s="9"/>
      <c r="T15" s="9"/>
      <c r="U15" s="1"/>
      <c r="V15" s="9"/>
      <c r="W15" s="9"/>
      <c r="X15" s="9"/>
      <c r="Y15" s="9"/>
      <c r="Z15" s="9"/>
      <c r="AA15" s="9"/>
    </row>
    <row r="16" spans="2:27" s="10" customFormat="1" ht="11.25" customHeight="1" x14ac:dyDescent="0.25">
      <c r="D16" s="51"/>
      <c r="E16" s="809"/>
      <c r="F16" s="809"/>
      <c r="G16" s="809"/>
      <c r="H16" s="809"/>
      <c r="I16" s="809"/>
      <c r="J16" s="809"/>
      <c r="K16" s="809"/>
      <c r="L16" s="809"/>
      <c r="M16" s="809"/>
      <c r="N16" s="349"/>
      <c r="O16" s="349"/>
      <c r="P16" s="349"/>
      <c r="Q16" s="349"/>
      <c r="R16" s="9"/>
      <c r="S16" s="9"/>
      <c r="T16" s="9"/>
      <c r="U16" s="1"/>
      <c r="V16" s="9"/>
      <c r="W16" s="9"/>
      <c r="X16" s="9"/>
      <c r="Y16" s="9"/>
      <c r="Z16" s="9"/>
      <c r="AA16" s="9"/>
    </row>
    <row r="17" spans="1:35" s="164" customFormat="1" ht="11.25" customHeight="1" x14ac:dyDescent="0.25">
      <c r="B17" s="162" t="s">
        <v>69</v>
      </c>
      <c r="C17" s="343">
        <f>+'BVARI BUDGET'!R14</f>
        <v>46568</v>
      </c>
      <c r="D17" s="344"/>
      <c r="E17" s="809"/>
      <c r="F17" s="809"/>
      <c r="G17" s="809"/>
      <c r="H17" s="809"/>
      <c r="I17" s="809"/>
      <c r="J17" s="809"/>
      <c r="K17" s="809"/>
      <c r="L17" s="809"/>
      <c r="M17" s="809"/>
      <c r="N17" s="349"/>
      <c r="O17" s="349"/>
      <c r="P17" s="349"/>
      <c r="Q17" s="349"/>
      <c r="R17" s="171"/>
      <c r="S17" s="171"/>
      <c r="T17" s="171"/>
      <c r="U17" s="166"/>
      <c r="V17" s="165"/>
      <c r="W17" s="165"/>
      <c r="X17" s="165"/>
      <c r="Y17" s="165"/>
      <c r="Z17" s="165"/>
      <c r="AA17" s="165"/>
    </row>
    <row r="18" spans="1:35" s="164" customFormat="1" ht="11.25" customHeight="1" x14ac:dyDescent="0.25">
      <c r="B18" s="167"/>
      <c r="C18" s="167"/>
      <c r="D18" s="169"/>
      <c r="E18" s="169"/>
      <c r="F18" s="170"/>
      <c r="G18" s="167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66"/>
      <c r="V18" s="165"/>
      <c r="W18" s="165"/>
      <c r="X18" s="165"/>
      <c r="Y18" s="165"/>
      <c r="Z18" s="165"/>
      <c r="AA18" s="165"/>
    </row>
    <row r="19" spans="1:35" s="164" customFormat="1" ht="11.25" customHeight="1" x14ac:dyDescent="0.25">
      <c r="B19" s="167"/>
      <c r="C19" s="167"/>
      <c r="D19" s="169"/>
      <c r="E19" s="169"/>
      <c r="F19" s="170"/>
      <c r="G19" s="167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66"/>
      <c r="V19" s="165"/>
      <c r="W19" s="165"/>
      <c r="X19" s="165"/>
      <c r="Y19" s="165"/>
      <c r="Z19" s="165"/>
      <c r="AA19" s="165"/>
    </row>
    <row r="20" spans="1:35" s="164" customFormat="1" ht="11.25" customHeight="1" x14ac:dyDescent="0.25">
      <c r="B20" s="172" t="s">
        <v>176</v>
      </c>
      <c r="C20" s="173"/>
      <c r="D20" s="174"/>
      <c r="E20" s="174"/>
      <c r="F20" s="175"/>
      <c r="G20" s="173"/>
      <c r="H20" s="176"/>
      <c r="I20" s="176"/>
      <c r="J20" s="176"/>
      <c r="K20" s="176"/>
      <c r="L20" s="176"/>
      <c r="M20" s="176"/>
      <c r="N20" s="176"/>
      <c r="O20" s="176"/>
      <c r="P20" s="176"/>
      <c r="Q20" s="176"/>
      <c r="R20" s="171"/>
      <c r="S20" s="171"/>
      <c r="T20" s="171"/>
      <c r="U20" s="166"/>
      <c r="V20" s="165"/>
      <c r="W20" s="165"/>
      <c r="X20" s="165"/>
      <c r="Y20" s="165"/>
      <c r="Z20" s="165"/>
      <c r="AA20" s="165"/>
    </row>
    <row r="21" spans="1:35" s="164" customFormat="1" ht="11.25" customHeight="1" x14ac:dyDescent="0.25">
      <c r="B21" s="167"/>
      <c r="C21" s="167"/>
      <c r="D21" s="169"/>
      <c r="E21" s="169"/>
      <c r="F21" s="170"/>
      <c r="G21" s="167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66"/>
      <c r="V21" s="165"/>
      <c r="W21" s="165"/>
      <c r="X21" s="165"/>
      <c r="Y21" s="165"/>
      <c r="Z21" s="165"/>
      <c r="AA21" s="165"/>
    </row>
    <row r="22" spans="1:35" ht="11.5" x14ac:dyDescent="0.25">
      <c r="C22" s="166"/>
      <c r="D22" s="225"/>
      <c r="E22" s="225"/>
      <c r="F22" s="226"/>
      <c r="G22" s="166"/>
      <c r="H22" s="226"/>
      <c r="I22" s="166"/>
      <c r="J22" s="226"/>
      <c r="K22" s="166"/>
      <c r="L22" s="226"/>
      <c r="M22" s="166"/>
      <c r="N22" s="226"/>
      <c r="O22" s="171"/>
      <c r="P22" s="171" t="s">
        <v>75</v>
      </c>
      <c r="Q22" s="171"/>
      <c r="R22" s="226"/>
    </row>
    <row r="23" spans="1:35" ht="11.5" x14ac:dyDescent="0.25">
      <c r="C23" s="233" t="s">
        <v>178</v>
      </c>
      <c r="D23" s="167"/>
      <c r="E23" s="167"/>
      <c r="F23" s="167"/>
      <c r="G23" s="167"/>
      <c r="H23" s="167"/>
      <c r="I23" s="167"/>
      <c r="J23" s="167"/>
      <c r="K23" s="167"/>
      <c r="L23" s="167"/>
      <c r="M23" s="167"/>
      <c r="N23" s="226"/>
      <c r="O23" s="760">
        <f>+'BVARI BUDGET'!T189</f>
        <v>0</v>
      </c>
      <c r="P23" s="761"/>
      <c r="Q23" s="762"/>
      <c r="R23" s="226"/>
    </row>
    <row r="24" spans="1:35" s="2" customFormat="1" ht="13" x14ac:dyDescent="0.25">
      <c r="B24" s="1"/>
      <c r="C24" s="233" t="s">
        <v>179</v>
      </c>
      <c r="D24" s="225"/>
      <c r="E24" s="225"/>
      <c r="F24" s="226"/>
      <c r="G24" s="166"/>
      <c r="H24" s="226"/>
      <c r="I24" s="166"/>
      <c r="J24" s="226"/>
      <c r="K24" s="166"/>
      <c r="L24" s="226"/>
      <c r="M24" s="166"/>
      <c r="N24" s="193"/>
      <c r="O24" s="760">
        <f>+'BVARI BUDGET'!T191-'BVARI BUDGET'!T189</f>
        <v>0</v>
      </c>
      <c r="P24" s="761"/>
      <c r="Q24" s="762"/>
      <c r="R24" s="226"/>
      <c r="S24" s="1"/>
      <c r="T24" s="1"/>
      <c r="U24" s="1"/>
      <c r="V24" s="4"/>
      <c r="W24" s="4"/>
      <c r="X24" s="4"/>
      <c r="Y24" s="4"/>
      <c r="Z24" s="4"/>
      <c r="AA24" s="4"/>
      <c r="AB24" s="1"/>
      <c r="AC24" s="1"/>
      <c r="AD24" s="1"/>
      <c r="AE24" s="1"/>
      <c r="AF24" s="1"/>
      <c r="AG24" s="1"/>
      <c r="AH24" s="1"/>
      <c r="AI24" s="1"/>
    </row>
    <row r="25" spans="1:35" s="2" customFormat="1" ht="11.5" x14ac:dyDescent="0.25">
      <c r="A25" s="1"/>
      <c r="B25" s="227"/>
      <c r="C25" s="227"/>
      <c r="D25" s="225"/>
      <c r="E25" s="225"/>
      <c r="F25" s="226"/>
      <c r="G25" s="166"/>
      <c r="H25" s="226"/>
      <c r="I25" s="166"/>
      <c r="J25" s="226"/>
      <c r="K25" s="166"/>
      <c r="L25" s="226"/>
      <c r="M25" s="166"/>
      <c r="O25" s="166"/>
      <c r="P25" s="226"/>
      <c r="Q25" s="166"/>
      <c r="R25" s="226"/>
      <c r="S25" s="1"/>
      <c r="T25" s="1"/>
      <c r="U25" s="1"/>
      <c r="V25" s="4"/>
      <c r="W25" s="4"/>
      <c r="X25" s="4"/>
      <c r="Y25" s="4"/>
      <c r="Z25" s="4"/>
      <c r="AA25" s="4"/>
      <c r="AB25" s="1"/>
      <c r="AC25" s="1"/>
      <c r="AD25" s="1"/>
      <c r="AE25" s="1"/>
      <c r="AF25" s="1"/>
      <c r="AG25" s="1"/>
      <c r="AH25" s="1"/>
      <c r="AI25" s="1"/>
    </row>
    <row r="26" spans="1:35" s="2" customFormat="1" ht="13" x14ac:dyDescent="0.25">
      <c r="A26" s="1"/>
      <c r="B26" s="227"/>
      <c r="C26" s="227"/>
      <c r="D26" s="225"/>
      <c r="E26" s="225"/>
      <c r="F26" s="226"/>
      <c r="G26" s="166"/>
      <c r="H26" s="226"/>
      <c r="I26" s="166"/>
      <c r="J26" s="226"/>
      <c r="K26" s="166"/>
      <c r="L26" s="226"/>
      <c r="M26" s="166"/>
      <c r="N26" s="193" t="s">
        <v>177</v>
      </c>
      <c r="O26" s="783">
        <f>SUM(O23:Q24)</f>
        <v>0</v>
      </c>
      <c r="P26" s="784"/>
      <c r="Q26" s="785"/>
      <c r="R26" s="226"/>
      <c r="S26" s="1"/>
      <c r="T26" s="1"/>
      <c r="U26" s="1"/>
      <c r="V26" s="4"/>
      <c r="W26" s="4"/>
      <c r="X26" s="4"/>
      <c r="Y26" s="4"/>
      <c r="Z26" s="4"/>
      <c r="AA26" s="4"/>
      <c r="AB26" s="1"/>
      <c r="AC26" s="1"/>
      <c r="AD26" s="1"/>
      <c r="AE26" s="1"/>
      <c r="AF26" s="1"/>
      <c r="AG26" s="1"/>
      <c r="AH26" s="1"/>
      <c r="AI26" s="1"/>
    </row>
    <row r="27" spans="1:35" s="2" customFormat="1" ht="11.5" x14ac:dyDescent="0.25">
      <c r="A27" s="1"/>
      <c r="B27" s="227"/>
      <c r="C27" s="227"/>
      <c r="D27" s="225"/>
      <c r="E27" s="225"/>
      <c r="F27" s="226"/>
      <c r="G27" s="166"/>
      <c r="H27" s="226"/>
      <c r="I27" s="166"/>
      <c r="J27" s="226"/>
      <c r="K27" s="166"/>
      <c r="L27" s="226"/>
      <c r="M27" s="166"/>
      <c r="N27" s="226"/>
      <c r="O27" s="166"/>
      <c r="P27" s="226"/>
      <c r="Q27" s="166"/>
      <c r="R27" s="226"/>
      <c r="S27" s="1"/>
      <c r="T27" s="1"/>
      <c r="U27" s="1"/>
      <c r="V27" s="4"/>
      <c r="W27" s="4"/>
      <c r="X27" s="4"/>
      <c r="Y27" s="4"/>
      <c r="Z27" s="4"/>
      <c r="AA27" s="4"/>
      <c r="AB27" s="1"/>
      <c r="AC27" s="1"/>
      <c r="AD27" s="1"/>
      <c r="AE27" s="1"/>
      <c r="AF27" s="1"/>
      <c r="AG27" s="1"/>
      <c r="AH27" s="1"/>
      <c r="AI27" s="1"/>
    </row>
    <row r="28" spans="1:35" s="164" customFormat="1" ht="11.25" customHeight="1" x14ac:dyDescent="0.25">
      <c r="B28" s="172" t="s">
        <v>182</v>
      </c>
      <c r="C28" s="173"/>
      <c r="D28" s="174"/>
      <c r="E28" s="174"/>
      <c r="F28" s="175"/>
      <c r="G28" s="173"/>
      <c r="H28" s="176"/>
      <c r="I28" s="176"/>
      <c r="J28" s="176"/>
      <c r="K28" s="176"/>
      <c r="L28" s="176"/>
      <c r="M28" s="176"/>
      <c r="N28" s="176"/>
      <c r="O28" s="176"/>
      <c r="P28" s="176"/>
      <c r="Q28" s="176"/>
      <c r="R28" s="171"/>
      <c r="S28" s="171"/>
      <c r="T28" s="171"/>
      <c r="U28" s="166"/>
      <c r="V28" s="165"/>
      <c r="W28" s="165"/>
      <c r="X28" s="165"/>
      <c r="Y28" s="165"/>
      <c r="Z28" s="165"/>
      <c r="AA28" s="165"/>
    </row>
    <row r="29" spans="1:35" s="164" customFormat="1" ht="11.25" customHeight="1" x14ac:dyDescent="0.25">
      <c r="B29" s="167"/>
      <c r="C29" s="167"/>
      <c r="D29" s="169"/>
      <c r="E29" s="169"/>
      <c r="F29" s="170"/>
      <c r="G29" s="167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66"/>
      <c r="V29" s="165"/>
      <c r="W29" s="165"/>
      <c r="X29" s="165"/>
      <c r="Y29" s="165"/>
      <c r="Z29" s="165"/>
      <c r="AA29" s="165"/>
    </row>
    <row r="30" spans="1:35" s="164" customFormat="1" ht="11.25" customHeight="1" x14ac:dyDescent="0.25">
      <c r="A30" s="178"/>
      <c r="B30" s="802" t="s">
        <v>134</v>
      </c>
      <c r="C30" s="802"/>
      <c r="D30" s="802"/>
      <c r="E30" s="798" t="s">
        <v>133</v>
      </c>
      <c r="F30" s="798"/>
      <c r="G30" s="798"/>
      <c r="H30" s="798"/>
      <c r="I30" s="797" t="s">
        <v>132</v>
      </c>
      <c r="J30" s="797"/>
      <c r="K30" s="797"/>
      <c r="L30" s="797"/>
      <c r="M30" s="797"/>
      <c r="N30" s="797"/>
      <c r="O30" s="171"/>
      <c r="P30" s="171" t="s">
        <v>75</v>
      </c>
      <c r="Q30" s="171"/>
      <c r="R30" s="171"/>
      <c r="S30" s="171"/>
      <c r="T30" s="171"/>
      <c r="U30" s="166"/>
      <c r="V30" s="165"/>
      <c r="W30" s="165"/>
      <c r="X30" s="165"/>
      <c r="Y30" s="165"/>
      <c r="Z30" s="165"/>
      <c r="AA30" s="165"/>
    </row>
    <row r="31" spans="1:35" s="164" customFormat="1" ht="11.25" customHeight="1" x14ac:dyDescent="0.25">
      <c r="A31" s="178"/>
      <c r="B31" s="763" t="s">
        <v>135</v>
      </c>
      <c r="C31" s="764"/>
      <c r="D31" s="765"/>
      <c r="E31" s="799">
        <f>+'BVARI BUDGET'!R193</f>
        <v>0.309</v>
      </c>
      <c r="F31" s="800"/>
      <c r="G31" s="800"/>
      <c r="H31" s="801"/>
      <c r="I31" s="760">
        <f>+'BVARI BUDGET'!T192</f>
        <v>0</v>
      </c>
      <c r="J31" s="761"/>
      <c r="K31" s="761"/>
      <c r="L31" s="761"/>
      <c r="M31" s="761"/>
      <c r="N31" s="762"/>
      <c r="O31" s="760">
        <f>+'BVARI BUDGET'!T193</f>
        <v>0</v>
      </c>
      <c r="P31" s="761"/>
      <c r="Q31" s="762"/>
      <c r="R31" s="171"/>
      <c r="S31" s="171"/>
      <c r="T31" s="171"/>
      <c r="U31" s="166"/>
      <c r="V31" s="165"/>
      <c r="W31" s="165"/>
      <c r="X31" s="165"/>
      <c r="Y31" s="165"/>
      <c r="Z31" s="165"/>
      <c r="AA31" s="165"/>
    </row>
    <row r="32" spans="1:35" s="2" customFormat="1" ht="11.5" x14ac:dyDescent="0.25">
      <c r="A32" s="1"/>
      <c r="B32" s="227"/>
      <c r="C32" s="227"/>
      <c r="D32" s="225"/>
      <c r="E32" s="225"/>
      <c r="F32" s="226"/>
      <c r="G32" s="166"/>
      <c r="H32" s="226"/>
      <c r="I32" s="166"/>
      <c r="J32" s="226"/>
      <c r="K32" s="166"/>
      <c r="L32" s="226"/>
      <c r="M32" s="166"/>
      <c r="N32" s="226"/>
      <c r="O32" s="166"/>
      <c r="P32" s="226"/>
      <c r="Q32" s="166"/>
      <c r="R32" s="226"/>
      <c r="S32" s="1"/>
      <c r="T32" s="1"/>
      <c r="U32" s="1"/>
      <c r="V32" s="4"/>
      <c r="W32" s="4"/>
      <c r="X32" s="4"/>
      <c r="Y32" s="4"/>
      <c r="Z32" s="4"/>
      <c r="AA32" s="4"/>
      <c r="AB32" s="1"/>
      <c r="AC32" s="1"/>
      <c r="AD32" s="1"/>
      <c r="AE32" s="1"/>
      <c r="AF32" s="1"/>
      <c r="AG32" s="1"/>
      <c r="AH32" s="1"/>
      <c r="AI32" s="1"/>
    </row>
    <row r="33" spans="1:35" s="2" customFormat="1" ht="11.5" x14ac:dyDescent="0.25">
      <c r="A33" s="1"/>
      <c r="B33" s="227"/>
      <c r="C33" s="227"/>
      <c r="D33" s="225"/>
      <c r="E33" s="225"/>
      <c r="F33" s="226"/>
      <c r="G33" s="166"/>
      <c r="H33" s="226"/>
      <c r="I33" s="166"/>
      <c r="J33" s="226"/>
      <c r="K33" s="166"/>
      <c r="L33" s="226"/>
      <c r="M33" s="166"/>
      <c r="N33" s="226"/>
      <c r="O33" s="166"/>
      <c r="P33" s="226"/>
      <c r="Q33" s="166"/>
      <c r="R33" s="226"/>
      <c r="S33" s="1"/>
      <c r="T33" s="1"/>
      <c r="U33" s="1"/>
      <c r="V33" s="4"/>
      <c r="W33" s="4"/>
      <c r="X33" s="4"/>
      <c r="Y33" s="4"/>
      <c r="Z33" s="4"/>
      <c r="AA33" s="4"/>
      <c r="AB33" s="1"/>
      <c r="AC33" s="1"/>
      <c r="AD33" s="1"/>
      <c r="AE33" s="1"/>
      <c r="AF33" s="1"/>
      <c r="AG33" s="1"/>
      <c r="AH33" s="1"/>
      <c r="AI33" s="1"/>
    </row>
    <row r="34" spans="1:35" s="2" customFormat="1" ht="13" x14ac:dyDescent="0.25">
      <c r="A34" s="1"/>
      <c r="C34" s="248" t="s">
        <v>28</v>
      </c>
      <c r="D34" s="225"/>
      <c r="E34" s="225"/>
      <c r="F34" s="226"/>
      <c r="G34" s="166"/>
      <c r="H34" s="226"/>
      <c r="I34" s="166"/>
      <c r="J34" s="226"/>
      <c r="K34" s="166"/>
      <c r="L34" s="226"/>
      <c r="M34" s="166"/>
      <c r="N34" s="226"/>
      <c r="O34" s="789">
        <f>+O31</f>
        <v>0</v>
      </c>
      <c r="P34" s="790"/>
      <c r="Q34" s="791"/>
      <c r="R34" s="226"/>
      <c r="S34" s="1"/>
      <c r="T34" s="1"/>
      <c r="U34" s="1"/>
      <c r="V34" s="4"/>
      <c r="W34" s="4"/>
      <c r="X34" s="4"/>
      <c r="Y34" s="4"/>
      <c r="Z34" s="4"/>
      <c r="AA34" s="4"/>
      <c r="AB34" s="1"/>
      <c r="AC34" s="1"/>
      <c r="AD34" s="1"/>
      <c r="AE34" s="1"/>
      <c r="AF34" s="1"/>
      <c r="AG34" s="1"/>
      <c r="AH34" s="1"/>
      <c r="AI34" s="1"/>
    </row>
    <row r="35" spans="1:35" s="2" customFormat="1" ht="11.5" x14ac:dyDescent="0.25">
      <c r="A35" s="1"/>
      <c r="B35" s="227"/>
      <c r="C35" s="227"/>
      <c r="D35" s="225"/>
      <c r="E35" s="225"/>
      <c r="F35" s="226"/>
      <c r="G35" s="166"/>
      <c r="H35" s="226"/>
      <c r="I35" s="166"/>
      <c r="J35" s="226"/>
      <c r="K35" s="166"/>
      <c r="L35" s="226"/>
      <c r="M35" s="166"/>
      <c r="N35" s="226"/>
      <c r="O35" s="166"/>
      <c r="P35" s="226"/>
      <c r="Q35" s="166"/>
      <c r="R35" s="226"/>
      <c r="S35" s="1"/>
      <c r="T35" s="1"/>
      <c r="U35" s="1"/>
      <c r="V35" s="4"/>
      <c r="W35" s="4"/>
      <c r="X35" s="4"/>
      <c r="Y35" s="4"/>
      <c r="Z35" s="4"/>
      <c r="AA35" s="4"/>
      <c r="AB35" s="1"/>
      <c r="AC35" s="1"/>
      <c r="AD35" s="1"/>
      <c r="AE35" s="1"/>
      <c r="AF35" s="1"/>
      <c r="AG35" s="1"/>
      <c r="AH35" s="1"/>
      <c r="AI35" s="1"/>
    </row>
    <row r="36" spans="1:35" s="2" customFormat="1" ht="11.5" x14ac:dyDescent="0.25">
      <c r="A36" s="1"/>
      <c r="B36" s="227" t="s">
        <v>136</v>
      </c>
      <c r="C36" s="227"/>
      <c r="D36" s="253" t="s">
        <v>486</v>
      </c>
      <c r="E36" s="254"/>
      <c r="F36" s="255"/>
      <c r="G36" s="242"/>
      <c r="H36" s="226"/>
      <c r="I36" s="166"/>
      <c r="J36" s="226"/>
      <c r="K36" s="166"/>
      <c r="L36" s="226"/>
      <c r="M36" s="166"/>
      <c r="N36" s="226"/>
      <c r="O36" s="166"/>
      <c r="P36" s="226"/>
      <c r="Q36" s="166"/>
      <c r="R36" s="226"/>
      <c r="S36" s="1"/>
      <c r="T36" s="1"/>
      <c r="U36" s="1"/>
      <c r="V36" s="4"/>
      <c r="W36" s="4"/>
      <c r="X36" s="4"/>
      <c r="Y36" s="4"/>
      <c r="Z36" s="4"/>
      <c r="AA36" s="4"/>
      <c r="AB36" s="1"/>
      <c r="AC36" s="1"/>
      <c r="AD36" s="1"/>
      <c r="AE36" s="1"/>
      <c r="AF36" s="1"/>
      <c r="AG36" s="1"/>
      <c r="AH36" s="1"/>
      <c r="AI36" s="1"/>
    </row>
    <row r="37" spans="1:35" s="2" customFormat="1" ht="11.5" x14ac:dyDescent="0.25">
      <c r="A37" s="1"/>
      <c r="B37" s="227"/>
      <c r="C37" s="227"/>
      <c r="D37" s="345"/>
      <c r="E37" s="346"/>
      <c r="F37" s="347"/>
      <c r="G37" s="166"/>
      <c r="H37" s="226"/>
      <c r="I37" s="166"/>
      <c r="J37" s="226"/>
      <c r="K37" s="166"/>
      <c r="L37" s="226"/>
      <c r="M37" s="166"/>
      <c r="N37" s="226"/>
      <c r="O37" s="166"/>
      <c r="P37" s="226"/>
      <c r="Q37" s="166"/>
      <c r="R37" s="226"/>
      <c r="S37" s="1"/>
      <c r="T37" s="1"/>
      <c r="U37" s="1"/>
      <c r="V37" s="4"/>
      <c r="W37" s="4"/>
      <c r="X37" s="4"/>
      <c r="Y37" s="4"/>
      <c r="Z37" s="4"/>
      <c r="AA37" s="4"/>
      <c r="AB37" s="1"/>
      <c r="AC37" s="1"/>
      <c r="AD37" s="1"/>
      <c r="AE37" s="1"/>
      <c r="AF37" s="1"/>
      <c r="AG37" s="1"/>
      <c r="AH37" s="1"/>
      <c r="AI37" s="1"/>
    </row>
    <row r="38" spans="1:35" s="2" customFormat="1" ht="11.5" x14ac:dyDescent="0.25">
      <c r="A38" s="1"/>
      <c r="B38" s="227" t="s">
        <v>181</v>
      </c>
      <c r="C38" s="227"/>
      <c r="D38" s="348">
        <v>44386</v>
      </c>
      <c r="E38" s="225"/>
      <c r="F38" s="226"/>
      <c r="G38" s="166"/>
      <c r="H38" s="226"/>
      <c r="I38" s="166"/>
      <c r="J38" s="226"/>
      <c r="K38" s="166"/>
      <c r="L38" s="226"/>
      <c r="M38" s="166"/>
      <c r="N38" s="226"/>
      <c r="O38" s="166"/>
      <c r="P38" s="226"/>
      <c r="Q38" s="166"/>
      <c r="R38" s="226"/>
      <c r="S38" s="1"/>
      <c r="T38" s="1"/>
      <c r="U38" s="1"/>
      <c r="V38" s="4"/>
      <c r="W38" s="4"/>
      <c r="X38" s="4"/>
      <c r="Y38" s="4"/>
      <c r="Z38" s="4"/>
      <c r="AA38" s="4"/>
      <c r="AB38" s="1"/>
      <c r="AC38" s="1"/>
      <c r="AD38" s="1"/>
      <c r="AE38" s="1"/>
      <c r="AF38" s="1"/>
      <c r="AG38" s="1"/>
      <c r="AH38" s="1"/>
      <c r="AI38" s="1"/>
    </row>
    <row r="39" spans="1:35" s="2" customFormat="1" ht="11.5" x14ac:dyDescent="0.25">
      <c r="A39" s="1"/>
      <c r="B39" s="227"/>
      <c r="C39" s="227"/>
      <c r="D39" s="225"/>
      <c r="E39" s="225"/>
      <c r="F39" s="226"/>
      <c r="G39" s="166"/>
      <c r="H39" s="226"/>
      <c r="I39" s="166"/>
      <c r="J39" s="226"/>
      <c r="K39" s="166"/>
      <c r="L39" s="226"/>
      <c r="M39" s="166"/>
      <c r="N39" s="226"/>
      <c r="O39" s="166"/>
      <c r="P39" s="226"/>
      <c r="Q39" s="166"/>
      <c r="R39" s="226"/>
      <c r="S39" s="1"/>
      <c r="T39" s="1"/>
      <c r="U39" s="1"/>
      <c r="V39" s="4"/>
      <c r="W39" s="4"/>
      <c r="X39" s="4"/>
      <c r="Y39" s="4"/>
      <c r="Z39" s="4"/>
      <c r="AA39" s="4"/>
      <c r="AB39" s="1"/>
      <c r="AC39" s="1"/>
      <c r="AD39" s="1"/>
      <c r="AE39" s="1"/>
      <c r="AF39" s="1"/>
      <c r="AG39" s="1"/>
      <c r="AH39" s="1"/>
      <c r="AI39" s="1"/>
    </row>
    <row r="40" spans="1:35" s="2" customFormat="1" ht="13" x14ac:dyDescent="0.25">
      <c r="A40" s="1"/>
      <c r="B40" s="172" t="s">
        <v>183</v>
      </c>
      <c r="C40" s="172"/>
      <c r="D40" s="180"/>
      <c r="E40" s="180"/>
      <c r="F40" s="181"/>
      <c r="G40" s="17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226"/>
      <c r="S40" s="1"/>
      <c r="T40" s="1"/>
      <c r="U40" s="1"/>
      <c r="V40" s="4"/>
      <c r="W40" s="4"/>
      <c r="X40" s="4"/>
      <c r="Y40" s="4"/>
      <c r="Z40" s="4"/>
      <c r="AA40" s="4"/>
      <c r="AB40" s="1"/>
      <c r="AC40" s="1"/>
      <c r="AD40" s="1"/>
      <c r="AE40" s="1"/>
      <c r="AF40" s="1"/>
      <c r="AG40" s="1"/>
      <c r="AH40" s="1"/>
      <c r="AI40" s="1"/>
    </row>
    <row r="41" spans="1:35" s="2" customFormat="1" ht="11.5" x14ac:dyDescent="0.25">
      <c r="A41" s="1"/>
      <c r="B41" s="1"/>
      <c r="C41" s="1"/>
      <c r="F41" s="3"/>
      <c r="G41" s="1"/>
      <c r="H41" s="3"/>
      <c r="I41" s="1"/>
      <c r="J41" s="3"/>
      <c r="K41" s="1"/>
      <c r="L41" s="3"/>
      <c r="M41" s="1"/>
      <c r="N41" s="3"/>
      <c r="O41" s="1"/>
      <c r="P41" s="3"/>
      <c r="Q41" s="1"/>
      <c r="R41" s="226"/>
      <c r="S41" s="1"/>
      <c r="T41" s="1"/>
      <c r="U41" s="1"/>
      <c r="V41" s="4"/>
      <c r="W41" s="4"/>
      <c r="X41" s="4"/>
      <c r="Y41" s="4"/>
      <c r="Z41" s="4"/>
      <c r="AA41" s="4"/>
      <c r="AB41" s="1"/>
      <c r="AC41" s="1"/>
      <c r="AD41" s="1"/>
      <c r="AE41" s="1"/>
      <c r="AF41" s="1"/>
      <c r="AG41" s="1"/>
      <c r="AH41" s="1"/>
      <c r="AI41" s="1"/>
    </row>
    <row r="42" spans="1:35" s="2" customFormat="1" ht="13" x14ac:dyDescent="0.25">
      <c r="A42" s="1"/>
      <c r="C42" s="248" t="s">
        <v>184</v>
      </c>
      <c r="D42" s="225"/>
      <c r="E42" s="225"/>
      <c r="F42" s="226"/>
      <c r="G42" s="166"/>
      <c r="H42" s="226"/>
      <c r="I42" s="166"/>
      <c r="J42" s="226"/>
      <c r="K42" s="166"/>
      <c r="L42" s="226"/>
      <c r="M42" s="166"/>
      <c r="N42" s="226"/>
      <c r="O42" s="789">
        <f>+O26+O34</f>
        <v>0</v>
      </c>
      <c r="P42" s="790"/>
      <c r="Q42" s="791"/>
      <c r="R42" s="226"/>
      <c r="S42" s="1"/>
      <c r="T42" s="1"/>
      <c r="U42" s="1"/>
      <c r="V42" s="4"/>
      <c r="W42" s="4"/>
      <c r="X42" s="4"/>
      <c r="Y42" s="4"/>
      <c r="Z42" s="4"/>
      <c r="AA42" s="4"/>
      <c r="AB42" s="1"/>
      <c r="AC42" s="1"/>
      <c r="AD42" s="1"/>
      <c r="AE42" s="1"/>
      <c r="AF42" s="1"/>
      <c r="AG42" s="1"/>
      <c r="AH42" s="1"/>
      <c r="AI42" s="1"/>
    </row>
    <row r="43" spans="1:35" s="2" customFormat="1" ht="11.5" x14ac:dyDescent="0.25">
      <c r="A43" s="1"/>
      <c r="C43" s="167"/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226"/>
      <c r="R43" s="226"/>
      <c r="S43" s="1"/>
      <c r="T43" s="1"/>
      <c r="U43" s="1"/>
      <c r="V43" s="4"/>
      <c r="W43" s="4"/>
      <c r="X43" s="4"/>
      <c r="Y43" s="4"/>
      <c r="Z43" s="4"/>
      <c r="AA43" s="4"/>
      <c r="AB43" s="1"/>
      <c r="AC43" s="1"/>
      <c r="AD43" s="1"/>
      <c r="AE43" s="1"/>
      <c r="AF43" s="1"/>
      <c r="AG43" s="1"/>
      <c r="AH43" s="1"/>
      <c r="AI43" s="1"/>
    </row>
    <row r="44" spans="1:35" s="2" customFormat="1" ht="11.5" x14ac:dyDescent="0.25">
      <c r="A44" s="1"/>
      <c r="B44" s="227"/>
      <c r="C44" s="227"/>
      <c r="D44" s="225"/>
      <c r="E44" s="225"/>
      <c r="F44" s="226"/>
      <c r="G44" s="166"/>
      <c r="H44" s="226"/>
      <c r="I44" s="166"/>
      <c r="J44" s="226"/>
      <c r="K44" s="166"/>
      <c r="L44" s="226"/>
      <c r="M44" s="166"/>
      <c r="N44" s="226"/>
      <c r="O44" s="166"/>
      <c r="P44" s="226"/>
      <c r="Q44" s="166"/>
      <c r="R44" s="226"/>
      <c r="S44" s="1"/>
      <c r="T44" s="1"/>
      <c r="U44" s="1"/>
      <c r="V44" s="4"/>
      <c r="W44" s="4"/>
      <c r="X44" s="4"/>
      <c r="Y44" s="4"/>
      <c r="Z44" s="4"/>
      <c r="AA44" s="4"/>
      <c r="AB44" s="1"/>
      <c r="AC44" s="1"/>
      <c r="AD44" s="1"/>
      <c r="AE44" s="1"/>
      <c r="AF44" s="1"/>
      <c r="AG44" s="1"/>
      <c r="AH44" s="1"/>
      <c r="AI44" s="1"/>
    </row>
    <row r="45" spans="1:35" s="2" customFormat="1" ht="11.5" x14ac:dyDescent="0.25">
      <c r="A45" s="1"/>
      <c r="B45" s="227"/>
      <c r="C45" s="227"/>
      <c r="D45" s="225"/>
      <c r="E45" s="225"/>
      <c r="F45" s="226"/>
      <c r="G45" s="166"/>
      <c r="H45" s="226"/>
      <c r="I45" s="166"/>
      <c r="J45" s="226"/>
      <c r="K45" s="166"/>
      <c r="L45" s="226"/>
      <c r="M45" s="166"/>
      <c r="N45" s="226"/>
      <c r="O45" s="166"/>
      <c r="P45" s="226"/>
      <c r="Q45" s="166"/>
      <c r="R45" s="226"/>
      <c r="S45" s="1"/>
      <c r="T45" s="1"/>
      <c r="U45" s="1"/>
      <c r="V45" s="4"/>
      <c r="W45" s="4"/>
      <c r="X45" s="4"/>
      <c r="Y45" s="4"/>
      <c r="Z45" s="4"/>
      <c r="AA45" s="4"/>
      <c r="AB45" s="1"/>
      <c r="AC45" s="1"/>
      <c r="AD45" s="1"/>
      <c r="AE45" s="1"/>
      <c r="AF45" s="1"/>
      <c r="AG45" s="1"/>
      <c r="AH45" s="1"/>
      <c r="AI45" s="1"/>
    </row>
    <row r="46" spans="1:35" s="2" customFormat="1" ht="11.5" x14ac:dyDescent="0.25">
      <c r="A46" s="1"/>
      <c r="B46" s="227"/>
      <c r="C46" s="227"/>
      <c r="D46" s="225"/>
      <c r="E46" s="225"/>
      <c r="F46" s="226"/>
      <c r="G46" s="166"/>
      <c r="H46" s="226"/>
      <c r="I46" s="166"/>
      <c r="J46" s="226"/>
      <c r="K46" s="166"/>
      <c r="L46" s="226"/>
      <c r="M46" s="166"/>
      <c r="N46" s="226"/>
      <c r="O46" s="166"/>
      <c r="P46" s="226"/>
      <c r="Q46" s="166"/>
      <c r="R46" s="226"/>
      <c r="S46" s="1"/>
      <c r="T46" s="1"/>
      <c r="U46" s="1"/>
      <c r="V46" s="4"/>
      <c r="W46" s="4"/>
      <c r="X46" s="4"/>
      <c r="Y46" s="4"/>
      <c r="Z46" s="4"/>
      <c r="AA46" s="4"/>
      <c r="AB46" s="1"/>
      <c r="AC46" s="1"/>
      <c r="AD46" s="1"/>
      <c r="AE46" s="1"/>
      <c r="AF46" s="1"/>
      <c r="AG46" s="1"/>
      <c r="AH46" s="1"/>
      <c r="AI46" s="1"/>
    </row>
    <row r="47" spans="1:35" s="2" customFormat="1" ht="11.5" x14ac:dyDescent="0.25">
      <c r="A47" s="1"/>
      <c r="B47" s="227"/>
      <c r="C47" s="227"/>
      <c r="D47" s="225"/>
      <c r="E47" s="225"/>
      <c r="F47" s="226"/>
      <c r="G47" s="166"/>
      <c r="H47" s="226"/>
      <c r="I47" s="166"/>
      <c r="J47" s="226"/>
      <c r="K47" s="166"/>
      <c r="L47" s="226"/>
      <c r="M47" s="166"/>
      <c r="N47" s="226"/>
      <c r="O47" s="166"/>
      <c r="P47" s="226"/>
      <c r="Q47" s="166"/>
      <c r="R47" s="226"/>
      <c r="S47" s="1"/>
      <c r="T47" s="1"/>
      <c r="U47" s="1"/>
      <c r="V47" s="4"/>
      <c r="W47" s="4"/>
      <c r="X47" s="4"/>
      <c r="Y47" s="4"/>
      <c r="Z47" s="4"/>
      <c r="AA47" s="4"/>
      <c r="AB47" s="1"/>
      <c r="AC47" s="1"/>
      <c r="AD47" s="1"/>
      <c r="AE47" s="1"/>
      <c r="AF47" s="1"/>
      <c r="AG47" s="1"/>
      <c r="AH47" s="1"/>
      <c r="AI47" s="1"/>
    </row>
    <row r="48" spans="1:35" s="2" customFormat="1" ht="11.5" x14ac:dyDescent="0.25">
      <c r="A48" s="1"/>
      <c r="B48" s="227"/>
      <c r="C48" s="227"/>
      <c r="D48" s="225"/>
      <c r="E48" s="225"/>
      <c r="F48" s="226"/>
      <c r="G48" s="166"/>
      <c r="H48" s="226"/>
      <c r="I48" s="166"/>
      <c r="J48" s="226"/>
      <c r="K48" s="166"/>
      <c r="L48" s="226"/>
      <c r="M48" s="166"/>
      <c r="N48" s="226"/>
      <c r="O48" s="166"/>
      <c r="P48" s="226"/>
      <c r="Q48" s="166"/>
      <c r="R48" s="226"/>
      <c r="S48" s="1"/>
      <c r="T48" s="1"/>
      <c r="U48" s="1"/>
      <c r="V48" s="4"/>
      <c r="W48" s="4"/>
      <c r="X48" s="4"/>
      <c r="Y48" s="4"/>
      <c r="Z48" s="4"/>
      <c r="AA48" s="4"/>
      <c r="AB48" s="1"/>
      <c r="AC48" s="1"/>
      <c r="AD48" s="1"/>
      <c r="AE48" s="1"/>
      <c r="AF48" s="1"/>
      <c r="AG48" s="1"/>
      <c r="AH48" s="1"/>
      <c r="AI48" s="1"/>
    </row>
    <row r="49" spans="1:35" s="2" customFormat="1" ht="11.5" x14ac:dyDescent="0.25">
      <c r="A49" s="1"/>
      <c r="B49" s="227"/>
      <c r="C49" s="227"/>
      <c r="D49" s="225"/>
      <c r="E49" s="225"/>
      <c r="F49" s="226"/>
      <c r="G49" s="166"/>
      <c r="H49" s="226"/>
      <c r="I49" s="166"/>
      <c r="J49" s="226"/>
      <c r="K49" s="166"/>
      <c r="L49" s="226"/>
      <c r="M49" s="166"/>
      <c r="N49" s="226"/>
      <c r="O49" s="166"/>
      <c r="P49" s="226"/>
      <c r="Q49" s="166"/>
      <c r="R49" s="226"/>
      <c r="S49" s="1"/>
      <c r="T49" s="1"/>
      <c r="U49" s="1"/>
      <c r="V49" s="4"/>
      <c r="W49" s="4"/>
      <c r="X49" s="4"/>
      <c r="Y49" s="4"/>
      <c r="Z49" s="4"/>
      <c r="AA49" s="4"/>
      <c r="AB49" s="1"/>
      <c r="AC49" s="1"/>
      <c r="AD49" s="1"/>
      <c r="AE49" s="1"/>
      <c r="AF49" s="1"/>
      <c r="AG49" s="1"/>
      <c r="AH49" s="1"/>
      <c r="AI49" s="1"/>
    </row>
    <row r="50" spans="1:35" s="2" customFormat="1" ht="11.5" x14ac:dyDescent="0.25">
      <c r="A50" s="1"/>
      <c r="B50" s="227"/>
      <c r="C50" s="227"/>
      <c r="D50" s="225"/>
      <c r="E50" s="225"/>
      <c r="F50" s="226"/>
      <c r="G50" s="166"/>
      <c r="H50" s="226"/>
      <c r="I50" s="166"/>
      <c r="J50" s="226"/>
      <c r="K50" s="166"/>
      <c r="L50" s="226"/>
      <c r="M50" s="166"/>
      <c r="N50" s="226"/>
      <c r="O50" s="166"/>
      <c r="P50" s="226"/>
      <c r="Q50" s="166"/>
      <c r="R50" s="226"/>
      <c r="S50" s="1"/>
      <c r="T50" s="1"/>
      <c r="U50" s="1"/>
      <c r="V50" s="4"/>
      <c r="W50" s="4"/>
      <c r="X50" s="4"/>
      <c r="Y50" s="4"/>
      <c r="Z50" s="4"/>
      <c r="AA50" s="4"/>
      <c r="AB50" s="1"/>
      <c r="AC50" s="1"/>
      <c r="AD50" s="1"/>
      <c r="AE50" s="1"/>
      <c r="AF50" s="1"/>
      <c r="AG50" s="1"/>
      <c r="AH50" s="1"/>
      <c r="AI50" s="1"/>
    </row>
    <row r="51" spans="1:35" s="2" customFormat="1" ht="11.5" x14ac:dyDescent="0.25">
      <c r="A51" s="1"/>
      <c r="B51" s="227"/>
      <c r="C51" s="227"/>
      <c r="D51" s="225"/>
      <c r="E51" s="225"/>
      <c r="F51" s="226"/>
      <c r="G51" s="166"/>
      <c r="H51" s="226"/>
      <c r="I51" s="166"/>
      <c r="J51" s="226"/>
      <c r="K51" s="166"/>
      <c r="L51" s="226"/>
      <c r="M51" s="166"/>
      <c r="N51" s="226"/>
      <c r="O51" s="166"/>
      <c r="P51" s="226"/>
      <c r="Q51" s="166"/>
      <c r="R51" s="226"/>
      <c r="S51" s="1"/>
      <c r="T51" s="1"/>
      <c r="U51" s="1"/>
      <c r="V51" s="4"/>
      <c r="W51" s="4"/>
      <c r="X51" s="4"/>
      <c r="Y51" s="4"/>
      <c r="Z51" s="4"/>
      <c r="AA51" s="4"/>
      <c r="AB51" s="1"/>
      <c r="AC51" s="1"/>
      <c r="AD51" s="1"/>
      <c r="AE51" s="1"/>
      <c r="AF51" s="1"/>
      <c r="AG51" s="1"/>
      <c r="AH51" s="1"/>
      <c r="AI51" s="1"/>
    </row>
    <row r="52" spans="1:35" s="2" customFormat="1" ht="11.5" x14ac:dyDescent="0.25">
      <c r="A52" s="1"/>
      <c r="B52" s="227"/>
      <c r="C52" s="227"/>
      <c r="D52" s="225"/>
      <c r="E52" s="225"/>
      <c r="F52" s="226"/>
      <c r="G52" s="166"/>
      <c r="H52" s="226"/>
      <c r="I52" s="166"/>
      <c r="J52" s="226"/>
      <c r="K52" s="166"/>
      <c r="L52" s="226"/>
      <c r="M52" s="166"/>
      <c r="N52" s="226"/>
      <c r="O52" s="166"/>
      <c r="P52" s="226"/>
      <c r="Q52" s="166"/>
      <c r="R52" s="226"/>
      <c r="S52" s="1"/>
      <c r="T52" s="1"/>
      <c r="U52" s="1"/>
      <c r="V52" s="4"/>
      <c r="W52" s="4"/>
      <c r="X52" s="4"/>
      <c r="Y52" s="4"/>
      <c r="Z52" s="4"/>
      <c r="AA52" s="4"/>
      <c r="AB52" s="1"/>
      <c r="AC52" s="1"/>
      <c r="AD52" s="1"/>
      <c r="AE52" s="1"/>
      <c r="AF52" s="1"/>
      <c r="AG52" s="1"/>
      <c r="AH52" s="1"/>
      <c r="AI52" s="1"/>
    </row>
    <row r="53" spans="1:35" s="2" customFormat="1" ht="11.5" x14ac:dyDescent="0.25">
      <c r="A53" s="1"/>
      <c r="B53" s="227"/>
      <c r="C53" s="227"/>
      <c r="D53" s="225"/>
      <c r="E53" s="225"/>
      <c r="F53" s="226"/>
      <c r="G53" s="166"/>
      <c r="H53" s="226"/>
      <c r="I53" s="166"/>
      <c r="J53" s="226"/>
      <c r="K53" s="166"/>
      <c r="L53" s="226"/>
      <c r="M53" s="166"/>
      <c r="N53" s="226"/>
      <c r="O53" s="166"/>
      <c r="P53" s="226"/>
      <c r="Q53" s="166"/>
      <c r="R53" s="226"/>
      <c r="S53" s="1"/>
      <c r="T53" s="1"/>
      <c r="U53" s="1"/>
      <c r="V53" s="4"/>
      <c r="W53" s="4"/>
      <c r="X53" s="4"/>
      <c r="Y53" s="4"/>
      <c r="Z53" s="4"/>
      <c r="AA53" s="4"/>
      <c r="AB53" s="1"/>
      <c r="AC53" s="1"/>
      <c r="AD53" s="1"/>
      <c r="AE53" s="1"/>
      <c r="AF53" s="1"/>
      <c r="AG53" s="1"/>
      <c r="AH53" s="1"/>
      <c r="AI53" s="1"/>
    </row>
    <row r="54" spans="1:35" s="2" customFormat="1" ht="11.5" x14ac:dyDescent="0.25">
      <c r="A54" s="1"/>
      <c r="B54" s="227"/>
      <c r="C54" s="227"/>
      <c r="D54" s="225"/>
      <c r="E54" s="225"/>
      <c r="F54" s="226"/>
      <c r="G54" s="166"/>
      <c r="H54" s="226"/>
      <c r="I54" s="166"/>
      <c r="J54" s="226"/>
      <c r="K54" s="166"/>
      <c r="L54" s="226"/>
      <c r="M54" s="166"/>
      <c r="N54" s="226"/>
      <c r="O54" s="166"/>
      <c r="P54" s="226"/>
      <c r="Q54" s="166"/>
      <c r="R54" s="226"/>
      <c r="S54" s="1"/>
      <c r="T54" s="1"/>
      <c r="U54" s="1"/>
      <c r="V54" s="4"/>
      <c r="W54" s="4"/>
      <c r="X54" s="4"/>
      <c r="Y54" s="4"/>
      <c r="Z54" s="4"/>
      <c r="AA54" s="4"/>
      <c r="AB54" s="1"/>
      <c r="AC54" s="1"/>
      <c r="AD54" s="1"/>
      <c r="AE54" s="1"/>
      <c r="AF54" s="1"/>
      <c r="AG54" s="1"/>
      <c r="AH54" s="1"/>
      <c r="AI54" s="1"/>
    </row>
    <row r="55" spans="1:35" s="2" customFormat="1" ht="11.5" x14ac:dyDescent="0.25">
      <c r="A55" s="1"/>
      <c r="B55" s="227"/>
      <c r="C55" s="227"/>
      <c r="D55" s="225"/>
      <c r="E55" s="225"/>
      <c r="F55" s="226"/>
      <c r="G55" s="166"/>
      <c r="H55" s="226"/>
      <c r="I55" s="166"/>
      <c r="J55" s="226"/>
      <c r="K55" s="166"/>
      <c r="L55" s="226"/>
      <c r="M55" s="166"/>
      <c r="N55" s="226"/>
      <c r="O55" s="166"/>
      <c r="P55" s="226"/>
      <c r="Q55" s="166"/>
      <c r="R55" s="226"/>
      <c r="S55" s="1"/>
      <c r="T55" s="1"/>
      <c r="U55" s="1"/>
      <c r="V55" s="4"/>
      <c r="W55" s="4"/>
      <c r="X55" s="4"/>
      <c r="Y55" s="4"/>
      <c r="Z55" s="4"/>
      <c r="AA55" s="4"/>
      <c r="AB55" s="1"/>
      <c r="AC55" s="1"/>
      <c r="AD55" s="1"/>
      <c r="AE55" s="1"/>
      <c r="AF55" s="1"/>
      <c r="AG55" s="1"/>
      <c r="AH55" s="1"/>
      <c r="AI55" s="1"/>
    </row>
    <row r="56" spans="1:35" s="2" customFormat="1" ht="11.5" x14ac:dyDescent="0.25">
      <c r="A56" s="1"/>
      <c r="B56" s="227"/>
      <c r="C56" s="227"/>
      <c r="D56" s="225"/>
      <c r="E56" s="225"/>
      <c r="F56" s="226"/>
      <c r="G56" s="166"/>
      <c r="H56" s="226"/>
      <c r="I56" s="166"/>
      <c r="J56" s="226"/>
      <c r="K56" s="166"/>
      <c r="L56" s="226"/>
      <c r="M56" s="166"/>
      <c r="N56" s="226"/>
      <c r="O56" s="166"/>
      <c r="P56" s="226"/>
      <c r="Q56" s="166"/>
      <c r="R56" s="226"/>
      <c r="S56" s="1"/>
      <c r="T56" s="1"/>
      <c r="U56" s="1"/>
      <c r="V56" s="4"/>
      <c r="W56" s="4"/>
      <c r="X56" s="4"/>
      <c r="Y56" s="4"/>
      <c r="Z56" s="4"/>
      <c r="AA56" s="4"/>
      <c r="AB56" s="1"/>
      <c r="AC56" s="1"/>
      <c r="AD56" s="1"/>
      <c r="AE56" s="1"/>
      <c r="AF56" s="1"/>
      <c r="AG56" s="1"/>
      <c r="AH56" s="1"/>
      <c r="AI56" s="1"/>
    </row>
    <row r="57" spans="1:35" s="2" customFormat="1" ht="11.5" x14ac:dyDescent="0.25">
      <c r="A57" s="1"/>
      <c r="B57" s="227"/>
      <c r="C57" s="227"/>
      <c r="D57" s="225"/>
      <c r="E57" s="225"/>
      <c r="F57" s="226"/>
      <c r="G57" s="166"/>
      <c r="H57" s="226"/>
      <c r="I57" s="166"/>
      <c r="J57" s="226"/>
      <c r="K57" s="166"/>
      <c r="L57" s="226"/>
      <c r="M57" s="166"/>
      <c r="N57" s="226"/>
      <c r="O57" s="166"/>
      <c r="P57" s="226"/>
      <c r="Q57" s="166"/>
      <c r="R57" s="226"/>
      <c r="S57" s="1"/>
      <c r="T57" s="1"/>
      <c r="U57" s="1"/>
      <c r="V57" s="4"/>
      <c r="W57" s="4"/>
      <c r="X57" s="4"/>
      <c r="Y57" s="4"/>
      <c r="Z57" s="4"/>
      <c r="AA57" s="4"/>
      <c r="AB57" s="1"/>
      <c r="AC57" s="1"/>
      <c r="AD57" s="1"/>
      <c r="AE57" s="1"/>
      <c r="AF57" s="1"/>
      <c r="AG57" s="1"/>
      <c r="AH57" s="1"/>
      <c r="AI57" s="1"/>
    </row>
    <row r="58" spans="1:35" s="2" customFormat="1" ht="11.5" x14ac:dyDescent="0.25">
      <c r="A58" s="1"/>
      <c r="B58" s="227"/>
      <c r="C58" s="227"/>
      <c r="D58" s="225"/>
      <c r="E58" s="225"/>
      <c r="F58" s="226"/>
      <c r="G58" s="166"/>
      <c r="H58" s="226"/>
      <c r="I58" s="166"/>
      <c r="J58" s="226"/>
      <c r="K58" s="166"/>
      <c r="L58" s="226"/>
      <c r="M58" s="166"/>
      <c r="N58" s="226"/>
      <c r="O58" s="166"/>
      <c r="P58" s="226"/>
      <c r="Q58" s="166"/>
      <c r="R58" s="226"/>
      <c r="S58" s="1"/>
      <c r="T58" s="1"/>
      <c r="U58" s="1"/>
      <c r="V58" s="4"/>
      <c r="W58" s="4"/>
      <c r="X58" s="4"/>
      <c r="Y58" s="4"/>
      <c r="Z58" s="4"/>
      <c r="AA58" s="4"/>
      <c r="AB58" s="1"/>
      <c r="AC58" s="1"/>
      <c r="AD58" s="1"/>
      <c r="AE58" s="1"/>
      <c r="AF58" s="1"/>
      <c r="AG58" s="1"/>
      <c r="AH58" s="1"/>
      <c r="AI58" s="1"/>
    </row>
    <row r="59" spans="1:35" s="2" customFormat="1" ht="11.5" x14ac:dyDescent="0.25">
      <c r="A59" s="1"/>
      <c r="B59" s="227"/>
      <c r="C59" s="227"/>
      <c r="D59" s="225"/>
      <c r="E59" s="225"/>
      <c r="F59" s="226"/>
      <c r="G59" s="166"/>
      <c r="H59" s="226"/>
      <c r="I59" s="166"/>
      <c r="J59" s="226"/>
      <c r="K59" s="166"/>
      <c r="L59" s="226"/>
      <c r="M59" s="166"/>
      <c r="N59" s="226"/>
      <c r="O59" s="166"/>
      <c r="P59" s="226"/>
      <c r="Q59" s="166"/>
      <c r="R59" s="226"/>
      <c r="S59" s="1"/>
      <c r="T59" s="1"/>
      <c r="U59" s="1"/>
      <c r="V59" s="4"/>
      <c r="W59" s="4"/>
      <c r="X59" s="4"/>
      <c r="Y59" s="4"/>
      <c r="Z59" s="4"/>
      <c r="AA59" s="4"/>
      <c r="AB59" s="1"/>
      <c r="AC59" s="1"/>
      <c r="AD59" s="1"/>
      <c r="AE59" s="1"/>
      <c r="AF59" s="1"/>
      <c r="AG59" s="1"/>
      <c r="AH59" s="1"/>
      <c r="AI59" s="1"/>
    </row>
    <row r="60" spans="1:35" s="2" customFormat="1" ht="11.5" x14ac:dyDescent="0.25">
      <c r="A60" s="1"/>
      <c r="B60" s="227"/>
      <c r="C60" s="227"/>
      <c r="D60" s="225"/>
      <c r="E60" s="225"/>
      <c r="F60" s="226"/>
      <c r="G60" s="166"/>
      <c r="H60" s="226"/>
      <c r="I60" s="166"/>
      <c r="J60" s="226"/>
      <c r="K60" s="166"/>
      <c r="L60" s="226"/>
      <c r="M60" s="166"/>
      <c r="N60" s="226"/>
      <c r="O60" s="166"/>
      <c r="P60" s="226"/>
      <c r="Q60" s="166"/>
      <c r="R60" s="226"/>
      <c r="S60" s="1"/>
      <c r="T60" s="1"/>
      <c r="U60" s="1"/>
      <c r="V60" s="4"/>
      <c r="W60" s="4"/>
      <c r="X60" s="4"/>
      <c r="Y60" s="4"/>
      <c r="Z60" s="4"/>
      <c r="AA60" s="4"/>
      <c r="AB60" s="1"/>
      <c r="AC60" s="1"/>
      <c r="AD60" s="1"/>
      <c r="AE60" s="1"/>
      <c r="AF60" s="1"/>
      <c r="AG60" s="1"/>
      <c r="AH60" s="1"/>
      <c r="AI60" s="1"/>
    </row>
    <row r="61" spans="1:35" s="2" customFormat="1" ht="11.5" x14ac:dyDescent="0.25">
      <c r="A61" s="1"/>
      <c r="B61" s="227"/>
      <c r="C61" s="227"/>
      <c r="D61" s="225"/>
      <c r="E61" s="225"/>
      <c r="F61" s="226"/>
      <c r="G61" s="166"/>
      <c r="H61" s="226"/>
      <c r="I61" s="166"/>
      <c r="J61" s="226"/>
      <c r="K61" s="166"/>
      <c r="L61" s="226"/>
      <c r="M61" s="166"/>
      <c r="N61" s="226"/>
      <c r="O61" s="166"/>
      <c r="P61" s="226"/>
      <c r="Q61" s="166"/>
      <c r="R61" s="226"/>
      <c r="S61" s="1"/>
      <c r="T61" s="1"/>
      <c r="U61" s="1"/>
      <c r="V61" s="4"/>
      <c r="W61" s="4"/>
      <c r="X61" s="4"/>
      <c r="Y61" s="4"/>
      <c r="Z61" s="4"/>
      <c r="AA61" s="4"/>
      <c r="AB61" s="1"/>
      <c r="AC61" s="1"/>
      <c r="AD61" s="1"/>
      <c r="AE61" s="1"/>
      <c r="AF61" s="1"/>
      <c r="AG61" s="1"/>
      <c r="AH61" s="1"/>
      <c r="AI61" s="1"/>
    </row>
    <row r="62" spans="1:35" s="2" customFormat="1" ht="11.5" x14ac:dyDescent="0.25">
      <c r="A62" s="1"/>
      <c r="B62" s="227"/>
      <c r="C62" s="227"/>
      <c r="D62" s="225"/>
      <c r="E62" s="225"/>
      <c r="F62" s="226"/>
      <c r="G62" s="166"/>
      <c r="H62" s="226"/>
      <c r="I62" s="166"/>
      <c r="J62" s="226"/>
      <c r="K62" s="166"/>
      <c r="L62" s="226"/>
      <c r="M62" s="166"/>
      <c r="N62" s="226"/>
      <c r="O62" s="166"/>
      <c r="P62" s="226"/>
      <c r="Q62" s="166"/>
      <c r="R62" s="226"/>
      <c r="S62" s="1"/>
      <c r="T62" s="1"/>
      <c r="U62" s="1"/>
      <c r="V62" s="4"/>
      <c r="W62" s="4"/>
      <c r="X62" s="4"/>
      <c r="Y62" s="4"/>
      <c r="Z62" s="4"/>
      <c r="AA62" s="4"/>
      <c r="AB62" s="1"/>
      <c r="AC62" s="1"/>
      <c r="AD62" s="1"/>
      <c r="AE62" s="1"/>
      <c r="AF62" s="1"/>
      <c r="AG62" s="1"/>
      <c r="AH62" s="1"/>
      <c r="AI62" s="1"/>
    </row>
    <row r="63" spans="1:35" s="2" customFormat="1" ht="11.5" x14ac:dyDescent="0.25">
      <c r="A63" s="1"/>
      <c r="B63" s="227"/>
      <c r="C63" s="227"/>
      <c r="D63" s="225"/>
      <c r="E63" s="225"/>
      <c r="F63" s="226"/>
      <c r="G63" s="166"/>
      <c r="H63" s="226"/>
      <c r="I63" s="166"/>
      <c r="J63" s="226"/>
      <c r="K63" s="166"/>
      <c r="L63" s="226"/>
      <c r="M63" s="166"/>
      <c r="N63" s="226"/>
      <c r="O63" s="166"/>
      <c r="P63" s="226"/>
      <c r="Q63" s="166"/>
      <c r="R63" s="226"/>
      <c r="S63" s="1"/>
      <c r="T63" s="1"/>
      <c r="U63" s="1"/>
      <c r="V63" s="4"/>
      <c r="W63" s="4"/>
      <c r="X63" s="4"/>
      <c r="Y63" s="4"/>
      <c r="Z63" s="4"/>
      <c r="AA63" s="4"/>
      <c r="AB63" s="1"/>
      <c r="AC63" s="1"/>
      <c r="AD63" s="1"/>
      <c r="AE63" s="1"/>
      <c r="AF63" s="1"/>
      <c r="AG63" s="1"/>
      <c r="AH63" s="1"/>
      <c r="AI63" s="1"/>
    </row>
    <row r="64" spans="1:35" s="2" customFormat="1" ht="11.5" x14ac:dyDescent="0.25">
      <c r="A64" s="1"/>
      <c r="B64" s="227"/>
      <c r="C64" s="227"/>
      <c r="D64" s="225"/>
      <c r="E64" s="225"/>
      <c r="F64" s="226"/>
      <c r="G64" s="166"/>
      <c r="H64" s="226"/>
      <c r="I64" s="166"/>
      <c r="J64" s="226"/>
      <c r="K64" s="166"/>
      <c r="L64" s="226"/>
      <c r="M64" s="166"/>
      <c r="N64" s="226"/>
      <c r="O64" s="166"/>
      <c r="P64" s="226"/>
      <c r="Q64" s="166"/>
      <c r="R64" s="226"/>
      <c r="S64" s="1"/>
      <c r="T64" s="1"/>
      <c r="U64" s="1"/>
      <c r="V64" s="4"/>
      <c r="W64" s="4"/>
      <c r="X64" s="4"/>
      <c r="Y64" s="4"/>
      <c r="Z64" s="4"/>
      <c r="AA64" s="4"/>
      <c r="AB64" s="1"/>
      <c r="AC64" s="1"/>
      <c r="AD64" s="1"/>
      <c r="AE64" s="1"/>
      <c r="AF64" s="1"/>
      <c r="AG64" s="1"/>
      <c r="AH64" s="1"/>
      <c r="AI64" s="1"/>
    </row>
    <row r="65" spans="1:35" s="2" customFormat="1" ht="11.5" x14ac:dyDescent="0.25">
      <c r="A65" s="1"/>
      <c r="B65" s="227"/>
      <c r="C65" s="227"/>
      <c r="D65" s="225"/>
      <c r="E65" s="225"/>
      <c r="F65" s="226"/>
      <c r="G65" s="166"/>
      <c r="H65" s="226"/>
      <c r="I65" s="166"/>
      <c r="J65" s="226"/>
      <c r="K65" s="166"/>
      <c r="L65" s="226"/>
      <c r="M65" s="166"/>
      <c r="N65" s="226"/>
      <c r="O65" s="166"/>
      <c r="P65" s="226"/>
      <c r="Q65" s="166"/>
      <c r="R65" s="226"/>
      <c r="S65" s="1"/>
      <c r="T65" s="1"/>
      <c r="U65" s="1"/>
      <c r="V65" s="4"/>
      <c r="W65" s="4"/>
      <c r="X65" s="4"/>
      <c r="Y65" s="4"/>
      <c r="Z65" s="4"/>
      <c r="AA65" s="4"/>
      <c r="AB65" s="1"/>
      <c r="AC65" s="1"/>
      <c r="AD65" s="1"/>
      <c r="AE65" s="1"/>
      <c r="AF65" s="1"/>
      <c r="AG65" s="1"/>
      <c r="AH65" s="1"/>
      <c r="AI65" s="1"/>
    </row>
    <row r="66" spans="1:35" s="2" customFormat="1" ht="11.5" x14ac:dyDescent="0.25">
      <c r="A66" s="1"/>
      <c r="B66" s="227"/>
      <c r="C66" s="227"/>
      <c r="D66" s="225"/>
      <c r="E66" s="225"/>
      <c r="F66" s="226"/>
      <c r="G66" s="166"/>
      <c r="H66" s="226"/>
      <c r="I66" s="166"/>
      <c r="J66" s="226"/>
      <c r="K66" s="166"/>
      <c r="L66" s="226"/>
      <c r="M66" s="166"/>
      <c r="N66" s="226"/>
      <c r="O66" s="166"/>
      <c r="P66" s="226"/>
      <c r="Q66" s="166"/>
      <c r="R66" s="226"/>
      <c r="S66" s="1"/>
      <c r="T66" s="1"/>
      <c r="U66" s="1"/>
      <c r="V66" s="4"/>
      <c r="W66" s="4"/>
      <c r="X66" s="4"/>
      <c r="Y66" s="4"/>
      <c r="Z66" s="4"/>
      <c r="AA66" s="4"/>
      <c r="AB66" s="1"/>
      <c r="AC66" s="1"/>
      <c r="AD66" s="1"/>
      <c r="AE66" s="1"/>
      <c r="AF66" s="1"/>
      <c r="AG66" s="1"/>
      <c r="AH66" s="1"/>
      <c r="AI66" s="1"/>
    </row>
    <row r="67" spans="1:35" s="2" customFormat="1" ht="11.5" x14ac:dyDescent="0.25">
      <c r="A67" s="1"/>
      <c r="B67" s="227"/>
      <c r="C67" s="227"/>
      <c r="D67" s="225"/>
      <c r="E67" s="225"/>
      <c r="F67" s="226"/>
      <c r="G67" s="166"/>
      <c r="H67" s="226"/>
      <c r="I67" s="166"/>
      <c r="J67" s="226"/>
      <c r="K67" s="166"/>
      <c r="L67" s="226"/>
      <c r="M67" s="166"/>
      <c r="N67" s="226"/>
      <c r="O67" s="166"/>
      <c r="P67" s="226"/>
      <c r="Q67" s="166"/>
      <c r="R67" s="226"/>
      <c r="S67" s="1"/>
      <c r="T67" s="1"/>
      <c r="U67" s="1"/>
      <c r="V67" s="4"/>
      <c r="W67" s="4"/>
      <c r="X67" s="4"/>
      <c r="Y67" s="4"/>
      <c r="Z67" s="4"/>
      <c r="AA67" s="4"/>
      <c r="AB67" s="1"/>
      <c r="AC67" s="1"/>
      <c r="AD67" s="1"/>
      <c r="AE67" s="1"/>
      <c r="AF67" s="1"/>
      <c r="AG67" s="1"/>
      <c r="AH67" s="1"/>
      <c r="AI67" s="1"/>
    </row>
    <row r="68" spans="1:35" s="2" customFormat="1" ht="11.5" x14ac:dyDescent="0.25">
      <c r="A68" s="1"/>
      <c r="B68" s="227"/>
      <c r="C68" s="227"/>
      <c r="D68" s="225"/>
      <c r="E68" s="225"/>
      <c r="F68" s="226"/>
      <c r="G68" s="166"/>
      <c r="H68" s="226"/>
      <c r="I68" s="166"/>
      <c r="J68" s="226"/>
      <c r="K68" s="166"/>
      <c r="L68" s="226"/>
      <c r="M68" s="166"/>
      <c r="N68" s="226"/>
      <c r="O68" s="166"/>
      <c r="P68" s="226"/>
      <c r="Q68" s="166"/>
      <c r="R68" s="226"/>
      <c r="S68" s="1"/>
      <c r="T68" s="1"/>
      <c r="U68" s="1"/>
      <c r="V68" s="4"/>
      <c r="W68" s="4"/>
      <c r="X68" s="4"/>
      <c r="Y68" s="4"/>
      <c r="Z68" s="4"/>
      <c r="AA68" s="4"/>
      <c r="AB68" s="1"/>
      <c r="AC68" s="1"/>
      <c r="AD68" s="1"/>
      <c r="AE68" s="1"/>
      <c r="AF68" s="1"/>
      <c r="AG68" s="1"/>
      <c r="AH68" s="1"/>
      <c r="AI68" s="1"/>
    </row>
    <row r="69" spans="1:35" s="2" customFormat="1" ht="11.5" x14ac:dyDescent="0.25">
      <c r="A69" s="1"/>
      <c r="B69" s="227"/>
      <c r="C69" s="227"/>
      <c r="D69" s="225"/>
      <c r="E69" s="225"/>
      <c r="F69" s="226"/>
      <c r="G69" s="166"/>
      <c r="H69" s="226"/>
      <c r="I69" s="166"/>
      <c r="J69" s="226"/>
      <c r="K69" s="166"/>
      <c r="L69" s="226"/>
      <c r="M69" s="166"/>
      <c r="N69" s="226"/>
      <c r="O69" s="166"/>
      <c r="P69" s="226"/>
      <c r="Q69" s="166"/>
      <c r="R69" s="226"/>
      <c r="S69" s="1"/>
      <c r="T69" s="1"/>
      <c r="U69" s="1"/>
      <c r="V69" s="4"/>
      <c r="W69" s="4"/>
      <c r="X69" s="4"/>
      <c r="Y69" s="4"/>
      <c r="Z69" s="4"/>
      <c r="AA69" s="4"/>
      <c r="AB69" s="1"/>
      <c r="AC69" s="1"/>
      <c r="AD69" s="1"/>
      <c r="AE69" s="1"/>
      <c r="AF69" s="1"/>
      <c r="AG69" s="1"/>
      <c r="AH69" s="1"/>
      <c r="AI69" s="1"/>
    </row>
    <row r="70" spans="1:35" s="2" customFormat="1" ht="11.5" x14ac:dyDescent="0.25">
      <c r="A70" s="1"/>
      <c r="B70" s="227"/>
      <c r="C70" s="227"/>
      <c r="D70" s="225"/>
      <c r="E70" s="225"/>
      <c r="F70" s="226"/>
      <c r="G70" s="166"/>
      <c r="H70" s="226"/>
      <c r="I70" s="166"/>
      <c r="J70" s="226"/>
      <c r="K70" s="166"/>
      <c r="L70" s="226"/>
      <c r="M70" s="166"/>
      <c r="N70" s="226"/>
      <c r="O70" s="166"/>
      <c r="P70" s="226"/>
      <c r="Q70" s="166"/>
      <c r="R70" s="226"/>
      <c r="S70" s="1"/>
      <c r="T70" s="1"/>
      <c r="U70" s="1"/>
      <c r="V70" s="4"/>
      <c r="W70" s="4"/>
      <c r="X70" s="4"/>
      <c r="Y70" s="4"/>
      <c r="Z70" s="4"/>
      <c r="AA70" s="4"/>
      <c r="AB70" s="1"/>
      <c r="AC70" s="1"/>
      <c r="AD70" s="1"/>
      <c r="AE70" s="1"/>
      <c r="AF70" s="1"/>
      <c r="AG70" s="1"/>
      <c r="AH70" s="1"/>
      <c r="AI70" s="1"/>
    </row>
    <row r="71" spans="1:35" s="2" customFormat="1" ht="11.5" x14ac:dyDescent="0.25">
      <c r="A71" s="1"/>
      <c r="B71" s="227"/>
      <c r="C71" s="227"/>
      <c r="D71" s="225"/>
      <c r="E71" s="225"/>
      <c r="F71" s="226"/>
      <c r="G71" s="166"/>
      <c r="H71" s="226"/>
      <c r="I71" s="166"/>
      <c r="J71" s="226"/>
      <c r="K71" s="166"/>
      <c r="L71" s="226"/>
      <c r="M71" s="166"/>
      <c r="N71" s="226"/>
      <c r="O71" s="166"/>
      <c r="P71" s="226"/>
      <c r="Q71" s="166"/>
      <c r="R71" s="226"/>
      <c r="S71" s="1"/>
      <c r="T71" s="1"/>
      <c r="U71" s="1"/>
      <c r="V71" s="4"/>
      <c r="W71" s="4"/>
      <c r="X71" s="4"/>
      <c r="Y71" s="4"/>
      <c r="Z71" s="4"/>
      <c r="AA71" s="4"/>
      <c r="AB71" s="1"/>
      <c r="AC71" s="1"/>
      <c r="AD71" s="1"/>
      <c r="AE71" s="1"/>
      <c r="AF71" s="1"/>
      <c r="AG71" s="1"/>
      <c r="AH71" s="1"/>
      <c r="AI71" s="1"/>
    </row>
    <row r="72" spans="1:35" s="2" customFormat="1" ht="11.5" x14ac:dyDescent="0.25">
      <c r="A72" s="1"/>
      <c r="B72" s="227"/>
      <c r="C72" s="227"/>
      <c r="D72" s="225"/>
      <c r="E72" s="225"/>
      <c r="F72" s="226"/>
      <c r="G72" s="166"/>
      <c r="H72" s="226"/>
      <c r="I72" s="166"/>
      <c r="J72" s="226"/>
      <c r="K72" s="166"/>
      <c r="L72" s="226"/>
      <c r="M72" s="166"/>
      <c r="N72" s="226"/>
      <c r="O72" s="166"/>
      <c r="P72" s="226"/>
      <c r="Q72" s="166"/>
      <c r="R72" s="226"/>
      <c r="S72" s="1"/>
      <c r="T72" s="1"/>
      <c r="U72" s="1"/>
      <c r="V72" s="4"/>
      <c r="W72" s="4"/>
      <c r="X72" s="4"/>
      <c r="Y72" s="4"/>
      <c r="Z72" s="4"/>
      <c r="AA72" s="4"/>
      <c r="AB72" s="1"/>
      <c r="AC72" s="1"/>
      <c r="AD72" s="1"/>
      <c r="AE72" s="1"/>
      <c r="AF72" s="1"/>
      <c r="AG72" s="1"/>
      <c r="AH72" s="1"/>
      <c r="AI72" s="1"/>
    </row>
    <row r="73" spans="1:35" s="2" customFormat="1" ht="11.5" x14ac:dyDescent="0.25">
      <c r="A73" s="1"/>
      <c r="B73" s="227"/>
      <c r="C73" s="227"/>
      <c r="D73" s="225"/>
      <c r="E73" s="225"/>
      <c r="F73" s="226"/>
      <c r="G73" s="166"/>
      <c r="H73" s="226"/>
      <c r="I73" s="166"/>
      <c r="J73" s="226"/>
      <c r="K73" s="166"/>
      <c r="L73" s="226"/>
      <c r="M73" s="166"/>
      <c r="N73" s="226"/>
      <c r="O73" s="166"/>
      <c r="P73" s="226"/>
      <c r="Q73" s="166"/>
      <c r="R73" s="226"/>
      <c r="S73" s="1"/>
      <c r="T73" s="1"/>
      <c r="U73" s="1"/>
      <c r="V73" s="4"/>
      <c r="W73" s="4"/>
      <c r="X73" s="4"/>
      <c r="Y73" s="4"/>
      <c r="Z73" s="4"/>
      <c r="AA73" s="4"/>
      <c r="AB73" s="1"/>
      <c r="AC73" s="1"/>
      <c r="AD73" s="1"/>
      <c r="AE73" s="1"/>
      <c r="AF73" s="1"/>
      <c r="AG73" s="1"/>
      <c r="AH73" s="1"/>
      <c r="AI73" s="1"/>
    </row>
    <row r="74" spans="1:35" s="2" customFormat="1" ht="11.5" x14ac:dyDescent="0.25">
      <c r="A74" s="1"/>
      <c r="B74" s="227"/>
      <c r="C74" s="227"/>
      <c r="D74" s="225"/>
      <c r="E74" s="225"/>
      <c r="F74" s="226"/>
      <c r="G74" s="166"/>
      <c r="H74" s="226"/>
      <c r="I74" s="166"/>
      <c r="J74" s="226"/>
      <c r="K74" s="166"/>
      <c r="L74" s="226"/>
      <c r="M74" s="166"/>
      <c r="N74" s="226"/>
      <c r="O74" s="166"/>
      <c r="P74" s="226"/>
      <c r="Q74" s="166"/>
      <c r="R74" s="226"/>
      <c r="S74" s="1"/>
      <c r="T74" s="1"/>
      <c r="U74" s="1"/>
      <c r="V74" s="4"/>
      <c r="W74" s="4"/>
      <c r="X74" s="4"/>
      <c r="Y74" s="4"/>
      <c r="Z74" s="4"/>
      <c r="AA74" s="4"/>
      <c r="AB74" s="1"/>
      <c r="AC74" s="1"/>
      <c r="AD74" s="1"/>
      <c r="AE74" s="1"/>
      <c r="AF74" s="1"/>
      <c r="AG74" s="1"/>
      <c r="AH74" s="1"/>
      <c r="AI74" s="1"/>
    </row>
    <row r="75" spans="1:35" s="2" customFormat="1" ht="11.5" x14ac:dyDescent="0.25">
      <c r="A75" s="1"/>
      <c r="B75" s="227"/>
      <c r="C75" s="227"/>
      <c r="D75" s="225"/>
      <c r="E75" s="225"/>
      <c r="F75" s="226"/>
      <c r="G75" s="166"/>
      <c r="H75" s="226"/>
      <c r="I75" s="166"/>
      <c r="J75" s="226"/>
      <c r="K75" s="166"/>
      <c r="L75" s="226"/>
      <c r="M75" s="166"/>
      <c r="N75" s="226"/>
      <c r="O75" s="166"/>
      <c r="P75" s="226"/>
      <c r="Q75" s="166"/>
      <c r="R75" s="226"/>
      <c r="S75" s="1"/>
      <c r="T75" s="1"/>
      <c r="U75" s="1"/>
      <c r="V75" s="4"/>
      <c r="W75" s="4"/>
      <c r="X75" s="4"/>
      <c r="Y75" s="4"/>
      <c r="Z75" s="4"/>
      <c r="AA75" s="4"/>
      <c r="AB75" s="1"/>
      <c r="AC75" s="1"/>
      <c r="AD75" s="1"/>
      <c r="AE75" s="1"/>
      <c r="AF75" s="1"/>
      <c r="AG75" s="1"/>
      <c r="AH75" s="1"/>
      <c r="AI75" s="1"/>
    </row>
    <row r="76" spans="1:35" s="2" customFormat="1" ht="11.5" x14ac:dyDescent="0.25">
      <c r="A76" s="1"/>
      <c r="B76" s="227"/>
      <c r="C76" s="227"/>
      <c r="D76" s="225"/>
      <c r="E76" s="225"/>
      <c r="F76" s="226"/>
      <c r="G76" s="166"/>
      <c r="H76" s="226"/>
      <c r="I76" s="166"/>
      <c r="J76" s="226"/>
      <c r="K76" s="166"/>
      <c r="L76" s="226"/>
      <c r="M76" s="166"/>
      <c r="N76" s="226"/>
      <c r="O76" s="166"/>
      <c r="P76" s="226"/>
      <c r="Q76" s="166"/>
      <c r="R76" s="226"/>
      <c r="S76" s="1"/>
      <c r="T76" s="1"/>
      <c r="U76" s="1"/>
      <c r="V76" s="4"/>
      <c r="W76" s="4"/>
      <c r="X76" s="4"/>
      <c r="Y76" s="4"/>
      <c r="Z76" s="4"/>
      <c r="AA76" s="4"/>
      <c r="AB76" s="1"/>
      <c r="AC76" s="1"/>
      <c r="AD76" s="1"/>
      <c r="AE76" s="1"/>
      <c r="AF76" s="1"/>
      <c r="AG76" s="1"/>
      <c r="AH76" s="1"/>
      <c r="AI76" s="1"/>
    </row>
    <row r="77" spans="1:35" s="2" customFormat="1" ht="11.5" x14ac:dyDescent="0.25">
      <c r="A77" s="1"/>
      <c r="B77" s="227"/>
      <c r="C77" s="227"/>
      <c r="D77" s="225"/>
      <c r="E77" s="225"/>
      <c r="F77" s="226"/>
      <c r="G77" s="166"/>
      <c r="H77" s="226"/>
      <c r="I77" s="166"/>
      <c r="J77" s="226"/>
      <c r="K77" s="166"/>
      <c r="L77" s="226"/>
      <c r="M77" s="166"/>
      <c r="N77" s="226"/>
      <c r="O77" s="166"/>
      <c r="P77" s="226"/>
      <c r="Q77" s="166"/>
      <c r="R77" s="226"/>
      <c r="S77" s="1"/>
      <c r="T77" s="1"/>
      <c r="U77" s="1"/>
      <c r="V77" s="4"/>
      <c r="W77" s="4"/>
      <c r="X77" s="4"/>
      <c r="Y77" s="4"/>
      <c r="Z77" s="4"/>
      <c r="AA77" s="4"/>
      <c r="AB77" s="1"/>
      <c r="AC77" s="1"/>
      <c r="AD77" s="1"/>
      <c r="AE77" s="1"/>
      <c r="AF77" s="1"/>
      <c r="AG77" s="1"/>
      <c r="AH77" s="1"/>
      <c r="AI77" s="1"/>
    </row>
    <row r="78" spans="1:35" s="2" customFormat="1" ht="11.5" x14ac:dyDescent="0.25">
      <c r="A78" s="1"/>
      <c r="B78" s="227"/>
      <c r="C78" s="227"/>
      <c r="D78" s="225"/>
      <c r="E78" s="225"/>
      <c r="F78" s="226"/>
      <c r="G78" s="166"/>
      <c r="H78" s="226"/>
      <c r="I78" s="166"/>
      <c r="J78" s="226"/>
      <c r="K78" s="166"/>
      <c r="L78" s="226"/>
      <c r="M78" s="166"/>
      <c r="N78" s="226"/>
      <c r="O78" s="166"/>
      <c r="P78" s="226"/>
      <c r="Q78" s="166"/>
      <c r="R78" s="226"/>
      <c r="S78" s="1"/>
      <c r="T78" s="1"/>
      <c r="U78" s="1"/>
      <c r="V78" s="4"/>
      <c r="W78" s="4"/>
      <c r="X78" s="4"/>
      <c r="Y78" s="4"/>
      <c r="Z78" s="4"/>
      <c r="AA78" s="4"/>
      <c r="AB78" s="1"/>
      <c r="AC78" s="1"/>
      <c r="AD78" s="1"/>
      <c r="AE78" s="1"/>
      <c r="AF78" s="1"/>
      <c r="AG78" s="1"/>
      <c r="AH78" s="1"/>
      <c r="AI78" s="1"/>
    </row>
    <row r="79" spans="1:35" s="2" customFormat="1" ht="11.5" x14ac:dyDescent="0.25">
      <c r="A79" s="1"/>
      <c r="B79" s="227"/>
      <c r="C79" s="227"/>
      <c r="D79" s="225"/>
      <c r="E79" s="225"/>
      <c r="F79" s="226"/>
      <c r="G79" s="166"/>
      <c r="H79" s="226"/>
      <c r="I79" s="166"/>
      <c r="J79" s="226"/>
      <c r="K79" s="166"/>
      <c r="L79" s="226"/>
      <c r="M79" s="166"/>
      <c r="N79" s="226"/>
      <c r="O79" s="166"/>
      <c r="P79" s="226"/>
      <c r="Q79" s="166"/>
      <c r="R79" s="226"/>
      <c r="S79" s="1"/>
      <c r="T79" s="1"/>
      <c r="U79" s="1"/>
      <c r="V79" s="4"/>
      <c r="W79" s="4"/>
      <c r="X79" s="4"/>
      <c r="Y79" s="4"/>
      <c r="Z79" s="4"/>
      <c r="AA79" s="4"/>
      <c r="AB79" s="1"/>
      <c r="AC79" s="1"/>
      <c r="AD79" s="1"/>
      <c r="AE79" s="1"/>
      <c r="AF79" s="1"/>
      <c r="AG79" s="1"/>
      <c r="AH79" s="1"/>
      <c r="AI79" s="1"/>
    </row>
    <row r="80" spans="1:35" s="2" customFormat="1" ht="11.5" x14ac:dyDescent="0.25">
      <c r="A80" s="1"/>
      <c r="B80" s="227"/>
      <c r="C80" s="227"/>
      <c r="D80" s="225"/>
      <c r="E80" s="225"/>
      <c r="F80" s="226"/>
      <c r="G80" s="166"/>
      <c r="H80" s="226"/>
      <c r="I80" s="166"/>
      <c r="J80" s="226"/>
      <c r="K80" s="166"/>
      <c r="L80" s="226"/>
      <c r="M80" s="166"/>
      <c r="N80" s="226"/>
      <c r="O80" s="166"/>
      <c r="P80" s="226"/>
      <c r="Q80" s="166"/>
      <c r="R80" s="226"/>
      <c r="S80" s="1"/>
      <c r="T80" s="1"/>
      <c r="U80" s="1"/>
      <c r="V80" s="4"/>
      <c r="W80" s="4"/>
      <c r="X80" s="4"/>
      <c r="Y80" s="4"/>
      <c r="Z80" s="4"/>
      <c r="AA80" s="4"/>
      <c r="AB80" s="1"/>
      <c r="AC80" s="1"/>
      <c r="AD80" s="1"/>
      <c r="AE80" s="1"/>
      <c r="AF80" s="1"/>
      <c r="AG80" s="1"/>
      <c r="AH80" s="1"/>
      <c r="AI80" s="1"/>
    </row>
    <row r="81" spans="1:35" s="2" customFormat="1" ht="11.5" x14ac:dyDescent="0.25">
      <c r="A81" s="1"/>
      <c r="B81" s="227"/>
      <c r="C81" s="227"/>
      <c r="D81" s="225"/>
      <c r="E81" s="225"/>
      <c r="F81" s="226"/>
      <c r="G81" s="166"/>
      <c r="H81" s="226"/>
      <c r="I81" s="166"/>
      <c r="J81" s="226"/>
      <c r="K81" s="166"/>
      <c r="L81" s="226"/>
      <c r="M81" s="166"/>
      <c r="N81" s="226"/>
      <c r="O81" s="166"/>
      <c r="P81" s="226"/>
      <c r="Q81" s="166"/>
      <c r="R81" s="226"/>
      <c r="S81" s="1"/>
      <c r="T81" s="1"/>
      <c r="U81" s="1"/>
      <c r="V81" s="4"/>
      <c r="W81" s="4"/>
      <c r="X81" s="4"/>
      <c r="Y81" s="4"/>
      <c r="Z81" s="4"/>
      <c r="AA81" s="4"/>
      <c r="AB81" s="1"/>
      <c r="AC81" s="1"/>
      <c r="AD81" s="1"/>
      <c r="AE81" s="1"/>
      <c r="AF81" s="1"/>
      <c r="AG81" s="1"/>
      <c r="AH81" s="1"/>
      <c r="AI81" s="1"/>
    </row>
    <row r="82" spans="1:35" s="2" customFormat="1" ht="11.5" x14ac:dyDescent="0.25">
      <c r="A82" s="1"/>
      <c r="B82" s="227"/>
      <c r="C82" s="227"/>
      <c r="D82" s="225"/>
      <c r="E82" s="225"/>
      <c r="F82" s="226"/>
      <c r="G82" s="166"/>
      <c r="H82" s="226"/>
      <c r="I82" s="166"/>
      <c r="J82" s="226"/>
      <c r="K82" s="166"/>
      <c r="L82" s="226"/>
      <c r="M82" s="166"/>
      <c r="N82" s="226"/>
      <c r="O82" s="166"/>
      <c r="P82" s="226"/>
      <c r="Q82" s="166"/>
      <c r="R82" s="226"/>
      <c r="S82" s="1"/>
      <c r="T82" s="1"/>
      <c r="U82" s="1"/>
      <c r="V82" s="4"/>
      <c r="W82" s="4"/>
      <c r="X82" s="4"/>
      <c r="Y82" s="4"/>
      <c r="Z82" s="4"/>
      <c r="AA82" s="4"/>
      <c r="AB82" s="1"/>
      <c r="AC82" s="1"/>
      <c r="AD82" s="1"/>
      <c r="AE82" s="1"/>
      <c r="AF82" s="1"/>
      <c r="AG82" s="1"/>
      <c r="AH82" s="1"/>
      <c r="AI82" s="1"/>
    </row>
    <row r="83" spans="1:35" s="2" customFormat="1" ht="11.5" x14ac:dyDescent="0.25">
      <c r="A83" s="1"/>
      <c r="B83" s="227"/>
      <c r="C83" s="227"/>
      <c r="D83" s="225"/>
      <c r="E83" s="225"/>
      <c r="F83" s="226"/>
      <c r="G83" s="166"/>
      <c r="H83" s="226"/>
      <c r="I83" s="166"/>
      <c r="J83" s="226"/>
      <c r="K83" s="166"/>
      <c r="L83" s="226"/>
      <c r="M83" s="166"/>
      <c r="N83" s="226"/>
      <c r="O83" s="166"/>
      <c r="P83" s="226"/>
      <c r="Q83" s="166"/>
      <c r="R83" s="226"/>
      <c r="S83" s="1"/>
      <c r="T83" s="1"/>
      <c r="U83" s="1"/>
      <c r="V83" s="4"/>
      <c r="W83" s="4"/>
      <c r="X83" s="4"/>
      <c r="Y83" s="4"/>
      <c r="Z83" s="4"/>
      <c r="AA83" s="4"/>
      <c r="AB83" s="1"/>
      <c r="AC83" s="1"/>
      <c r="AD83" s="1"/>
      <c r="AE83" s="1"/>
      <c r="AF83" s="1"/>
      <c r="AG83" s="1"/>
      <c r="AH83" s="1"/>
      <c r="AI83" s="1"/>
    </row>
    <row r="84" spans="1:35" s="2" customFormat="1" ht="11.5" x14ac:dyDescent="0.25">
      <c r="A84" s="1"/>
      <c r="B84" s="227"/>
      <c r="C84" s="227"/>
      <c r="D84" s="225"/>
      <c r="E84" s="225"/>
      <c r="F84" s="226"/>
      <c r="G84" s="166"/>
      <c r="H84" s="226"/>
      <c r="I84" s="166"/>
      <c r="J84" s="226"/>
      <c r="K84" s="166"/>
      <c r="L84" s="226"/>
      <c r="M84" s="166"/>
      <c r="N84" s="226"/>
      <c r="O84" s="166"/>
      <c r="P84" s="226"/>
      <c r="Q84" s="166"/>
      <c r="R84" s="226"/>
      <c r="S84" s="1"/>
      <c r="T84" s="1"/>
      <c r="U84" s="1"/>
      <c r="V84" s="4"/>
      <c r="W84" s="4"/>
      <c r="X84" s="4"/>
      <c r="Y84" s="4"/>
      <c r="Z84" s="4"/>
      <c r="AA84" s="4"/>
      <c r="AB84" s="1"/>
      <c r="AC84" s="1"/>
      <c r="AD84" s="1"/>
      <c r="AE84" s="1"/>
      <c r="AF84" s="1"/>
      <c r="AG84" s="1"/>
      <c r="AH84" s="1"/>
      <c r="AI84" s="1"/>
    </row>
    <row r="85" spans="1:35" s="2" customFormat="1" ht="11.5" x14ac:dyDescent="0.25">
      <c r="A85" s="1"/>
      <c r="B85" s="227"/>
      <c r="C85" s="227"/>
      <c r="D85" s="225"/>
      <c r="E85" s="225"/>
      <c r="F85" s="226"/>
      <c r="G85" s="166"/>
      <c r="H85" s="226"/>
      <c r="I85" s="166"/>
      <c r="J85" s="226"/>
      <c r="K85" s="166"/>
      <c r="L85" s="226"/>
      <c r="M85" s="166"/>
      <c r="N85" s="226"/>
      <c r="O85" s="166"/>
      <c r="P85" s="226"/>
      <c r="Q85" s="166"/>
      <c r="R85" s="226"/>
      <c r="S85" s="1"/>
      <c r="T85" s="1"/>
      <c r="U85" s="1"/>
      <c r="V85" s="4"/>
      <c r="W85" s="4"/>
      <c r="X85" s="4"/>
      <c r="Y85" s="4"/>
      <c r="Z85" s="4"/>
      <c r="AA85" s="4"/>
      <c r="AB85" s="1"/>
      <c r="AC85" s="1"/>
      <c r="AD85" s="1"/>
      <c r="AE85" s="1"/>
      <c r="AF85" s="1"/>
      <c r="AG85" s="1"/>
      <c r="AH85" s="1"/>
      <c r="AI85" s="1"/>
    </row>
    <row r="86" spans="1:35" s="2" customFormat="1" ht="11.5" x14ac:dyDescent="0.25">
      <c r="A86" s="1"/>
      <c r="B86" s="227"/>
      <c r="C86" s="227"/>
      <c r="D86" s="225"/>
      <c r="E86" s="225"/>
      <c r="F86" s="226"/>
      <c r="G86" s="166"/>
      <c r="H86" s="226"/>
      <c r="I86" s="166"/>
      <c r="J86" s="226"/>
      <c r="K86" s="166"/>
      <c r="L86" s="226"/>
      <c r="M86" s="166"/>
      <c r="N86" s="226"/>
      <c r="O86" s="166"/>
      <c r="P86" s="226"/>
      <c r="Q86" s="166"/>
      <c r="R86" s="226"/>
      <c r="S86" s="1"/>
      <c r="T86" s="1"/>
      <c r="U86" s="1"/>
      <c r="V86" s="4"/>
      <c r="W86" s="4"/>
      <c r="X86" s="4"/>
      <c r="Y86" s="4"/>
      <c r="Z86" s="4"/>
      <c r="AA86" s="4"/>
      <c r="AB86" s="1"/>
      <c r="AC86" s="1"/>
      <c r="AD86" s="1"/>
      <c r="AE86" s="1"/>
      <c r="AF86" s="1"/>
      <c r="AG86" s="1"/>
      <c r="AH86" s="1"/>
      <c r="AI86" s="1"/>
    </row>
    <row r="87" spans="1:35" s="2" customFormat="1" ht="11.5" x14ac:dyDescent="0.25">
      <c r="A87" s="1"/>
      <c r="B87" s="227"/>
      <c r="C87" s="227"/>
      <c r="D87" s="225"/>
      <c r="E87" s="225"/>
      <c r="F87" s="226"/>
      <c r="G87" s="166"/>
      <c r="H87" s="226"/>
      <c r="I87" s="166"/>
      <c r="J87" s="226"/>
      <c r="K87" s="166"/>
      <c r="L87" s="226"/>
      <c r="M87" s="166"/>
      <c r="N87" s="226"/>
      <c r="O87" s="166"/>
      <c r="P87" s="226"/>
      <c r="Q87" s="166"/>
      <c r="R87" s="226"/>
      <c r="S87" s="1"/>
      <c r="T87" s="1"/>
      <c r="U87" s="1"/>
      <c r="V87" s="4"/>
      <c r="W87" s="4"/>
      <c r="X87" s="4"/>
      <c r="Y87" s="4"/>
      <c r="Z87" s="4"/>
      <c r="AA87" s="4"/>
      <c r="AB87" s="1"/>
      <c r="AC87" s="1"/>
      <c r="AD87" s="1"/>
      <c r="AE87" s="1"/>
      <c r="AF87" s="1"/>
      <c r="AG87" s="1"/>
      <c r="AH87" s="1"/>
      <c r="AI87" s="1"/>
    </row>
    <row r="88" spans="1:35" s="2" customFormat="1" ht="11.5" x14ac:dyDescent="0.25">
      <c r="A88" s="1"/>
      <c r="B88" s="227"/>
      <c r="C88" s="227"/>
      <c r="D88" s="225"/>
      <c r="E88" s="225"/>
      <c r="F88" s="226"/>
      <c r="G88" s="166"/>
      <c r="H88" s="226"/>
      <c r="I88" s="166"/>
      <c r="J88" s="226"/>
      <c r="K88" s="166"/>
      <c r="L88" s="226"/>
      <c r="M88" s="166"/>
      <c r="N88" s="226"/>
      <c r="O88" s="166"/>
      <c r="P88" s="226"/>
      <c r="Q88" s="166"/>
      <c r="R88" s="226"/>
      <c r="S88" s="1"/>
      <c r="T88" s="1"/>
      <c r="U88" s="1"/>
      <c r="V88" s="4"/>
      <c r="W88" s="4"/>
      <c r="X88" s="4"/>
      <c r="Y88" s="4"/>
      <c r="Z88" s="4"/>
      <c r="AA88" s="4"/>
      <c r="AB88" s="1"/>
      <c r="AC88" s="1"/>
      <c r="AD88" s="1"/>
      <c r="AE88" s="1"/>
      <c r="AF88" s="1"/>
      <c r="AG88" s="1"/>
      <c r="AH88" s="1"/>
      <c r="AI88" s="1"/>
    </row>
    <row r="89" spans="1:35" s="2" customFormat="1" ht="11.5" x14ac:dyDescent="0.25">
      <c r="A89" s="1"/>
      <c r="B89" s="227"/>
      <c r="C89" s="227"/>
      <c r="D89" s="225"/>
      <c r="E89" s="225"/>
      <c r="F89" s="226"/>
      <c r="G89" s="166"/>
      <c r="H89" s="226"/>
      <c r="I89" s="166"/>
      <c r="J89" s="226"/>
      <c r="K89" s="166"/>
      <c r="L89" s="226"/>
      <c r="M89" s="166"/>
      <c r="N89" s="226"/>
      <c r="O89" s="166"/>
      <c r="P89" s="226"/>
      <c r="Q89" s="166"/>
      <c r="R89" s="226"/>
      <c r="S89" s="1"/>
      <c r="T89" s="1"/>
      <c r="U89" s="1"/>
      <c r="V89" s="4"/>
      <c r="W89" s="4"/>
      <c r="X89" s="4"/>
      <c r="Y89" s="4"/>
      <c r="Z89" s="4"/>
      <c r="AA89" s="4"/>
      <c r="AB89" s="1"/>
      <c r="AC89" s="1"/>
      <c r="AD89" s="1"/>
      <c r="AE89" s="1"/>
      <c r="AF89" s="1"/>
      <c r="AG89" s="1"/>
      <c r="AH89" s="1"/>
      <c r="AI89" s="1"/>
    </row>
    <row r="90" spans="1:35" s="2" customFormat="1" ht="11.5" x14ac:dyDescent="0.25">
      <c r="A90" s="1"/>
      <c r="B90" s="227"/>
      <c r="C90" s="227"/>
      <c r="D90" s="225"/>
      <c r="E90" s="225"/>
      <c r="F90" s="226"/>
      <c r="G90" s="166"/>
      <c r="H90" s="226"/>
      <c r="I90" s="166"/>
      <c r="J90" s="226"/>
      <c r="K90" s="166"/>
      <c r="L90" s="226"/>
      <c r="M90" s="166"/>
      <c r="N90" s="226"/>
      <c r="O90" s="166"/>
      <c r="P90" s="226"/>
      <c r="Q90" s="166"/>
      <c r="R90" s="226"/>
      <c r="S90" s="1"/>
      <c r="T90" s="1"/>
      <c r="U90" s="1"/>
      <c r="V90" s="4"/>
      <c r="W90" s="4"/>
      <c r="X90" s="4"/>
      <c r="Y90" s="4"/>
      <c r="Z90" s="4"/>
      <c r="AA90" s="4"/>
      <c r="AB90" s="1"/>
      <c r="AC90" s="1"/>
      <c r="AD90" s="1"/>
      <c r="AE90" s="1"/>
      <c r="AF90" s="1"/>
      <c r="AG90" s="1"/>
      <c r="AH90" s="1"/>
      <c r="AI90" s="1"/>
    </row>
    <row r="91" spans="1:35" s="2" customFormat="1" ht="11.5" x14ac:dyDescent="0.25">
      <c r="A91" s="1"/>
      <c r="B91" s="227"/>
      <c r="C91" s="227"/>
      <c r="D91" s="225"/>
      <c r="E91" s="225"/>
      <c r="F91" s="226"/>
      <c r="G91" s="166"/>
      <c r="H91" s="226"/>
      <c r="I91" s="166"/>
      <c r="J91" s="226"/>
      <c r="K91" s="166"/>
      <c r="L91" s="226"/>
      <c r="M91" s="166"/>
      <c r="N91" s="226"/>
      <c r="O91" s="166"/>
      <c r="P91" s="226"/>
      <c r="Q91" s="166"/>
      <c r="R91" s="226"/>
      <c r="S91" s="1"/>
      <c r="T91" s="1"/>
      <c r="U91" s="1"/>
      <c r="V91" s="4"/>
      <c r="W91" s="4"/>
      <c r="X91" s="4"/>
      <c r="Y91" s="4"/>
      <c r="Z91" s="4"/>
      <c r="AA91" s="4"/>
      <c r="AB91" s="1"/>
      <c r="AC91" s="1"/>
      <c r="AD91" s="1"/>
      <c r="AE91" s="1"/>
      <c r="AF91" s="1"/>
      <c r="AG91" s="1"/>
      <c r="AH91" s="1"/>
      <c r="AI91" s="1"/>
    </row>
    <row r="92" spans="1:35" s="2" customFormat="1" ht="11.5" x14ac:dyDescent="0.25">
      <c r="A92" s="1"/>
      <c r="B92" s="227"/>
      <c r="C92" s="227"/>
      <c r="D92" s="225"/>
      <c r="E92" s="225"/>
      <c r="F92" s="226"/>
      <c r="G92" s="166"/>
      <c r="H92" s="226"/>
      <c r="I92" s="166"/>
      <c r="J92" s="226"/>
      <c r="K92" s="166"/>
      <c r="L92" s="226"/>
      <c r="M92" s="166"/>
      <c r="N92" s="226"/>
      <c r="O92" s="166"/>
      <c r="P92" s="226"/>
      <c r="Q92" s="166"/>
      <c r="R92" s="226"/>
      <c r="S92" s="1"/>
      <c r="T92" s="1"/>
      <c r="U92" s="1"/>
      <c r="V92" s="4"/>
      <c r="W92" s="4"/>
      <c r="X92" s="4"/>
      <c r="Y92" s="4"/>
      <c r="Z92" s="4"/>
      <c r="AA92" s="4"/>
      <c r="AB92" s="1"/>
      <c r="AC92" s="1"/>
      <c r="AD92" s="1"/>
      <c r="AE92" s="1"/>
      <c r="AF92" s="1"/>
      <c r="AG92" s="1"/>
      <c r="AH92" s="1"/>
      <c r="AI92" s="1"/>
    </row>
    <row r="93" spans="1:35" s="2" customFormat="1" ht="11.5" x14ac:dyDescent="0.25">
      <c r="A93" s="1"/>
      <c r="B93" s="227"/>
      <c r="C93" s="227"/>
      <c r="D93" s="225"/>
      <c r="E93" s="225"/>
      <c r="F93" s="226"/>
      <c r="G93" s="166"/>
      <c r="H93" s="226"/>
      <c r="I93" s="166"/>
      <c r="J93" s="226"/>
      <c r="K93" s="166"/>
      <c r="L93" s="226"/>
      <c r="M93" s="166"/>
      <c r="N93" s="226"/>
      <c r="O93" s="166"/>
      <c r="P93" s="226"/>
      <c r="Q93" s="166"/>
      <c r="R93" s="226"/>
      <c r="S93" s="1"/>
      <c r="T93" s="1"/>
      <c r="U93" s="1"/>
      <c r="V93" s="4"/>
      <c r="W93" s="4"/>
      <c r="X93" s="4"/>
      <c r="Y93" s="4"/>
      <c r="Z93" s="4"/>
      <c r="AA93" s="4"/>
      <c r="AB93" s="1"/>
      <c r="AC93" s="1"/>
      <c r="AD93" s="1"/>
      <c r="AE93" s="1"/>
      <c r="AF93" s="1"/>
      <c r="AG93" s="1"/>
      <c r="AH93" s="1"/>
      <c r="AI93" s="1"/>
    </row>
    <row r="94" spans="1:35" s="2" customFormat="1" ht="11.5" x14ac:dyDescent="0.25">
      <c r="A94" s="1"/>
      <c r="B94" s="227"/>
      <c r="C94" s="227"/>
      <c r="D94" s="225"/>
      <c r="E94" s="225"/>
      <c r="F94" s="226"/>
      <c r="G94" s="166"/>
      <c r="H94" s="226"/>
      <c r="I94" s="166"/>
      <c r="J94" s="226"/>
      <c r="K94" s="166"/>
      <c r="L94" s="226"/>
      <c r="M94" s="166"/>
      <c r="N94" s="226"/>
      <c r="O94" s="166"/>
      <c r="P94" s="226"/>
      <c r="Q94" s="166"/>
      <c r="R94" s="226"/>
      <c r="S94" s="1"/>
      <c r="T94" s="1"/>
      <c r="U94" s="1"/>
      <c r="V94" s="4"/>
      <c r="W94" s="4"/>
      <c r="X94" s="4"/>
      <c r="Y94" s="4"/>
      <c r="Z94" s="4"/>
      <c r="AA94" s="4"/>
      <c r="AB94" s="1"/>
      <c r="AC94" s="1"/>
      <c r="AD94" s="1"/>
      <c r="AE94" s="1"/>
      <c r="AF94" s="1"/>
      <c r="AG94" s="1"/>
      <c r="AH94" s="1"/>
      <c r="AI94" s="1"/>
    </row>
    <row r="95" spans="1:35" s="2" customFormat="1" ht="11.5" x14ac:dyDescent="0.25">
      <c r="A95" s="1"/>
      <c r="B95" s="227"/>
      <c r="C95" s="227"/>
      <c r="D95" s="225"/>
      <c r="E95" s="225"/>
      <c r="F95" s="226"/>
      <c r="G95" s="166"/>
      <c r="H95" s="226"/>
      <c r="I95" s="166"/>
      <c r="J95" s="226"/>
      <c r="K95" s="166"/>
      <c r="L95" s="226"/>
      <c r="M95" s="166"/>
      <c r="N95" s="226"/>
      <c r="O95" s="166"/>
      <c r="P95" s="226"/>
      <c r="Q95" s="166"/>
      <c r="R95" s="226"/>
      <c r="S95" s="1"/>
      <c r="T95" s="1"/>
      <c r="U95" s="1"/>
      <c r="V95" s="4"/>
      <c r="W95" s="4"/>
      <c r="X95" s="4"/>
      <c r="Y95" s="4"/>
      <c r="Z95" s="4"/>
      <c r="AA95" s="4"/>
      <c r="AB95" s="1"/>
      <c r="AC95" s="1"/>
      <c r="AD95" s="1"/>
      <c r="AE95" s="1"/>
      <c r="AF95" s="1"/>
      <c r="AG95" s="1"/>
      <c r="AH95" s="1"/>
      <c r="AI95" s="1"/>
    </row>
    <row r="96" spans="1:35" s="2" customFormat="1" ht="11.5" x14ac:dyDescent="0.25">
      <c r="A96" s="1"/>
      <c r="B96" s="227"/>
      <c r="C96" s="227"/>
      <c r="D96" s="225"/>
      <c r="E96" s="225"/>
      <c r="F96" s="226"/>
      <c r="G96" s="166"/>
      <c r="H96" s="226"/>
      <c r="I96" s="166"/>
      <c r="J96" s="226"/>
      <c r="K96" s="166"/>
      <c r="L96" s="226"/>
      <c r="M96" s="166"/>
      <c r="N96" s="226"/>
      <c r="O96" s="166"/>
      <c r="P96" s="226"/>
      <c r="Q96" s="166"/>
      <c r="R96" s="226"/>
      <c r="S96" s="1"/>
      <c r="T96" s="1"/>
      <c r="U96" s="1"/>
      <c r="V96" s="4"/>
      <c r="W96" s="4"/>
      <c r="X96" s="4"/>
      <c r="Y96" s="4"/>
      <c r="Z96" s="4"/>
      <c r="AA96" s="4"/>
      <c r="AB96" s="1"/>
      <c r="AC96" s="1"/>
      <c r="AD96" s="1"/>
      <c r="AE96" s="1"/>
      <c r="AF96" s="1"/>
      <c r="AG96" s="1"/>
      <c r="AH96" s="1"/>
      <c r="AI96" s="1"/>
    </row>
    <row r="97" spans="1:35" s="2" customFormat="1" ht="11.5" x14ac:dyDescent="0.25">
      <c r="A97" s="1"/>
      <c r="B97" s="227"/>
      <c r="C97" s="227"/>
      <c r="D97" s="225"/>
      <c r="E97" s="225"/>
      <c r="F97" s="226"/>
      <c r="G97" s="166"/>
      <c r="H97" s="226"/>
      <c r="I97" s="166"/>
      <c r="J97" s="226"/>
      <c r="K97" s="166"/>
      <c r="L97" s="226"/>
      <c r="M97" s="166"/>
      <c r="N97" s="226"/>
      <c r="O97" s="166"/>
      <c r="P97" s="226"/>
      <c r="Q97" s="166"/>
      <c r="R97" s="226"/>
      <c r="S97" s="1"/>
      <c r="T97" s="1"/>
      <c r="U97" s="1"/>
      <c r="V97" s="4"/>
      <c r="W97" s="4"/>
      <c r="X97" s="4"/>
      <c r="Y97" s="4"/>
      <c r="Z97" s="4"/>
      <c r="AA97" s="4"/>
      <c r="AB97" s="1"/>
      <c r="AC97" s="1"/>
      <c r="AD97" s="1"/>
      <c r="AE97" s="1"/>
      <c r="AF97" s="1"/>
      <c r="AG97" s="1"/>
      <c r="AH97" s="1"/>
      <c r="AI97" s="1"/>
    </row>
    <row r="98" spans="1:35" s="2" customFormat="1" ht="11.5" x14ac:dyDescent="0.25">
      <c r="A98" s="1"/>
      <c r="B98" s="227"/>
      <c r="C98" s="227"/>
      <c r="D98" s="225"/>
      <c r="E98" s="225"/>
      <c r="F98" s="226"/>
      <c r="G98" s="166"/>
      <c r="H98" s="226"/>
      <c r="I98" s="166"/>
      <c r="J98" s="226"/>
      <c r="K98" s="166"/>
      <c r="L98" s="226"/>
      <c r="M98" s="166"/>
      <c r="N98" s="226"/>
      <c r="O98" s="166"/>
      <c r="P98" s="226"/>
      <c r="Q98" s="166"/>
      <c r="R98" s="226"/>
      <c r="S98" s="1"/>
      <c r="T98" s="1"/>
      <c r="U98" s="1"/>
      <c r="V98" s="4"/>
      <c r="W98" s="4"/>
      <c r="X98" s="4"/>
      <c r="Y98" s="4"/>
      <c r="Z98" s="4"/>
      <c r="AA98" s="4"/>
      <c r="AB98" s="1"/>
      <c r="AC98" s="1"/>
      <c r="AD98" s="1"/>
      <c r="AE98" s="1"/>
      <c r="AF98" s="1"/>
      <c r="AG98" s="1"/>
      <c r="AH98" s="1"/>
      <c r="AI98" s="1"/>
    </row>
    <row r="99" spans="1:35" s="2" customFormat="1" ht="11.5" x14ac:dyDescent="0.25">
      <c r="A99" s="1"/>
      <c r="B99" s="227"/>
      <c r="C99" s="227"/>
      <c r="D99" s="225"/>
      <c r="E99" s="225"/>
      <c r="F99" s="226"/>
      <c r="G99" s="166"/>
      <c r="H99" s="226"/>
      <c r="I99" s="166"/>
      <c r="J99" s="226"/>
      <c r="K99" s="166"/>
      <c r="L99" s="226"/>
      <c r="M99" s="166"/>
      <c r="N99" s="226"/>
      <c r="O99" s="166"/>
      <c r="P99" s="226"/>
      <c r="Q99" s="166"/>
      <c r="R99" s="226"/>
      <c r="S99" s="1"/>
      <c r="T99" s="1"/>
      <c r="U99" s="1"/>
      <c r="V99" s="4"/>
      <c r="W99" s="4"/>
      <c r="X99" s="4"/>
      <c r="Y99" s="4"/>
      <c r="Z99" s="4"/>
      <c r="AA99" s="4"/>
      <c r="AB99" s="1"/>
      <c r="AC99" s="1"/>
      <c r="AD99" s="1"/>
      <c r="AE99" s="1"/>
      <c r="AF99" s="1"/>
      <c r="AG99" s="1"/>
      <c r="AH99" s="1"/>
      <c r="AI99" s="1"/>
    </row>
    <row r="100" spans="1:35" s="2" customFormat="1" ht="11.5" x14ac:dyDescent="0.25">
      <c r="A100" s="1"/>
      <c r="B100" s="227"/>
      <c r="C100" s="227"/>
      <c r="D100" s="225"/>
      <c r="E100" s="225"/>
      <c r="F100" s="226"/>
      <c r="G100" s="166"/>
      <c r="H100" s="226"/>
      <c r="I100" s="166"/>
      <c r="J100" s="226"/>
      <c r="K100" s="166"/>
      <c r="L100" s="226"/>
      <c r="M100" s="166"/>
      <c r="N100" s="226"/>
      <c r="O100" s="166"/>
      <c r="P100" s="226"/>
      <c r="Q100" s="166"/>
      <c r="R100" s="226"/>
      <c r="S100" s="1"/>
      <c r="T100" s="1"/>
      <c r="U100" s="1"/>
      <c r="V100" s="4"/>
      <c r="W100" s="4"/>
      <c r="X100" s="4"/>
      <c r="Y100" s="4"/>
      <c r="Z100" s="4"/>
      <c r="AA100" s="4"/>
      <c r="AB100" s="1"/>
      <c r="AC100" s="1"/>
      <c r="AD100" s="1"/>
      <c r="AE100" s="1"/>
      <c r="AF100" s="1"/>
      <c r="AG100" s="1"/>
      <c r="AH100" s="1"/>
      <c r="AI100" s="1"/>
    </row>
    <row r="101" spans="1:35" s="2" customFormat="1" ht="11.5" x14ac:dyDescent="0.25">
      <c r="A101" s="1"/>
      <c r="B101" s="227"/>
      <c r="C101" s="227"/>
      <c r="D101" s="225"/>
      <c r="E101" s="225"/>
      <c r="F101" s="226"/>
      <c r="G101" s="166"/>
      <c r="H101" s="226"/>
      <c r="I101" s="166"/>
      <c r="J101" s="226"/>
      <c r="K101" s="166"/>
      <c r="L101" s="226"/>
      <c r="M101" s="166"/>
      <c r="N101" s="226"/>
      <c r="O101" s="166"/>
      <c r="P101" s="226"/>
      <c r="Q101" s="166"/>
      <c r="R101" s="226"/>
      <c r="S101" s="1"/>
      <c r="T101" s="1"/>
      <c r="U101" s="1"/>
      <c r="V101" s="4"/>
      <c r="W101" s="4"/>
      <c r="X101" s="4"/>
      <c r="Y101" s="4"/>
      <c r="Z101" s="4"/>
      <c r="AA101" s="4"/>
      <c r="AB101" s="1"/>
      <c r="AC101" s="1"/>
      <c r="AD101" s="1"/>
      <c r="AE101" s="1"/>
      <c r="AF101" s="1"/>
      <c r="AG101" s="1"/>
      <c r="AH101" s="1"/>
      <c r="AI101" s="1"/>
    </row>
    <row r="102" spans="1:35" s="2" customFormat="1" ht="11.5" x14ac:dyDescent="0.25">
      <c r="A102" s="1"/>
      <c r="B102" s="227"/>
      <c r="C102" s="227"/>
      <c r="D102" s="225"/>
      <c r="E102" s="225"/>
      <c r="F102" s="226"/>
      <c r="G102" s="166"/>
      <c r="H102" s="226"/>
      <c r="I102" s="166"/>
      <c r="J102" s="226"/>
      <c r="K102" s="166"/>
      <c r="L102" s="226"/>
      <c r="M102" s="166"/>
      <c r="N102" s="226"/>
      <c r="O102" s="166"/>
      <c r="P102" s="226"/>
      <c r="Q102" s="166"/>
      <c r="R102" s="226"/>
      <c r="S102" s="1"/>
      <c r="T102" s="1"/>
      <c r="U102" s="1"/>
      <c r="V102" s="4"/>
      <c r="W102" s="4"/>
      <c r="X102" s="4"/>
      <c r="Y102" s="4"/>
      <c r="Z102" s="4"/>
      <c r="AA102" s="4"/>
      <c r="AB102" s="1"/>
      <c r="AC102" s="1"/>
      <c r="AD102" s="1"/>
      <c r="AE102" s="1"/>
      <c r="AF102" s="1"/>
      <c r="AG102" s="1"/>
      <c r="AH102" s="1"/>
      <c r="AI102" s="1"/>
    </row>
    <row r="103" spans="1:35" s="2" customFormat="1" ht="11.5" x14ac:dyDescent="0.25">
      <c r="A103" s="1"/>
      <c r="B103" s="227"/>
      <c r="C103" s="227"/>
      <c r="D103" s="225"/>
      <c r="E103" s="225"/>
      <c r="F103" s="226"/>
      <c r="G103" s="166"/>
      <c r="H103" s="226"/>
      <c r="I103" s="166"/>
      <c r="J103" s="226"/>
      <c r="K103" s="166"/>
      <c r="L103" s="226"/>
      <c r="M103" s="166"/>
      <c r="N103" s="226"/>
      <c r="O103" s="166"/>
      <c r="P103" s="226"/>
      <c r="Q103" s="166"/>
      <c r="R103" s="226"/>
      <c r="S103" s="1"/>
      <c r="T103" s="1"/>
      <c r="U103" s="1"/>
      <c r="V103" s="4"/>
      <c r="W103" s="4"/>
      <c r="X103" s="4"/>
      <c r="Y103" s="4"/>
      <c r="Z103" s="4"/>
      <c r="AA103" s="4"/>
      <c r="AB103" s="1"/>
      <c r="AC103" s="1"/>
      <c r="AD103" s="1"/>
      <c r="AE103" s="1"/>
      <c r="AF103" s="1"/>
      <c r="AG103" s="1"/>
      <c r="AH103" s="1"/>
      <c r="AI103" s="1"/>
    </row>
    <row r="104" spans="1:35" s="2" customFormat="1" ht="11.5" x14ac:dyDescent="0.25">
      <c r="A104" s="1"/>
      <c r="B104" s="227"/>
      <c r="C104" s="227"/>
      <c r="D104" s="225"/>
      <c r="E104" s="225"/>
      <c r="F104" s="226"/>
      <c r="G104" s="166"/>
      <c r="H104" s="226"/>
      <c r="I104" s="166"/>
      <c r="J104" s="226"/>
      <c r="K104" s="166"/>
      <c r="L104" s="226"/>
      <c r="M104" s="166"/>
      <c r="N104" s="226"/>
      <c r="O104" s="166"/>
      <c r="P104" s="226"/>
      <c r="Q104" s="166"/>
      <c r="R104" s="226"/>
      <c r="S104" s="1"/>
      <c r="T104" s="1"/>
      <c r="U104" s="1"/>
      <c r="V104" s="4"/>
      <c r="W104" s="4"/>
      <c r="X104" s="4"/>
      <c r="Y104" s="4"/>
      <c r="Z104" s="4"/>
      <c r="AA104" s="4"/>
      <c r="AB104" s="1"/>
      <c r="AC104" s="1"/>
      <c r="AD104" s="1"/>
      <c r="AE104" s="1"/>
      <c r="AF104" s="1"/>
      <c r="AG104" s="1"/>
      <c r="AH104" s="1"/>
      <c r="AI104" s="1"/>
    </row>
    <row r="105" spans="1:35" s="2" customFormat="1" ht="11.5" x14ac:dyDescent="0.25">
      <c r="A105" s="1"/>
      <c r="B105" s="227"/>
      <c r="C105" s="227"/>
      <c r="D105" s="225"/>
      <c r="E105" s="225"/>
      <c r="F105" s="226"/>
      <c r="G105" s="166"/>
      <c r="H105" s="226"/>
      <c r="I105" s="166"/>
      <c r="J105" s="226"/>
      <c r="K105" s="166"/>
      <c r="L105" s="226"/>
      <c r="M105" s="166"/>
      <c r="N105" s="226"/>
      <c r="O105" s="166"/>
      <c r="P105" s="226"/>
      <c r="Q105" s="166"/>
      <c r="R105" s="226"/>
      <c r="S105" s="1"/>
      <c r="T105" s="1"/>
      <c r="U105" s="1"/>
      <c r="V105" s="4"/>
      <c r="W105" s="4"/>
      <c r="X105" s="4"/>
      <c r="Y105" s="4"/>
      <c r="Z105" s="4"/>
      <c r="AA105" s="4"/>
      <c r="AB105" s="1"/>
      <c r="AC105" s="1"/>
      <c r="AD105" s="1"/>
      <c r="AE105" s="1"/>
      <c r="AF105" s="1"/>
      <c r="AG105" s="1"/>
      <c r="AH105" s="1"/>
      <c r="AI105" s="1"/>
    </row>
    <row r="106" spans="1:35" s="2" customFormat="1" ht="11.5" x14ac:dyDescent="0.25">
      <c r="A106" s="1"/>
      <c r="B106" s="227"/>
      <c r="C106" s="227"/>
      <c r="D106" s="225"/>
      <c r="E106" s="225"/>
      <c r="F106" s="226"/>
      <c r="G106" s="166"/>
      <c r="H106" s="226"/>
      <c r="I106" s="166"/>
      <c r="J106" s="226"/>
      <c r="K106" s="166"/>
      <c r="L106" s="226"/>
      <c r="M106" s="166"/>
      <c r="N106" s="226"/>
      <c r="O106" s="166"/>
      <c r="P106" s="226"/>
      <c r="Q106" s="166"/>
      <c r="R106" s="226"/>
      <c r="S106" s="1"/>
      <c r="T106" s="1"/>
      <c r="U106" s="1"/>
      <c r="V106" s="4"/>
      <c r="W106" s="4"/>
      <c r="X106" s="4"/>
      <c r="Y106" s="4"/>
      <c r="Z106" s="4"/>
      <c r="AA106" s="4"/>
      <c r="AB106" s="1"/>
      <c r="AC106" s="1"/>
      <c r="AD106" s="1"/>
      <c r="AE106" s="1"/>
      <c r="AF106" s="1"/>
      <c r="AG106" s="1"/>
      <c r="AH106" s="1"/>
      <c r="AI106" s="1"/>
    </row>
    <row r="107" spans="1:35" s="2" customFormat="1" ht="11.5" x14ac:dyDescent="0.25">
      <c r="A107" s="1"/>
      <c r="B107" s="227"/>
      <c r="C107" s="227"/>
      <c r="D107" s="225"/>
      <c r="E107" s="225"/>
      <c r="F107" s="226"/>
      <c r="G107" s="166"/>
      <c r="H107" s="226"/>
      <c r="I107" s="166"/>
      <c r="J107" s="226"/>
      <c r="K107" s="166"/>
      <c r="L107" s="226"/>
      <c r="M107" s="166"/>
      <c r="N107" s="226"/>
      <c r="O107" s="166"/>
      <c r="P107" s="226"/>
      <c r="Q107" s="166"/>
      <c r="R107" s="226"/>
      <c r="S107" s="1"/>
      <c r="T107" s="1"/>
      <c r="U107" s="1"/>
      <c r="V107" s="4"/>
      <c r="W107" s="4"/>
      <c r="X107" s="4"/>
      <c r="Y107" s="4"/>
      <c r="Z107" s="4"/>
      <c r="AA107" s="4"/>
      <c r="AB107" s="1"/>
      <c r="AC107" s="1"/>
      <c r="AD107" s="1"/>
      <c r="AE107" s="1"/>
      <c r="AF107" s="1"/>
      <c r="AG107" s="1"/>
      <c r="AH107" s="1"/>
      <c r="AI107" s="1"/>
    </row>
    <row r="108" spans="1:35" s="2" customFormat="1" ht="11.5" x14ac:dyDescent="0.25">
      <c r="A108" s="1"/>
      <c r="B108" s="227"/>
      <c r="C108" s="227"/>
      <c r="D108" s="225"/>
      <c r="E108" s="225"/>
      <c r="F108" s="226"/>
      <c r="G108" s="166"/>
      <c r="H108" s="226"/>
      <c r="I108" s="166"/>
      <c r="J108" s="226"/>
      <c r="K108" s="166"/>
      <c r="L108" s="226"/>
      <c r="M108" s="166"/>
      <c r="N108" s="226"/>
      <c r="O108" s="166"/>
      <c r="P108" s="226"/>
      <c r="Q108" s="166"/>
      <c r="R108" s="226"/>
      <c r="S108" s="1"/>
      <c r="T108" s="1"/>
      <c r="U108" s="1"/>
      <c r="V108" s="4"/>
      <c r="W108" s="4"/>
      <c r="X108" s="4"/>
      <c r="Y108" s="4"/>
      <c r="Z108" s="4"/>
      <c r="AA108" s="4"/>
      <c r="AB108" s="1"/>
      <c r="AC108" s="1"/>
      <c r="AD108" s="1"/>
      <c r="AE108" s="1"/>
      <c r="AF108" s="1"/>
      <c r="AG108" s="1"/>
      <c r="AH108" s="1"/>
      <c r="AI108" s="1"/>
    </row>
    <row r="109" spans="1:35" s="2" customFormat="1" ht="11.5" x14ac:dyDescent="0.25">
      <c r="A109" s="1"/>
      <c r="B109" s="227"/>
      <c r="C109" s="227"/>
      <c r="D109" s="225"/>
      <c r="E109" s="225"/>
      <c r="F109" s="226"/>
      <c r="G109" s="166"/>
      <c r="H109" s="226"/>
      <c r="I109" s="166"/>
      <c r="J109" s="226"/>
      <c r="K109" s="166"/>
      <c r="L109" s="226"/>
      <c r="M109" s="166"/>
      <c r="N109" s="226"/>
      <c r="O109" s="166"/>
      <c r="P109" s="226"/>
      <c r="Q109" s="166"/>
      <c r="R109" s="226"/>
      <c r="S109" s="1"/>
      <c r="T109" s="1"/>
      <c r="U109" s="1"/>
      <c r="V109" s="4"/>
      <c r="W109" s="4"/>
      <c r="X109" s="4"/>
      <c r="Y109" s="4"/>
      <c r="Z109" s="4"/>
      <c r="AA109" s="4"/>
      <c r="AB109" s="1"/>
      <c r="AC109" s="1"/>
      <c r="AD109" s="1"/>
      <c r="AE109" s="1"/>
      <c r="AF109" s="1"/>
      <c r="AG109" s="1"/>
      <c r="AH109" s="1"/>
      <c r="AI109" s="1"/>
    </row>
    <row r="110" spans="1:35" s="2" customFormat="1" ht="11.5" x14ac:dyDescent="0.25">
      <c r="A110" s="1"/>
      <c r="B110" s="227"/>
      <c r="C110" s="227"/>
      <c r="D110" s="225"/>
      <c r="E110" s="225"/>
      <c r="F110" s="226"/>
      <c r="G110" s="166"/>
      <c r="H110" s="226"/>
      <c r="I110" s="166"/>
      <c r="J110" s="226"/>
      <c r="K110" s="166"/>
      <c r="L110" s="226"/>
      <c r="M110" s="166"/>
      <c r="N110" s="226"/>
      <c r="O110" s="166"/>
      <c r="P110" s="226"/>
      <c r="Q110" s="166"/>
      <c r="R110" s="226"/>
      <c r="S110" s="1"/>
      <c r="T110" s="1"/>
      <c r="U110" s="1"/>
      <c r="V110" s="4"/>
      <c r="W110" s="4"/>
      <c r="X110" s="4"/>
      <c r="Y110" s="4"/>
      <c r="Z110" s="4"/>
      <c r="AA110" s="4"/>
      <c r="AB110" s="1"/>
      <c r="AC110" s="1"/>
      <c r="AD110" s="1"/>
      <c r="AE110" s="1"/>
      <c r="AF110" s="1"/>
      <c r="AG110" s="1"/>
      <c r="AH110" s="1"/>
      <c r="AI110" s="1"/>
    </row>
    <row r="111" spans="1:35" s="2" customFormat="1" ht="11.5" x14ac:dyDescent="0.25">
      <c r="A111" s="1"/>
      <c r="B111" s="227"/>
      <c r="C111" s="227"/>
      <c r="D111" s="225"/>
      <c r="E111" s="225"/>
      <c r="F111" s="226"/>
      <c r="G111" s="166"/>
      <c r="H111" s="226"/>
      <c r="I111" s="166"/>
      <c r="J111" s="226"/>
      <c r="K111" s="166"/>
      <c r="L111" s="226"/>
      <c r="M111" s="166"/>
      <c r="N111" s="226"/>
      <c r="O111" s="166"/>
      <c r="P111" s="226"/>
      <c r="Q111" s="166"/>
      <c r="R111" s="226"/>
      <c r="S111" s="1"/>
      <c r="T111" s="1"/>
      <c r="U111" s="1"/>
      <c r="V111" s="4"/>
      <c r="W111" s="4"/>
      <c r="X111" s="4"/>
      <c r="Y111" s="4"/>
      <c r="Z111" s="4"/>
      <c r="AA111" s="4"/>
      <c r="AB111" s="1"/>
      <c r="AC111" s="1"/>
      <c r="AD111" s="1"/>
      <c r="AE111" s="1"/>
      <c r="AF111" s="1"/>
      <c r="AG111" s="1"/>
      <c r="AH111" s="1"/>
      <c r="AI111" s="1"/>
    </row>
    <row r="112" spans="1:35" s="2" customFormat="1" ht="11.5" x14ac:dyDescent="0.25">
      <c r="A112" s="1"/>
      <c r="B112" s="227"/>
      <c r="C112" s="227"/>
      <c r="D112" s="225"/>
      <c r="E112" s="225"/>
      <c r="F112" s="226"/>
      <c r="G112" s="166"/>
      <c r="H112" s="226"/>
      <c r="I112" s="166"/>
      <c r="J112" s="226"/>
      <c r="K112" s="166"/>
      <c r="L112" s="226"/>
      <c r="M112" s="166"/>
      <c r="N112" s="226"/>
      <c r="O112" s="166"/>
      <c r="P112" s="226"/>
      <c r="Q112" s="166"/>
      <c r="R112" s="226"/>
      <c r="S112" s="1"/>
      <c r="T112" s="1"/>
      <c r="U112" s="1"/>
      <c r="V112" s="4"/>
      <c r="W112" s="4"/>
      <c r="X112" s="4"/>
      <c r="Y112" s="4"/>
      <c r="Z112" s="4"/>
      <c r="AA112" s="4"/>
      <c r="AB112" s="1"/>
      <c r="AC112" s="1"/>
      <c r="AD112" s="1"/>
      <c r="AE112" s="1"/>
      <c r="AF112" s="1"/>
      <c r="AG112" s="1"/>
      <c r="AH112" s="1"/>
      <c r="AI112" s="1"/>
    </row>
    <row r="113" spans="1:35" s="2" customFormat="1" ht="11.5" x14ac:dyDescent="0.25">
      <c r="A113" s="1"/>
      <c r="B113" s="227"/>
      <c r="C113" s="227"/>
      <c r="D113" s="225"/>
      <c r="E113" s="225"/>
      <c r="F113" s="226"/>
      <c r="G113" s="166"/>
      <c r="H113" s="226"/>
      <c r="I113" s="166"/>
      <c r="J113" s="226"/>
      <c r="K113" s="166"/>
      <c r="L113" s="226"/>
      <c r="M113" s="166"/>
      <c r="N113" s="226"/>
      <c r="O113" s="166"/>
      <c r="P113" s="226"/>
      <c r="Q113" s="166"/>
      <c r="R113" s="226"/>
      <c r="S113" s="1"/>
      <c r="T113" s="1"/>
      <c r="U113" s="1"/>
      <c r="V113" s="4"/>
      <c r="W113" s="4"/>
      <c r="X113" s="4"/>
      <c r="Y113" s="4"/>
      <c r="Z113" s="4"/>
      <c r="AA113" s="4"/>
      <c r="AB113" s="1"/>
      <c r="AC113" s="1"/>
      <c r="AD113" s="1"/>
      <c r="AE113" s="1"/>
      <c r="AF113" s="1"/>
      <c r="AG113" s="1"/>
      <c r="AH113" s="1"/>
      <c r="AI113" s="1"/>
    </row>
    <row r="114" spans="1:35" s="2" customFormat="1" ht="11.5" x14ac:dyDescent="0.25">
      <c r="A114" s="1"/>
      <c r="B114" s="227"/>
      <c r="C114" s="227"/>
      <c r="D114" s="225"/>
      <c r="E114" s="225"/>
      <c r="F114" s="226"/>
      <c r="G114" s="166"/>
      <c r="H114" s="226"/>
      <c r="I114" s="166"/>
      <c r="J114" s="226"/>
      <c r="K114" s="166"/>
      <c r="L114" s="226"/>
      <c r="M114" s="166"/>
      <c r="N114" s="226"/>
      <c r="O114" s="166"/>
      <c r="P114" s="226"/>
      <c r="Q114" s="166"/>
      <c r="R114" s="226"/>
      <c r="S114" s="1"/>
      <c r="T114" s="1"/>
      <c r="U114" s="1"/>
      <c r="V114" s="4"/>
      <c r="W114" s="4"/>
      <c r="X114" s="4"/>
      <c r="Y114" s="4"/>
      <c r="Z114" s="4"/>
      <c r="AA114" s="4"/>
      <c r="AB114" s="1"/>
      <c r="AC114" s="1"/>
      <c r="AD114" s="1"/>
      <c r="AE114" s="1"/>
      <c r="AF114" s="1"/>
      <c r="AG114" s="1"/>
      <c r="AH114" s="1"/>
      <c r="AI114" s="1"/>
    </row>
    <row r="115" spans="1:35" s="2" customFormat="1" ht="11.5" x14ac:dyDescent="0.25">
      <c r="A115" s="1"/>
      <c r="B115" s="227"/>
      <c r="C115" s="227"/>
      <c r="D115" s="225"/>
      <c r="E115" s="225"/>
      <c r="F115" s="226"/>
      <c r="G115" s="166"/>
      <c r="H115" s="226"/>
      <c r="I115" s="166"/>
      <c r="J115" s="226"/>
      <c r="K115" s="166"/>
      <c r="L115" s="226"/>
      <c r="M115" s="166"/>
      <c r="N115" s="226"/>
      <c r="O115" s="166"/>
      <c r="P115" s="226"/>
      <c r="Q115" s="166"/>
      <c r="R115" s="226"/>
      <c r="S115" s="1"/>
      <c r="T115" s="1"/>
      <c r="U115" s="1"/>
      <c r="V115" s="4"/>
      <c r="W115" s="4"/>
      <c r="X115" s="4"/>
      <c r="Y115" s="4"/>
      <c r="Z115" s="4"/>
      <c r="AA115" s="4"/>
      <c r="AB115" s="1"/>
      <c r="AC115" s="1"/>
      <c r="AD115" s="1"/>
      <c r="AE115" s="1"/>
      <c r="AF115" s="1"/>
      <c r="AG115" s="1"/>
      <c r="AH115" s="1"/>
      <c r="AI115" s="1"/>
    </row>
    <row r="116" spans="1:35" s="2" customFormat="1" ht="11.5" x14ac:dyDescent="0.25">
      <c r="A116" s="1"/>
      <c r="B116" s="227"/>
      <c r="C116" s="227"/>
      <c r="D116" s="225"/>
      <c r="E116" s="225"/>
      <c r="F116" s="226"/>
      <c r="G116" s="166"/>
      <c r="H116" s="226"/>
      <c r="I116" s="166"/>
      <c r="J116" s="226"/>
      <c r="K116" s="166"/>
      <c r="L116" s="226"/>
      <c r="M116" s="166"/>
      <c r="N116" s="226"/>
      <c r="O116" s="166"/>
      <c r="P116" s="226"/>
      <c r="Q116" s="166"/>
      <c r="R116" s="226"/>
      <c r="S116" s="1"/>
      <c r="T116" s="1"/>
      <c r="U116" s="1"/>
      <c r="V116" s="4"/>
      <c r="W116" s="4"/>
      <c r="X116" s="4"/>
      <c r="Y116" s="4"/>
      <c r="Z116" s="4"/>
      <c r="AA116" s="4"/>
      <c r="AB116" s="1"/>
      <c r="AC116" s="1"/>
      <c r="AD116" s="1"/>
      <c r="AE116" s="1"/>
      <c r="AF116" s="1"/>
      <c r="AG116" s="1"/>
      <c r="AH116" s="1"/>
      <c r="AI116" s="1"/>
    </row>
    <row r="117" spans="1:35" s="2" customFormat="1" ht="11.5" x14ac:dyDescent="0.25">
      <c r="A117" s="1"/>
      <c r="B117" s="227"/>
      <c r="C117" s="227"/>
      <c r="D117" s="225"/>
      <c r="E117" s="225"/>
      <c r="F117" s="226"/>
      <c r="G117" s="166"/>
      <c r="H117" s="226"/>
      <c r="I117" s="166"/>
      <c r="J117" s="226"/>
      <c r="K117" s="166"/>
      <c r="L117" s="226"/>
      <c r="M117" s="166"/>
      <c r="N117" s="226"/>
      <c r="O117" s="166"/>
      <c r="P117" s="226"/>
      <c r="Q117" s="166"/>
      <c r="R117" s="226"/>
      <c r="S117" s="1"/>
      <c r="T117" s="1"/>
      <c r="U117" s="1"/>
      <c r="V117" s="4"/>
      <c r="W117" s="4"/>
      <c r="X117" s="4"/>
      <c r="Y117" s="4"/>
      <c r="Z117" s="4"/>
      <c r="AA117" s="4"/>
      <c r="AB117" s="1"/>
      <c r="AC117" s="1"/>
      <c r="AD117" s="1"/>
      <c r="AE117" s="1"/>
      <c r="AF117" s="1"/>
      <c r="AG117" s="1"/>
      <c r="AH117" s="1"/>
      <c r="AI117" s="1"/>
    </row>
    <row r="118" spans="1:35" s="2" customFormat="1" ht="11.5" x14ac:dyDescent="0.25">
      <c r="A118" s="1"/>
      <c r="B118" s="227"/>
      <c r="C118" s="227"/>
      <c r="D118" s="225"/>
      <c r="E118" s="225"/>
      <c r="F118" s="226"/>
      <c r="G118" s="166"/>
      <c r="H118" s="226"/>
      <c r="I118" s="166"/>
      <c r="J118" s="226"/>
      <c r="K118" s="166"/>
      <c r="L118" s="226"/>
      <c r="M118" s="166"/>
      <c r="N118" s="226"/>
      <c r="O118" s="166"/>
      <c r="P118" s="226"/>
      <c r="Q118" s="166"/>
      <c r="R118" s="226"/>
      <c r="S118" s="1"/>
      <c r="T118" s="1"/>
      <c r="U118" s="1"/>
      <c r="V118" s="4"/>
      <c r="W118" s="4"/>
      <c r="X118" s="4"/>
      <c r="Y118" s="4"/>
      <c r="Z118" s="4"/>
      <c r="AA118" s="4"/>
      <c r="AB118" s="1"/>
      <c r="AC118" s="1"/>
      <c r="AD118" s="1"/>
      <c r="AE118" s="1"/>
      <c r="AF118" s="1"/>
      <c r="AG118" s="1"/>
      <c r="AH118" s="1"/>
      <c r="AI118" s="1"/>
    </row>
    <row r="119" spans="1:35" s="2" customFormat="1" ht="11.5" x14ac:dyDescent="0.25">
      <c r="A119" s="1"/>
      <c r="B119" s="227"/>
      <c r="C119" s="227"/>
      <c r="D119" s="225"/>
      <c r="E119" s="225"/>
      <c r="F119" s="226"/>
      <c r="G119" s="166"/>
      <c r="H119" s="226"/>
      <c r="I119" s="166"/>
      <c r="J119" s="226"/>
      <c r="K119" s="166"/>
      <c r="L119" s="226"/>
      <c r="M119" s="166"/>
      <c r="N119" s="226"/>
      <c r="O119" s="166"/>
      <c r="P119" s="226"/>
      <c r="Q119" s="166"/>
      <c r="R119" s="226"/>
      <c r="S119" s="1"/>
      <c r="T119" s="1"/>
      <c r="U119" s="1"/>
      <c r="V119" s="4"/>
      <c r="W119" s="4"/>
      <c r="X119" s="4"/>
      <c r="Y119" s="4"/>
      <c r="Z119" s="4"/>
      <c r="AA119" s="4"/>
      <c r="AB119" s="1"/>
      <c r="AC119" s="1"/>
      <c r="AD119" s="1"/>
      <c r="AE119" s="1"/>
      <c r="AF119" s="1"/>
      <c r="AG119" s="1"/>
      <c r="AH119" s="1"/>
      <c r="AI119" s="1"/>
    </row>
    <row r="120" spans="1:35" s="2" customFormat="1" ht="11.5" x14ac:dyDescent="0.25">
      <c r="A120" s="1"/>
      <c r="B120" s="227"/>
      <c r="C120" s="227"/>
      <c r="D120" s="225"/>
      <c r="E120" s="225"/>
      <c r="F120" s="226"/>
      <c r="G120" s="166"/>
      <c r="H120" s="226"/>
      <c r="I120" s="166"/>
      <c r="J120" s="226"/>
      <c r="K120" s="166"/>
      <c r="L120" s="226"/>
      <c r="M120" s="166"/>
      <c r="N120" s="226"/>
      <c r="O120" s="166"/>
      <c r="P120" s="226"/>
      <c r="Q120" s="166"/>
      <c r="R120" s="226"/>
      <c r="S120" s="1"/>
      <c r="T120" s="1"/>
      <c r="U120" s="1"/>
      <c r="V120" s="4"/>
      <c r="W120" s="4"/>
      <c r="X120" s="4"/>
      <c r="Y120" s="4"/>
      <c r="Z120" s="4"/>
      <c r="AA120" s="4"/>
      <c r="AB120" s="1"/>
      <c r="AC120" s="1"/>
      <c r="AD120" s="1"/>
      <c r="AE120" s="1"/>
      <c r="AF120" s="1"/>
      <c r="AG120" s="1"/>
      <c r="AH120" s="1"/>
      <c r="AI120" s="1"/>
    </row>
    <row r="121" spans="1:35" s="2" customFormat="1" ht="11.5" x14ac:dyDescent="0.25">
      <c r="A121" s="1"/>
      <c r="B121" s="227"/>
      <c r="C121" s="227"/>
      <c r="D121" s="225"/>
      <c r="E121" s="225"/>
      <c r="F121" s="226"/>
      <c r="G121" s="166"/>
      <c r="H121" s="226"/>
      <c r="I121" s="166"/>
      <c r="J121" s="226"/>
      <c r="K121" s="166"/>
      <c r="L121" s="226"/>
      <c r="M121" s="166"/>
      <c r="N121" s="226"/>
      <c r="O121" s="166"/>
      <c r="P121" s="226"/>
      <c r="Q121" s="166"/>
      <c r="R121" s="226"/>
      <c r="S121" s="1"/>
      <c r="T121" s="1"/>
      <c r="U121" s="1"/>
      <c r="V121" s="4"/>
      <c r="W121" s="4"/>
      <c r="X121" s="4"/>
      <c r="Y121" s="4"/>
      <c r="Z121" s="4"/>
      <c r="AA121" s="4"/>
      <c r="AB121" s="1"/>
      <c r="AC121" s="1"/>
      <c r="AD121" s="1"/>
      <c r="AE121" s="1"/>
      <c r="AF121" s="1"/>
      <c r="AG121" s="1"/>
      <c r="AH121" s="1"/>
      <c r="AI121" s="1"/>
    </row>
    <row r="122" spans="1:35" s="2" customFormat="1" ht="11.5" x14ac:dyDescent="0.25">
      <c r="A122" s="1"/>
      <c r="B122" s="227"/>
      <c r="C122" s="227"/>
      <c r="D122" s="225"/>
      <c r="E122" s="225"/>
      <c r="F122" s="226"/>
      <c r="G122" s="166"/>
      <c r="H122" s="226"/>
      <c r="I122" s="166"/>
      <c r="J122" s="226"/>
      <c r="K122" s="166"/>
      <c r="L122" s="226"/>
      <c r="M122" s="166"/>
      <c r="N122" s="226"/>
      <c r="O122" s="166"/>
      <c r="P122" s="226"/>
      <c r="Q122" s="166"/>
      <c r="R122" s="226"/>
      <c r="S122" s="1"/>
      <c r="T122" s="1"/>
      <c r="U122" s="1"/>
      <c r="V122" s="4"/>
      <c r="W122" s="4"/>
      <c r="X122" s="4"/>
      <c r="Y122" s="4"/>
      <c r="Z122" s="4"/>
      <c r="AA122" s="4"/>
      <c r="AB122" s="1"/>
      <c r="AC122" s="1"/>
      <c r="AD122" s="1"/>
      <c r="AE122" s="1"/>
      <c r="AF122" s="1"/>
      <c r="AG122" s="1"/>
      <c r="AH122" s="1"/>
      <c r="AI122" s="1"/>
    </row>
    <row r="123" spans="1:35" s="2" customFormat="1" ht="11.5" x14ac:dyDescent="0.25">
      <c r="A123" s="1"/>
      <c r="B123" s="227"/>
      <c r="C123" s="227"/>
      <c r="D123" s="225"/>
      <c r="E123" s="225"/>
      <c r="F123" s="226"/>
      <c r="G123" s="166"/>
      <c r="H123" s="226"/>
      <c r="I123" s="166"/>
      <c r="J123" s="226"/>
      <c r="K123" s="166"/>
      <c r="L123" s="226"/>
      <c r="M123" s="166"/>
      <c r="N123" s="226"/>
      <c r="O123" s="166"/>
      <c r="P123" s="226"/>
      <c r="Q123" s="166"/>
      <c r="R123" s="226"/>
      <c r="S123" s="1"/>
      <c r="T123" s="1"/>
      <c r="U123" s="1"/>
      <c r="V123" s="4"/>
      <c r="W123" s="4"/>
      <c r="X123" s="4"/>
      <c r="Y123" s="4"/>
      <c r="Z123" s="4"/>
      <c r="AA123" s="4"/>
      <c r="AB123" s="1"/>
      <c r="AC123" s="1"/>
      <c r="AD123" s="1"/>
      <c r="AE123" s="1"/>
      <c r="AF123" s="1"/>
      <c r="AG123" s="1"/>
      <c r="AH123" s="1"/>
      <c r="AI123" s="1"/>
    </row>
    <row r="124" spans="1:35" s="2" customFormat="1" ht="11.5" x14ac:dyDescent="0.25">
      <c r="A124" s="1"/>
      <c r="B124" s="227"/>
      <c r="C124" s="227"/>
      <c r="D124" s="225"/>
      <c r="E124" s="225"/>
      <c r="F124" s="226"/>
      <c r="G124" s="166"/>
      <c r="H124" s="226"/>
      <c r="I124" s="166"/>
      <c r="J124" s="226"/>
      <c r="K124" s="166"/>
      <c r="L124" s="226"/>
      <c r="M124" s="166"/>
      <c r="N124" s="226"/>
      <c r="O124" s="166"/>
      <c r="P124" s="226"/>
      <c r="Q124" s="166"/>
      <c r="R124" s="226"/>
      <c r="S124" s="1"/>
      <c r="T124" s="1"/>
      <c r="U124" s="1"/>
      <c r="V124" s="4"/>
      <c r="W124" s="4"/>
      <c r="X124" s="4"/>
      <c r="Y124" s="4"/>
      <c r="Z124" s="4"/>
      <c r="AA124" s="4"/>
      <c r="AB124" s="1"/>
      <c r="AC124" s="1"/>
      <c r="AD124" s="1"/>
      <c r="AE124" s="1"/>
      <c r="AF124" s="1"/>
      <c r="AG124" s="1"/>
      <c r="AH124" s="1"/>
      <c r="AI124" s="1"/>
    </row>
    <row r="125" spans="1:35" s="2" customFormat="1" ht="11.5" x14ac:dyDescent="0.25">
      <c r="A125" s="1"/>
      <c r="B125" s="227"/>
      <c r="C125" s="227"/>
      <c r="D125" s="225"/>
      <c r="E125" s="225"/>
      <c r="F125" s="226"/>
      <c r="G125" s="166"/>
      <c r="H125" s="226"/>
      <c r="I125" s="166"/>
      <c r="J125" s="226"/>
      <c r="K125" s="166"/>
      <c r="L125" s="226"/>
      <c r="M125" s="166"/>
      <c r="N125" s="226"/>
      <c r="O125" s="166"/>
      <c r="P125" s="226"/>
      <c r="Q125" s="166"/>
      <c r="R125" s="226"/>
      <c r="S125" s="1"/>
      <c r="T125" s="1"/>
      <c r="U125" s="1"/>
      <c r="V125" s="4"/>
      <c r="W125" s="4"/>
      <c r="X125" s="4"/>
      <c r="Y125" s="4"/>
      <c r="Z125" s="4"/>
      <c r="AA125" s="4"/>
      <c r="AB125" s="1"/>
      <c r="AC125" s="1"/>
      <c r="AD125" s="1"/>
      <c r="AE125" s="1"/>
      <c r="AF125" s="1"/>
      <c r="AG125" s="1"/>
      <c r="AH125" s="1"/>
      <c r="AI125" s="1"/>
    </row>
    <row r="126" spans="1:35" s="2" customFormat="1" ht="11.5" x14ac:dyDescent="0.25">
      <c r="A126" s="1"/>
      <c r="B126" s="227"/>
      <c r="C126" s="227"/>
      <c r="D126" s="225"/>
      <c r="E126" s="225"/>
      <c r="F126" s="226"/>
      <c r="G126" s="166"/>
      <c r="H126" s="226"/>
      <c r="I126" s="166"/>
      <c r="J126" s="226"/>
      <c r="K126" s="166"/>
      <c r="L126" s="226"/>
      <c r="M126" s="166"/>
      <c r="N126" s="226"/>
      <c r="O126" s="166"/>
      <c r="P126" s="226"/>
      <c r="Q126" s="166"/>
      <c r="R126" s="226"/>
      <c r="S126" s="1"/>
      <c r="T126" s="1"/>
      <c r="U126" s="1"/>
      <c r="V126" s="4"/>
      <c r="W126" s="4"/>
      <c r="X126" s="4"/>
      <c r="Y126" s="4"/>
      <c r="Z126" s="4"/>
      <c r="AA126" s="4"/>
      <c r="AB126" s="1"/>
      <c r="AC126" s="1"/>
      <c r="AD126" s="1"/>
      <c r="AE126" s="1"/>
      <c r="AF126" s="1"/>
      <c r="AG126" s="1"/>
      <c r="AH126" s="1"/>
      <c r="AI126" s="1"/>
    </row>
    <row r="127" spans="1:35" s="2" customFormat="1" ht="11.5" x14ac:dyDescent="0.25">
      <c r="A127" s="1"/>
      <c r="B127" s="227"/>
      <c r="C127" s="227"/>
      <c r="D127" s="225"/>
      <c r="E127" s="225"/>
      <c r="F127" s="226"/>
      <c r="G127" s="166"/>
      <c r="H127" s="226"/>
      <c r="I127" s="166"/>
      <c r="J127" s="226"/>
      <c r="K127" s="166"/>
      <c r="L127" s="226"/>
      <c r="M127" s="166"/>
      <c r="N127" s="226"/>
      <c r="O127" s="166"/>
      <c r="P127" s="226"/>
      <c r="Q127" s="166"/>
      <c r="R127" s="226"/>
      <c r="S127" s="1"/>
      <c r="T127" s="1"/>
      <c r="U127" s="1"/>
      <c r="V127" s="4"/>
      <c r="W127" s="4"/>
      <c r="X127" s="4"/>
      <c r="Y127" s="4"/>
      <c r="Z127" s="4"/>
      <c r="AA127" s="4"/>
      <c r="AB127" s="1"/>
      <c r="AC127" s="1"/>
      <c r="AD127" s="1"/>
      <c r="AE127" s="1"/>
      <c r="AF127" s="1"/>
      <c r="AG127" s="1"/>
      <c r="AH127" s="1"/>
      <c r="AI127" s="1"/>
    </row>
    <row r="128" spans="1:35" s="2" customFormat="1" ht="11.5" x14ac:dyDescent="0.25">
      <c r="A128" s="1"/>
      <c r="B128" s="227"/>
      <c r="C128" s="227"/>
      <c r="D128" s="225"/>
      <c r="E128" s="225"/>
      <c r="F128" s="226"/>
      <c r="G128" s="166"/>
      <c r="H128" s="226"/>
      <c r="I128" s="166"/>
      <c r="J128" s="226"/>
      <c r="K128" s="166"/>
      <c r="L128" s="226"/>
      <c r="M128" s="166"/>
      <c r="N128" s="226"/>
      <c r="O128" s="166"/>
      <c r="P128" s="226"/>
      <c r="Q128" s="166"/>
      <c r="R128" s="226"/>
      <c r="S128" s="1"/>
      <c r="T128" s="1"/>
      <c r="U128" s="1"/>
      <c r="V128" s="4"/>
      <c r="W128" s="4"/>
      <c r="X128" s="4"/>
      <c r="Y128" s="4"/>
      <c r="Z128" s="4"/>
      <c r="AA128" s="4"/>
      <c r="AB128" s="1"/>
      <c r="AC128" s="1"/>
      <c r="AD128" s="1"/>
      <c r="AE128" s="1"/>
      <c r="AF128" s="1"/>
      <c r="AG128" s="1"/>
      <c r="AH128" s="1"/>
      <c r="AI128" s="1"/>
    </row>
    <row r="129" spans="1:35" s="2" customFormat="1" ht="11.5" x14ac:dyDescent="0.25">
      <c r="A129" s="1"/>
      <c r="B129" s="227"/>
      <c r="C129" s="227"/>
      <c r="D129" s="225"/>
      <c r="E129" s="225"/>
      <c r="F129" s="226"/>
      <c r="G129" s="166"/>
      <c r="H129" s="226"/>
      <c r="I129" s="166"/>
      <c r="J129" s="226"/>
      <c r="K129" s="166"/>
      <c r="L129" s="226"/>
      <c r="M129" s="166"/>
      <c r="N129" s="226"/>
      <c r="O129" s="166"/>
      <c r="P129" s="226"/>
      <c r="Q129" s="166"/>
      <c r="R129" s="226"/>
      <c r="S129" s="1"/>
      <c r="T129" s="1"/>
      <c r="U129" s="1"/>
      <c r="V129" s="4"/>
      <c r="W129" s="4"/>
      <c r="X129" s="4"/>
      <c r="Y129" s="4"/>
      <c r="Z129" s="4"/>
      <c r="AA129" s="4"/>
      <c r="AB129" s="1"/>
      <c r="AC129" s="1"/>
      <c r="AD129" s="1"/>
      <c r="AE129" s="1"/>
      <c r="AF129" s="1"/>
      <c r="AG129" s="1"/>
      <c r="AH129" s="1"/>
      <c r="AI129" s="1"/>
    </row>
    <row r="130" spans="1:35" s="2" customFormat="1" ht="11.5" x14ac:dyDescent="0.25">
      <c r="A130" s="1"/>
      <c r="B130" s="227"/>
      <c r="C130" s="227"/>
      <c r="D130" s="225"/>
      <c r="E130" s="225"/>
      <c r="F130" s="226"/>
      <c r="G130" s="166"/>
      <c r="H130" s="226"/>
      <c r="I130" s="166"/>
      <c r="J130" s="226"/>
      <c r="K130" s="166"/>
      <c r="L130" s="226"/>
      <c r="M130" s="166"/>
      <c r="N130" s="226"/>
      <c r="O130" s="166"/>
      <c r="P130" s="226"/>
      <c r="Q130" s="166"/>
      <c r="R130" s="226"/>
      <c r="S130" s="1"/>
      <c r="T130" s="1"/>
      <c r="U130" s="1"/>
      <c r="V130" s="4"/>
      <c r="W130" s="4"/>
      <c r="X130" s="4"/>
      <c r="Y130" s="4"/>
      <c r="Z130" s="4"/>
      <c r="AA130" s="4"/>
      <c r="AB130" s="1"/>
      <c r="AC130" s="1"/>
      <c r="AD130" s="1"/>
      <c r="AE130" s="1"/>
      <c r="AF130" s="1"/>
      <c r="AG130" s="1"/>
      <c r="AH130" s="1"/>
      <c r="AI130" s="1"/>
    </row>
    <row r="131" spans="1:35" s="2" customFormat="1" ht="11.5" x14ac:dyDescent="0.25">
      <c r="A131" s="1"/>
      <c r="B131" s="227"/>
      <c r="C131" s="227"/>
      <c r="D131" s="225"/>
      <c r="E131" s="225"/>
      <c r="F131" s="226"/>
      <c r="G131" s="166"/>
      <c r="H131" s="226"/>
      <c r="I131" s="166"/>
      <c r="J131" s="226"/>
      <c r="K131" s="166"/>
      <c r="L131" s="226"/>
      <c r="M131" s="166"/>
      <c r="N131" s="226"/>
      <c r="O131" s="166"/>
      <c r="P131" s="226"/>
      <c r="Q131" s="166"/>
      <c r="R131" s="226"/>
      <c r="S131" s="1"/>
      <c r="T131" s="1"/>
      <c r="U131" s="1"/>
      <c r="V131" s="4"/>
      <c r="W131" s="4"/>
      <c r="X131" s="4"/>
      <c r="Y131" s="4"/>
      <c r="Z131" s="4"/>
      <c r="AA131" s="4"/>
      <c r="AB131" s="1"/>
      <c r="AC131" s="1"/>
      <c r="AD131" s="1"/>
      <c r="AE131" s="1"/>
      <c r="AF131" s="1"/>
      <c r="AG131" s="1"/>
      <c r="AH131" s="1"/>
      <c r="AI131" s="1"/>
    </row>
    <row r="132" spans="1:35" s="2" customFormat="1" ht="11.5" x14ac:dyDescent="0.25">
      <c r="A132" s="1"/>
      <c r="B132" s="227"/>
      <c r="C132" s="227"/>
      <c r="D132" s="225"/>
      <c r="E132" s="225"/>
      <c r="F132" s="226"/>
      <c r="G132" s="166"/>
      <c r="H132" s="226"/>
      <c r="I132" s="166"/>
      <c r="J132" s="226"/>
      <c r="K132" s="166"/>
      <c r="L132" s="226"/>
      <c r="M132" s="166"/>
      <c r="N132" s="226"/>
      <c r="O132" s="166"/>
      <c r="P132" s="226"/>
      <c r="Q132" s="166"/>
      <c r="R132" s="226"/>
      <c r="S132" s="1"/>
      <c r="T132" s="1"/>
      <c r="U132" s="1"/>
      <c r="V132" s="4"/>
      <c r="W132" s="4"/>
      <c r="X132" s="4"/>
      <c r="Y132" s="4"/>
      <c r="Z132" s="4"/>
      <c r="AA132" s="4"/>
      <c r="AB132" s="1"/>
      <c r="AC132" s="1"/>
      <c r="AD132" s="1"/>
      <c r="AE132" s="1"/>
      <c r="AF132" s="1"/>
      <c r="AG132" s="1"/>
      <c r="AH132" s="1"/>
      <c r="AI132" s="1"/>
    </row>
    <row r="133" spans="1:35" s="2" customFormat="1" ht="11.5" x14ac:dyDescent="0.25">
      <c r="A133" s="1"/>
      <c r="B133" s="227"/>
      <c r="C133" s="227"/>
      <c r="D133" s="225"/>
      <c r="E133" s="225"/>
      <c r="F133" s="226"/>
      <c r="G133" s="166"/>
      <c r="H133" s="226"/>
      <c r="I133" s="166"/>
      <c r="J133" s="226"/>
      <c r="K133" s="166"/>
      <c r="L133" s="226"/>
      <c r="M133" s="166"/>
      <c r="N133" s="226"/>
      <c r="O133" s="166"/>
      <c r="P133" s="226"/>
      <c r="Q133" s="166"/>
      <c r="R133" s="226"/>
      <c r="S133" s="1"/>
      <c r="T133" s="1"/>
      <c r="U133" s="1"/>
      <c r="V133" s="4"/>
      <c r="W133" s="4"/>
      <c r="X133" s="4"/>
      <c r="Y133" s="4"/>
      <c r="Z133" s="4"/>
      <c r="AA133" s="4"/>
      <c r="AB133" s="1"/>
      <c r="AC133" s="1"/>
      <c r="AD133" s="1"/>
      <c r="AE133" s="1"/>
      <c r="AF133" s="1"/>
      <c r="AG133" s="1"/>
      <c r="AH133" s="1"/>
      <c r="AI133" s="1"/>
    </row>
    <row r="134" spans="1:35" s="2" customFormat="1" ht="11.5" x14ac:dyDescent="0.25">
      <c r="A134" s="1"/>
      <c r="B134" s="227"/>
      <c r="C134" s="227"/>
      <c r="D134" s="225"/>
      <c r="E134" s="225"/>
      <c r="F134" s="226"/>
      <c r="G134" s="166"/>
      <c r="H134" s="226"/>
      <c r="I134" s="166"/>
      <c r="J134" s="226"/>
      <c r="K134" s="166"/>
      <c r="L134" s="226"/>
      <c r="M134" s="166"/>
      <c r="N134" s="226"/>
      <c r="O134" s="166"/>
      <c r="P134" s="226"/>
      <c r="Q134" s="166"/>
      <c r="R134" s="226"/>
      <c r="S134" s="1"/>
      <c r="T134" s="1"/>
      <c r="U134" s="1"/>
      <c r="V134" s="4"/>
      <c r="W134" s="4"/>
      <c r="X134" s="4"/>
      <c r="Y134" s="4"/>
      <c r="Z134" s="4"/>
      <c r="AA134" s="4"/>
      <c r="AB134" s="1"/>
      <c r="AC134" s="1"/>
      <c r="AD134" s="1"/>
      <c r="AE134" s="1"/>
      <c r="AF134" s="1"/>
      <c r="AG134" s="1"/>
      <c r="AH134" s="1"/>
      <c r="AI134" s="1"/>
    </row>
    <row r="135" spans="1:35" s="2" customFormat="1" ht="11.5" x14ac:dyDescent="0.25">
      <c r="A135" s="1"/>
      <c r="B135" s="227"/>
      <c r="C135" s="227"/>
      <c r="D135" s="225"/>
      <c r="E135" s="225"/>
      <c r="F135" s="226"/>
      <c r="G135" s="166"/>
      <c r="H135" s="226"/>
      <c r="I135" s="166"/>
      <c r="J135" s="226"/>
      <c r="K135" s="166"/>
      <c r="L135" s="226"/>
      <c r="M135" s="166"/>
      <c r="N135" s="226"/>
      <c r="O135" s="166"/>
      <c r="P135" s="226"/>
      <c r="Q135" s="166"/>
      <c r="R135" s="226"/>
      <c r="S135" s="1"/>
      <c r="T135" s="1"/>
      <c r="U135" s="1"/>
      <c r="V135" s="4"/>
      <c r="W135" s="4"/>
      <c r="X135" s="4"/>
      <c r="Y135" s="4"/>
      <c r="Z135" s="4"/>
      <c r="AA135" s="4"/>
      <c r="AB135" s="1"/>
      <c r="AC135" s="1"/>
      <c r="AD135" s="1"/>
      <c r="AE135" s="1"/>
      <c r="AF135" s="1"/>
      <c r="AG135" s="1"/>
      <c r="AH135" s="1"/>
      <c r="AI135" s="1"/>
    </row>
    <row r="136" spans="1:35" s="2" customFormat="1" ht="11.5" x14ac:dyDescent="0.25">
      <c r="A136" s="1"/>
      <c r="B136" s="227"/>
      <c r="C136" s="227"/>
      <c r="D136" s="225"/>
      <c r="E136" s="225"/>
      <c r="F136" s="226"/>
      <c r="G136" s="166"/>
      <c r="H136" s="226"/>
      <c r="I136" s="166"/>
      <c r="J136" s="226"/>
      <c r="K136" s="166"/>
      <c r="L136" s="226"/>
      <c r="M136" s="166"/>
      <c r="N136" s="226"/>
      <c r="O136" s="166"/>
      <c r="P136" s="226"/>
      <c r="Q136" s="166"/>
      <c r="R136" s="226"/>
      <c r="S136" s="1"/>
      <c r="T136" s="1"/>
      <c r="U136" s="1"/>
      <c r="V136" s="4"/>
      <c r="W136" s="4"/>
      <c r="X136" s="4"/>
      <c r="Y136" s="4"/>
      <c r="Z136" s="4"/>
      <c r="AA136" s="4"/>
      <c r="AB136" s="1"/>
      <c r="AC136" s="1"/>
      <c r="AD136" s="1"/>
      <c r="AE136" s="1"/>
      <c r="AF136" s="1"/>
      <c r="AG136" s="1"/>
      <c r="AH136" s="1"/>
      <c r="AI136" s="1"/>
    </row>
    <row r="137" spans="1:35" s="2" customFormat="1" ht="11.5" x14ac:dyDescent="0.25">
      <c r="A137" s="1"/>
      <c r="B137" s="227"/>
      <c r="C137" s="227"/>
      <c r="D137" s="225"/>
      <c r="E137" s="225"/>
      <c r="F137" s="226"/>
      <c r="G137" s="166"/>
      <c r="H137" s="226"/>
      <c r="I137" s="166"/>
      <c r="J137" s="226"/>
      <c r="K137" s="166"/>
      <c r="L137" s="226"/>
      <c r="M137" s="166"/>
      <c r="N137" s="226"/>
      <c r="O137" s="166"/>
      <c r="P137" s="226"/>
      <c r="Q137" s="166"/>
      <c r="R137" s="226"/>
      <c r="S137" s="1"/>
      <c r="T137" s="1"/>
      <c r="U137" s="1"/>
      <c r="V137" s="4"/>
      <c r="W137" s="4"/>
      <c r="X137" s="4"/>
      <c r="Y137" s="4"/>
      <c r="Z137" s="4"/>
      <c r="AA137" s="4"/>
      <c r="AB137" s="1"/>
      <c r="AC137" s="1"/>
      <c r="AD137" s="1"/>
      <c r="AE137" s="1"/>
      <c r="AF137" s="1"/>
      <c r="AG137" s="1"/>
      <c r="AH137" s="1"/>
      <c r="AI137" s="1"/>
    </row>
    <row r="138" spans="1:35" s="2" customFormat="1" ht="11.5" x14ac:dyDescent="0.25">
      <c r="A138" s="1"/>
      <c r="B138" s="227"/>
      <c r="C138" s="227"/>
      <c r="D138" s="225"/>
      <c r="E138" s="225"/>
      <c r="F138" s="226"/>
      <c r="G138" s="166"/>
      <c r="H138" s="226"/>
      <c r="I138" s="166"/>
      <c r="J138" s="226"/>
      <c r="K138" s="166"/>
      <c r="L138" s="226"/>
      <c r="M138" s="166"/>
      <c r="N138" s="226"/>
      <c r="O138" s="166"/>
      <c r="P138" s="226"/>
      <c r="Q138" s="166"/>
      <c r="R138" s="226"/>
      <c r="S138" s="1"/>
      <c r="T138" s="1"/>
      <c r="U138" s="1"/>
      <c r="V138" s="4"/>
      <c r="W138" s="4"/>
      <c r="X138" s="4"/>
      <c r="Y138" s="4"/>
      <c r="Z138" s="4"/>
      <c r="AA138" s="4"/>
      <c r="AB138" s="1"/>
      <c r="AC138" s="1"/>
      <c r="AD138" s="1"/>
      <c r="AE138" s="1"/>
      <c r="AF138" s="1"/>
      <c r="AG138" s="1"/>
      <c r="AH138" s="1"/>
      <c r="AI138" s="1"/>
    </row>
    <row r="139" spans="1:35" s="2" customFormat="1" ht="11.5" x14ac:dyDescent="0.25">
      <c r="A139" s="1"/>
      <c r="B139" s="227"/>
      <c r="C139" s="227"/>
      <c r="D139" s="225"/>
      <c r="E139" s="225"/>
      <c r="F139" s="226"/>
      <c r="G139" s="166"/>
      <c r="H139" s="226"/>
      <c r="I139" s="166"/>
      <c r="J139" s="226"/>
      <c r="K139" s="166"/>
      <c r="L139" s="226"/>
      <c r="M139" s="166"/>
      <c r="N139" s="226"/>
      <c r="O139" s="166"/>
      <c r="P139" s="226"/>
      <c r="Q139" s="166"/>
      <c r="R139" s="226"/>
      <c r="S139" s="1"/>
      <c r="T139" s="1"/>
      <c r="U139" s="1"/>
      <c r="V139" s="4"/>
      <c r="W139" s="4"/>
      <c r="X139" s="4"/>
      <c r="Y139" s="4"/>
      <c r="Z139" s="4"/>
      <c r="AA139" s="4"/>
      <c r="AB139" s="1"/>
      <c r="AC139" s="1"/>
      <c r="AD139" s="1"/>
      <c r="AE139" s="1"/>
      <c r="AF139" s="1"/>
      <c r="AG139" s="1"/>
      <c r="AH139" s="1"/>
      <c r="AI139" s="1"/>
    </row>
    <row r="140" spans="1:35" s="2" customFormat="1" ht="11.5" x14ac:dyDescent="0.25">
      <c r="A140" s="1"/>
      <c r="B140" s="227"/>
      <c r="C140" s="227"/>
      <c r="D140" s="225"/>
      <c r="E140" s="225"/>
      <c r="F140" s="226"/>
      <c r="G140" s="166"/>
      <c r="H140" s="226"/>
      <c r="I140" s="166"/>
      <c r="J140" s="226"/>
      <c r="K140" s="166"/>
      <c r="L140" s="226"/>
      <c r="M140" s="166"/>
      <c r="N140" s="226"/>
      <c r="O140" s="166"/>
      <c r="P140" s="226"/>
      <c r="Q140" s="166"/>
      <c r="R140" s="226"/>
      <c r="S140" s="1"/>
      <c r="T140" s="1"/>
      <c r="U140" s="1"/>
      <c r="V140" s="4"/>
      <c r="W140" s="4"/>
      <c r="X140" s="4"/>
      <c r="Y140" s="4"/>
      <c r="Z140" s="4"/>
      <c r="AA140" s="4"/>
      <c r="AB140" s="1"/>
      <c r="AC140" s="1"/>
      <c r="AD140" s="1"/>
      <c r="AE140" s="1"/>
      <c r="AF140" s="1"/>
      <c r="AG140" s="1"/>
      <c r="AH140" s="1"/>
      <c r="AI140" s="1"/>
    </row>
    <row r="141" spans="1:35" s="2" customFormat="1" ht="11.5" x14ac:dyDescent="0.25">
      <c r="A141" s="1"/>
      <c r="B141" s="227"/>
      <c r="C141" s="227"/>
      <c r="D141" s="225"/>
      <c r="E141" s="225"/>
      <c r="F141" s="226"/>
      <c r="G141" s="166"/>
      <c r="H141" s="226"/>
      <c r="I141" s="166"/>
      <c r="J141" s="226"/>
      <c r="K141" s="166"/>
      <c r="L141" s="226"/>
      <c r="M141" s="166"/>
      <c r="N141" s="226"/>
      <c r="O141" s="166"/>
      <c r="P141" s="226"/>
      <c r="Q141" s="166"/>
      <c r="R141" s="226"/>
      <c r="S141" s="1"/>
      <c r="T141" s="1"/>
      <c r="U141" s="1"/>
      <c r="V141" s="4"/>
      <c r="W141" s="4"/>
      <c r="X141" s="4"/>
      <c r="Y141" s="4"/>
      <c r="Z141" s="4"/>
      <c r="AA141" s="4"/>
      <c r="AB141" s="1"/>
      <c r="AC141" s="1"/>
      <c r="AD141" s="1"/>
      <c r="AE141" s="1"/>
      <c r="AF141" s="1"/>
      <c r="AG141" s="1"/>
      <c r="AH141" s="1"/>
      <c r="AI141" s="1"/>
    </row>
    <row r="142" spans="1:35" s="2" customFormat="1" ht="11.5" x14ac:dyDescent="0.25">
      <c r="A142" s="1"/>
      <c r="B142" s="227"/>
      <c r="C142" s="227"/>
      <c r="D142" s="225"/>
      <c r="E142" s="225"/>
      <c r="F142" s="226"/>
      <c r="G142" s="166"/>
      <c r="H142" s="226"/>
      <c r="I142" s="166"/>
      <c r="J142" s="226"/>
      <c r="K142" s="166"/>
      <c r="L142" s="226"/>
      <c r="M142" s="166"/>
      <c r="N142" s="226"/>
      <c r="O142" s="166"/>
      <c r="P142" s="226"/>
      <c r="Q142" s="166"/>
      <c r="R142" s="226"/>
      <c r="S142" s="1"/>
      <c r="T142" s="1"/>
      <c r="U142" s="1"/>
      <c r="V142" s="4"/>
      <c r="W142" s="4"/>
      <c r="X142" s="4"/>
      <c r="Y142" s="4"/>
      <c r="Z142" s="4"/>
      <c r="AA142" s="4"/>
      <c r="AB142" s="1"/>
      <c r="AC142" s="1"/>
      <c r="AD142" s="1"/>
      <c r="AE142" s="1"/>
      <c r="AF142" s="1"/>
      <c r="AG142" s="1"/>
      <c r="AH142" s="1"/>
      <c r="AI142" s="1"/>
    </row>
    <row r="143" spans="1:35" s="2" customFormat="1" ht="11.5" x14ac:dyDescent="0.25">
      <c r="A143" s="1"/>
      <c r="B143" s="227"/>
      <c r="C143" s="227"/>
      <c r="D143" s="225"/>
      <c r="E143" s="225"/>
      <c r="F143" s="226"/>
      <c r="G143" s="166"/>
      <c r="H143" s="226"/>
      <c r="I143" s="166"/>
      <c r="J143" s="226"/>
      <c r="K143" s="166"/>
      <c r="L143" s="226"/>
      <c r="M143" s="166"/>
      <c r="N143" s="226"/>
      <c r="O143" s="166"/>
      <c r="P143" s="226"/>
      <c r="Q143" s="166"/>
      <c r="R143" s="226"/>
      <c r="S143" s="1"/>
      <c r="T143" s="1"/>
      <c r="U143" s="1"/>
      <c r="V143" s="4"/>
      <c r="W143" s="4"/>
      <c r="X143" s="4"/>
      <c r="Y143" s="4"/>
      <c r="Z143" s="4"/>
      <c r="AA143" s="4"/>
      <c r="AB143" s="1"/>
      <c r="AC143" s="1"/>
      <c r="AD143" s="1"/>
      <c r="AE143" s="1"/>
      <c r="AF143" s="1"/>
      <c r="AG143" s="1"/>
      <c r="AH143" s="1"/>
      <c r="AI143" s="1"/>
    </row>
    <row r="144" spans="1:35" s="2" customFormat="1" ht="11.5" x14ac:dyDescent="0.25">
      <c r="A144" s="1"/>
      <c r="B144" s="227"/>
      <c r="C144" s="227"/>
      <c r="D144" s="225"/>
      <c r="E144" s="225"/>
      <c r="F144" s="226"/>
      <c r="G144" s="166"/>
      <c r="H144" s="226"/>
      <c r="I144" s="166"/>
      <c r="J144" s="226"/>
      <c r="K144" s="166"/>
      <c r="L144" s="226"/>
      <c r="M144" s="166"/>
      <c r="N144" s="226"/>
      <c r="O144" s="166"/>
      <c r="P144" s="226"/>
      <c r="Q144" s="166"/>
      <c r="R144" s="226"/>
      <c r="S144" s="1"/>
      <c r="T144" s="1"/>
      <c r="U144" s="1"/>
      <c r="V144" s="4"/>
      <c r="W144" s="4"/>
      <c r="X144" s="4"/>
      <c r="Y144" s="4"/>
      <c r="Z144" s="4"/>
      <c r="AA144" s="4"/>
      <c r="AB144" s="1"/>
      <c r="AC144" s="1"/>
      <c r="AD144" s="1"/>
      <c r="AE144" s="1"/>
      <c r="AF144" s="1"/>
      <c r="AG144" s="1"/>
      <c r="AH144" s="1"/>
      <c r="AI144" s="1"/>
    </row>
    <row r="145" spans="1:35" s="2" customFormat="1" ht="11.5" x14ac:dyDescent="0.25">
      <c r="A145" s="1"/>
      <c r="B145" s="227"/>
      <c r="C145" s="227"/>
      <c r="D145" s="225"/>
      <c r="E145" s="225"/>
      <c r="F145" s="226"/>
      <c r="G145" s="166"/>
      <c r="H145" s="226"/>
      <c r="I145" s="166"/>
      <c r="J145" s="226"/>
      <c r="K145" s="166"/>
      <c r="L145" s="226"/>
      <c r="M145" s="166"/>
      <c r="N145" s="226"/>
      <c r="O145" s="166"/>
      <c r="P145" s="226"/>
      <c r="Q145" s="166"/>
      <c r="R145" s="226"/>
      <c r="S145" s="1"/>
      <c r="T145" s="1"/>
      <c r="U145" s="1"/>
      <c r="V145" s="4"/>
      <c r="W145" s="4"/>
      <c r="X145" s="4"/>
      <c r="Y145" s="4"/>
      <c r="Z145" s="4"/>
      <c r="AA145" s="4"/>
      <c r="AB145" s="1"/>
      <c r="AC145" s="1"/>
      <c r="AD145" s="1"/>
      <c r="AE145" s="1"/>
      <c r="AF145" s="1"/>
      <c r="AG145" s="1"/>
      <c r="AH145" s="1"/>
      <c r="AI145" s="1"/>
    </row>
    <row r="146" spans="1:35" s="2" customFormat="1" ht="11.5" x14ac:dyDescent="0.25">
      <c r="A146" s="1"/>
      <c r="B146" s="227"/>
      <c r="C146" s="227"/>
      <c r="D146" s="225"/>
      <c r="E146" s="225"/>
      <c r="F146" s="226"/>
      <c r="G146" s="166"/>
      <c r="H146" s="226"/>
      <c r="I146" s="166"/>
      <c r="J146" s="226"/>
      <c r="K146" s="166"/>
      <c r="L146" s="226"/>
      <c r="M146" s="166"/>
      <c r="N146" s="226"/>
      <c r="O146" s="166"/>
      <c r="P146" s="226"/>
      <c r="Q146" s="166"/>
      <c r="R146" s="226"/>
      <c r="S146" s="1"/>
      <c r="T146" s="1"/>
      <c r="U146" s="1"/>
      <c r="V146" s="4"/>
      <c r="W146" s="4"/>
      <c r="X146" s="4"/>
      <c r="Y146" s="4"/>
      <c r="Z146" s="4"/>
      <c r="AA146" s="4"/>
      <c r="AB146" s="1"/>
      <c r="AC146" s="1"/>
      <c r="AD146" s="1"/>
      <c r="AE146" s="1"/>
      <c r="AF146" s="1"/>
      <c r="AG146" s="1"/>
      <c r="AH146" s="1"/>
      <c r="AI146" s="1"/>
    </row>
    <row r="147" spans="1:35" s="2" customFormat="1" ht="11.5" x14ac:dyDescent="0.25">
      <c r="A147" s="1"/>
      <c r="B147" s="227"/>
      <c r="C147" s="227"/>
      <c r="D147" s="225"/>
      <c r="E147" s="225"/>
      <c r="F147" s="226"/>
      <c r="G147" s="166"/>
      <c r="H147" s="226"/>
      <c r="I147" s="166"/>
      <c r="J147" s="226"/>
      <c r="K147" s="166"/>
      <c r="L147" s="226"/>
      <c r="M147" s="166"/>
      <c r="N147" s="226"/>
      <c r="O147" s="166"/>
      <c r="P147" s="226"/>
      <c r="Q147" s="166"/>
      <c r="R147" s="226"/>
      <c r="S147" s="1"/>
      <c r="T147" s="1"/>
      <c r="U147" s="1"/>
      <c r="V147" s="4"/>
      <c r="W147" s="4"/>
      <c r="X147" s="4"/>
      <c r="Y147" s="4"/>
      <c r="Z147" s="4"/>
      <c r="AA147" s="4"/>
      <c r="AB147" s="1"/>
      <c r="AC147" s="1"/>
      <c r="AD147" s="1"/>
      <c r="AE147" s="1"/>
      <c r="AF147" s="1"/>
      <c r="AG147" s="1"/>
      <c r="AH147" s="1"/>
      <c r="AI147" s="1"/>
    </row>
    <row r="148" spans="1:35" s="2" customFormat="1" ht="11.5" x14ac:dyDescent="0.25">
      <c r="A148" s="1"/>
      <c r="B148" s="227"/>
      <c r="C148" s="227"/>
      <c r="D148" s="225"/>
      <c r="E148" s="225"/>
      <c r="F148" s="226"/>
      <c r="G148" s="166"/>
      <c r="H148" s="226"/>
      <c r="I148" s="166"/>
      <c r="J148" s="226"/>
      <c r="K148" s="166"/>
      <c r="L148" s="226"/>
      <c r="M148" s="166"/>
      <c r="N148" s="226"/>
      <c r="O148" s="166"/>
      <c r="P148" s="226"/>
      <c r="Q148" s="166"/>
      <c r="R148" s="226"/>
      <c r="S148" s="1"/>
      <c r="T148" s="1"/>
      <c r="U148" s="1"/>
      <c r="V148" s="4"/>
      <c r="W148" s="4"/>
      <c r="X148" s="4"/>
      <c r="Y148" s="4"/>
      <c r="Z148" s="4"/>
      <c r="AA148" s="4"/>
      <c r="AB148" s="1"/>
      <c r="AC148" s="1"/>
      <c r="AD148" s="1"/>
      <c r="AE148" s="1"/>
      <c r="AF148" s="1"/>
      <c r="AG148" s="1"/>
      <c r="AH148" s="1"/>
      <c r="AI148" s="1"/>
    </row>
    <row r="149" spans="1:35" s="2" customFormat="1" ht="11.5" x14ac:dyDescent="0.25">
      <c r="A149" s="1"/>
      <c r="B149" s="227"/>
      <c r="C149" s="227"/>
      <c r="D149" s="225"/>
      <c r="E149" s="225"/>
      <c r="F149" s="226"/>
      <c r="G149" s="166"/>
      <c r="H149" s="226"/>
      <c r="I149" s="166"/>
      <c r="J149" s="226"/>
      <c r="K149" s="166"/>
      <c r="L149" s="226"/>
      <c r="M149" s="166"/>
      <c r="N149" s="226"/>
      <c r="O149" s="166"/>
      <c r="P149" s="226"/>
      <c r="Q149" s="166"/>
      <c r="R149" s="226"/>
      <c r="S149" s="1"/>
      <c r="T149" s="1"/>
      <c r="U149" s="1"/>
      <c r="V149" s="4"/>
      <c r="W149" s="4"/>
      <c r="X149" s="4"/>
      <c r="Y149" s="4"/>
      <c r="Z149" s="4"/>
      <c r="AA149" s="4"/>
      <c r="AB149" s="1"/>
      <c r="AC149" s="1"/>
      <c r="AD149" s="1"/>
      <c r="AE149" s="1"/>
      <c r="AF149" s="1"/>
      <c r="AG149" s="1"/>
      <c r="AH149" s="1"/>
      <c r="AI149" s="1"/>
    </row>
    <row r="150" spans="1:35" s="2" customFormat="1" ht="11.5" x14ac:dyDescent="0.25">
      <c r="A150" s="1"/>
      <c r="B150" s="227"/>
      <c r="C150" s="227"/>
      <c r="D150" s="225"/>
      <c r="E150" s="225"/>
      <c r="F150" s="226"/>
      <c r="G150" s="166"/>
      <c r="H150" s="226"/>
      <c r="I150" s="166"/>
      <c r="J150" s="226"/>
      <c r="K150" s="166"/>
      <c r="L150" s="226"/>
      <c r="M150" s="166"/>
      <c r="N150" s="226"/>
      <c r="O150" s="166"/>
      <c r="P150" s="226"/>
      <c r="Q150" s="166"/>
      <c r="R150" s="226"/>
      <c r="S150" s="1"/>
      <c r="T150" s="1"/>
      <c r="U150" s="1"/>
      <c r="V150" s="4"/>
      <c r="W150" s="4"/>
      <c r="X150" s="4"/>
      <c r="Y150" s="4"/>
      <c r="Z150" s="4"/>
      <c r="AA150" s="4"/>
      <c r="AB150" s="1"/>
      <c r="AC150" s="1"/>
      <c r="AD150" s="1"/>
      <c r="AE150" s="1"/>
      <c r="AF150" s="1"/>
      <c r="AG150" s="1"/>
      <c r="AH150" s="1"/>
      <c r="AI150" s="1"/>
    </row>
    <row r="151" spans="1:35" s="2" customFormat="1" ht="11.5" x14ac:dyDescent="0.25">
      <c r="A151" s="1"/>
      <c r="B151" s="227"/>
      <c r="C151" s="227"/>
      <c r="D151" s="225"/>
      <c r="E151" s="225"/>
      <c r="F151" s="226"/>
      <c r="G151" s="166"/>
      <c r="H151" s="226"/>
      <c r="I151" s="166"/>
      <c r="J151" s="226"/>
      <c r="K151" s="166"/>
      <c r="L151" s="226"/>
      <c r="M151" s="166"/>
      <c r="N151" s="226"/>
      <c r="O151" s="166"/>
      <c r="P151" s="226"/>
      <c r="Q151" s="166"/>
      <c r="R151" s="226"/>
      <c r="S151" s="1"/>
      <c r="T151" s="1"/>
      <c r="U151" s="1"/>
      <c r="V151" s="4"/>
      <c r="W151" s="4"/>
      <c r="X151" s="4"/>
      <c r="Y151" s="4"/>
      <c r="Z151" s="4"/>
      <c r="AA151" s="4"/>
      <c r="AB151" s="1"/>
      <c r="AC151" s="1"/>
      <c r="AD151" s="1"/>
      <c r="AE151" s="1"/>
      <c r="AF151" s="1"/>
      <c r="AG151" s="1"/>
      <c r="AH151" s="1"/>
      <c r="AI151" s="1"/>
    </row>
    <row r="152" spans="1:35" s="2" customFormat="1" ht="11.5" x14ac:dyDescent="0.25">
      <c r="A152" s="1"/>
      <c r="B152" s="227"/>
      <c r="C152" s="227"/>
      <c r="D152" s="225"/>
      <c r="E152" s="225"/>
      <c r="F152" s="226"/>
      <c r="G152" s="166"/>
      <c r="H152" s="226"/>
      <c r="I152" s="166"/>
      <c r="J152" s="226"/>
      <c r="K152" s="166"/>
      <c r="L152" s="226"/>
      <c r="M152" s="166"/>
      <c r="N152" s="226"/>
      <c r="O152" s="166"/>
      <c r="P152" s="226"/>
      <c r="Q152" s="166"/>
      <c r="R152" s="226"/>
      <c r="S152" s="1"/>
      <c r="T152" s="1"/>
      <c r="U152" s="1"/>
      <c r="V152" s="4"/>
      <c r="W152" s="4"/>
      <c r="X152" s="4"/>
      <c r="Y152" s="4"/>
      <c r="Z152" s="4"/>
      <c r="AA152" s="4"/>
      <c r="AB152" s="1"/>
      <c r="AC152" s="1"/>
      <c r="AD152" s="1"/>
      <c r="AE152" s="1"/>
      <c r="AF152" s="1"/>
      <c r="AG152" s="1"/>
      <c r="AH152" s="1"/>
      <c r="AI152" s="1"/>
    </row>
    <row r="153" spans="1:35" s="2" customFormat="1" ht="11.5" x14ac:dyDescent="0.25">
      <c r="A153" s="1"/>
      <c r="B153" s="227"/>
      <c r="C153" s="227"/>
      <c r="D153" s="225"/>
      <c r="E153" s="225"/>
      <c r="F153" s="226"/>
      <c r="G153" s="166"/>
      <c r="H153" s="226"/>
      <c r="I153" s="166"/>
      <c r="J153" s="226"/>
      <c r="K153" s="166"/>
      <c r="L153" s="226"/>
      <c r="M153" s="166"/>
      <c r="N153" s="226"/>
      <c r="O153" s="166"/>
      <c r="P153" s="226"/>
      <c r="Q153" s="166"/>
      <c r="R153" s="226"/>
      <c r="S153" s="1"/>
      <c r="T153" s="1"/>
      <c r="U153" s="1"/>
      <c r="V153" s="4"/>
      <c r="W153" s="4"/>
      <c r="X153" s="4"/>
      <c r="Y153" s="4"/>
      <c r="Z153" s="4"/>
      <c r="AA153" s="4"/>
      <c r="AB153" s="1"/>
      <c r="AC153" s="1"/>
      <c r="AD153" s="1"/>
      <c r="AE153" s="1"/>
      <c r="AF153" s="1"/>
      <c r="AG153" s="1"/>
      <c r="AH153" s="1"/>
      <c r="AI153" s="1"/>
    </row>
    <row r="154" spans="1:35" s="2" customFormat="1" ht="11.5" x14ac:dyDescent="0.25">
      <c r="A154" s="1"/>
      <c r="B154" s="227"/>
      <c r="C154" s="227"/>
      <c r="D154" s="225"/>
      <c r="E154" s="225"/>
      <c r="F154" s="226"/>
      <c r="G154" s="166"/>
      <c r="H154" s="226"/>
      <c r="I154" s="166"/>
      <c r="J154" s="226"/>
      <c r="K154" s="166"/>
      <c r="L154" s="226"/>
      <c r="M154" s="166"/>
      <c r="N154" s="226"/>
      <c r="O154" s="166"/>
      <c r="P154" s="226"/>
      <c r="Q154" s="166"/>
      <c r="R154" s="226"/>
      <c r="S154" s="1"/>
      <c r="T154" s="1"/>
      <c r="U154" s="1"/>
      <c r="V154" s="4"/>
      <c r="W154" s="4"/>
      <c r="X154" s="4"/>
      <c r="Y154" s="4"/>
      <c r="Z154" s="4"/>
      <c r="AA154" s="4"/>
      <c r="AB154" s="1"/>
      <c r="AC154" s="1"/>
      <c r="AD154" s="1"/>
      <c r="AE154" s="1"/>
      <c r="AF154" s="1"/>
      <c r="AG154" s="1"/>
      <c r="AH154" s="1"/>
      <c r="AI154" s="1"/>
    </row>
    <row r="155" spans="1:35" s="2" customFormat="1" ht="11.5" x14ac:dyDescent="0.25">
      <c r="A155" s="1"/>
      <c r="B155" s="227"/>
      <c r="C155" s="227"/>
      <c r="D155" s="225"/>
      <c r="E155" s="225"/>
      <c r="F155" s="226"/>
      <c r="G155" s="166"/>
      <c r="H155" s="226"/>
      <c r="I155" s="166"/>
      <c r="J155" s="226"/>
      <c r="K155" s="166"/>
      <c r="L155" s="226"/>
      <c r="M155" s="166"/>
      <c r="N155" s="226"/>
      <c r="O155" s="166"/>
      <c r="P155" s="226"/>
      <c r="Q155" s="166"/>
      <c r="R155" s="226"/>
      <c r="S155" s="1"/>
      <c r="T155" s="1"/>
      <c r="U155" s="1"/>
      <c r="V155" s="4"/>
      <c r="W155" s="4"/>
      <c r="X155" s="4"/>
      <c r="Y155" s="4"/>
      <c r="Z155" s="4"/>
      <c r="AA155" s="4"/>
      <c r="AB155" s="1"/>
      <c r="AC155" s="1"/>
      <c r="AD155" s="1"/>
      <c r="AE155" s="1"/>
      <c r="AF155" s="1"/>
      <c r="AG155" s="1"/>
      <c r="AH155" s="1"/>
      <c r="AI155" s="1"/>
    </row>
    <row r="156" spans="1:35" s="2" customFormat="1" ht="11.5" x14ac:dyDescent="0.25">
      <c r="A156" s="1"/>
      <c r="B156" s="227"/>
      <c r="C156" s="227"/>
      <c r="D156" s="225"/>
      <c r="E156" s="225"/>
      <c r="F156" s="226"/>
      <c r="G156" s="166"/>
      <c r="H156" s="226"/>
      <c r="I156" s="166"/>
      <c r="J156" s="226"/>
      <c r="K156" s="166"/>
      <c r="L156" s="226"/>
      <c r="M156" s="166"/>
      <c r="N156" s="226"/>
      <c r="O156" s="166"/>
      <c r="P156" s="226"/>
      <c r="Q156" s="166"/>
      <c r="R156" s="226"/>
      <c r="S156" s="1"/>
      <c r="T156" s="1"/>
      <c r="U156" s="1"/>
      <c r="V156" s="4"/>
      <c r="W156" s="4"/>
      <c r="X156" s="4"/>
      <c r="Y156" s="4"/>
      <c r="Z156" s="4"/>
      <c r="AA156" s="4"/>
      <c r="AB156" s="1"/>
      <c r="AC156" s="1"/>
      <c r="AD156" s="1"/>
      <c r="AE156" s="1"/>
      <c r="AF156" s="1"/>
      <c r="AG156" s="1"/>
      <c r="AH156" s="1"/>
      <c r="AI156" s="1"/>
    </row>
    <row r="157" spans="1:35" s="2" customFormat="1" ht="11.5" x14ac:dyDescent="0.25">
      <c r="A157" s="1"/>
      <c r="B157" s="227"/>
      <c r="C157" s="227"/>
      <c r="D157" s="225"/>
      <c r="E157" s="225"/>
      <c r="F157" s="226"/>
      <c r="G157" s="166"/>
      <c r="H157" s="226"/>
      <c r="I157" s="166"/>
      <c r="J157" s="226"/>
      <c r="K157" s="166"/>
      <c r="L157" s="226"/>
      <c r="M157" s="166"/>
      <c r="N157" s="226"/>
      <c r="O157" s="166"/>
      <c r="P157" s="226"/>
      <c r="Q157" s="166"/>
      <c r="R157" s="226"/>
      <c r="S157" s="1"/>
      <c r="T157" s="1"/>
      <c r="U157" s="1"/>
      <c r="V157" s="4"/>
      <c r="W157" s="4"/>
      <c r="X157" s="4"/>
      <c r="Y157" s="4"/>
      <c r="Z157" s="4"/>
      <c r="AA157" s="4"/>
      <c r="AB157" s="1"/>
      <c r="AC157" s="1"/>
      <c r="AD157" s="1"/>
      <c r="AE157" s="1"/>
      <c r="AF157" s="1"/>
      <c r="AG157" s="1"/>
      <c r="AH157" s="1"/>
      <c r="AI157" s="1"/>
    </row>
    <row r="158" spans="1:35" s="2" customFormat="1" ht="11.5" x14ac:dyDescent="0.25">
      <c r="A158" s="1"/>
      <c r="B158" s="227"/>
      <c r="C158" s="227"/>
      <c r="D158" s="225"/>
      <c r="E158" s="225"/>
      <c r="F158" s="226"/>
      <c r="G158" s="166"/>
      <c r="H158" s="226"/>
      <c r="I158" s="166"/>
      <c r="J158" s="226"/>
      <c r="K158" s="166"/>
      <c r="L158" s="226"/>
      <c r="M158" s="166"/>
      <c r="N158" s="226"/>
      <c r="O158" s="166"/>
      <c r="P158" s="226"/>
      <c r="Q158" s="166"/>
      <c r="R158" s="226"/>
      <c r="S158" s="1"/>
      <c r="T158" s="1"/>
      <c r="U158" s="1"/>
      <c r="V158" s="4"/>
      <c r="W158" s="4"/>
      <c r="X158" s="4"/>
      <c r="Y158" s="4"/>
      <c r="Z158" s="4"/>
      <c r="AA158" s="4"/>
      <c r="AB158" s="1"/>
      <c r="AC158" s="1"/>
      <c r="AD158" s="1"/>
      <c r="AE158" s="1"/>
      <c r="AF158" s="1"/>
      <c r="AG158" s="1"/>
      <c r="AH158" s="1"/>
      <c r="AI158" s="1"/>
    </row>
    <row r="159" spans="1:35" s="2" customFormat="1" ht="11.5" x14ac:dyDescent="0.25">
      <c r="A159" s="1"/>
      <c r="B159" s="227"/>
      <c r="C159" s="227"/>
      <c r="D159" s="225"/>
      <c r="E159" s="225"/>
      <c r="F159" s="226"/>
      <c r="G159" s="166"/>
      <c r="H159" s="226"/>
      <c r="I159" s="166"/>
      <c r="J159" s="226"/>
      <c r="K159" s="166"/>
      <c r="L159" s="226"/>
      <c r="M159" s="166"/>
      <c r="N159" s="226"/>
      <c r="O159" s="166"/>
      <c r="P159" s="226"/>
      <c r="Q159" s="166"/>
      <c r="R159" s="226"/>
      <c r="S159" s="1"/>
      <c r="T159" s="1"/>
      <c r="U159" s="1"/>
      <c r="V159" s="4"/>
      <c r="W159" s="4"/>
      <c r="X159" s="4"/>
      <c r="Y159" s="4"/>
      <c r="Z159" s="4"/>
      <c r="AA159" s="4"/>
      <c r="AB159" s="1"/>
      <c r="AC159" s="1"/>
      <c r="AD159" s="1"/>
      <c r="AE159" s="1"/>
      <c r="AF159" s="1"/>
      <c r="AG159" s="1"/>
      <c r="AH159" s="1"/>
      <c r="AI159" s="1"/>
    </row>
    <row r="160" spans="1:35" s="2" customFormat="1" ht="11.5" x14ac:dyDescent="0.25">
      <c r="A160" s="1"/>
      <c r="B160" s="227"/>
      <c r="C160" s="227"/>
      <c r="D160" s="225"/>
      <c r="E160" s="225"/>
      <c r="F160" s="226"/>
      <c r="G160" s="166"/>
      <c r="H160" s="226"/>
      <c r="I160" s="166"/>
      <c r="J160" s="226"/>
      <c r="K160" s="166"/>
      <c r="L160" s="226"/>
      <c r="M160" s="166"/>
      <c r="N160" s="226"/>
      <c r="O160" s="166"/>
      <c r="P160" s="226"/>
      <c r="Q160" s="166"/>
      <c r="R160" s="226"/>
      <c r="S160" s="1"/>
      <c r="T160" s="1"/>
      <c r="U160" s="1"/>
      <c r="V160" s="4"/>
      <c r="W160" s="4"/>
      <c r="X160" s="4"/>
      <c r="Y160" s="4"/>
      <c r="Z160" s="4"/>
      <c r="AA160" s="4"/>
      <c r="AB160" s="1"/>
      <c r="AC160" s="1"/>
      <c r="AD160" s="1"/>
      <c r="AE160" s="1"/>
      <c r="AF160" s="1"/>
      <c r="AG160" s="1"/>
      <c r="AH160" s="1"/>
      <c r="AI160" s="1"/>
    </row>
    <row r="161" spans="1:35" s="2" customFormat="1" ht="11.5" x14ac:dyDescent="0.25">
      <c r="A161" s="1"/>
      <c r="B161" s="227"/>
      <c r="C161" s="227"/>
      <c r="D161" s="225"/>
      <c r="E161" s="225"/>
      <c r="F161" s="226"/>
      <c r="G161" s="166"/>
      <c r="H161" s="226"/>
      <c r="I161" s="166"/>
      <c r="J161" s="226"/>
      <c r="K161" s="166"/>
      <c r="L161" s="226"/>
      <c r="M161" s="166"/>
      <c r="N161" s="226"/>
      <c r="O161" s="166"/>
      <c r="P161" s="226"/>
      <c r="Q161" s="166"/>
      <c r="R161" s="226"/>
      <c r="S161" s="1"/>
      <c r="T161" s="1"/>
      <c r="U161" s="1"/>
      <c r="V161" s="4"/>
      <c r="W161" s="4"/>
      <c r="X161" s="4"/>
      <c r="Y161" s="4"/>
      <c r="Z161" s="4"/>
      <c r="AA161" s="4"/>
      <c r="AB161" s="1"/>
      <c r="AC161" s="1"/>
      <c r="AD161" s="1"/>
      <c r="AE161" s="1"/>
      <c r="AF161" s="1"/>
      <c r="AG161" s="1"/>
      <c r="AH161" s="1"/>
      <c r="AI161" s="1"/>
    </row>
    <row r="162" spans="1:35" s="2" customFormat="1" ht="11.5" x14ac:dyDescent="0.25">
      <c r="A162" s="1"/>
      <c r="B162" s="227"/>
      <c r="C162" s="227"/>
      <c r="D162" s="225"/>
      <c r="E162" s="225"/>
      <c r="F162" s="226"/>
      <c r="G162" s="166"/>
      <c r="H162" s="226"/>
      <c r="I162" s="166"/>
      <c r="J162" s="226"/>
      <c r="K162" s="166"/>
      <c r="L162" s="226"/>
      <c r="M162" s="166"/>
      <c r="N162" s="226"/>
      <c r="O162" s="166"/>
      <c r="P162" s="226"/>
      <c r="Q162" s="166"/>
      <c r="R162" s="226"/>
      <c r="S162" s="1"/>
      <c r="T162" s="1"/>
      <c r="U162" s="1"/>
      <c r="V162" s="4"/>
      <c r="W162" s="4"/>
      <c r="X162" s="4"/>
      <c r="Y162" s="4"/>
      <c r="Z162" s="4"/>
      <c r="AA162" s="4"/>
      <c r="AB162" s="1"/>
      <c r="AC162" s="1"/>
      <c r="AD162" s="1"/>
      <c r="AE162" s="1"/>
      <c r="AF162" s="1"/>
      <c r="AG162" s="1"/>
      <c r="AH162" s="1"/>
      <c r="AI162" s="1"/>
    </row>
    <row r="163" spans="1:35" s="2" customFormat="1" ht="11.5" x14ac:dyDescent="0.25">
      <c r="A163" s="1"/>
      <c r="B163" s="227"/>
      <c r="C163" s="227"/>
      <c r="D163" s="225"/>
      <c r="E163" s="225"/>
      <c r="F163" s="226"/>
      <c r="G163" s="166"/>
      <c r="H163" s="226"/>
      <c r="I163" s="166"/>
      <c r="J163" s="226"/>
      <c r="K163" s="166"/>
      <c r="L163" s="226"/>
      <c r="M163" s="166"/>
      <c r="N163" s="226"/>
      <c r="O163" s="166"/>
      <c r="P163" s="226"/>
      <c r="Q163" s="166"/>
      <c r="R163" s="226"/>
      <c r="S163" s="1"/>
      <c r="T163" s="1"/>
      <c r="U163" s="1"/>
      <c r="V163" s="4"/>
      <c r="W163" s="4"/>
      <c r="X163" s="4"/>
      <c r="Y163" s="4"/>
      <c r="Z163" s="4"/>
      <c r="AA163" s="4"/>
      <c r="AB163" s="1"/>
      <c r="AC163" s="1"/>
      <c r="AD163" s="1"/>
      <c r="AE163" s="1"/>
      <c r="AF163" s="1"/>
      <c r="AG163" s="1"/>
      <c r="AH163" s="1"/>
      <c r="AI163" s="1"/>
    </row>
    <row r="164" spans="1:35" s="2" customFormat="1" ht="11.5" x14ac:dyDescent="0.25">
      <c r="A164" s="1"/>
      <c r="B164" s="227"/>
      <c r="C164" s="227"/>
      <c r="D164" s="225"/>
      <c r="E164" s="225"/>
      <c r="F164" s="226"/>
      <c r="G164" s="166"/>
      <c r="H164" s="226"/>
      <c r="I164" s="166"/>
      <c r="J164" s="226"/>
      <c r="K164" s="166"/>
      <c r="L164" s="226"/>
      <c r="M164" s="166"/>
      <c r="N164" s="226"/>
      <c r="O164" s="166"/>
      <c r="P164" s="226"/>
      <c r="Q164" s="166"/>
      <c r="R164" s="226"/>
      <c r="S164" s="1"/>
      <c r="T164" s="1"/>
      <c r="U164" s="1"/>
      <c r="V164" s="4"/>
      <c r="W164" s="4"/>
      <c r="X164" s="4"/>
      <c r="Y164" s="4"/>
      <c r="Z164" s="4"/>
      <c r="AA164" s="4"/>
      <c r="AB164" s="1"/>
      <c r="AC164" s="1"/>
      <c r="AD164" s="1"/>
      <c r="AE164" s="1"/>
      <c r="AF164" s="1"/>
      <c r="AG164" s="1"/>
      <c r="AH164" s="1"/>
      <c r="AI164" s="1"/>
    </row>
    <row r="165" spans="1:35" s="2" customFormat="1" ht="11.5" x14ac:dyDescent="0.25">
      <c r="A165" s="1"/>
      <c r="B165" s="227"/>
      <c r="C165" s="227"/>
      <c r="D165" s="225"/>
      <c r="E165" s="225"/>
      <c r="F165" s="226"/>
      <c r="G165" s="166"/>
      <c r="H165" s="226"/>
      <c r="I165" s="166"/>
      <c r="J165" s="226"/>
      <c r="K165" s="166"/>
      <c r="L165" s="226"/>
      <c r="M165" s="166"/>
      <c r="N165" s="226"/>
      <c r="O165" s="166"/>
      <c r="P165" s="226"/>
      <c r="Q165" s="166"/>
      <c r="R165" s="226"/>
      <c r="S165" s="1"/>
      <c r="T165" s="1"/>
      <c r="U165" s="1"/>
      <c r="V165" s="4"/>
      <c r="W165" s="4"/>
      <c r="X165" s="4"/>
      <c r="Y165" s="4"/>
      <c r="Z165" s="4"/>
      <c r="AA165" s="4"/>
      <c r="AB165" s="1"/>
      <c r="AC165" s="1"/>
      <c r="AD165" s="1"/>
      <c r="AE165" s="1"/>
      <c r="AF165" s="1"/>
      <c r="AG165" s="1"/>
      <c r="AH165" s="1"/>
      <c r="AI165" s="1"/>
    </row>
    <row r="166" spans="1:35" s="2" customFormat="1" ht="11.5" x14ac:dyDescent="0.25">
      <c r="A166" s="1"/>
      <c r="B166" s="227"/>
      <c r="C166" s="227"/>
      <c r="D166" s="225"/>
      <c r="E166" s="225"/>
      <c r="F166" s="226"/>
      <c r="G166" s="166"/>
      <c r="H166" s="226"/>
      <c r="I166" s="166"/>
      <c r="J166" s="226"/>
      <c r="K166" s="166"/>
      <c r="L166" s="226"/>
      <c r="M166" s="166"/>
      <c r="N166" s="226"/>
      <c r="O166" s="166"/>
      <c r="P166" s="226"/>
      <c r="Q166" s="166"/>
      <c r="R166" s="226"/>
      <c r="S166" s="1"/>
      <c r="T166" s="1"/>
      <c r="U166" s="1"/>
      <c r="V166" s="4"/>
      <c r="W166" s="4"/>
      <c r="X166" s="4"/>
      <c r="Y166" s="4"/>
      <c r="Z166" s="4"/>
      <c r="AA166" s="4"/>
      <c r="AB166" s="1"/>
      <c r="AC166" s="1"/>
      <c r="AD166" s="1"/>
      <c r="AE166" s="1"/>
      <c r="AF166" s="1"/>
      <c r="AG166" s="1"/>
      <c r="AH166" s="1"/>
      <c r="AI166" s="1"/>
    </row>
    <row r="167" spans="1:35" s="2" customFormat="1" ht="11.5" x14ac:dyDescent="0.25">
      <c r="A167" s="1"/>
      <c r="B167" s="227"/>
      <c r="C167" s="227"/>
      <c r="D167" s="225"/>
      <c r="E167" s="225"/>
      <c r="F167" s="226"/>
      <c r="G167" s="166"/>
      <c r="H167" s="226"/>
      <c r="I167" s="166"/>
      <c r="J167" s="226"/>
      <c r="K167" s="166"/>
      <c r="L167" s="226"/>
      <c r="M167" s="166"/>
      <c r="N167" s="226"/>
      <c r="O167" s="166"/>
      <c r="P167" s="226"/>
      <c r="Q167" s="166"/>
      <c r="R167" s="226"/>
      <c r="S167" s="1"/>
      <c r="T167" s="1"/>
      <c r="U167" s="1"/>
      <c r="V167" s="4"/>
      <c r="W167" s="4"/>
      <c r="X167" s="4"/>
      <c r="Y167" s="4"/>
      <c r="Z167" s="4"/>
      <c r="AA167" s="4"/>
      <c r="AB167" s="1"/>
      <c r="AC167" s="1"/>
      <c r="AD167" s="1"/>
      <c r="AE167" s="1"/>
      <c r="AF167" s="1"/>
      <c r="AG167" s="1"/>
      <c r="AH167" s="1"/>
      <c r="AI167" s="1"/>
    </row>
    <row r="168" spans="1:35" s="2" customFormat="1" ht="11.5" x14ac:dyDescent="0.25">
      <c r="A168" s="1"/>
      <c r="B168" s="227"/>
      <c r="C168" s="227"/>
      <c r="D168" s="225"/>
      <c r="E168" s="225"/>
      <c r="F168" s="226"/>
      <c r="G168" s="166"/>
      <c r="H168" s="226"/>
      <c r="I168" s="166"/>
      <c r="J168" s="226"/>
      <c r="K168" s="166"/>
      <c r="L168" s="226"/>
      <c r="M168" s="166"/>
      <c r="N168" s="226"/>
      <c r="O168" s="166"/>
      <c r="P168" s="226"/>
      <c r="Q168" s="166"/>
      <c r="R168" s="226"/>
      <c r="S168" s="1"/>
      <c r="T168" s="1"/>
      <c r="U168" s="1"/>
      <c r="V168" s="4"/>
      <c r="W168" s="4"/>
      <c r="X168" s="4"/>
      <c r="Y168" s="4"/>
      <c r="Z168" s="4"/>
      <c r="AA168" s="4"/>
      <c r="AB168" s="1"/>
      <c r="AC168" s="1"/>
      <c r="AD168" s="1"/>
      <c r="AE168" s="1"/>
      <c r="AF168" s="1"/>
      <c r="AG168" s="1"/>
      <c r="AH168" s="1"/>
      <c r="AI168" s="1"/>
    </row>
    <row r="169" spans="1:35" s="2" customFormat="1" ht="11.5" x14ac:dyDescent="0.25">
      <c r="A169" s="1"/>
      <c r="B169" s="227"/>
      <c r="C169" s="227"/>
      <c r="D169" s="225"/>
      <c r="E169" s="225"/>
      <c r="F169" s="226"/>
      <c r="G169" s="166"/>
      <c r="H169" s="226"/>
      <c r="I169" s="166"/>
      <c r="J169" s="226"/>
      <c r="K169" s="166"/>
      <c r="L169" s="226"/>
      <c r="M169" s="166"/>
      <c r="N169" s="226"/>
      <c r="O169" s="166"/>
      <c r="P169" s="226"/>
      <c r="Q169" s="166"/>
      <c r="R169" s="226"/>
      <c r="S169" s="1"/>
      <c r="T169" s="1"/>
      <c r="U169" s="1"/>
      <c r="V169" s="4"/>
      <c r="W169" s="4"/>
      <c r="X169" s="4"/>
      <c r="Y169" s="4"/>
      <c r="Z169" s="4"/>
      <c r="AA169" s="4"/>
      <c r="AB169" s="1"/>
      <c r="AC169" s="1"/>
      <c r="AD169" s="1"/>
      <c r="AE169" s="1"/>
      <c r="AF169" s="1"/>
      <c r="AG169" s="1"/>
      <c r="AH169" s="1"/>
      <c r="AI169" s="1"/>
    </row>
    <row r="170" spans="1:35" s="2" customFormat="1" ht="11.5" x14ac:dyDescent="0.25">
      <c r="A170" s="1"/>
      <c r="B170" s="227"/>
      <c r="C170" s="227"/>
      <c r="D170" s="225"/>
      <c r="E170" s="225"/>
      <c r="F170" s="226"/>
      <c r="G170" s="166"/>
      <c r="H170" s="226"/>
      <c r="I170" s="166"/>
      <c r="J170" s="226"/>
      <c r="K170" s="166"/>
      <c r="L170" s="226"/>
      <c r="M170" s="166"/>
      <c r="N170" s="226"/>
      <c r="O170" s="166"/>
      <c r="P170" s="226"/>
      <c r="Q170" s="166"/>
      <c r="R170" s="226"/>
      <c r="S170" s="1"/>
      <c r="T170" s="1"/>
      <c r="U170" s="1"/>
      <c r="V170" s="4"/>
      <c r="W170" s="4"/>
      <c r="X170" s="4"/>
      <c r="Y170" s="4"/>
      <c r="Z170" s="4"/>
      <c r="AA170" s="4"/>
      <c r="AB170" s="1"/>
      <c r="AC170" s="1"/>
      <c r="AD170" s="1"/>
      <c r="AE170" s="1"/>
      <c r="AF170" s="1"/>
      <c r="AG170" s="1"/>
      <c r="AH170" s="1"/>
      <c r="AI170" s="1"/>
    </row>
    <row r="171" spans="1:35" s="2" customFormat="1" ht="11.5" x14ac:dyDescent="0.25">
      <c r="A171" s="1"/>
      <c r="B171" s="227"/>
      <c r="C171" s="227"/>
      <c r="D171" s="225"/>
      <c r="E171" s="225"/>
      <c r="F171" s="226"/>
      <c r="G171" s="166"/>
      <c r="H171" s="226"/>
      <c r="I171" s="166"/>
      <c r="J171" s="226"/>
      <c r="K171" s="166"/>
      <c r="L171" s="226"/>
      <c r="M171" s="166"/>
      <c r="N171" s="226"/>
      <c r="O171" s="166"/>
      <c r="P171" s="226"/>
      <c r="Q171" s="166"/>
      <c r="R171" s="226"/>
      <c r="S171" s="1"/>
      <c r="T171" s="1"/>
      <c r="U171" s="1"/>
      <c r="V171" s="4"/>
      <c r="W171" s="4"/>
      <c r="X171" s="4"/>
      <c r="Y171" s="4"/>
      <c r="Z171" s="4"/>
      <c r="AA171" s="4"/>
      <c r="AB171" s="1"/>
      <c r="AC171" s="1"/>
      <c r="AD171" s="1"/>
      <c r="AE171" s="1"/>
      <c r="AF171" s="1"/>
      <c r="AG171" s="1"/>
      <c r="AH171" s="1"/>
      <c r="AI171" s="1"/>
    </row>
    <row r="172" spans="1:35" s="2" customFormat="1" ht="11.5" x14ac:dyDescent="0.25">
      <c r="A172" s="1"/>
      <c r="B172" s="227"/>
      <c r="C172" s="227"/>
      <c r="D172" s="225"/>
      <c r="E172" s="225"/>
      <c r="F172" s="226"/>
      <c r="G172" s="166"/>
      <c r="H172" s="226"/>
      <c r="I172" s="166"/>
      <c r="J172" s="226"/>
      <c r="K172" s="166"/>
      <c r="L172" s="226"/>
      <c r="M172" s="166"/>
      <c r="N172" s="226"/>
      <c r="O172" s="166"/>
      <c r="P172" s="226"/>
      <c r="Q172" s="166"/>
      <c r="R172" s="226"/>
      <c r="S172" s="1"/>
      <c r="T172" s="1"/>
      <c r="U172" s="1"/>
      <c r="V172" s="4"/>
      <c r="W172" s="4"/>
      <c r="X172" s="4"/>
      <c r="Y172" s="4"/>
      <c r="Z172" s="4"/>
      <c r="AA172" s="4"/>
      <c r="AB172" s="1"/>
      <c r="AC172" s="1"/>
      <c r="AD172" s="1"/>
      <c r="AE172" s="1"/>
      <c r="AF172" s="1"/>
      <c r="AG172" s="1"/>
      <c r="AH172" s="1"/>
      <c r="AI172" s="1"/>
    </row>
    <row r="173" spans="1:35" s="2" customFormat="1" ht="11.5" x14ac:dyDescent="0.25">
      <c r="A173" s="1"/>
      <c r="B173" s="227"/>
      <c r="C173" s="227"/>
      <c r="D173" s="225"/>
      <c r="E173" s="225"/>
      <c r="F173" s="226"/>
      <c r="G173" s="166"/>
      <c r="H173" s="226"/>
      <c r="I173" s="166"/>
      <c r="J173" s="226"/>
      <c r="K173" s="166"/>
      <c r="L173" s="226"/>
      <c r="M173" s="166"/>
      <c r="N173" s="226"/>
      <c r="O173" s="166"/>
      <c r="P173" s="226"/>
      <c r="Q173" s="166"/>
      <c r="R173" s="226"/>
      <c r="S173" s="1"/>
      <c r="T173" s="1"/>
      <c r="U173" s="1"/>
      <c r="V173" s="4"/>
      <c r="W173" s="4"/>
      <c r="X173" s="4"/>
      <c r="Y173" s="4"/>
      <c r="Z173" s="4"/>
      <c r="AA173" s="4"/>
      <c r="AB173" s="1"/>
      <c r="AC173" s="1"/>
      <c r="AD173" s="1"/>
      <c r="AE173" s="1"/>
      <c r="AF173" s="1"/>
      <c r="AG173" s="1"/>
      <c r="AH173" s="1"/>
      <c r="AI173" s="1"/>
    </row>
    <row r="174" spans="1:35" s="2" customFormat="1" ht="11.5" x14ac:dyDescent="0.25">
      <c r="A174" s="1"/>
      <c r="B174" s="227"/>
      <c r="C174" s="227"/>
      <c r="D174" s="225"/>
      <c r="E174" s="225"/>
      <c r="F174" s="226"/>
      <c r="G174" s="166"/>
      <c r="H174" s="226"/>
      <c r="I174" s="166"/>
      <c r="J174" s="226"/>
      <c r="K174" s="166"/>
      <c r="L174" s="226"/>
      <c r="M174" s="166"/>
      <c r="N174" s="226"/>
      <c r="O174" s="166"/>
      <c r="P174" s="226"/>
      <c r="Q174" s="166"/>
      <c r="R174" s="226"/>
      <c r="S174" s="1"/>
      <c r="T174" s="1"/>
      <c r="U174" s="1"/>
      <c r="V174" s="4"/>
      <c r="W174" s="4"/>
      <c r="X174" s="4"/>
      <c r="Y174" s="4"/>
      <c r="Z174" s="4"/>
      <c r="AA174" s="4"/>
      <c r="AB174" s="1"/>
      <c r="AC174" s="1"/>
      <c r="AD174" s="1"/>
      <c r="AE174" s="1"/>
      <c r="AF174" s="1"/>
      <c r="AG174" s="1"/>
      <c r="AH174" s="1"/>
      <c r="AI174" s="1"/>
    </row>
    <row r="175" spans="1:35" s="2" customFormat="1" ht="11.5" x14ac:dyDescent="0.25">
      <c r="A175" s="1"/>
      <c r="B175" s="227"/>
      <c r="C175" s="227"/>
      <c r="D175" s="225"/>
      <c r="E175" s="225"/>
      <c r="F175" s="226"/>
      <c r="G175" s="166"/>
      <c r="H175" s="226"/>
      <c r="I175" s="166"/>
      <c r="J175" s="226"/>
      <c r="K175" s="166"/>
      <c r="L175" s="226"/>
      <c r="M175" s="166"/>
      <c r="N175" s="226"/>
      <c r="O175" s="166"/>
      <c r="P175" s="226"/>
      <c r="Q175" s="166"/>
      <c r="R175" s="226"/>
      <c r="S175" s="1"/>
      <c r="T175" s="1"/>
      <c r="U175" s="1"/>
      <c r="V175" s="4"/>
      <c r="W175" s="4"/>
      <c r="X175" s="4"/>
      <c r="Y175" s="4"/>
      <c r="Z175" s="4"/>
      <c r="AA175" s="4"/>
      <c r="AB175" s="1"/>
      <c r="AC175" s="1"/>
      <c r="AD175" s="1"/>
      <c r="AE175" s="1"/>
      <c r="AF175" s="1"/>
      <c r="AG175" s="1"/>
      <c r="AH175" s="1"/>
      <c r="AI175" s="1"/>
    </row>
    <row r="176" spans="1:35" s="2" customFormat="1" ht="11.5" x14ac:dyDescent="0.25">
      <c r="A176" s="1"/>
      <c r="B176" s="227"/>
      <c r="C176" s="227"/>
      <c r="D176" s="225"/>
      <c r="E176" s="225"/>
      <c r="F176" s="226"/>
      <c r="G176" s="166"/>
      <c r="H176" s="226"/>
      <c r="I176" s="166"/>
      <c r="J176" s="226"/>
      <c r="K176" s="166"/>
      <c r="L176" s="226"/>
      <c r="M176" s="166"/>
      <c r="N176" s="226"/>
      <c r="O176" s="166"/>
      <c r="P176" s="226"/>
      <c r="Q176" s="166"/>
      <c r="R176" s="226"/>
      <c r="S176" s="1"/>
      <c r="T176" s="1"/>
      <c r="U176" s="1"/>
      <c r="V176" s="4"/>
      <c r="W176" s="4"/>
      <c r="X176" s="4"/>
      <c r="Y176" s="4"/>
      <c r="Z176" s="4"/>
      <c r="AA176" s="4"/>
      <c r="AB176" s="1"/>
      <c r="AC176" s="1"/>
      <c r="AD176" s="1"/>
      <c r="AE176" s="1"/>
      <c r="AF176" s="1"/>
      <c r="AG176" s="1"/>
      <c r="AH176" s="1"/>
      <c r="AI176" s="1"/>
    </row>
    <row r="177" spans="1:35" s="2" customFormat="1" ht="11.5" x14ac:dyDescent="0.25">
      <c r="A177" s="1"/>
      <c r="B177" s="227"/>
      <c r="C177" s="227"/>
      <c r="D177" s="225"/>
      <c r="E177" s="225"/>
      <c r="F177" s="226"/>
      <c r="G177" s="166"/>
      <c r="H177" s="226"/>
      <c r="I177" s="166"/>
      <c r="J177" s="226"/>
      <c r="K177" s="166"/>
      <c r="L177" s="226"/>
      <c r="M177" s="166"/>
      <c r="N177" s="226"/>
      <c r="O177" s="166"/>
      <c r="P177" s="226"/>
      <c r="Q177" s="166"/>
      <c r="R177" s="226"/>
      <c r="S177" s="1"/>
      <c r="T177" s="1"/>
      <c r="U177" s="1"/>
      <c r="V177" s="4"/>
      <c r="W177" s="4"/>
      <c r="X177" s="4"/>
      <c r="Y177" s="4"/>
      <c r="Z177" s="4"/>
      <c r="AA177" s="4"/>
      <c r="AB177" s="1"/>
      <c r="AC177" s="1"/>
      <c r="AD177" s="1"/>
      <c r="AE177" s="1"/>
      <c r="AF177" s="1"/>
      <c r="AG177" s="1"/>
      <c r="AH177" s="1"/>
      <c r="AI177" s="1"/>
    </row>
    <row r="178" spans="1:35" s="2" customFormat="1" ht="11.5" x14ac:dyDescent="0.25">
      <c r="A178" s="1"/>
      <c r="B178" s="227"/>
      <c r="C178" s="227"/>
      <c r="D178" s="225"/>
      <c r="E178" s="225"/>
      <c r="F178" s="226"/>
      <c r="G178" s="166"/>
      <c r="H178" s="226"/>
      <c r="I178" s="166"/>
      <c r="J178" s="226"/>
      <c r="K178" s="166"/>
      <c r="L178" s="226"/>
      <c r="M178" s="166"/>
      <c r="N178" s="226"/>
      <c r="O178" s="166"/>
      <c r="P178" s="226"/>
      <c r="Q178" s="166"/>
      <c r="R178" s="226"/>
      <c r="S178" s="1"/>
      <c r="T178" s="1"/>
      <c r="U178" s="1"/>
      <c r="V178" s="4"/>
      <c r="W178" s="4"/>
      <c r="X178" s="4"/>
      <c r="Y178" s="4"/>
      <c r="Z178" s="4"/>
      <c r="AA178" s="4"/>
      <c r="AB178" s="1"/>
      <c r="AC178" s="1"/>
      <c r="AD178" s="1"/>
      <c r="AE178" s="1"/>
      <c r="AF178" s="1"/>
      <c r="AG178" s="1"/>
      <c r="AH178" s="1"/>
      <c r="AI178" s="1"/>
    </row>
    <row r="179" spans="1:35" s="2" customFormat="1" ht="11.5" x14ac:dyDescent="0.25">
      <c r="A179" s="1"/>
      <c r="B179" s="227"/>
      <c r="C179" s="227"/>
      <c r="D179" s="225"/>
      <c r="E179" s="225"/>
      <c r="F179" s="226"/>
      <c r="G179" s="166"/>
      <c r="H179" s="226"/>
      <c r="I179" s="166"/>
      <c r="J179" s="226"/>
      <c r="K179" s="166"/>
      <c r="L179" s="226"/>
      <c r="M179" s="166"/>
      <c r="N179" s="226"/>
      <c r="O179" s="166"/>
      <c r="P179" s="226"/>
      <c r="Q179" s="166"/>
      <c r="R179" s="226"/>
      <c r="S179" s="1"/>
      <c r="T179" s="1"/>
      <c r="U179" s="1"/>
      <c r="V179" s="4"/>
      <c r="W179" s="4"/>
      <c r="X179" s="4"/>
      <c r="Y179" s="4"/>
      <c r="Z179" s="4"/>
      <c r="AA179" s="4"/>
      <c r="AB179" s="1"/>
      <c r="AC179" s="1"/>
      <c r="AD179" s="1"/>
      <c r="AE179" s="1"/>
      <c r="AF179" s="1"/>
      <c r="AG179" s="1"/>
      <c r="AH179" s="1"/>
      <c r="AI179" s="1"/>
    </row>
    <row r="180" spans="1:35" s="2" customFormat="1" ht="11.5" x14ac:dyDescent="0.25">
      <c r="A180" s="1"/>
      <c r="B180" s="227"/>
      <c r="C180" s="227"/>
      <c r="D180" s="225"/>
      <c r="E180" s="225"/>
      <c r="F180" s="226"/>
      <c r="G180" s="166"/>
      <c r="H180" s="226"/>
      <c r="I180" s="166"/>
      <c r="J180" s="226"/>
      <c r="K180" s="166"/>
      <c r="L180" s="226"/>
      <c r="M180" s="166"/>
      <c r="N180" s="226"/>
      <c r="O180" s="166"/>
      <c r="P180" s="226"/>
      <c r="Q180" s="166"/>
      <c r="R180" s="226"/>
      <c r="S180" s="1"/>
      <c r="T180" s="1"/>
      <c r="U180" s="1"/>
      <c r="V180" s="4"/>
      <c r="W180" s="4"/>
      <c r="X180" s="4"/>
      <c r="Y180" s="4"/>
      <c r="Z180" s="4"/>
      <c r="AA180" s="4"/>
      <c r="AB180" s="1"/>
      <c r="AC180" s="1"/>
      <c r="AD180" s="1"/>
      <c r="AE180" s="1"/>
      <c r="AF180" s="1"/>
      <c r="AG180" s="1"/>
      <c r="AH180" s="1"/>
      <c r="AI180" s="1"/>
    </row>
    <row r="181" spans="1:35" s="2" customFormat="1" ht="11.5" x14ac:dyDescent="0.25">
      <c r="A181" s="1"/>
      <c r="B181" s="227"/>
      <c r="C181" s="227"/>
      <c r="D181" s="225"/>
      <c r="E181" s="225"/>
      <c r="F181" s="226"/>
      <c r="G181" s="166"/>
      <c r="H181" s="226"/>
      <c r="I181" s="166"/>
      <c r="J181" s="226"/>
      <c r="K181" s="166"/>
      <c r="L181" s="226"/>
      <c r="M181" s="166"/>
      <c r="N181" s="226"/>
      <c r="O181" s="166"/>
      <c r="P181" s="226"/>
      <c r="Q181" s="166"/>
      <c r="R181" s="226"/>
      <c r="S181" s="1"/>
      <c r="T181" s="1"/>
      <c r="U181" s="1"/>
      <c r="V181" s="4"/>
      <c r="W181" s="4"/>
      <c r="X181" s="4"/>
      <c r="Y181" s="4"/>
      <c r="Z181" s="4"/>
      <c r="AA181" s="4"/>
      <c r="AB181" s="1"/>
      <c r="AC181" s="1"/>
      <c r="AD181" s="1"/>
      <c r="AE181" s="1"/>
      <c r="AF181" s="1"/>
      <c r="AG181" s="1"/>
      <c r="AH181" s="1"/>
      <c r="AI181" s="1"/>
    </row>
    <row r="182" spans="1:35" s="2" customFormat="1" ht="11.5" x14ac:dyDescent="0.25">
      <c r="A182" s="1"/>
      <c r="B182" s="227"/>
      <c r="C182" s="227"/>
      <c r="D182" s="225"/>
      <c r="E182" s="225"/>
      <c r="F182" s="226"/>
      <c r="G182" s="166"/>
      <c r="H182" s="226"/>
      <c r="I182" s="166"/>
      <c r="J182" s="226"/>
      <c r="K182" s="166"/>
      <c r="L182" s="226"/>
      <c r="M182" s="166"/>
      <c r="N182" s="226"/>
      <c r="O182" s="166"/>
      <c r="P182" s="226"/>
      <c r="Q182" s="166"/>
      <c r="R182" s="226"/>
      <c r="S182" s="1"/>
      <c r="T182" s="1"/>
      <c r="U182" s="1"/>
      <c r="V182" s="4"/>
      <c r="W182" s="4"/>
      <c r="X182" s="4"/>
      <c r="Y182" s="4"/>
      <c r="Z182" s="4"/>
      <c r="AA182" s="4"/>
      <c r="AB182" s="1"/>
      <c r="AC182" s="1"/>
      <c r="AD182" s="1"/>
      <c r="AE182" s="1"/>
      <c r="AF182" s="1"/>
      <c r="AG182" s="1"/>
      <c r="AH182" s="1"/>
      <c r="AI182" s="1"/>
    </row>
    <row r="183" spans="1:35" s="2" customFormat="1" ht="11.5" x14ac:dyDescent="0.25">
      <c r="A183" s="1"/>
      <c r="B183" s="227"/>
      <c r="C183" s="227"/>
      <c r="D183" s="225"/>
      <c r="E183" s="225"/>
      <c r="F183" s="226"/>
      <c r="G183" s="166"/>
      <c r="H183" s="226"/>
      <c r="I183" s="166"/>
      <c r="J183" s="226"/>
      <c r="K183" s="166"/>
      <c r="L183" s="226"/>
      <c r="M183" s="166"/>
      <c r="N183" s="226"/>
      <c r="O183" s="166"/>
      <c r="P183" s="226"/>
      <c r="Q183" s="166"/>
      <c r="R183" s="226"/>
      <c r="S183" s="1"/>
      <c r="T183" s="1"/>
      <c r="U183" s="1"/>
      <c r="V183" s="4"/>
      <c r="W183" s="4"/>
      <c r="X183" s="4"/>
      <c r="Y183" s="4"/>
      <c r="Z183" s="4"/>
      <c r="AA183" s="4"/>
      <c r="AB183" s="1"/>
      <c r="AC183" s="1"/>
      <c r="AD183" s="1"/>
      <c r="AE183" s="1"/>
      <c r="AF183" s="1"/>
      <c r="AG183" s="1"/>
      <c r="AH183" s="1"/>
      <c r="AI183" s="1"/>
    </row>
    <row r="184" spans="1:35" s="2" customFormat="1" ht="11.5" x14ac:dyDescent="0.25">
      <c r="A184" s="1"/>
      <c r="B184" s="227"/>
      <c r="C184" s="227"/>
      <c r="D184" s="225"/>
      <c r="E184" s="225"/>
      <c r="F184" s="226"/>
      <c r="G184" s="166"/>
      <c r="H184" s="226"/>
      <c r="I184" s="166"/>
      <c r="J184" s="226"/>
      <c r="K184" s="166"/>
      <c r="L184" s="226"/>
      <c r="M184" s="166"/>
      <c r="N184" s="226"/>
      <c r="O184" s="166"/>
      <c r="P184" s="226"/>
      <c r="Q184" s="166"/>
      <c r="R184" s="226"/>
      <c r="S184" s="1"/>
      <c r="T184" s="1"/>
      <c r="U184" s="1"/>
      <c r="V184" s="4"/>
      <c r="W184" s="4"/>
      <c r="X184" s="4"/>
      <c r="Y184" s="4"/>
      <c r="Z184" s="4"/>
      <c r="AA184" s="4"/>
      <c r="AB184" s="1"/>
      <c r="AC184" s="1"/>
      <c r="AD184" s="1"/>
      <c r="AE184" s="1"/>
      <c r="AF184" s="1"/>
      <c r="AG184" s="1"/>
      <c r="AH184" s="1"/>
      <c r="AI184" s="1"/>
    </row>
    <row r="185" spans="1:35" s="2" customFormat="1" ht="11.5" x14ac:dyDescent="0.25">
      <c r="A185" s="1"/>
      <c r="B185" s="227"/>
      <c r="C185" s="227"/>
      <c r="D185" s="225"/>
      <c r="E185" s="225"/>
      <c r="F185" s="226"/>
      <c r="G185" s="166"/>
      <c r="H185" s="226"/>
      <c r="I185" s="166"/>
      <c r="J185" s="226"/>
      <c r="K185" s="166"/>
      <c r="L185" s="226"/>
      <c r="M185" s="166"/>
      <c r="N185" s="226"/>
      <c r="O185" s="166"/>
      <c r="P185" s="226"/>
      <c r="Q185" s="166"/>
      <c r="R185" s="226"/>
      <c r="S185" s="1"/>
      <c r="T185" s="1"/>
      <c r="U185" s="1"/>
      <c r="V185" s="4"/>
      <c r="W185" s="4"/>
      <c r="X185" s="4"/>
      <c r="Y185" s="4"/>
      <c r="Z185" s="4"/>
      <c r="AA185" s="4"/>
      <c r="AB185" s="1"/>
      <c r="AC185" s="1"/>
      <c r="AD185" s="1"/>
      <c r="AE185" s="1"/>
      <c r="AF185" s="1"/>
      <c r="AG185" s="1"/>
      <c r="AH185" s="1"/>
      <c r="AI185" s="1"/>
    </row>
    <row r="186" spans="1:35" s="2" customFormat="1" ht="11.5" x14ac:dyDescent="0.25">
      <c r="A186" s="1"/>
      <c r="B186" s="227"/>
      <c r="C186" s="227"/>
      <c r="D186" s="225"/>
      <c r="E186" s="225"/>
      <c r="F186" s="226"/>
      <c r="G186" s="166"/>
      <c r="H186" s="226"/>
      <c r="I186" s="166"/>
      <c r="J186" s="226"/>
      <c r="K186" s="166"/>
      <c r="L186" s="226"/>
      <c r="M186" s="166"/>
      <c r="N186" s="226"/>
      <c r="O186" s="166"/>
      <c r="P186" s="226"/>
      <c r="Q186" s="166"/>
      <c r="R186" s="226"/>
      <c r="S186" s="1"/>
      <c r="T186" s="1"/>
      <c r="U186" s="1"/>
      <c r="V186" s="4"/>
      <c r="W186" s="4"/>
      <c r="X186" s="4"/>
      <c r="Y186" s="4"/>
      <c r="Z186" s="4"/>
      <c r="AA186" s="4"/>
      <c r="AB186" s="1"/>
      <c r="AC186" s="1"/>
      <c r="AD186" s="1"/>
      <c r="AE186" s="1"/>
      <c r="AF186" s="1"/>
      <c r="AG186" s="1"/>
      <c r="AH186" s="1"/>
      <c r="AI186" s="1"/>
    </row>
    <row r="187" spans="1:35" s="2" customFormat="1" ht="11.5" x14ac:dyDescent="0.25">
      <c r="A187" s="1"/>
      <c r="B187" s="227"/>
      <c r="C187" s="227"/>
      <c r="D187" s="225"/>
      <c r="E187" s="225"/>
      <c r="F187" s="226"/>
      <c r="G187" s="166"/>
      <c r="H187" s="226"/>
      <c r="I187" s="166"/>
      <c r="J187" s="226"/>
      <c r="K187" s="166"/>
      <c r="L187" s="226"/>
      <c r="M187" s="166"/>
      <c r="N187" s="226"/>
      <c r="O187" s="166"/>
      <c r="P187" s="226"/>
      <c r="Q187" s="166"/>
      <c r="R187" s="226"/>
      <c r="S187" s="1"/>
      <c r="T187" s="1"/>
      <c r="U187" s="1"/>
      <c r="V187" s="4"/>
      <c r="W187" s="4"/>
      <c r="X187" s="4"/>
      <c r="Y187" s="4"/>
      <c r="Z187" s="4"/>
      <c r="AA187" s="4"/>
      <c r="AB187" s="1"/>
      <c r="AC187" s="1"/>
      <c r="AD187" s="1"/>
      <c r="AE187" s="1"/>
      <c r="AF187" s="1"/>
      <c r="AG187" s="1"/>
      <c r="AH187" s="1"/>
      <c r="AI187" s="1"/>
    </row>
    <row r="188" spans="1:35" s="2" customFormat="1" ht="11.5" x14ac:dyDescent="0.25">
      <c r="A188" s="1"/>
      <c r="B188" s="227"/>
      <c r="C188" s="227"/>
      <c r="D188" s="225"/>
      <c r="E188" s="225"/>
      <c r="F188" s="226"/>
      <c r="G188" s="166"/>
      <c r="H188" s="226"/>
      <c r="I188" s="166"/>
      <c r="J188" s="226"/>
      <c r="K188" s="166"/>
      <c r="L188" s="226"/>
      <c r="M188" s="166"/>
      <c r="N188" s="226"/>
      <c r="O188" s="166"/>
      <c r="P188" s="226"/>
      <c r="Q188" s="166"/>
      <c r="R188" s="226"/>
      <c r="S188" s="1"/>
      <c r="T188" s="1"/>
      <c r="U188" s="1"/>
      <c r="V188" s="4"/>
      <c r="W188" s="4"/>
      <c r="X188" s="4"/>
      <c r="Y188" s="4"/>
      <c r="Z188" s="4"/>
      <c r="AA188" s="4"/>
      <c r="AB188" s="1"/>
      <c r="AC188" s="1"/>
      <c r="AD188" s="1"/>
      <c r="AE188" s="1"/>
      <c r="AF188" s="1"/>
      <c r="AG188" s="1"/>
      <c r="AH188" s="1"/>
      <c r="AI188" s="1"/>
    </row>
    <row r="189" spans="1:35" s="2" customFormat="1" ht="11.5" x14ac:dyDescent="0.25">
      <c r="A189" s="1"/>
      <c r="B189" s="227"/>
      <c r="C189" s="227"/>
      <c r="D189" s="225"/>
      <c r="E189" s="225"/>
      <c r="F189" s="226"/>
      <c r="G189" s="166"/>
      <c r="H189" s="226"/>
      <c r="I189" s="166"/>
      <c r="J189" s="226"/>
      <c r="K189" s="166"/>
      <c r="L189" s="226"/>
      <c r="M189" s="166"/>
      <c r="N189" s="226"/>
      <c r="O189" s="166"/>
      <c r="P189" s="226"/>
      <c r="Q189" s="166"/>
      <c r="R189" s="226"/>
      <c r="S189" s="1"/>
      <c r="T189" s="1"/>
      <c r="U189" s="1"/>
      <c r="V189" s="4"/>
      <c r="W189" s="4"/>
      <c r="X189" s="4"/>
      <c r="Y189" s="4"/>
      <c r="Z189" s="4"/>
      <c r="AA189" s="4"/>
      <c r="AB189" s="1"/>
      <c r="AC189" s="1"/>
      <c r="AD189" s="1"/>
      <c r="AE189" s="1"/>
      <c r="AF189" s="1"/>
      <c r="AG189" s="1"/>
      <c r="AH189" s="1"/>
      <c r="AI189" s="1"/>
    </row>
    <row r="190" spans="1:35" s="2" customFormat="1" ht="11.5" x14ac:dyDescent="0.25">
      <c r="A190" s="1"/>
      <c r="B190" s="227"/>
      <c r="C190" s="227"/>
      <c r="D190" s="225"/>
      <c r="E190" s="225"/>
      <c r="F190" s="226"/>
      <c r="G190" s="166"/>
      <c r="H190" s="226"/>
      <c r="I190" s="166"/>
      <c r="J190" s="226"/>
      <c r="K190" s="166"/>
      <c r="L190" s="226"/>
      <c r="M190" s="166"/>
      <c r="N190" s="226"/>
      <c r="O190" s="166"/>
      <c r="P190" s="226"/>
      <c r="Q190" s="166"/>
      <c r="R190" s="226"/>
      <c r="S190" s="1"/>
      <c r="T190" s="1"/>
      <c r="U190" s="1"/>
      <c r="V190" s="4"/>
      <c r="W190" s="4"/>
      <c r="X190" s="4"/>
      <c r="Y190" s="4"/>
      <c r="Z190" s="4"/>
      <c r="AA190" s="4"/>
      <c r="AB190" s="1"/>
      <c r="AC190" s="1"/>
      <c r="AD190" s="1"/>
      <c r="AE190" s="1"/>
      <c r="AF190" s="1"/>
      <c r="AG190" s="1"/>
      <c r="AH190" s="1"/>
      <c r="AI190" s="1"/>
    </row>
    <row r="191" spans="1:35" s="2" customFormat="1" ht="11.5" x14ac:dyDescent="0.25">
      <c r="A191" s="1"/>
      <c r="B191" s="227"/>
      <c r="C191" s="227"/>
      <c r="D191" s="225"/>
      <c r="E191" s="225"/>
      <c r="F191" s="226"/>
      <c r="G191" s="166"/>
      <c r="H191" s="226"/>
      <c r="I191" s="166"/>
      <c r="J191" s="226"/>
      <c r="K191" s="166"/>
      <c r="L191" s="226"/>
      <c r="M191" s="166"/>
      <c r="N191" s="226"/>
      <c r="O191" s="166"/>
      <c r="P191" s="226"/>
      <c r="Q191" s="166"/>
      <c r="R191" s="226"/>
      <c r="S191" s="1"/>
      <c r="T191" s="1"/>
      <c r="U191" s="1"/>
      <c r="V191" s="4"/>
      <c r="W191" s="4"/>
      <c r="X191" s="4"/>
      <c r="Y191" s="4"/>
      <c r="Z191" s="4"/>
      <c r="AA191" s="4"/>
      <c r="AB191" s="1"/>
      <c r="AC191" s="1"/>
      <c r="AD191" s="1"/>
      <c r="AE191" s="1"/>
      <c r="AF191" s="1"/>
      <c r="AG191" s="1"/>
      <c r="AH191" s="1"/>
      <c r="AI191" s="1"/>
    </row>
    <row r="192" spans="1:35" s="2" customFormat="1" ht="11.5" x14ac:dyDescent="0.25">
      <c r="A192" s="1"/>
      <c r="B192" s="227"/>
      <c r="C192" s="227"/>
      <c r="D192" s="225"/>
      <c r="E192" s="225"/>
      <c r="F192" s="226"/>
      <c r="G192" s="166"/>
      <c r="H192" s="226"/>
      <c r="I192" s="166"/>
      <c r="J192" s="226"/>
      <c r="K192" s="166"/>
      <c r="L192" s="226"/>
      <c r="M192" s="166"/>
      <c r="N192" s="226"/>
      <c r="O192" s="166"/>
      <c r="P192" s="226"/>
      <c r="Q192" s="166"/>
      <c r="R192" s="226"/>
      <c r="S192" s="1"/>
      <c r="T192" s="1"/>
      <c r="U192" s="1"/>
      <c r="V192" s="4"/>
      <c r="W192" s="4"/>
      <c r="X192" s="4"/>
      <c r="Y192" s="4"/>
      <c r="Z192" s="4"/>
      <c r="AA192" s="4"/>
      <c r="AB192" s="1"/>
      <c r="AC192" s="1"/>
      <c r="AD192" s="1"/>
      <c r="AE192" s="1"/>
      <c r="AF192" s="1"/>
      <c r="AG192" s="1"/>
      <c r="AH192" s="1"/>
      <c r="AI192" s="1"/>
    </row>
    <row r="193" spans="1:35" s="2" customFormat="1" ht="11.5" x14ac:dyDescent="0.25">
      <c r="A193" s="1"/>
      <c r="B193" s="227"/>
      <c r="C193" s="227"/>
      <c r="D193" s="225"/>
      <c r="E193" s="225"/>
      <c r="F193" s="226"/>
      <c r="G193" s="166"/>
      <c r="H193" s="226"/>
      <c r="I193" s="166"/>
      <c r="J193" s="226"/>
      <c r="K193" s="166"/>
      <c r="L193" s="226"/>
      <c r="M193" s="166"/>
      <c r="N193" s="226"/>
      <c r="O193" s="166"/>
      <c r="P193" s="226"/>
      <c r="Q193" s="166"/>
      <c r="R193" s="226"/>
      <c r="S193" s="1"/>
      <c r="T193" s="1"/>
      <c r="U193" s="1"/>
      <c r="V193" s="4"/>
      <c r="W193" s="4"/>
      <c r="X193" s="4"/>
      <c r="Y193" s="4"/>
      <c r="Z193" s="4"/>
      <c r="AA193" s="4"/>
      <c r="AB193" s="1"/>
      <c r="AC193" s="1"/>
      <c r="AD193" s="1"/>
      <c r="AE193" s="1"/>
      <c r="AF193" s="1"/>
      <c r="AG193" s="1"/>
      <c r="AH193" s="1"/>
      <c r="AI193" s="1"/>
    </row>
    <row r="194" spans="1:35" s="2" customFormat="1" ht="11.5" x14ac:dyDescent="0.25">
      <c r="A194" s="1"/>
      <c r="B194" s="227"/>
      <c r="C194" s="227"/>
      <c r="D194" s="225"/>
      <c r="E194" s="225"/>
      <c r="F194" s="226"/>
      <c r="G194" s="166"/>
      <c r="H194" s="226"/>
      <c r="I194" s="166"/>
      <c r="J194" s="226"/>
      <c r="K194" s="166"/>
      <c r="L194" s="226"/>
      <c r="M194" s="166"/>
      <c r="N194" s="226"/>
      <c r="O194" s="166"/>
      <c r="P194" s="226"/>
      <c r="Q194" s="166"/>
      <c r="R194" s="226"/>
      <c r="S194" s="1"/>
      <c r="T194" s="1"/>
      <c r="U194" s="1"/>
      <c r="V194" s="4"/>
      <c r="W194" s="4"/>
      <c r="X194" s="4"/>
      <c r="Y194" s="4"/>
      <c r="Z194" s="4"/>
      <c r="AA194" s="4"/>
      <c r="AB194" s="1"/>
      <c r="AC194" s="1"/>
      <c r="AD194" s="1"/>
      <c r="AE194" s="1"/>
      <c r="AF194" s="1"/>
      <c r="AG194" s="1"/>
      <c r="AH194" s="1"/>
      <c r="AI194" s="1"/>
    </row>
    <row r="195" spans="1:35" s="2" customFormat="1" ht="11.5" x14ac:dyDescent="0.25">
      <c r="A195" s="1"/>
      <c r="B195" s="227"/>
      <c r="C195" s="227"/>
      <c r="D195" s="225"/>
      <c r="E195" s="225"/>
      <c r="F195" s="226"/>
      <c r="G195" s="166"/>
      <c r="H195" s="226"/>
      <c r="I195" s="166"/>
      <c r="J195" s="226"/>
      <c r="K195" s="166"/>
      <c r="L195" s="226"/>
      <c r="M195" s="166"/>
      <c r="N195" s="226"/>
      <c r="O195" s="166"/>
      <c r="P195" s="226"/>
      <c r="Q195" s="166"/>
      <c r="R195" s="226"/>
      <c r="S195" s="1"/>
      <c r="T195" s="1"/>
      <c r="U195" s="1"/>
      <c r="V195" s="4"/>
      <c r="W195" s="4"/>
      <c r="X195" s="4"/>
      <c r="Y195" s="4"/>
      <c r="Z195" s="4"/>
      <c r="AA195" s="4"/>
      <c r="AB195" s="1"/>
      <c r="AC195" s="1"/>
      <c r="AD195" s="1"/>
      <c r="AE195" s="1"/>
      <c r="AF195" s="1"/>
      <c r="AG195" s="1"/>
      <c r="AH195" s="1"/>
      <c r="AI195" s="1"/>
    </row>
    <row r="196" spans="1:35" s="2" customFormat="1" ht="11.5" x14ac:dyDescent="0.25">
      <c r="A196" s="1"/>
      <c r="B196" s="227"/>
      <c r="C196" s="227"/>
      <c r="D196" s="225"/>
      <c r="E196" s="225"/>
      <c r="F196" s="226"/>
      <c r="G196" s="166"/>
      <c r="H196" s="226"/>
      <c r="I196" s="166"/>
      <c r="J196" s="226"/>
      <c r="K196" s="166"/>
      <c r="L196" s="226"/>
      <c r="M196" s="166"/>
      <c r="N196" s="226"/>
      <c r="O196" s="166"/>
      <c r="P196" s="226"/>
      <c r="Q196" s="166"/>
      <c r="R196" s="226"/>
      <c r="S196" s="1"/>
      <c r="T196" s="1"/>
      <c r="U196" s="1"/>
      <c r="V196" s="4"/>
      <c r="W196" s="4"/>
      <c r="X196" s="4"/>
      <c r="Y196" s="4"/>
      <c r="Z196" s="4"/>
      <c r="AA196" s="4"/>
      <c r="AB196" s="1"/>
      <c r="AC196" s="1"/>
      <c r="AD196" s="1"/>
      <c r="AE196" s="1"/>
      <c r="AF196" s="1"/>
      <c r="AG196" s="1"/>
      <c r="AH196" s="1"/>
      <c r="AI196" s="1"/>
    </row>
    <row r="197" spans="1:35" s="2" customFormat="1" ht="11.5" x14ac:dyDescent="0.25">
      <c r="A197" s="1"/>
      <c r="B197" s="227"/>
      <c r="C197" s="227"/>
      <c r="D197" s="225"/>
      <c r="E197" s="225"/>
      <c r="F197" s="226"/>
      <c r="G197" s="166"/>
      <c r="H197" s="226"/>
      <c r="I197" s="166"/>
      <c r="J197" s="226"/>
      <c r="K197" s="166"/>
      <c r="L197" s="226"/>
      <c r="M197" s="166"/>
      <c r="N197" s="226"/>
      <c r="O197" s="166"/>
      <c r="P197" s="226"/>
      <c r="Q197" s="166"/>
      <c r="R197" s="226"/>
      <c r="S197" s="1"/>
      <c r="T197" s="1"/>
      <c r="U197" s="1"/>
      <c r="V197" s="4"/>
      <c r="W197" s="4"/>
      <c r="X197" s="4"/>
      <c r="Y197" s="4"/>
      <c r="Z197" s="4"/>
      <c r="AA197" s="4"/>
      <c r="AB197" s="1"/>
      <c r="AC197" s="1"/>
      <c r="AD197" s="1"/>
      <c r="AE197" s="1"/>
      <c r="AF197" s="1"/>
      <c r="AG197" s="1"/>
      <c r="AH197" s="1"/>
      <c r="AI197" s="1"/>
    </row>
    <row r="198" spans="1:35" s="2" customFormat="1" ht="11.5" x14ac:dyDescent="0.25">
      <c r="A198" s="1"/>
      <c r="B198" s="227"/>
      <c r="C198" s="227"/>
      <c r="D198" s="225"/>
      <c r="E198" s="225"/>
      <c r="F198" s="226"/>
      <c r="G198" s="166"/>
      <c r="H198" s="226"/>
      <c r="I198" s="166"/>
      <c r="J198" s="226"/>
      <c r="K198" s="166"/>
      <c r="L198" s="226"/>
      <c r="M198" s="166"/>
      <c r="N198" s="226"/>
      <c r="O198" s="166"/>
      <c r="P198" s="226"/>
      <c r="Q198" s="166"/>
      <c r="R198" s="226"/>
      <c r="S198" s="1"/>
      <c r="T198" s="1"/>
      <c r="U198" s="1"/>
      <c r="V198" s="4"/>
      <c r="W198" s="4"/>
      <c r="X198" s="4"/>
      <c r="Y198" s="4"/>
      <c r="Z198" s="4"/>
      <c r="AA198" s="4"/>
      <c r="AB198" s="1"/>
      <c r="AC198" s="1"/>
      <c r="AD198" s="1"/>
      <c r="AE198" s="1"/>
      <c r="AF198" s="1"/>
      <c r="AG198" s="1"/>
      <c r="AH198" s="1"/>
      <c r="AI198" s="1"/>
    </row>
    <row r="199" spans="1:35" s="2" customFormat="1" ht="11.5" x14ac:dyDescent="0.25">
      <c r="A199" s="1"/>
      <c r="B199" s="227"/>
      <c r="C199" s="227"/>
      <c r="D199" s="225"/>
      <c r="E199" s="225"/>
      <c r="F199" s="226"/>
      <c r="G199" s="166"/>
      <c r="H199" s="226"/>
      <c r="I199" s="166"/>
      <c r="J199" s="226"/>
      <c r="K199" s="166"/>
      <c r="L199" s="226"/>
      <c r="M199" s="166"/>
      <c r="N199" s="226"/>
      <c r="O199" s="166"/>
      <c r="P199" s="226"/>
      <c r="Q199" s="166"/>
      <c r="R199" s="226"/>
      <c r="S199" s="1"/>
      <c r="T199" s="1"/>
      <c r="U199" s="1"/>
      <c r="V199" s="4"/>
      <c r="W199" s="4"/>
      <c r="X199" s="4"/>
      <c r="Y199" s="4"/>
      <c r="Z199" s="4"/>
      <c r="AA199" s="4"/>
      <c r="AB199" s="1"/>
      <c r="AC199" s="1"/>
      <c r="AD199" s="1"/>
      <c r="AE199" s="1"/>
      <c r="AF199" s="1"/>
      <c r="AG199" s="1"/>
      <c r="AH199" s="1"/>
      <c r="AI199" s="1"/>
    </row>
    <row r="200" spans="1:35" s="2" customFormat="1" ht="11.5" x14ac:dyDescent="0.25">
      <c r="A200" s="1"/>
      <c r="B200" s="227"/>
      <c r="C200" s="227"/>
      <c r="D200" s="225"/>
      <c r="E200" s="225"/>
      <c r="F200" s="226"/>
      <c r="G200" s="166"/>
      <c r="H200" s="226"/>
      <c r="I200" s="166"/>
      <c r="J200" s="226"/>
      <c r="K200" s="166"/>
      <c r="L200" s="226"/>
      <c r="M200" s="166"/>
      <c r="N200" s="226"/>
      <c r="O200" s="166"/>
      <c r="P200" s="226"/>
      <c r="Q200" s="166"/>
      <c r="R200" s="226"/>
      <c r="S200" s="1"/>
      <c r="T200" s="1"/>
      <c r="U200" s="1"/>
      <c r="V200" s="4"/>
      <c r="W200" s="4"/>
      <c r="X200" s="4"/>
      <c r="Y200" s="4"/>
      <c r="Z200" s="4"/>
      <c r="AA200" s="4"/>
      <c r="AB200" s="1"/>
      <c r="AC200" s="1"/>
      <c r="AD200" s="1"/>
      <c r="AE200" s="1"/>
      <c r="AF200" s="1"/>
      <c r="AG200" s="1"/>
      <c r="AH200" s="1"/>
      <c r="AI200" s="1"/>
    </row>
    <row r="201" spans="1:35" s="2" customFormat="1" ht="11.5" x14ac:dyDescent="0.25">
      <c r="A201" s="1"/>
      <c r="B201" s="227"/>
      <c r="C201" s="227"/>
      <c r="D201" s="225"/>
      <c r="E201" s="225"/>
      <c r="F201" s="226"/>
      <c r="G201" s="166"/>
      <c r="H201" s="226"/>
      <c r="I201" s="166"/>
      <c r="J201" s="226"/>
      <c r="K201" s="166"/>
      <c r="L201" s="226"/>
      <c r="M201" s="166"/>
      <c r="N201" s="226"/>
      <c r="O201" s="166"/>
      <c r="P201" s="226"/>
      <c r="Q201" s="166"/>
      <c r="R201" s="226"/>
      <c r="S201" s="1"/>
      <c r="T201" s="1"/>
      <c r="U201" s="1"/>
      <c r="V201" s="4"/>
      <c r="W201" s="4"/>
      <c r="X201" s="4"/>
      <c r="Y201" s="4"/>
      <c r="Z201" s="4"/>
      <c r="AA201" s="4"/>
      <c r="AB201" s="1"/>
      <c r="AC201" s="1"/>
      <c r="AD201" s="1"/>
      <c r="AE201" s="1"/>
      <c r="AF201" s="1"/>
      <c r="AG201" s="1"/>
      <c r="AH201" s="1"/>
      <c r="AI201" s="1"/>
    </row>
    <row r="202" spans="1:35" s="2" customFormat="1" ht="11.5" x14ac:dyDescent="0.25">
      <c r="A202" s="1"/>
      <c r="B202" s="227"/>
      <c r="C202" s="227"/>
      <c r="D202" s="225"/>
      <c r="E202" s="225"/>
      <c r="F202" s="226"/>
      <c r="G202" s="166"/>
      <c r="H202" s="226"/>
      <c r="I202" s="166"/>
      <c r="J202" s="226"/>
      <c r="K202" s="166"/>
      <c r="L202" s="226"/>
      <c r="M202" s="166"/>
      <c r="N202" s="226"/>
      <c r="O202" s="166"/>
      <c r="P202" s="226"/>
      <c r="Q202" s="166"/>
      <c r="R202" s="226"/>
      <c r="S202" s="1"/>
      <c r="T202" s="1"/>
      <c r="U202" s="1"/>
      <c r="V202" s="4"/>
      <c r="W202" s="4"/>
      <c r="X202" s="4"/>
      <c r="Y202" s="4"/>
      <c r="Z202" s="4"/>
      <c r="AA202" s="4"/>
      <c r="AB202" s="1"/>
      <c r="AC202" s="1"/>
      <c r="AD202" s="1"/>
      <c r="AE202" s="1"/>
      <c r="AF202" s="1"/>
      <c r="AG202" s="1"/>
      <c r="AH202" s="1"/>
      <c r="AI202" s="1"/>
    </row>
    <row r="203" spans="1:35" s="2" customFormat="1" ht="11.5" x14ac:dyDescent="0.25">
      <c r="A203" s="1"/>
      <c r="B203" s="227"/>
      <c r="C203" s="227"/>
      <c r="D203" s="225"/>
      <c r="E203" s="225"/>
      <c r="F203" s="226"/>
      <c r="G203" s="166"/>
      <c r="H203" s="226"/>
      <c r="I203" s="166"/>
      <c r="J203" s="226"/>
      <c r="K203" s="166"/>
      <c r="L203" s="226"/>
      <c r="M203" s="166"/>
      <c r="N203" s="226"/>
      <c r="O203" s="166"/>
      <c r="P203" s="226"/>
      <c r="Q203" s="166"/>
      <c r="R203" s="226"/>
      <c r="S203" s="1"/>
      <c r="T203" s="1"/>
      <c r="U203" s="1"/>
      <c r="V203" s="4"/>
      <c r="W203" s="4"/>
      <c r="X203" s="4"/>
      <c r="Y203" s="4"/>
      <c r="Z203" s="4"/>
      <c r="AA203" s="4"/>
      <c r="AB203" s="1"/>
      <c r="AC203" s="1"/>
      <c r="AD203" s="1"/>
      <c r="AE203" s="1"/>
      <c r="AF203" s="1"/>
      <c r="AG203" s="1"/>
      <c r="AH203" s="1"/>
      <c r="AI203" s="1"/>
    </row>
    <row r="204" spans="1:35" s="2" customFormat="1" ht="11.5" x14ac:dyDescent="0.25">
      <c r="A204" s="1"/>
      <c r="B204" s="227"/>
      <c r="C204" s="227"/>
      <c r="D204" s="225"/>
      <c r="E204" s="225"/>
      <c r="F204" s="226"/>
      <c r="G204" s="166"/>
      <c r="H204" s="226"/>
      <c r="I204" s="166"/>
      <c r="J204" s="226"/>
      <c r="K204" s="166"/>
      <c r="L204" s="226"/>
      <c r="M204" s="166"/>
      <c r="N204" s="226"/>
      <c r="O204" s="166"/>
      <c r="P204" s="226"/>
      <c r="Q204" s="166"/>
      <c r="R204" s="226"/>
      <c r="S204" s="1"/>
      <c r="T204" s="1"/>
      <c r="U204" s="1"/>
      <c r="V204" s="4"/>
      <c r="W204" s="4"/>
      <c r="X204" s="4"/>
      <c r="Y204" s="4"/>
      <c r="Z204" s="4"/>
      <c r="AA204" s="4"/>
      <c r="AB204" s="1"/>
      <c r="AC204" s="1"/>
      <c r="AD204" s="1"/>
      <c r="AE204" s="1"/>
      <c r="AF204" s="1"/>
      <c r="AG204" s="1"/>
      <c r="AH204" s="1"/>
      <c r="AI204" s="1"/>
    </row>
    <row r="205" spans="1:35" s="2" customFormat="1" ht="11.5" x14ac:dyDescent="0.25">
      <c r="A205" s="1"/>
      <c r="B205" s="227"/>
      <c r="C205" s="227"/>
      <c r="D205" s="225"/>
      <c r="E205" s="225"/>
      <c r="F205" s="226"/>
      <c r="G205" s="166"/>
      <c r="H205" s="226"/>
      <c r="I205" s="166"/>
      <c r="J205" s="226"/>
      <c r="K205" s="166"/>
      <c r="L205" s="226"/>
      <c r="M205" s="166"/>
      <c r="N205" s="226"/>
      <c r="O205" s="166"/>
      <c r="P205" s="226"/>
      <c r="Q205" s="166"/>
      <c r="R205" s="226"/>
      <c r="S205" s="1"/>
      <c r="T205" s="1"/>
      <c r="U205" s="1"/>
      <c r="V205" s="4"/>
      <c r="W205" s="4"/>
      <c r="X205" s="4"/>
      <c r="Y205" s="4"/>
      <c r="Z205" s="4"/>
      <c r="AA205" s="4"/>
      <c r="AB205" s="1"/>
      <c r="AC205" s="1"/>
      <c r="AD205" s="1"/>
      <c r="AE205" s="1"/>
      <c r="AF205" s="1"/>
      <c r="AG205" s="1"/>
      <c r="AH205" s="1"/>
      <c r="AI205" s="1"/>
    </row>
    <row r="206" spans="1:35" s="2" customFormat="1" ht="11.5" x14ac:dyDescent="0.25">
      <c r="A206" s="1"/>
      <c r="B206" s="227"/>
      <c r="C206" s="227"/>
      <c r="D206" s="225"/>
      <c r="E206" s="225"/>
      <c r="F206" s="226"/>
      <c r="G206" s="166"/>
      <c r="H206" s="226"/>
      <c r="I206" s="166"/>
      <c r="J206" s="226"/>
      <c r="K206" s="166"/>
      <c r="L206" s="226"/>
      <c r="M206" s="166"/>
      <c r="N206" s="226"/>
      <c r="O206" s="166"/>
      <c r="P206" s="226"/>
      <c r="Q206" s="166"/>
      <c r="R206" s="226"/>
      <c r="S206" s="1"/>
      <c r="T206" s="1"/>
      <c r="U206" s="1"/>
      <c r="V206" s="4"/>
      <c r="W206" s="4"/>
      <c r="X206" s="4"/>
      <c r="Y206" s="4"/>
      <c r="Z206" s="4"/>
      <c r="AA206" s="4"/>
      <c r="AB206" s="1"/>
      <c r="AC206" s="1"/>
      <c r="AD206" s="1"/>
      <c r="AE206" s="1"/>
      <c r="AF206" s="1"/>
      <c r="AG206" s="1"/>
      <c r="AH206" s="1"/>
      <c r="AI206" s="1"/>
    </row>
    <row r="207" spans="1:35" s="2" customFormat="1" ht="11.5" x14ac:dyDescent="0.25">
      <c r="A207" s="1"/>
      <c r="B207" s="227"/>
      <c r="C207" s="227"/>
      <c r="D207" s="225"/>
      <c r="E207" s="225"/>
      <c r="F207" s="226"/>
      <c r="G207" s="166"/>
      <c r="H207" s="226"/>
      <c r="I207" s="166"/>
      <c r="J207" s="226"/>
      <c r="K207" s="166"/>
      <c r="L207" s="226"/>
      <c r="M207" s="166"/>
      <c r="N207" s="226"/>
      <c r="O207" s="166"/>
      <c r="P207" s="226"/>
      <c r="Q207" s="166"/>
      <c r="R207" s="226"/>
      <c r="S207" s="1"/>
      <c r="T207" s="1"/>
      <c r="U207" s="1"/>
      <c r="V207" s="4"/>
      <c r="W207" s="4"/>
      <c r="X207" s="4"/>
      <c r="Y207" s="4"/>
      <c r="Z207" s="4"/>
      <c r="AA207" s="4"/>
      <c r="AB207" s="1"/>
      <c r="AC207" s="1"/>
      <c r="AD207" s="1"/>
      <c r="AE207" s="1"/>
      <c r="AF207" s="1"/>
      <c r="AG207" s="1"/>
      <c r="AH207" s="1"/>
      <c r="AI207" s="1"/>
    </row>
    <row r="208" spans="1:35" s="2" customFormat="1" ht="11.5" x14ac:dyDescent="0.25">
      <c r="A208" s="1"/>
      <c r="B208" s="227"/>
      <c r="C208" s="227"/>
      <c r="D208" s="225"/>
      <c r="E208" s="225"/>
      <c r="F208" s="226"/>
      <c r="G208" s="166"/>
      <c r="H208" s="226"/>
      <c r="I208" s="166"/>
      <c r="J208" s="226"/>
      <c r="K208" s="166"/>
      <c r="L208" s="226"/>
      <c r="M208" s="166"/>
      <c r="N208" s="226"/>
      <c r="O208" s="166"/>
      <c r="P208" s="226"/>
      <c r="Q208" s="166"/>
      <c r="R208" s="226"/>
      <c r="S208" s="1"/>
      <c r="T208" s="1"/>
      <c r="U208" s="1"/>
      <c r="V208" s="4"/>
      <c r="W208" s="4"/>
      <c r="X208" s="4"/>
      <c r="Y208" s="4"/>
      <c r="Z208" s="4"/>
      <c r="AA208" s="4"/>
      <c r="AB208" s="1"/>
      <c r="AC208" s="1"/>
      <c r="AD208" s="1"/>
      <c r="AE208" s="1"/>
      <c r="AF208" s="1"/>
      <c r="AG208" s="1"/>
      <c r="AH208" s="1"/>
      <c r="AI208" s="1"/>
    </row>
    <row r="209" spans="1:35" s="2" customFormat="1" ht="11.5" x14ac:dyDescent="0.25">
      <c r="A209" s="1"/>
      <c r="B209" s="227"/>
      <c r="C209" s="227"/>
      <c r="D209" s="225"/>
      <c r="E209" s="225"/>
      <c r="F209" s="226"/>
      <c r="G209" s="166"/>
      <c r="H209" s="226"/>
      <c r="I209" s="166"/>
      <c r="J209" s="226"/>
      <c r="K209" s="166"/>
      <c r="L209" s="226"/>
      <c r="M209" s="166"/>
      <c r="N209" s="226"/>
      <c r="O209" s="166"/>
      <c r="P209" s="226"/>
      <c r="Q209" s="166"/>
      <c r="R209" s="226"/>
      <c r="S209" s="1"/>
      <c r="T209" s="1"/>
      <c r="U209" s="1"/>
      <c r="V209" s="4"/>
      <c r="W209" s="4"/>
      <c r="X209" s="4"/>
      <c r="Y209" s="4"/>
      <c r="Z209" s="4"/>
      <c r="AA209" s="4"/>
      <c r="AB209" s="1"/>
      <c r="AC209" s="1"/>
      <c r="AD209" s="1"/>
      <c r="AE209" s="1"/>
      <c r="AF209" s="1"/>
      <c r="AG209" s="1"/>
      <c r="AH209" s="1"/>
      <c r="AI209" s="1"/>
    </row>
    <row r="210" spans="1:35" s="2" customFormat="1" ht="11.5" x14ac:dyDescent="0.25">
      <c r="A210" s="1"/>
      <c r="B210" s="227"/>
      <c r="C210" s="227"/>
      <c r="D210" s="225"/>
      <c r="E210" s="225"/>
      <c r="F210" s="226"/>
      <c r="G210" s="166"/>
      <c r="H210" s="226"/>
      <c r="I210" s="166"/>
      <c r="J210" s="226"/>
      <c r="K210" s="166"/>
      <c r="L210" s="226"/>
      <c r="M210" s="166"/>
      <c r="N210" s="226"/>
      <c r="O210" s="166"/>
      <c r="P210" s="226"/>
      <c r="Q210" s="166"/>
      <c r="R210" s="226"/>
      <c r="S210" s="1"/>
      <c r="T210" s="1"/>
      <c r="U210" s="1"/>
      <c r="V210" s="4"/>
      <c r="W210" s="4"/>
      <c r="X210" s="4"/>
      <c r="Y210" s="4"/>
      <c r="Z210" s="4"/>
      <c r="AA210" s="4"/>
      <c r="AB210" s="1"/>
      <c r="AC210" s="1"/>
      <c r="AD210" s="1"/>
      <c r="AE210" s="1"/>
      <c r="AF210" s="1"/>
      <c r="AG210" s="1"/>
      <c r="AH210" s="1"/>
      <c r="AI210" s="1"/>
    </row>
    <row r="211" spans="1:35" s="2" customFormat="1" ht="11.5" x14ac:dyDescent="0.25">
      <c r="A211" s="1"/>
      <c r="B211" s="227"/>
      <c r="C211" s="227"/>
      <c r="D211" s="225"/>
      <c r="E211" s="225"/>
      <c r="F211" s="226"/>
      <c r="G211" s="166"/>
      <c r="H211" s="226"/>
      <c r="I211" s="166"/>
      <c r="J211" s="226"/>
      <c r="K211" s="166"/>
      <c r="L211" s="226"/>
      <c r="M211" s="166"/>
      <c r="N211" s="226"/>
      <c r="O211" s="166"/>
      <c r="P211" s="226"/>
      <c r="Q211" s="166"/>
      <c r="R211" s="226"/>
      <c r="S211" s="1"/>
      <c r="T211" s="1"/>
      <c r="U211" s="1"/>
      <c r="V211" s="4"/>
      <c r="W211" s="4"/>
      <c r="X211" s="4"/>
      <c r="Y211" s="4"/>
      <c r="Z211" s="4"/>
      <c r="AA211" s="4"/>
      <c r="AB211" s="1"/>
      <c r="AC211" s="1"/>
      <c r="AD211" s="1"/>
      <c r="AE211" s="1"/>
      <c r="AF211" s="1"/>
      <c r="AG211" s="1"/>
      <c r="AH211" s="1"/>
      <c r="AI211" s="1"/>
    </row>
    <row r="212" spans="1:35" s="2" customFormat="1" ht="11.5" x14ac:dyDescent="0.25">
      <c r="A212" s="1"/>
      <c r="B212" s="227"/>
      <c r="C212" s="227"/>
      <c r="D212" s="225"/>
      <c r="E212" s="225"/>
      <c r="F212" s="226"/>
      <c r="G212" s="166"/>
      <c r="H212" s="226"/>
      <c r="I212" s="166"/>
      <c r="J212" s="226"/>
      <c r="K212" s="166"/>
      <c r="L212" s="226"/>
      <c r="M212" s="166"/>
      <c r="N212" s="226"/>
      <c r="O212" s="166"/>
      <c r="P212" s="226"/>
      <c r="Q212" s="166"/>
      <c r="R212" s="226"/>
      <c r="S212" s="1"/>
      <c r="T212" s="1"/>
      <c r="U212" s="1"/>
      <c r="V212" s="4"/>
      <c r="W212" s="4"/>
      <c r="X212" s="4"/>
      <c r="Y212" s="4"/>
      <c r="Z212" s="4"/>
      <c r="AA212" s="4"/>
      <c r="AB212" s="1"/>
      <c r="AC212" s="1"/>
      <c r="AD212" s="1"/>
      <c r="AE212" s="1"/>
      <c r="AF212" s="1"/>
      <c r="AG212" s="1"/>
      <c r="AH212" s="1"/>
      <c r="AI212" s="1"/>
    </row>
    <row r="213" spans="1:35" s="2" customFormat="1" ht="11.5" x14ac:dyDescent="0.25">
      <c r="A213" s="1"/>
      <c r="B213" s="227"/>
      <c r="C213" s="227"/>
      <c r="D213" s="225"/>
      <c r="E213" s="225"/>
      <c r="F213" s="226"/>
      <c r="G213" s="166"/>
      <c r="H213" s="226"/>
      <c r="I213" s="166"/>
      <c r="J213" s="226"/>
      <c r="K213" s="166"/>
      <c r="L213" s="226"/>
      <c r="M213" s="166"/>
      <c r="N213" s="226"/>
      <c r="O213" s="166"/>
      <c r="P213" s="226"/>
      <c r="Q213" s="166"/>
      <c r="R213" s="226"/>
      <c r="S213" s="1"/>
      <c r="T213" s="1"/>
      <c r="U213" s="1"/>
      <c r="V213" s="4"/>
      <c r="W213" s="4"/>
      <c r="X213" s="4"/>
      <c r="Y213" s="4"/>
      <c r="Z213" s="4"/>
      <c r="AA213" s="4"/>
      <c r="AB213" s="1"/>
      <c r="AC213" s="1"/>
      <c r="AD213" s="1"/>
      <c r="AE213" s="1"/>
      <c r="AF213" s="1"/>
      <c r="AG213" s="1"/>
      <c r="AH213" s="1"/>
      <c r="AI213" s="1"/>
    </row>
    <row r="214" spans="1:35" s="2" customFormat="1" ht="11.5" x14ac:dyDescent="0.25">
      <c r="A214" s="1"/>
      <c r="B214" s="227"/>
      <c r="C214" s="227"/>
      <c r="D214" s="225"/>
      <c r="E214" s="225"/>
      <c r="F214" s="226"/>
      <c r="G214" s="166"/>
      <c r="H214" s="226"/>
      <c r="I214" s="166"/>
      <c r="J214" s="226"/>
      <c r="K214" s="166"/>
      <c r="L214" s="226"/>
      <c r="M214" s="166"/>
      <c r="N214" s="226"/>
      <c r="O214" s="166"/>
      <c r="P214" s="226"/>
      <c r="Q214" s="166"/>
      <c r="R214" s="226"/>
      <c r="S214" s="1"/>
      <c r="T214" s="1"/>
      <c r="U214" s="1"/>
      <c r="V214" s="4"/>
      <c r="W214" s="4"/>
      <c r="X214" s="4"/>
      <c r="Y214" s="4"/>
      <c r="Z214" s="4"/>
      <c r="AA214" s="4"/>
      <c r="AB214" s="1"/>
      <c r="AC214" s="1"/>
      <c r="AD214" s="1"/>
      <c r="AE214" s="1"/>
      <c r="AF214" s="1"/>
      <c r="AG214" s="1"/>
      <c r="AH214" s="1"/>
      <c r="AI214" s="1"/>
    </row>
    <row r="215" spans="1:35" s="2" customFormat="1" ht="11.5" x14ac:dyDescent="0.25">
      <c r="A215" s="1"/>
      <c r="B215" s="227"/>
      <c r="C215" s="227"/>
      <c r="D215" s="225"/>
      <c r="E215" s="225"/>
      <c r="F215" s="226"/>
      <c r="G215" s="166"/>
      <c r="H215" s="226"/>
      <c r="I215" s="166"/>
      <c r="J215" s="226"/>
      <c r="K215" s="166"/>
      <c r="L215" s="226"/>
      <c r="M215" s="166"/>
      <c r="N215" s="226"/>
      <c r="O215" s="166"/>
      <c r="P215" s="226"/>
      <c r="Q215" s="166"/>
      <c r="R215" s="226"/>
      <c r="S215" s="1"/>
      <c r="T215" s="1"/>
      <c r="U215" s="1"/>
      <c r="V215" s="4"/>
      <c r="W215" s="4"/>
      <c r="X215" s="4"/>
      <c r="Y215" s="4"/>
      <c r="Z215" s="4"/>
      <c r="AA215" s="4"/>
      <c r="AB215" s="1"/>
      <c r="AC215" s="1"/>
      <c r="AD215" s="1"/>
      <c r="AE215" s="1"/>
      <c r="AF215" s="1"/>
      <c r="AG215" s="1"/>
      <c r="AH215" s="1"/>
      <c r="AI215" s="1"/>
    </row>
    <row r="216" spans="1:35" s="2" customFormat="1" ht="11.5" x14ac:dyDescent="0.25">
      <c r="A216" s="1"/>
      <c r="B216" s="227"/>
      <c r="C216" s="227"/>
      <c r="D216" s="225"/>
      <c r="E216" s="225"/>
      <c r="F216" s="226"/>
      <c r="G216" s="166"/>
      <c r="H216" s="226"/>
      <c r="I216" s="166"/>
      <c r="J216" s="226"/>
      <c r="K216" s="166"/>
      <c r="L216" s="226"/>
      <c r="M216" s="166"/>
      <c r="N216" s="226"/>
      <c r="O216" s="166"/>
      <c r="P216" s="226"/>
      <c r="Q216" s="166"/>
      <c r="R216" s="226"/>
      <c r="S216" s="1"/>
      <c r="T216" s="1"/>
      <c r="U216" s="1"/>
      <c r="V216" s="4"/>
      <c r="W216" s="4"/>
      <c r="X216" s="4"/>
      <c r="Y216" s="4"/>
      <c r="Z216" s="4"/>
      <c r="AA216" s="4"/>
      <c r="AB216" s="1"/>
      <c r="AC216" s="1"/>
      <c r="AD216" s="1"/>
      <c r="AE216" s="1"/>
      <c r="AF216" s="1"/>
      <c r="AG216" s="1"/>
      <c r="AH216" s="1"/>
      <c r="AI216" s="1"/>
    </row>
    <row r="217" spans="1:35" s="2" customFormat="1" ht="11.5" x14ac:dyDescent="0.25">
      <c r="A217" s="1"/>
      <c r="B217" s="227"/>
      <c r="C217" s="227"/>
      <c r="D217" s="225"/>
      <c r="E217" s="225"/>
      <c r="F217" s="226"/>
      <c r="G217" s="166"/>
      <c r="H217" s="226"/>
      <c r="I217" s="166"/>
      <c r="J217" s="226"/>
      <c r="K217" s="166"/>
      <c r="L217" s="226"/>
      <c r="M217" s="166"/>
      <c r="N217" s="226"/>
      <c r="O217" s="166"/>
      <c r="P217" s="226"/>
      <c r="Q217" s="166"/>
      <c r="R217" s="226"/>
      <c r="S217" s="1"/>
      <c r="T217" s="1"/>
      <c r="U217" s="1"/>
      <c r="V217" s="4"/>
      <c r="W217" s="4"/>
      <c r="X217" s="4"/>
      <c r="Y217" s="4"/>
      <c r="Z217" s="4"/>
      <c r="AA217" s="4"/>
      <c r="AB217" s="1"/>
      <c r="AC217" s="1"/>
      <c r="AD217" s="1"/>
      <c r="AE217" s="1"/>
      <c r="AF217" s="1"/>
      <c r="AG217" s="1"/>
      <c r="AH217" s="1"/>
      <c r="AI217" s="1"/>
    </row>
    <row r="218" spans="1:35" s="2" customFormat="1" ht="11.5" x14ac:dyDescent="0.25">
      <c r="A218" s="1"/>
      <c r="B218" s="227"/>
      <c r="C218" s="227"/>
      <c r="D218" s="225"/>
      <c r="E218" s="225"/>
      <c r="F218" s="226"/>
      <c r="G218" s="166"/>
      <c r="H218" s="226"/>
      <c r="I218" s="166"/>
      <c r="J218" s="226"/>
      <c r="K218" s="166"/>
      <c r="L218" s="226"/>
      <c r="M218" s="166"/>
      <c r="N218" s="226"/>
      <c r="O218" s="166"/>
      <c r="P218" s="226"/>
      <c r="Q218" s="166"/>
      <c r="R218" s="226"/>
      <c r="S218" s="1"/>
      <c r="T218" s="1"/>
      <c r="U218" s="1"/>
      <c r="V218" s="4"/>
      <c r="W218" s="4"/>
      <c r="X218" s="4"/>
      <c r="Y218" s="4"/>
      <c r="Z218" s="4"/>
      <c r="AA218" s="4"/>
      <c r="AB218" s="1"/>
      <c r="AC218" s="1"/>
      <c r="AD218" s="1"/>
      <c r="AE218" s="1"/>
      <c r="AF218" s="1"/>
      <c r="AG218" s="1"/>
      <c r="AH218" s="1"/>
      <c r="AI218" s="1"/>
    </row>
    <row r="219" spans="1:35" s="2" customFormat="1" ht="11.5" x14ac:dyDescent="0.25">
      <c r="A219" s="1"/>
      <c r="B219" s="227"/>
      <c r="C219" s="227"/>
      <c r="D219" s="225"/>
      <c r="E219" s="225"/>
      <c r="F219" s="226"/>
      <c r="G219" s="166"/>
      <c r="H219" s="226"/>
      <c r="I219" s="166"/>
      <c r="J219" s="226"/>
      <c r="K219" s="166"/>
      <c r="L219" s="226"/>
      <c r="M219" s="166"/>
      <c r="N219" s="226"/>
      <c r="O219" s="166"/>
      <c r="P219" s="226"/>
      <c r="Q219" s="166"/>
      <c r="R219" s="226"/>
      <c r="S219" s="1"/>
      <c r="T219" s="1"/>
      <c r="U219" s="1"/>
      <c r="V219" s="4"/>
      <c r="W219" s="4"/>
      <c r="X219" s="4"/>
      <c r="Y219" s="4"/>
      <c r="Z219" s="4"/>
      <c r="AA219" s="4"/>
      <c r="AB219" s="1"/>
      <c r="AC219" s="1"/>
      <c r="AD219" s="1"/>
      <c r="AE219" s="1"/>
      <c r="AF219" s="1"/>
      <c r="AG219" s="1"/>
      <c r="AH219" s="1"/>
      <c r="AI219" s="1"/>
    </row>
    <row r="220" spans="1:35" s="2" customFormat="1" ht="11.5" x14ac:dyDescent="0.25">
      <c r="A220" s="1"/>
      <c r="B220" s="227"/>
      <c r="C220" s="227"/>
      <c r="D220" s="225"/>
      <c r="E220" s="225"/>
      <c r="F220" s="226"/>
      <c r="G220" s="166"/>
      <c r="H220" s="226"/>
      <c r="I220" s="166"/>
      <c r="J220" s="226"/>
      <c r="K220" s="166"/>
      <c r="L220" s="226"/>
      <c r="M220" s="166"/>
      <c r="N220" s="226"/>
      <c r="O220" s="166"/>
      <c r="P220" s="226"/>
      <c r="Q220" s="166"/>
      <c r="R220" s="226"/>
      <c r="S220" s="1"/>
      <c r="T220" s="1"/>
      <c r="U220" s="1"/>
      <c r="V220" s="4"/>
      <c r="W220" s="4"/>
      <c r="X220" s="4"/>
      <c r="Y220" s="4"/>
      <c r="Z220" s="4"/>
      <c r="AA220" s="4"/>
      <c r="AB220" s="1"/>
      <c r="AC220" s="1"/>
      <c r="AD220" s="1"/>
      <c r="AE220" s="1"/>
      <c r="AF220" s="1"/>
      <c r="AG220" s="1"/>
      <c r="AH220" s="1"/>
      <c r="AI220" s="1"/>
    </row>
    <row r="221" spans="1:35" s="2" customFormat="1" ht="11.5" x14ac:dyDescent="0.25">
      <c r="A221" s="1"/>
      <c r="B221" s="227"/>
      <c r="C221" s="227"/>
      <c r="D221" s="225"/>
      <c r="E221" s="225"/>
      <c r="F221" s="226"/>
      <c r="G221" s="166"/>
      <c r="H221" s="226"/>
      <c r="I221" s="166"/>
      <c r="J221" s="226"/>
      <c r="K221" s="166"/>
      <c r="L221" s="226"/>
      <c r="M221" s="166"/>
      <c r="N221" s="226"/>
      <c r="O221" s="166"/>
      <c r="P221" s="226"/>
      <c r="Q221" s="166"/>
      <c r="R221" s="226"/>
      <c r="S221" s="1"/>
      <c r="T221" s="1"/>
      <c r="U221" s="1"/>
      <c r="V221" s="4"/>
      <c r="W221" s="4"/>
      <c r="X221" s="4"/>
      <c r="Y221" s="4"/>
      <c r="Z221" s="4"/>
      <c r="AA221" s="4"/>
      <c r="AB221" s="1"/>
      <c r="AC221" s="1"/>
      <c r="AD221" s="1"/>
      <c r="AE221" s="1"/>
      <c r="AF221" s="1"/>
      <c r="AG221" s="1"/>
      <c r="AH221" s="1"/>
      <c r="AI221" s="1"/>
    </row>
    <row r="222" spans="1:35" s="2" customFormat="1" ht="11.5" x14ac:dyDescent="0.25">
      <c r="A222" s="1"/>
      <c r="B222" s="227"/>
      <c r="C222" s="227"/>
      <c r="D222" s="225"/>
      <c r="E222" s="225"/>
      <c r="F222" s="226"/>
      <c r="G222" s="166"/>
      <c r="H222" s="226"/>
      <c r="I222" s="166"/>
      <c r="J222" s="226"/>
      <c r="K222" s="166"/>
      <c r="L222" s="226"/>
      <c r="M222" s="166"/>
      <c r="N222" s="226"/>
      <c r="O222" s="166"/>
      <c r="P222" s="226"/>
      <c r="Q222" s="166"/>
      <c r="R222" s="226"/>
      <c r="S222" s="1"/>
      <c r="T222" s="1"/>
      <c r="U222" s="1"/>
      <c r="V222" s="4"/>
      <c r="W222" s="4"/>
      <c r="X222" s="4"/>
      <c r="Y222" s="4"/>
      <c r="Z222" s="4"/>
      <c r="AA222" s="4"/>
      <c r="AB222" s="1"/>
      <c r="AC222" s="1"/>
      <c r="AD222" s="1"/>
      <c r="AE222" s="1"/>
      <c r="AF222" s="1"/>
      <c r="AG222" s="1"/>
      <c r="AH222" s="1"/>
      <c r="AI222" s="1"/>
    </row>
    <row r="223" spans="1:35" s="2" customFormat="1" ht="11.5" x14ac:dyDescent="0.25">
      <c r="A223" s="1"/>
      <c r="B223" s="227"/>
      <c r="C223" s="227"/>
      <c r="D223" s="225"/>
      <c r="E223" s="225"/>
      <c r="F223" s="226"/>
      <c r="G223" s="166"/>
      <c r="H223" s="226"/>
      <c r="I223" s="166"/>
      <c r="J223" s="226"/>
      <c r="K223" s="166"/>
      <c r="L223" s="226"/>
      <c r="M223" s="166"/>
      <c r="N223" s="226"/>
      <c r="O223" s="166"/>
      <c r="P223" s="226"/>
      <c r="Q223" s="166"/>
      <c r="R223" s="226"/>
      <c r="S223" s="1"/>
      <c r="T223" s="1"/>
      <c r="U223" s="1"/>
      <c r="V223" s="4"/>
      <c r="W223" s="4"/>
      <c r="X223" s="4"/>
      <c r="Y223" s="4"/>
      <c r="Z223" s="4"/>
      <c r="AA223" s="4"/>
      <c r="AB223" s="1"/>
      <c r="AC223" s="1"/>
      <c r="AD223" s="1"/>
      <c r="AE223" s="1"/>
      <c r="AF223" s="1"/>
      <c r="AG223" s="1"/>
      <c r="AH223" s="1"/>
      <c r="AI223" s="1"/>
    </row>
    <row r="224" spans="1:35" s="2" customFormat="1" ht="11.5" x14ac:dyDescent="0.25">
      <c r="A224" s="1"/>
      <c r="B224" s="227"/>
      <c r="C224" s="227"/>
      <c r="D224" s="225"/>
      <c r="E224" s="225"/>
      <c r="F224" s="226"/>
      <c r="G224" s="166"/>
      <c r="H224" s="226"/>
      <c r="I224" s="166"/>
      <c r="J224" s="226"/>
      <c r="K224" s="166"/>
      <c r="L224" s="226"/>
      <c r="M224" s="166"/>
      <c r="N224" s="226"/>
      <c r="O224" s="166"/>
      <c r="P224" s="226"/>
      <c r="Q224" s="166"/>
      <c r="R224" s="226"/>
      <c r="S224" s="1"/>
      <c r="T224" s="1"/>
      <c r="U224" s="1"/>
      <c r="V224" s="4"/>
      <c r="W224" s="4"/>
      <c r="X224" s="4"/>
      <c r="Y224" s="4"/>
      <c r="Z224" s="4"/>
      <c r="AA224" s="4"/>
      <c r="AB224" s="1"/>
      <c r="AC224" s="1"/>
      <c r="AD224" s="1"/>
      <c r="AE224" s="1"/>
      <c r="AF224" s="1"/>
      <c r="AG224" s="1"/>
      <c r="AH224" s="1"/>
      <c r="AI224" s="1"/>
    </row>
    <row r="225" spans="1:35" s="2" customFormat="1" ht="11.5" x14ac:dyDescent="0.25">
      <c r="A225" s="1"/>
      <c r="B225" s="227"/>
      <c r="C225" s="227"/>
      <c r="D225" s="225"/>
      <c r="E225" s="225"/>
      <c r="F225" s="226"/>
      <c r="G225" s="166"/>
      <c r="H225" s="226"/>
      <c r="I225" s="166"/>
      <c r="J225" s="226"/>
      <c r="K225" s="166"/>
      <c r="L225" s="226"/>
      <c r="M225" s="166"/>
      <c r="N225" s="226"/>
      <c r="O225" s="166"/>
      <c r="P225" s="226"/>
      <c r="Q225" s="166"/>
      <c r="R225" s="226"/>
      <c r="S225" s="1"/>
      <c r="T225" s="1"/>
      <c r="U225" s="1"/>
      <c r="V225" s="4"/>
      <c r="W225" s="4"/>
      <c r="X225" s="4"/>
      <c r="Y225" s="4"/>
      <c r="Z225" s="4"/>
      <c r="AA225" s="4"/>
      <c r="AB225" s="1"/>
      <c r="AC225" s="1"/>
      <c r="AD225" s="1"/>
      <c r="AE225" s="1"/>
      <c r="AF225" s="1"/>
      <c r="AG225" s="1"/>
      <c r="AH225" s="1"/>
      <c r="AI225" s="1"/>
    </row>
    <row r="226" spans="1:35" s="2" customFormat="1" ht="11.5" x14ac:dyDescent="0.25">
      <c r="A226" s="1"/>
      <c r="B226" s="227"/>
      <c r="C226" s="227"/>
      <c r="D226" s="225"/>
      <c r="E226" s="225"/>
      <c r="F226" s="226"/>
      <c r="G226" s="166"/>
      <c r="H226" s="226"/>
      <c r="I226" s="166"/>
      <c r="J226" s="226"/>
      <c r="K226" s="166"/>
      <c r="L226" s="226"/>
      <c r="M226" s="166"/>
      <c r="N226" s="226"/>
      <c r="O226" s="166"/>
      <c r="P226" s="226"/>
      <c r="Q226" s="166"/>
      <c r="R226" s="226"/>
      <c r="S226" s="1"/>
      <c r="T226" s="1"/>
      <c r="U226" s="1"/>
      <c r="V226" s="4"/>
      <c r="W226" s="4"/>
      <c r="X226" s="4"/>
      <c r="Y226" s="4"/>
      <c r="Z226" s="4"/>
      <c r="AA226" s="4"/>
      <c r="AB226" s="1"/>
      <c r="AC226" s="1"/>
      <c r="AD226" s="1"/>
      <c r="AE226" s="1"/>
      <c r="AF226" s="1"/>
      <c r="AG226" s="1"/>
      <c r="AH226" s="1"/>
      <c r="AI226" s="1"/>
    </row>
    <row r="227" spans="1:35" s="2" customFormat="1" ht="11.5" x14ac:dyDescent="0.25">
      <c r="A227" s="1"/>
      <c r="B227" s="227"/>
      <c r="C227" s="227"/>
      <c r="D227" s="225"/>
      <c r="E227" s="225"/>
      <c r="F227" s="226"/>
      <c r="G227" s="166"/>
      <c r="H227" s="226"/>
      <c r="I227" s="166"/>
      <c r="J227" s="226"/>
      <c r="K227" s="166"/>
      <c r="L227" s="226"/>
      <c r="M227" s="166"/>
      <c r="N227" s="226"/>
      <c r="O227" s="166"/>
      <c r="P227" s="226"/>
      <c r="Q227" s="166"/>
      <c r="R227" s="226"/>
      <c r="S227" s="1"/>
      <c r="T227" s="1"/>
      <c r="U227" s="1"/>
      <c r="V227" s="4"/>
      <c r="W227" s="4"/>
      <c r="X227" s="4"/>
      <c r="Y227" s="4"/>
      <c r="Z227" s="4"/>
      <c r="AA227" s="4"/>
      <c r="AB227" s="1"/>
      <c r="AC227" s="1"/>
      <c r="AD227" s="1"/>
      <c r="AE227" s="1"/>
      <c r="AF227" s="1"/>
      <c r="AG227" s="1"/>
      <c r="AH227" s="1"/>
      <c r="AI227" s="1"/>
    </row>
    <row r="228" spans="1:35" s="2" customFormat="1" ht="11.5" x14ac:dyDescent="0.25">
      <c r="A228" s="1"/>
      <c r="B228" s="227"/>
      <c r="C228" s="227"/>
      <c r="D228" s="225"/>
      <c r="E228" s="225"/>
      <c r="F228" s="226"/>
      <c r="G228" s="166"/>
      <c r="H228" s="226"/>
      <c r="I228" s="166"/>
      <c r="J228" s="226"/>
      <c r="K228" s="166"/>
      <c r="L228" s="226"/>
      <c r="M228" s="166"/>
      <c r="N228" s="226"/>
      <c r="O228" s="166"/>
      <c r="P228" s="226"/>
      <c r="Q228" s="166"/>
      <c r="R228" s="226"/>
      <c r="S228" s="1"/>
      <c r="T228" s="1"/>
      <c r="U228" s="1"/>
      <c r="V228" s="4"/>
      <c r="W228" s="4"/>
      <c r="X228" s="4"/>
      <c r="Y228" s="4"/>
      <c r="Z228" s="4"/>
      <c r="AA228" s="4"/>
      <c r="AB228" s="1"/>
      <c r="AC228" s="1"/>
      <c r="AD228" s="1"/>
      <c r="AE228" s="1"/>
      <c r="AF228" s="1"/>
      <c r="AG228" s="1"/>
      <c r="AH228" s="1"/>
      <c r="AI228" s="1"/>
    </row>
    <row r="229" spans="1:35" s="2" customFormat="1" ht="11.5" x14ac:dyDescent="0.25">
      <c r="A229" s="1"/>
      <c r="B229" s="227"/>
      <c r="C229" s="227"/>
      <c r="D229" s="225"/>
      <c r="E229" s="225"/>
      <c r="F229" s="226"/>
      <c r="G229" s="166"/>
      <c r="H229" s="226"/>
      <c r="I229" s="166"/>
      <c r="J229" s="226"/>
      <c r="K229" s="166"/>
      <c r="L229" s="226"/>
      <c r="M229" s="166"/>
      <c r="N229" s="226"/>
      <c r="O229" s="166"/>
      <c r="P229" s="226"/>
      <c r="Q229" s="166"/>
      <c r="R229" s="226"/>
      <c r="S229" s="1"/>
      <c r="T229" s="1"/>
      <c r="U229" s="1"/>
      <c r="V229" s="4"/>
      <c r="W229" s="4"/>
      <c r="X229" s="4"/>
      <c r="Y229" s="4"/>
      <c r="Z229" s="4"/>
      <c r="AA229" s="4"/>
      <c r="AB229" s="1"/>
      <c r="AC229" s="1"/>
      <c r="AD229" s="1"/>
      <c r="AE229" s="1"/>
      <c r="AF229" s="1"/>
      <c r="AG229" s="1"/>
      <c r="AH229" s="1"/>
      <c r="AI229" s="1"/>
    </row>
    <row r="230" spans="1:35" s="2" customFormat="1" ht="11.5" x14ac:dyDescent="0.25">
      <c r="A230" s="1"/>
      <c r="B230" s="227"/>
      <c r="C230" s="227"/>
      <c r="D230" s="225"/>
      <c r="E230" s="225"/>
      <c r="F230" s="226"/>
      <c r="G230" s="166"/>
      <c r="H230" s="226"/>
      <c r="I230" s="166"/>
      <c r="J230" s="226"/>
      <c r="K230" s="166"/>
      <c r="L230" s="226"/>
      <c r="M230" s="166"/>
      <c r="N230" s="226"/>
      <c r="O230" s="166"/>
      <c r="P230" s="226"/>
      <c r="Q230" s="166"/>
      <c r="R230" s="226"/>
      <c r="S230" s="1"/>
      <c r="T230" s="1"/>
      <c r="U230" s="1"/>
      <c r="V230" s="4"/>
      <c r="W230" s="4"/>
      <c r="X230" s="4"/>
      <c r="Y230" s="4"/>
      <c r="Z230" s="4"/>
      <c r="AA230" s="4"/>
      <c r="AB230" s="1"/>
      <c r="AC230" s="1"/>
      <c r="AD230" s="1"/>
      <c r="AE230" s="1"/>
      <c r="AF230" s="1"/>
      <c r="AG230" s="1"/>
      <c r="AH230" s="1"/>
      <c r="AI230" s="1"/>
    </row>
    <row r="231" spans="1:35" s="2" customFormat="1" ht="11.5" x14ac:dyDescent="0.25">
      <c r="A231" s="1"/>
      <c r="B231" s="227"/>
      <c r="C231" s="227"/>
      <c r="D231" s="225"/>
      <c r="E231" s="225"/>
      <c r="F231" s="226"/>
      <c r="G231" s="166"/>
      <c r="H231" s="226"/>
      <c r="I231" s="166"/>
      <c r="J231" s="226"/>
      <c r="K231" s="166"/>
      <c r="L231" s="226"/>
      <c r="M231" s="166"/>
      <c r="N231" s="226"/>
      <c r="O231" s="166"/>
      <c r="P231" s="226"/>
      <c r="Q231" s="166"/>
      <c r="R231" s="226"/>
      <c r="S231" s="1"/>
      <c r="T231" s="1"/>
      <c r="U231" s="1"/>
      <c r="V231" s="4"/>
      <c r="W231" s="4"/>
      <c r="X231" s="4"/>
      <c r="Y231" s="4"/>
      <c r="Z231" s="4"/>
      <c r="AA231" s="4"/>
      <c r="AB231" s="1"/>
      <c r="AC231" s="1"/>
      <c r="AD231" s="1"/>
      <c r="AE231" s="1"/>
      <c r="AF231" s="1"/>
      <c r="AG231" s="1"/>
      <c r="AH231" s="1"/>
      <c r="AI231" s="1"/>
    </row>
    <row r="232" spans="1:35" s="2" customFormat="1" ht="11.5" x14ac:dyDescent="0.25">
      <c r="A232" s="1"/>
      <c r="B232" s="227"/>
      <c r="C232" s="227"/>
      <c r="D232" s="225"/>
      <c r="E232" s="225"/>
      <c r="F232" s="226"/>
      <c r="G232" s="166"/>
      <c r="H232" s="226"/>
      <c r="I232" s="166"/>
      <c r="J232" s="226"/>
      <c r="K232" s="166"/>
      <c r="L232" s="226"/>
      <c r="M232" s="166"/>
      <c r="N232" s="226"/>
      <c r="O232" s="166"/>
      <c r="P232" s="226"/>
      <c r="Q232" s="166"/>
      <c r="R232" s="226"/>
      <c r="S232" s="1"/>
      <c r="T232" s="1"/>
      <c r="U232" s="1"/>
      <c r="V232" s="4"/>
      <c r="W232" s="4"/>
      <c r="X232" s="4"/>
      <c r="Y232" s="4"/>
      <c r="Z232" s="4"/>
      <c r="AA232" s="4"/>
      <c r="AB232" s="1"/>
      <c r="AC232" s="1"/>
      <c r="AD232" s="1"/>
      <c r="AE232" s="1"/>
      <c r="AF232" s="1"/>
      <c r="AG232" s="1"/>
      <c r="AH232" s="1"/>
      <c r="AI232" s="1"/>
    </row>
    <row r="233" spans="1:35" s="2" customFormat="1" ht="11.5" x14ac:dyDescent="0.25">
      <c r="A233" s="1"/>
      <c r="B233" s="227"/>
      <c r="C233" s="227"/>
      <c r="D233" s="225"/>
      <c r="E233" s="225"/>
      <c r="F233" s="226"/>
      <c r="G233" s="166"/>
      <c r="H233" s="226"/>
      <c r="I233" s="166"/>
      <c r="J233" s="226"/>
      <c r="K233" s="166"/>
      <c r="L233" s="226"/>
      <c r="M233" s="166"/>
      <c r="N233" s="226"/>
      <c r="O233" s="166"/>
      <c r="P233" s="226"/>
      <c r="Q233" s="166"/>
      <c r="R233" s="226"/>
      <c r="S233" s="1"/>
      <c r="T233" s="1"/>
      <c r="U233" s="1"/>
      <c r="V233" s="4"/>
      <c r="W233" s="4"/>
      <c r="X233" s="4"/>
      <c r="Y233" s="4"/>
      <c r="Z233" s="4"/>
      <c r="AA233" s="4"/>
      <c r="AB233" s="1"/>
      <c r="AC233" s="1"/>
      <c r="AD233" s="1"/>
      <c r="AE233" s="1"/>
      <c r="AF233" s="1"/>
      <c r="AG233" s="1"/>
      <c r="AH233" s="1"/>
      <c r="AI233" s="1"/>
    </row>
    <row r="234" spans="1:35" s="2" customFormat="1" ht="11.5" x14ac:dyDescent="0.25">
      <c r="A234" s="1"/>
      <c r="B234" s="227"/>
      <c r="C234" s="227"/>
      <c r="D234" s="225"/>
      <c r="E234" s="225"/>
      <c r="F234" s="226"/>
      <c r="G234" s="166"/>
      <c r="H234" s="226"/>
      <c r="I234" s="166"/>
      <c r="J234" s="226"/>
      <c r="K234" s="166"/>
      <c r="L234" s="226"/>
      <c r="M234" s="166"/>
      <c r="N234" s="226"/>
      <c r="O234" s="166"/>
      <c r="P234" s="226"/>
      <c r="Q234" s="166"/>
      <c r="R234" s="226"/>
      <c r="S234" s="1"/>
      <c r="T234" s="1"/>
      <c r="U234" s="1"/>
      <c r="V234" s="4"/>
      <c r="W234" s="4"/>
      <c r="X234" s="4"/>
      <c r="Y234" s="4"/>
      <c r="Z234" s="4"/>
      <c r="AA234" s="4"/>
      <c r="AB234" s="1"/>
      <c r="AC234" s="1"/>
      <c r="AD234" s="1"/>
      <c r="AE234" s="1"/>
      <c r="AF234" s="1"/>
      <c r="AG234" s="1"/>
      <c r="AH234" s="1"/>
      <c r="AI234" s="1"/>
    </row>
    <row r="235" spans="1:35" s="2" customFormat="1" ht="11.5" x14ac:dyDescent="0.25">
      <c r="A235" s="1"/>
      <c r="B235" s="227"/>
      <c r="C235" s="227"/>
      <c r="D235" s="225"/>
      <c r="E235" s="225"/>
      <c r="F235" s="226"/>
      <c r="G235" s="166"/>
      <c r="H235" s="226"/>
      <c r="I235" s="166"/>
      <c r="J235" s="226"/>
      <c r="K235" s="166"/>
      <c r="L235" s="226"/>
      <c r="M235" s="166"/>
      <c r="N235" s="226"/>
      <c r="O235" s="166"/>
      <c r="P235" s="226"/>
      <c r="Q235" s="166"/>
      <c r="R235" s="226"/>
      <c r="S235" s="1"/>
      <c r="T235" s="1"/>
      <c r="U235" s="1"/>
      <c r="V235" s="4"/>
      <c r="W235" s="4"/>
      <c r="X235" s="4"/>
      <c r="Y235" s="4"/>
      <c r="Z235" s="4"/>
      <c r="AA235" s="4"/>
      <c r="AB235" s="1"/>
      <c r="AC235" s="1"/>
      <c r="AD235" s="1"/>
      <c r="AE235" s="1"/>
      <c r="AF235" s="1"/>
      <c r="AG235" s="1"/>
      <c r="AH235" s="1"/>
      <c r="AI235" s="1"/>
    </row>
    <row r="236" spans="1:35" s="2" customFormat="1" ht="11.5" x14ac:dyDescent="0.25">
      <c r="A236" s="1"/>
      <c r="B236" s="227"/>
      <c r="C236" s="227"/>
      <c r="D236" s="225"/>
      <c r="E236" s="225"/>
      <c r="F236" s="226"/>
      <c r="G236" s="166"/>
      <c r="H236" s="226"/>
      <c r="I236" s="166"/>
      <c r="J236" s="226"/>
      <c r="K236" s="166"/>
      <c r="L236" s="226"/>
      <c r="M236" s="166"/>
      <c r="N236" s="226"/>
      <c r="O236" s="166"/>
      <c r="P236" s="226"/>
      <c r="Q236" s="166"/>
      <c r="R236" s="226"/>
      <c r="S236" s="1"/>
      <c r="T236" s="1"/>
      <c r="U236" s="1"/>
      <c r="V236" s="4"/>
      <c r="W236" s="4"/>
      <c r="X236" s="4"/>
      <c r="Y236" s="4"/>
      <c r="Z236" s="4"/>
      <c r="AA236" s="4"/>
      <c r="AB236" s="1"/>
      <c r="AC236" s="1"/>
      <c r="AD236" s="1"/>
      <c r="AE236" s="1"/>
      <c r="AF236" s="1"/>
      <c r="AG236" s="1"/>
      <c r="AH236" s="1"/>
      <c r="AI236" s="1"/>
    </row>
    <row r="237" spans="1:35" s="2" customFormat="1" ht="11.5" x14ac:dyDescent="0.25">
      <c r="A237" s="1"/>
      <c r="B237" s="227"/>
      <c r="C237" s="227"/>
      <c r="D237" s="225"/>
      <c r="E237" s="225"/>
      <c r="F237" s="226"/>
      <c r="G237" s="166"/>
      <c r="H237" s="226"/>
      <c r="I237" s="166"/>
      <c r="J237" s="226"/>
      <c r="K237" s="166"/>
      <c r="L237" s="226"/>
      <c r="M237" s="166"/>
      <c r="N237" s="226"/>
      <c r="O237" s="166"/>
      <c r="P237" s="226"/>
      <c r="Q237" s="166"/>
      <c r="R237" s="226"/>
      <c r="S237" s="1"/>
      <c r="T237" s="1"/>
      <c r="U237" s="1"/>
      <c r="V237" s="4"/>
      <c r="W237" s="4"/>
      <c r="X237" s="4"/>
      <c r="Y237" s="4"/>
      <c r="Z237" s="4"/>
      <c r="AA237" s="4"/>
      <c r="AB237" s="1"/>
      <c r="AC237" s="1"/>
      <c r="AD237" s="1"/>
      <c r="AE237" s="1"/>
      <c r="AF237" s="1"/>
      <c r="AG237" s="1"/>
      <c r="AH237" s="1"/>
      <c r="AI237" s="1"/>
    </row>
    <row r="238" spans="1:35" s="2" customFormat="1" ht="11.5" x14ac:dyDescent="0.25">
      <c r="A238" s="1"/>
      <c r="B238" s="227"/>
      <c r="C238" s="227"/>
      <c r="D238" s="225"/>
      <c r="E238" s="225"/>
      <c r="F238" s="226"/>
      <c r="G238" s="166"/>
      <c r="H238" s="226"/>
      <c r="I238" s="166"/>
      <c r="J238" s="226"/>
      <c r="K238" s="166"/>
      <c r="L238" s="226"/>
      <c r="M238" s="166"/>
      <c r="N238" s="226"/>
      <c r="O238" s="166"/>
      <c r="P238" s="226"/>
      <c r="Q238" s="166"/>
      <c r="R238" s="226"/>
      <c r="S238" s="1"/>
      <c r="T238" s="1"/>
      <c r="U238" s="1"/>
      <c r="V238" s="4"/>
      <c r="W238" s="4"/>
      <c r="X238" s="4"/>
      <c r="Y238" s="4"/>
      <c r="Z238" s="4"/>
      <c r="AA238" s="4"/>
      <c r="AB238" s="1"/>
      <c r="AC238" s="1"/>
      <c r="AD238" s="1"/>
      <c r="AE238" s="1"/>
      <c r="AF238" s="1"/>
      <c r="AG238" s="1"/>
      <c r="AH238" s="1"/>
      <c r="AI238" s="1"/>
    </row>
    <row r="239" spans="1:35" s="2" customFormat="1" ht="11.5" x14ac:dyDescent="0.25">
      <c r="A239" s="1"/>
      <c r="B239" s="227"/>
      <c r="C239" s="227"/>
      <c r="D239" s="225"/>
      <c r="E239" s="225"/>
      <c r="F239" s="226"/>
      <c r="G239" s="166"/>
      <c r="H239" s="226"/>
      <c r="I239" s="166"/>
      <c r="J239" s="226"/>
      <c r="K239" s="166"/>
      <c r="L239" s="226"/>
      <c r="M239" s="166"/>
      <c r="N239" s="226"/>
      <c r="O239" s="166"/>
      <c r="P239" s="226"/>
      <c r="Q239" s="166"/>
      <c r="R239" s="226"/>
      <c r="S239" s="1"/>
      <c r="T239" s="1"/>
      <c r="U239" s="1"/>
      <c r="V239" s="4"/>
      <c r="W239" s="4"/>
      <c r="X239" s="4"/>
      <c r="Y239" s="4"/>
      <c r="Z239" s="4"/>
      <c r="AA239" s="4"/>
      <c r="AB239" s="1"/>
      <c r="AC239" s="1"/>
      <c r="AD239" s="1"/>
      <c r="AE239" s="1"/>
      <c r="AF239" s="1"/>
      <c r="AG239" s="1"/>
      <c r="AH239" s="1"/>
      <c r="AI239" s="1"/>
    </row>
    <row r="240" spans="1:35" s="2" customFormat="1" ht="11.5" x14ac:dyDescent="0.25">
      <c r="A240" s="1"/>
      <c r="B240" s="227"/>
      <c r="C240" s="227"/>
      <c r="D240" s="225"/>
      <c r="E240" s="225"/>
      <c r="F240" s="226"/>
      <c r="G240" s="166"/>
      <c r="H240" s="226"/>
      <c r="I240" s="166"/>
      <c r="J240" s="226"/>
      <c r="K240" s="166"/>
      <c r="L240" s="226"/>
      <c r="M240" s="166"/>
      <c r="N240" s="226"/>
      <c r="O240" s="166"/>
      <c r="P240" s="226"/>
      <c r="Q240" s="166"/>
      <c r="R240" s="226"/>
      <c r="S240" s="1"/>
      <c r="T240" s="1"/>
      <c r="U240" s="1"/>
      <c r="V240" s="4"/>
      <c r="W240" s="4"/>
      <c r="X240" s="4"/>
      <c r="Y240" s="4"/>
      <c r="Z240" s="4"/>
      <c r="AA240" s="4"/>
      <c r="AB240" s="1"/>
      <c r="AC240" s="1"/>
      <c r="AD240" s="1"/>
      <c r="AE240" s="1"/>
      <c r="AF240" s="1"/>
      <c r="AG240" s="1"/>
      <c r="AH240" s="1"/>
      <c r="AI240" s="1"/>
    </row>
    <row r="241" spans="1:35" s="2" customFormat="1" ht="11.5" x14ac:dyDescent="0.25">
      <c r="A241" s="1"/>
      <c r="B241" s="227"/>
      <c r="C241" s="227"/>
      <c r="D241" s="225"/>
      <c r="E241" s="225"/>
      <c r="F241" s="226"/>
      <c r="G241" s="166"/>
      <c r="H241" s="226"/>
      <c r="I241" s="166"/>
      <c r="J241" s="226"/>
      <c r="K241" s="166"/>
      <c r="L241" s="226"/>
      <c r="M241" s="166"/>
      <c r="N241" s="226"/>
      <c r="O241" s="166"/>
      <c r="P241" s="226"/>
      <c r="Q241" s="166"/>
      <c r="R241" s="226"/>
      <c r="S241" s="1"/>
      <c r="T241" s="1"/>
      <c r="U241" s="1"/>
      <c r="V241" s="4"/>
      <c r="W241" s="4"/>
      <c r="X241" s="4"/>
      <c r="Y241" s="4"/>
      <c r="Z241" s="4"/>
      <c r="AA241" s="4"/>
      <c r="AB241" s="1"/>
      <c r="AC241" s="1"/>
      <c r="AD241" s="1"/>
      <c r="AE241" s="1"/>
      <c r="AF241" s="1"/>
      <c r="AG241" s="1"/>
      <c r="AH241" s="1"/>
      <c r="AI241" s="1"/>
    </row>
    <row r="242" spans="1:35" s="2" customFormat="1" ht="11.5" x14ac:dyDescent="0.25">
      <c r="A242" s="1"/>
      <c r="B242" s="227"/>
      <c r="C242" s="227"/>
      <c r="D242" s="225"/>
      <c r="E242" s="225"/>
      <c r="F242" s="226"/>
      <c r="G242" s="166"/>
      <c r="H242" s="226"/>
      <c r="I242" s="166"/>
      <c r="J242" s="226"/>
      <c r="K242" s="166"/>
      <c r="L242" s="226"/>
      <c r="M242" s="166"/>
      <c r="N242" s="226"/>
      <c r="O242" s="166"/>
      <c r="P242" s="226"/>
      <c r="Q242" s="166"/>
      <c r="R242" s="226"/>
      <c r="S242" s="1"/>
      <c r="T242" s="1"/>
      <c r="U242" s="1"/>
      <c r="V242" s="4"/>
      <c r="W242" s="4"/>
      <c r="X242" s="4"/>
      <c r="Y242" s="4"/>
      <c r="Z242" s="4"/>
      <c r="AA242" s="4"/>
      <c r="AB242" s="1"/>
      <c r="AC242" s="1"/>
      <c r="AD242" s="1"/>
      <c r="AE242" s="1"/>
      <c r="AF242" s="1"/>
      <c r="AG242" s="1"/>
      <c r="AH242" s="1"/>
      <c r="AI242" s="1"/>
    </row>
    <row r="243" spans="1:35" s="2" customFormat="1" ht="11.5" x14ac:dyDescent="0.25">
      <c r="A243" s="1"/>
      <c r="B243" s="227"/>
      <c r="C243" s="227"/>
      <c r="D243" s="225"/>
      <c r="E243" s="225"/>
      <c r="F243" s="226"/>
      <c r="G243" s="166"/>
      <c r="H243" s="226"/>
      <c r="I243" s="166"/>
      <c r="J243" s="226"/>
      <c r="K243" s="166"/>
      <c r="L243" s="226"/>
      <c r="M243" s="166"/>
      <c r="N243" s="226"/>
      <c r="O243" s="166"/>
      <c r="P243" s="226"/>
      <c r="Q243" s="166"/>
      <c r="R243" s="226"/>
      <c r="S243" s="1"/>
      <c r="T243" s="1"/>
      <c r="U243" s="1"/>
      <c r="V243" s="4"/>
      <c r="W243" s="4"/>
      <c r="X243" s="4"/>
      <c r="Y243" s="4"/>
      <c r="Z243" s="4"/>
      <c r="AA243" s="4"/>
      <c r="AB243" s="1"/>
      <c r="AC243" s="1"/>
      <c r="AD243" s="1"/>
      <c r="AE243" s="1"/>
      <c r="AF243" s="1"/>
      <c r="AG243" s="1"/>
      <c r="AH243" s="1"/>
      <c r="AI243" s="1"/>
    </row>
    <row r="244" spans="1:35" s="2" customFormat="1" ht="11.5" x14ac:dyDescent="0.25">
      <c r="A244" s="1"/>
      <c r="B244" s="227"/>
      <c r="C244" s="227"/>
      <c r="D244" s="225"/>
      <c r="E244" s="225"/>
      <c r="F244" s="226"/>
      <c r="G244" s="166"/>
      <c r="H244" s="226"/>
      <c r="I244" s="166"/>
      <c r="J244" s="226"/>
      <c r="K244" s="166"/>
      <c r="L244" s="226"/>
      <c r="M244" s="166"/>
      <c r="N244" s="226"/>
      <c r="O244" s="166"/>
      <c r="P244" s="226"/>
      <c r="Q244" s="166"/>
      <c r="R244" s="226"/>
      <c r="S244" s="1"/>
      <c r="T244" s="1"/>
      <c r="U244" s="1"/>
      <c r="V244" s="4"/>
      <c r="W244" s="4"/>
      <c r="X244" s="4"/>
      <c r="Y244" s="4"/>
      <c r="Z244" s="4"/>
      <c r="AA244" s="4"/>
      <c r="AB244" s="1"/>
      <c r="AC244" s="1"/>
      <c r="AD244" s="1"/>
      <c r="AE244" s="1"/>
      <c r="AF244" s="1"/>
      <c r="AG244" s="1"/>
      <c r="AH244" s="1"/>
      <c r="AI244" s="1"/>
    </row>
    <row r="245" spans="1:35" s="2" customFormat="1" ht="11.5" x14ac:dyDescent="0.25">
      <c r="A245" s="1"/>
      <c r="B245" s="227"/>
      <c r="C245" s="227"/>
      <c r="D245" s="225"/>
      <c r="E245" s="225"/>
      <c r="F245" s="226"/>
      <c r="G245" s="166"/>
      <c r="H245" s="226"/>
      <c r="I245" s="166"/>
      <c r="J245" s="226"/>
      <c r="K245" s="166"/>
      <c r="L245" s="226"/>
      <c r="M245" s="166"/>
      <c r="N245" s="226"/>
      <c r="O245" s="166"/>
      <c r="P245" s="226"/>
      <c r="Q245" s="166"/>
      <c r="R245" s="226"/>
      <c r="S245" s="1"/>
      <c r="T245" s="1"/>
      <c r="U245" s="1"/>
      <c r="V245" s="4"/>
      <c r="W245" s="4"/>
      <c r="X245" s="4"/>
      <c r="Y245" s="4"/>
      <c r="Z245" s="4"/>
      <c r="AA245" s="4"/>
      <c r="AB245" s="1"/>
      <c r="AC245" s="1"/>
      <c r="AD245" s="1"/>
      <c r="AE245" s="1"/>
      <c r="AF245" s="1"/>
      <c r="AG245" s="1"/>
      <c r="AH245" s="1"/>
      <c r="AI245" s="1"/>
    </row>
    <row r="246" spans="1:35" s="2" customFormat="1" ht="11.5" x14ac:dyDescent="0.25">
      <c r="A246" s="1"/>
      <c r="B246" s="227"/>
      <c r="C246" s="227"/>
      <c r="D246" s="225"/>
      <c r="E246" s="225"/>
      <c r="F246" s="226"/>
      <c r="G246" s="166"/>
      <c r="H246" s="226"/>
      <c r="I246" s="166"/>
      <c r="J246" s="226"/>
      <c r="K246" s="166"/>
      <c r="L246" s="226"/>
      <c r="M246" s="166"/>
      <c r="N246" s="226"/>
      <c r="O246" s="166"/>
      <c r="P246" s="226"/>
      <c r="Q246" s="166"/>
      <c r="R246" s="226"/>
      <c r="S246" s="1"/>
      <c r="T246" s="1"/>
      <c r="U246" s="1"/>
      <c r="V246" s="4"/>
      <c r="W246" s="4"/>
      <c r="X246" s="4"/>
      <c r="Y246" s="4"/>
      <c r="Z246" s="4"/>
      <c r="AA246" s="4"/>
      <c r="AB246" s="1"/>
      <c r="AC246" s="1"/>
      <c r="AD246" s="1"/>
      <c r="AE246" s="1"/>
      <c r="AF246" s="1"/>
      <c r="AG246" s="1"/>
      <c r="AH246" s="1"/>
      <c r="AI246" s="1"/>
    </row>
    <row r="247" spans="1:35" s="2" customFormat="1" ht="11.5" x14ac:dyDescent="0.25">
      <c r="A247" s="1"/>
      <c r="B247" s="227"/>
      <c r="C247" s="227"/>
      <c r="D247" s="225"/>
      <c r="E247" s="225"/>
      <c r="F247" s="226"/>
      <c r="G247" s="166"/>
      <c r="H247" s="226"/>
      <c r="I247" s="166"/>
      <c r="J247" s="226"/>
      <c r="K247" s="166"/>
      <c r="L247" s="226"/>
      <c r="M247" s="166"/>
      <c r="N247" s="226"/>
      <c r="O247" s="166"/>
      <c r="P247" s="226"/>
      <c r="Q247" s="166"/>
      <c r="R247" s="226"/>
      <c r="S247" s="1"/>
      <c r="T247" s="1"/>
      <c r="U247" s="1"/>
      <c r="V247" s="4"/>
      <c r="W247" s="4"/>
      <c r="X247" s="4"/>
      <c r="Y247" s="4"/>
      <c r="Z247" s="4"/>
      <c r="AA247" s="4"/>
      <c r="AB247" s="1"/>
      <c r="AC247" s="1"/>
      <c r="AD247" s="1"/>
      <c r="AE247" s="1"/>
      <c r="AF247" s="1"/>
      <c r="AG247" s="1"/>
      <c r="AH247" s="1"/>
      <c r="AI247" s="1"/>
    </row>
    <row r="248" spans="1:35" s="2" customFormat="1" ht="11.5" x14ac:dyDescent="0.25">
      <c r="A248" s="1"/>
      <c r="B248" s="227"/>
      <c r="C248" s="227"/>
      <c r="D248" s="225"/>
      <c r="E248" s="225"/>
      <c r="F248" s="226"/>
      <c r="G248" s="166"/>
      <c r="H248" s="226"/>
      <c r="I248" s="166"/>
      <c r="J248" s="226"/>
      <c r="K248" s="166"/>
      <c r="L248" s="226"/>
      <c r="M248" s="166"/>
      <c r="N248" s="226"/>
      <c r="O248" s="166"/>
      <c r="P248" s="226"/>
      <c r="Q248" s="166"/>
      <c r="R248" s="226"/>
      <c r="S248" s="1"/>
      <c r="T248" s="1"/>
      <c r="U248" s="1"/>
      <c r="V248" s="4"/>
      <c r="W248" s="4"/>
      <c r="X248" s="4"/>
      <c r="Y248" s="4"/>
      <c r="Z248" s="4"/>
      <c r="AA248" s="4"/>
      <c r="AB248" s="1"/>
      <c r="AC248" s="1"/>
      <c r="AD248" s="1"/>
      <c r="AE248" s="1"/>
      <c r="AF248" s="1"/>
      <c r="AG248" s="1"/>
      <c r="AH248" s="1"/>
      <c r="AI248" s="1"/>
    </row>
    <row r="249" spans="1:35" s="2" customFormat="1" ht="11.5" x14ac:dyDescent="0.25">
      <c r="A249" s="1"/>
      <c r="B249" s="227"/>
      <c r="C249" s="227"/>
      <c r="D249" s="225"/>
      <c r="E249" s="225"/>
      <c r="F249" s="226"/>
      <c r="G249" s="166"/>
      <c r="H249" s="226"/>
      <c r="I249" s="166"/>
      <c r="J249" s="226"/>
      <c r="K249" s="166"/>
      <c r="L249" s="226"/>
      <c r="M249" s="166"/>
      <c r="N249" s="226"/>
      <c r="O249" s="166"/>
      <c r="P249" s="226"/>
      <c r="Q249" s="166"/>
      <c r="R249" s="226"/>
      <c r="S249" s="1"/>
      <c r="T249" s="1"/>
      <c r="U249" s="1"/>
      <c r="V249" s="4"/>
      <c r="W249" s="4"/>
      <c r="X249" s="4"/>
      <c r="Y249" s="4"/>
      <c r="Z249" s="4"/>
      <c r="AA249" s="4"/>
      <c r="AB249" s="1"/>
      <c r="AC249" s="1"/>
      <c r="AD249" s="1"/>
      <c r="AE249" s="1"/>
      <c r="AF249" s="1"/>
      <c r="AG249" s="1"/>
      <c r="AH249" s="1"/>
      <c r="AI249" s="1"/>
    </row>
    <row r="250" spans="1:35" s="2" customFormat="1" ht="11.5" x14ac:dyDescent="0.25">
      <c r="A250" s="1"/>
      <c r="B250" s="227"/>
      <c r="C250" s="227"/>
      <c r="D250" s="225"/>
      <c r="E250" s="225"/>
      <c r="F250" s="226"/>
      <c r="G250" s="166"/>
      <c r="H250" s="226"/>
      <c r="I250" s="166"/>
      <c r="J250" s="226"/>
      <c r="K250" s="166"/>
      <c r="L250" s="226"/>
      <c r="M250" s="166"/>
      <c r="N250" s="226"/>
      <c r="O250" s="166"/>
      <c r="P250" s="226"/>
      <c r="Q250" s="166"/>
      <c r="R250" s="226"/>
      <c r="S250" s="1"/>
      <c r="T250" s="1"/>
      <c r="U250" s="1"/>
      <c r="V250" s="4"/>
      <c r="W250" s="4"/>
      <c r="X250" s="4"/>
      <c r="Y250" s="4"/>
      <c r="Z250" s="4"/>
      <c r="AA250" s="4"/>
      <c r="AB250" s="1"/>
      <c r="AC250" s="1"/>
      <c r="AD250" s="1"/>
      <c r="AE250" s="1"/>
      <c r="AF250" s="1"/>
      <c r="AG250" s="1"/>
      <c r="AH250" s="1"/>
      <c r="AI250" s="1"/>
    </row>
    <row r="251" spans="1:35" s="2" customFormat="1" ht="11.5" x14ac:dyDescent="0.25">
      <c r="A251" s="1"/>
      <c r="B251" s="227"/>
      <c r="C251" s="227"/>
      <c r="D251" s="225"/>
      <c r="E251" s="225"/>
      <c r="F251" s="226"/>
      <c r="G251" s="166"/>
      <c r="H251" s="226"/>
      <c r="I251" s="166"/>
      <c r="J251" s="226"/>
      <c r="K251" s="166"/>
      <c r="L251" s="226"/>
      <c r="M251" s="166"/>
      <c r="N251" s="226"/>
      <c r="O251" s="166"/>
      <c r="P251" s="226"/>
      <c r="Q251" s="166"/>
      <c r="R251" s="226"/>
      <c r="S251" s="1"/>
      <c r="T251" s="1"/>
      <c r="U251" s="1"/>
      <c r="V251" s="4"/>
      <c r="W251" s="4"/>
      <c r="X251" s="4"/>
      <c r="Y251" s="4"/>
      <c r="Z251" s="4"/>
      <c r="AA251" s="4"/>
      <c r="AB251" s="1"/>
      <c r="AC251" s="1"/>
      <c r="AD251" s="1"/>
      <c r="AE251" s="1"/>
      <c r="AF251" s="1"/>
      <c r="AG251" s="1"/>
      <c r="AH251" s="1"/>
      <c r="AI251" s="1"/>
    </row>
    <row r="252" spans="1:35" s="2" customFormat="1" ht="11.5" x14ac:dyDescent="0.25">
      <c r="A252" s="1"/>
      <c r="B252" s="227"/>
      <c r="C252" s="227"/>
      <c r="D252" s="225"/>
      <c r="E252" s="225"/>
      <c r="F252" s="226"/>
      <c r="G252" s="166"/>
      <c r="H252" s="226"/>
      <c r="I252" s="166"/>
      <c r="J252" s="226"/>
      <c r="K252" s="166"/>
      <c r="L252" s="226"/>
      <c r="M252" s="166"/>
      <c r="N252" s="226"/>
      <c r="O252" s="166"/>
      <c r="P252" s="226"/>
      <c r="Q252" s="166"/>
      <c r="R252" s="226"/>
      <c r="S252" s="1"/>
      <c r="T252" s="1"/>
      <c r="U252" s="1"/>
      <c r="V252" s="4"/>
      <c r="W252" s="4"/>
      <c r="X252" s="4"/>
      <c r="Y252" s="4"/>
      <c r="Z252" s="4"/>
      <c r="AA252" s="4"/>
      <c r="AB252" s="1"/>
      <c r="AC252" s="1"/>
      <c r="AD252" s="1"/>
      <c r="AE252" s="1"/>
      <c r="AF252" s="1"/>
      <c r="AG252" s="1"/>
      <c r="AH252" s="1"/>
      <c r="AI252" s="1"/>
    </row>
    <row r="253" spans="1:35" s="2" customFormat="1" ht="11.5" x14ac:dyDescent="0.25">
      <c r="A253" s="1"/>
      <c r="B253" s="227"/>
      <c r="C253" s="227"/>
      <c r="D253" s="225"/>
      <c r="E253" s="225"/>
      <c r="F253" s="226"/>
      <c r="G253" s="166"/>
      <c r="H253" s="226"/>
      <c r="I253" s="166"/>
      <c r="J253" s="226"/>
      <c r="K253" s="166"/>
      <c r="L253" s="226"/>
      <c r="M253" s="166"/>
      <c r="N253" s="226"/>
      <c r="O253" s="166"/>
      <c r="P253" s="226"/>
      <c r="Q253" s="166"/>
      <c r="R253" s="226"/>
      <c r="S253" s="1"/>
      <c r="T253" s="1"/>
      <c r="U253" s="1"/>
      <c r="V253" s="4"/>
      <c r="W253" s="4"/>
      <c r="X253" s="4"/>
      <c r="Y253" s="4"/>
      <c r="Z253" s="4"/>
      <c r="AA253" s="4"/>
      <c r="AB253" s="1"/>
      <c r="AC253" s="1"/>
      <c r="AD253" s="1"/>
      <c r="AE253" s="1"/>
      <c r="AF253" s="1"/>
      <c r="AG253" s="1"/>
      <c r="AH253" s="1"/>
      <c r="AI253" s="1"/>
    </row>
    <row r="254" spans="1:35" s="2" customFormat="1" ht="11.5" x14ac:dyDescent="0.25">
      <c r="A254" s="1"/>
      <c r="B254" s="227"/>
      <c r="C254" s="227"/>
      <c r="D254" s="225"/>
      <c r="E254" s="225"/>
      <c r="F254" s="226"/>
      <c r="G254" s="166"/>
      <c r="H254" s="226"/>
      <c r="I254" s="166"/>
      <c r="J254" s="226"/>
      <c r="K254" s="166"/>
      <c r="L254" s="226"/>
      <c r="M254" s="166"/>
      <c r="N254" s="226"/>
      <c r="O254" s="166"/>
      <c r="P254" s="226"/>
      <c r="Q254" s="166"/>
      <c r="R254" s="226"/>
      <c r="S254" s="1"/>
      <c r="T254" s="1"/>
      <c r="U254" s="1"/>
      <c r="V254" s="4"/>
      <c r="W254" s="4"/>
      <c r="X254" s="4"/>
      <c r="Y254" s="4"/>
      <c r="Z254" s="4"/>
      <c r="AA254" s="4"/>
      <c r="AB254" s="1"/>
      <c r="AC254" s="1"/>
      <c r="AD254" s="1"/>
      <c r="AE254" s="1"/>
      <c r="AF254" s="1"/>
      <c r="AG254" s="1"/>
      <c r="AH254" s="1"/>
      <c r="AI254" s="1"/>
    </row>
    <row r="255" spans="1:35" s="2" customFormat="1" ht="11.5" x14ac:dyDescent="0.25">
      <c r="A255" s="1"/>
      <c r="B255" s="227"/>
      <c r="C255" s="227"/>
      <c r="D255" s="225"/>
      <c r="E255" s="225"/>
      <c r="F255" s="226"/>
      <c r="G255" s="166"/>
      <c r="H255" s="226"/>
      <c r="I255" s="166"/>
      <c r="J255" s="226"/>
      <c r="K255" s="166"/>
      <c r="L255" s="226"/>
      <c r="M255" s="166"/>
      <c r="N255" s="226"/>
      <c r="O255" s="166"/>
      <c r="P255" s="226"/>
      <c r="Q255" s="166"/>
      <c r="R255" s="226"/>
      <c r="S255" s="1"/>
      <c r="T255" s="1"/>
      <c r="U255" s="1"/>
      <c r="V255" s="4"/>
      <c r="W255" s="4"/>
      <c r="X255" s="4"/>
      <c r="Y255" s="4"/>
      <c r="Z255" s="4"/>
      <c r="AA255" s="4"/>
      <c r="AB255" s="1"/>
      <c r="AC255" s="1"/>
      <c r="AD255" s="1"/>
      <c r="AE255" s="1"/>
      <c r="AF255" s="1"/>
      <c r="AG255" s="1"/>
      <c r="AH255" s="1"/>
      <c r="AI255" s="1"/>
    </row>
    <row r="256" spans="1:35" s="2" customFormat="1" ht="11.5" x14ac:dyDescent="0.25">
      <c r="A256" s="1"/>
      <c r="B256" s="227"/>
      <c r="C256" s="227"/>
      <c r="D256" s="225"/>
      <c r="E256" s="225"/>
      <c r="F256" s="226"/>
      <c r="G256" s="166"/>
      <c r="H256" s="226"/>
      <c r="I256" s="166"/>
      <c r="J256" s="226"/>
      <c r="K256" s="166"/>
      <c r="L256" s="226"/>
      <c r="M256" s="166"/>
      <c r="N256" s="226"/>
      <c r="O256" s="166"/>
      <c r="P256" s="226"/>
      <c r="Q256" s="166"/>
      <c r="R256" s="226"/>
      <c r="S256" s="1"/>
      <c r="T256" s="1"/>
      <c r="U256" s="1"/>
      <c r="V256" s="4"/>
      <c r="W256" s="4"/>
      <c r="X256" s="4"/>
      <c r="Y256" s="4"/>
      <c r="Z256" s="4"/>
      <c r="AA256" s="4"/>
      <c r="AB256" s="1"/>
      <c r="AC256" s="1"/>
      <c r="AD256" s="1"/>
      <c r="AE256" s="1"/>
      <c r="AF256" s="1"/>
      <c r="AG256" s="1"/>
      <c r="AH256" s="1"/>
      <c r="AI256" s="1"/>
    </row>
    <row r="257" spans="1:35" s="2" customFormat="1" ht="11.5" x14ac:dyDescent="0.25">
      <c r="A257" s="1"/>
      <c r="B257" s="227"/>
      <c r="C257" s="227"/>
      <c r="D257" s="225"/>
      <c r="E257" s="225"/>
      <c r="F257" s="226"/>
      <c r="G257" s="166"/>
      <c r="H257" s="226"/>
      <c r="I257" s="166"/>
      <c r="J257" s="226"/>
      <c r="K257" s="166"/>
      <c r="L257" s="226"/>
      <c r="M257" s="166"/>
      <c r="N257" s="226"/>
      <c r="O257" s="166"/>
      <c r="P257" s="226"/>
      <c r="Q257" s="166"/>
      <c r="R257" s="226"/>
      <c r="S257" s="1"/>
      <c r="T257" s="1"/>
      <c r="U257" s="1"/>
      <c r="V257" s="4"/>
      <c r="W257" s="4"/>
      <c r="X257" s="4"/>
      <c r="Y257" s="4"/>
      <c r="Z257" s="4"/>
      <c r="AA257" s="4"/>
      <c r="AB257" s="1"/>
      <c r="AC257" s="1"/>
      <c r="AD257" s="1"/>
      <c r="AE257" s="1"/>
      <c r="AF257" s="1"/>
      <c r="AG257" s="1"/>
      <c r="AH257" s="1"/>
      <c r="AI257" s="1"/>
    </row>
    <row r="258" spans="1:35" s="2" customFormat="1" ht="11.5" x14ac:dyDescent="0.25">
      <c r="A258" s="1"/>
      <c r="B258" s="227"/>
      <c r="C258" s="227"/>
      <c r="D258" s="225"/>
      <c r="E258" s="225"/>
      <c r="F258" s="226"/>
      <c r="G258" s="166"/>
      <c r="H258" s="226"/>
      <c r="I258" s="166"/>
      <c r="J258" s="226"/>
      <c r="K258" s="166"/>
      <c r="L258" s="226"/>
      <c r="M258" s="166"/>
      <c r="N258" s="226"/>
      <c r="O258" s="166"/>
      <c r="P258" s="226"/>
      <c r="Q258" s="166"/>
      <c r="R258" s="226"/>
      <c r="S258" s="1"/>
      <c r="T258" s="1"/>
      <c r="U258" s="1"/>
      <c r="V258" s="4"/>
      <c r="W258" s="4"/>
      <c r="X258" s="4"/>
      <c r="Y258" s="4"/>
      <c r="Z258" s="4"/>
      <c r="AA258" s="4"/>
      <c r="AB258" s="1"/>
      <c r="AC258" s="1"/>
      <c r="AD258" s="1"/>
      <c r="AE258" s="1"/>
      <c r="AF258" s="1"/>
      <c r="AG258" s="1"/>
      <c r="AH258" s="1"/>
      <c r="AI258" s="1"/>
    </row>
    <row r="259" spans="1:35" s="2" customFormat="1" ht="11.5" x14ac:dyDescent="0.25">
      <c r="A259" s="1"/>
      <c r="B259" s="227"/>
      <c r="C259" s="227"/>
      <c r="D259" s="225"/>
      <c r="E259" s="225"/>
      <c r="F259" s="226"/>
      <c r="G259" s="166"/>
      <c r="H259" s="226"/>
      <c r="I259" s="166"/>
      <c r="J259" s="226"/>
      <c r="K259" s="166"/>
      <c r="L259" s="226"/>
      <c r="M259" s="166"/>
      <c r="N259" s="226"/>
      <c r="O259" s="166"/>
      <c r="P259" s="226"/>
      <c r="Q259" s="166"/>
      <c r="R259" s="226"/>
      <c r="S259" s="1"/>
      <c r="T259" s="1"/>
      <c r="U259" s="1"/>
      <c r="V259" s="4"/>
      <c r="W259" s="4"/>
      <c r="X259" s="4"/>
      <c r="Y259" s="4"/>
      <c r="Z259" s="4"/>
      <c r="AA259" s="4"/>
      <c r="AB259" s="1"/>
      <c r="AC259" s="1"/>
      <c r="AD259" s="1"/>
      <c r="AE259" s="1"/>
      <c r="AF259" s="1"/>
      <c r="AG259" s="1"/>
      <c r="AH259" s="1"/>
      <c r="AI259" s="1"/>
    </row>
    <row r="260" spans="1:35" s="2" customFormat="1" ht="11.5" x14ac:dyDescent="0.25">
      <c r="A260" s="1"/>
      <c r="B260" s="227"/>
      <c r="C260" s="227"/>
      <c r="D260" s="225"/>
      <c r="E260" s="225"/>
      <c r="F260" s="226"/>
      <c r="G260" s="166"/>
      <c r="H260" s="226"/>
      <c r="I260" s="166"/>
      <c r="J260" s="226"/>
      <c r="K260" s="166"/>
      <c r="L260" s="226"/>
      <c r="M260" s="166"/>
      <c r="N260" s="226"/>
      <c r="O260" s="166"/>
      <c r="P260" s="226"/>
      <c r="Q260" s="166"/>
      <c r="R260" s="226"/>
      <c r="S260" s="1"/>
      <c r="T260" s="1"/>
      <c r="U260" s="1"/>
      <c r="V260" s="4"/>
      <c r="W260" s="4"/>
      <c r="X260" s="4"/>
      <c r="Y260" s="4"/>
      <c r="Z260" s="4"/>
      <c r="AA260" s="4"/>
      <c r="AB260" s="1"/>
      <c r="AC260" s="1"/>
      <c r="AD260" s="1"/>
      <c r="AE260" s="1"/>
      <c r="AF260" s="1"/>
      <c r="AG260" s="1"/>
      <c r="AH260" s="1"/>
      <c r="AI260" s="1"/>
    </row>
    <row r="261" spans="1:35" s="2" customFormat="1" ht="11.5" x14ac:dyDescent="0.25">
      <c r="A261" s="1"/>
      <c r="B261" s="227"/>
      <c r="C261" s="227"/>
      <c r="D261" s="225"/>
      <c r="E261" s="225"/>
      <c r="F261" s="226"/>
      <c r="G261" s="166"/>
      <c r="H261" s="226"/>
      <c r="I261" s="166"/>
      <c r="J261" s="226"/>
      <c r="K261" s="166"/>
      <c r="L261" s="226"/>
      <c r="M261" s="166"/>
      <c r="N261" s="226"/>
      <c r="O261" s="166"/>
      <c r="P261" s="226"/>
      <c r="Q261" s="166"/>
      <c r="R261" s="226"/>
      <c r="S261" s="1"/>
      <c r="T261" s="1"/>
      <c r="U261" s="1"/>
      <c r="V261" s="4"/>
      <c r="W261" s="4"/>
      <c r="X261" s="4"/>
      <c r="Y261" s="4"/>
      <c r="Z261" s="4"/>
      <c r="AA261" s="4"/>
      <c r="AB261" s="1"/>
      <c r="AC261" s="1"/>
      <c r="AD261" s="1"/>
      <c r="AE261" s="1"/>
      <c r="AF261" s="1"/>
      <c r="AG261" s="1"/>
      <c r="AH261" s="1"/>
      <c r="AI261" s="1"/>
    </row>
    <row r="262" spans="1:35" s="2" customFormat="1" ht="11.5" x14ac:dyDescent="0.25">
      <c r="A262" s="1"/>
      <c r="B262" s="227"/>
      <c r="C262" s="227"/>
      <c r="D262" s="225"/>
      <c r="E262" s="225"/>
      <c r="F262" s="226"/>
      <c r="G262" s="166"/>
      <c r="H262" s="226"/>
      <c r="I262" s="166"/>
      <c r="J262" s="226"/>
      <c r="K262" s="166"/>
      <c r="L262" s="226"/>
      <c r="M262" s="166"/>
      <c r="N262" s="226"/>
      <c r="O262" s="166"/>
      <c r="P262" s="226"/>
      <c r="Q262" s="166"/>
      <c r="R262" s="226"/>
      <c r="S262" s="1"/>
      <c r="T262" s="1"/>
      <c r="U262" s="1"/>
      <c r="V262" s="4"/>
      <c r="W262" s="4"/>
      <c r="X262" s="4"/>
      <c r="Y262" s="4"/>
      <c r="Z262" s="4"/>
      <c r="AA262" s="4"/>
      <c r="AB262" s="1"/>
      <c r="AC262" s="1"/>
      <c r="AD262" s="1"/>
      <c r="AE262" s="1"/>
      <c r="AF262" s="1"/>
      <c r="AG262" s="1"/>
      <c r="AH262" s="1"/>
      <c r="AI262" s="1"/>
    </row>
    <row r="263" spans="1:35" s="2" customFormat="1" ht="11.5" x14ac:dyDescent="0.25">
      <c r="A263" s="1"/>
      <c r="B263" s="227"/>
      <c r="C263" s="227"/>
      <c r="D263" s="225"/>
      <c r="E263" s="225"/>
      <c r="F263" s="226"/>
      <c r="G263" s="166"/>
      <c r="H263" s="226"/>
      <c r="I263" s="166"/>
      <c r="J263" s="226"/>
      <c r="K263" s="166"/>
      <c r="L263" s="226"/>
      <c r="M263" s="166"/>
      <c r="N263" s="226"/>
      <c r="O263" s="166"/>
      <c r="P263" s="226"/>
      <c r="Q263" s="166"/>
      <c r="R263" s="226"/>
      <c r="S263" s="1"/>
      <c r="T263" s="1"/>
      <c r="U263" s="1"/>
      <c r="V263" s="4"/>
      <c r="W263" s="4"/>
      <c r="X263" s="4"/>
      <c r="Y263" s="4"/>
      <c r="Z263" s="4"/>
      <c r="AA263" s="4"/>
      <c r="AB263" s="1"/>
      <c r="AC263" s="1"/>
      <c r="AD263" s="1"/>
      <c r="AE263" s="1"/>
      <c r="AF263" s="1"/>
      <c r="AG263" s="1"/>
      <c r="AH263" s="1"/>
      <c r="AI263" s="1"/>
    </row>
    <row r="264" spans="1:35" s="2" customFormat="1" ht="11.5" x14ac:dyDescent="0.25">
      <c r="A264" s="1"/>
      <c r="B264" s="227"/>
      <c r="C264" s="227"/>
      <c r="D264" s="225"/>
      <c r="E264" s="225"/>
      <c r="F264" s="226"/>
      <c r="G264" s="166"/>
      <c r="H264" s="226"/>
      <c r="I264" s="166"/>
      <c r="J264" s="226"/>
      <c r="K264" s="166"/>
      <c r="L264" s="226"/>
      <c r="M264" s="166"/>
      <c r="N264" s="226"/>
      <c r="O264" s="166"/>
      <c r="P264" s="226"/>
      <c r="Q264" s="166"/>
      <c r="R264" s="226"/>
      <c r="S264" s="1"/>
      <c r="T264" s="1"/>
      <c r="U264" s="1"/>
      <c r="V264" s="4"/>
      <c r="W264" s="4"/>
      <c r="X264" s="4"/>
      <c r="Y264" s="4"/>
      <c r="Z264" s="4"/>
      <c r="AA264" s="4"/>
      <c r="AB264" s="1"/>
      <c r="AC264" s="1"/>
      <c r="AD264" s="1"/>
      <c r="AE264" s="1"/>
      <c r="AF264" s="1"/>
      <c r="AG264" s="1"/>
      <c r="AH264" s="1"/>
      <c r="AI264" s="1"/>
    </row>
    <row r="265" spans="1:35" s="2" customFormat="1" ht="11.5" x14ac:dyDescent="0.25">
      <c r="A265" s="1"/>
      <c r="B265" s="227"/>
      <c r="C265" s="227"/>
      <c r="D265" s="225"/>
      <c r="E265" s="225"/>
      <c r="F265" s="226"/>
      <c r="G265" s="166"/>
      <c r="H265" s="226"/>
      <c r="I265" s="166"/>
      <c r="J265" s="226"/>
      <c r="K265" s="166"/>
      <c r="L265" s="226"/>
      <c r="M265" s="166"/>
      <c r="N265" s="226"/>
      <c r="O265" s="166"/>
      <c r="P265" s="226"/>
      <c r="Q265" s="166"/>
      <c r="R265" s="226"/>
      <c r="S265" s="1"/>
      <c r="T265" s="1"/>
      <c r="U265" s="1"/>
      <c r="V265" s="4"/>
      <c r="W265" s="4"/>
      <c r="X265" s="4"/>
      <c r="Y265" s="4"/>
      <c r="Z265" s="4"/>
      <c r="AA265" s="4"/>
      <c r="AB265" s="1"/>
      <c r="AC265" s="1"/>
      <c r="AD265" s="1"/>
      <c r="AE265" s="1"/>
      <c r="AF265" s="1"/>
      <c r="AG265" s="1"/>
      <c r="AH265" s="1"/>
      <c r="AI265" s="1"/>
    </row>
    <row r="266" spans="1:35" s="2" customFormat="1" ht="11.5" x14ac:dyDescent="0.25">
      <c r="A266" s="1"/>
      <c r="B266" s="227"/>
      <c r="C266" s="227"/>
      <c r="D266" s="225"/>
      <c r="E266" s="225"/>
      <c r="F266" s="226"/>
      <c r="G266" s="166"/>
      <c r="H266" s="226"/>
      <c r="I266" s="166"/>
      <c r="J266" s="226"/>
      <c r="K266" s="166"/>
      <c r="L266" s="226"/>
      <c r="M266" s="166"/>
      <c r="N266" s="226"/>
      <c r="O266" s="166"/>
      <c r="P266" s="226"/>
      <c r="Q266" s="166"/>
      <c r="R266" s="226"/>
      <c r="S266" s="1"/>
      <c r="T266" s="1"/>
      <c r="U266" s="1"/>
      <c r="V266" s="4"/>
      <c r="W266" s="4"/>
      <c r="X266" s="4"/>
      <c r="Y266" s="4"/>
      <c r="Z266" s="4"/>
      <c r="AA266" s="4"/>
      <c r="AB266" s="1"/>
      <c r="AC266" s="1"/>
      <c r="AD266" s="1"/>
      <c r="AE266" s="1"/>
      <c r="AF266" s="1"/>
      <c r="AG266" s="1"/>
      <c r="AH266" s="1"/>
      <c r="AI266" s="1"/>
    </row>
    <row r="267" spans="1:35" s="2" customFormat="1" ht="11.5" x14ac:dyDescent="0.25">
      <c r="A267" s="1"/>
      <c r="B267" s="227"/>
      <c r="C267" s="227"/>
      <c r="D267" s="225"/>
      <c r="E267" s="225"/>
      <c r="F267" s="226"/>
      <c r="G267" s="166"/>
      <c r="H267" s="226"/>
      <c r="I267" s="166"/>
      <c r="J267" s="226"/>
      <c r="K267" s="166"/>
      <c r="L267" s="226"/>
      <c r="M267" s="166"/>
      <c r="N267" s="226"/>
      <c r="O267" s="166"/>
      <c r="P267" s="226"/>
      <c r="Q267" s="166"/>
      <c r="R267" s="226"/>
      <c r="S267" s="1"/>
      <c r="T267" s="1"/>
      <c r="U267" s="1"/>
      <c r="V267" s="4"/>
      <c r="W267" s="4"/>
      <c r="X267" s="4"/>
      <c r="Y267" s="4"/>
      <c r="Z267" s="4"/>
      <c r="AA267" s="4"/>
      <c r="AB267" s="1"/>
      <c r="AC267" s="1"/>
      <c r="AD267" s="1"/>
      <c r="AE267" s="1"/>
      <c r="AF267" s="1"/>
      <c r="AG267" s="1"/>
      <c r="AH267" s="1"/>
      <c r="AI267" s="1"/>
    </row>
    <row r="268" spans="1:35" s="2" customFormat="1" ht="11.5" x14ac:dyDescent="0.25">
      <c r="A268" s="1"/>
      <c r="B268" s="227"/>
      <c r="C268" s="227"/>
      <c r="D268" s="225"/>
      <c r="E268" s="225"/>
      <c r="F268" s="226"/>
      <c r="G268" s="166"/>
      <c r="H268" s="226"/>
      <c r="I268" s="166"/>
      <c r="J268" s="226"/>
      <c r="K268" s="166"/>
      <c r="L268" s="226"/>
      <c r="M268" s="166"/>
      <c r="N268" s="226"/>
      <c r="O268" s="166"/>
      <c r="P268" s="226"/>
      <c r="Q268" s="166"/>
      <c r="R268" s="226"/>
      <c r="S268" s="1"/>
      <c r="T268" s="1"/>
      <c r="U268" s="1"/>
      <c r="V268" s="4"/>
      <c r="W268" s="4"/>
      <c r="X268" s="4"/>
      <c r="Y268" s="4"/>
      <c r="Z268" s="4"/>
      <c r="AA268" s="4"/>
      <c r="AB268" s="1"/>
      <c r="AC268" s="1"/>
      <c r="AD268" s="1"/>
      <c r="AE268" s="1"/>
      <c r="AF268" s="1"/>
      <c r="AG268" s="1"/>
      <c r="AH268" s="1"/>
      <c r="AI268" s="1"/>
    </row>
    <row r="269" spans="1:35" s="2" customFormat="1" ht="11.5" x14ac:dyDescent="0.25">
      <c r="A269" s="1"/>
      <c r="B269" s="227"/>
      <c r="C269" s="227"/>
      <c r="D269" s="225"/>
      <c r="E269" s="225"/>
      <c r="F269" s="226"/>
      <c r="G269" s="166"/>
      <c r="H269" s="226"/>
      <c r="I269" s="166"/>
      <c r="J269" s="226"/>
      <c r="K269" s="166"/>
      <c r="L269" s="226"/>
      <c r="M269" s="166"/>
      <c r="N269" s="226"/>
      <c r="O269" s="166"/>
      <c r="P269" s="226"/>
      <c r="Q269" s="166"/>
      <c r="R269" s="226"/>
      <c r="S269" s="1"/>
      <c r="T269" s="1"/>
      <c r="U269" s="1"/>
      <c r="V269" s="4"/>
      <c r="W269" s="4"/>
      <c r="X269" s="4"/>
      <c r="Y269" s="4"/>
      <c r="Z269" s="4"/>
      <c r="AA269" s="4"/>
      <c r="AB269" s="1"/>
      <c r="AC269" s="1"/>
      <c r="AD269" s="1"/>
      <c r="AE269" s="1"/>
      <c r="AF269" s="1"/>
      <c r="AG269" s="1"/>
      <c r="AH269" s="1"/>
      <c r="AI269" s="1"/>
    </row>
    <row r="270" spans="1:35" s="2" customFormat="1" ht="11.5" x14ac:dyDescent="0.25">
      <c r="A270" s="1"/>
      <c r="B270" s="227"/>
      <c r="C270" s="227"/>
      <c r="D270" s="225"/>
      <c r="E270" s="225"/>
      <c r="F270" s="226"/>
      <c r="G270" s="166"/>
      <c r="H270" s="226"/>
      <c r="I270" s="166"/>
      <c r="J270" s="226"/>
      <c r="K270" s="166"/>
      <c r="L270" s="226"/>
      <c r="M270" s="166"/>
      <c r="N270" s="226"/>
      <c r="O270" s="166"/>
      <c r="P270" s="226"/>
      <c r="Q270" s="166"/>
      <c r="R270" s="226"/>
      <c r="S270" s="1"/>
      <c r="T270" s="1"/>
      <c r="U270" s="1"/>
      <c r="V270" s="4"/>
      <c r="W270" s="4"/>
      <c r="X270" s="4"/>
      <c r="Y270" s="4"/>
      <c r="Z270" s="4"/>
      <c r="AA270" s="4"/>
      <c r="AB270" s="1"/>
      <c r="AC270" s="1"/>
      <c r="AD270" s="1"/>
      <c r="AE270" s="1"/>
      <c r="AF270" s="1"/>
      <c r="AG270" s="1"/>
      <c r="AH270" s="1"/>
      <c r="AI270" s="1"/>
    </row>
    <row r="271" spans="1:35" s="2" customFormat="1" ht="11.5" x14ac:dyDescent="0.25">
      <c r="A271" s="1"/>
      <c r="B271" s="227"/>
      <c r="C271" s="227"/>
      <c r="D271" s="225"/>
      <c r="E271" s="225"/>
      <c r="F271" s="226"/>
      <c r="G271" s="166"/>
      <c r="H271" s="226"/>
      <c r="I271" s="166"/>
      <c r="J271" s="226"/>
      <c r="K271" s="166"/>
      <c r="L271" s="226"/>
      <c r="M271" s="166"/>
      <c r="N271" s="226"/>
      <c r="O271" s="166"/>
      <c r="P271" s="226"/>
      <c r="Q271" s="166"/>
      <c r="R271" s="226"/>
      <c r="S271" s="1"/>
      <c r="T271" s="1"/>
      <c r="U271" s="1"/>
      <c r="V271" s="4"/>
      <c r="W271" s="4"/>
      <c r="X271" s="4"/>
      <c r="Y271" s="4"/>
      <c r="Z271" s="4"/>
      <c r="AA271" s="4"/>
      <c r="AB271" s="1"/>
      <c r="AC271" s="1"/>
      <c r="AD271" s="1"/>
      <c r="AE271" s="1"/>
      <c r="AF271" s="1"/>
      <c r="AG271" s="1"/>
      <c r="AH271" s="1"/>
      <c r="AI271" s="1"/>
    </row>
    <row r="272" spans="1:35" s="2" customFormat="1" ht="11.5" x14ac:dyDescent="0.25">
      <c r="A272" s="1"/>
      <c r="B272" s="227"/>
      <c r="C272" s="227"/>
      <c r="D272" s="225"/>
      <c r="E272" s="225"/>
      <c r="F272" s="226"/>
      <c r="G272" s="166"/>
      <c r="H272" s="226"/>
      <c r="I272" s="166"/>
      <c r="J272" s="226"/>
      <c r="K272" s="166"/>
      <c r="L272" s="226"/>
      <c r="M272" s="166"/>
      <c r="N272" s="226"/>
      <c r="O272" s="166"/>
      <c r="P272" s="226"/>
      <c r="Q272" s="166"/>
      <c r="R272" s="226"/>
      <c r="S272" s="1"/>
      <c r="T272" s="1"/>
      <c r="U272" s="1"/>
      <c r="V272" s="4"/>
      <c r="W272" s="4"/>
      <c r="X272" s="4"/>
      <c r="Y272" s="4"/>
      <c r="Z272" s="4"/>
      <c r="AA272" s="4"/>
      <c r="AB272" s="1"/>
      <c r="AC272" s="1"/>
      <c r="AD272" s="1"/>
      <c r="AE272" s="1"/>
      <c r="AF272" s="1"/>
      <c r="AG272" s="1"/>
      <c r="AH272" s="1"/>
      <c r="AI272" s="1"/>
    </row>
    <row r="273" spans="1:35" s="2" customFormat="1" ht="11.5" x14ac:dyDescent="0.25">
      <c r="A273" s="1"/>
      <c r="B273" s="227"/>
      <c r="C273" s="227"/>
      <c r="D273" s="225"/>
      <c r="E273" s="225"/>
      <c r="F273" s="226"/>
      <c r="G273" s="166"/>
      <c r="H273" s="226"/>
      <c r="I273" s="166"/>
      <c r="J273" s="226"/>
      <c r="K273" s="166"/>
      <c r="L273" s="226"/>
      <c r="M273" s="166"/>
      <c r="N273" s="226"/>
      <c r="O273" s="166"/>
      <c r="P273" s="226"/>
      <c r="Q273" s="166"/>
      <c r="R273" s="226"/>
      <c r="S273" s="1"/>
      <c r="T273" s="1"/>
      <c r="U273" s="1"/>
      <c r="V273" s="4"/>
      <c r="W273" s="4"/>
      <c r="X273" s="4"/>
      <c r="Y273" s="4"/>
      <c r="Z273" s="4"/>
      <c r="AA273" s="4"/>
      <c r="AB273" s="1"/>
      <c r="AC273" s="1"/>
      <c r="AD273" s="1"/>
      <c r="AE273" s="1"/>
      <c r="AF273" s="1"/>
      <c r="AG273" s="1"/>
      <c r="AH273" s="1"/>
      <c r="AI273" s="1"/>
    </row>
    <row r="274" spans="1:35" s="2" customFormat="1" ht="11.5" x14ac:dyDescent="0.25">
      <c r="A274" s="1"/>
      <c r="B274" s="227"/>
      <c r="C274" s="227"/>
      <c r="D274" s="225"/>
      <c r="E274" s="225"/>
      <c r="F274" s="226"/>
      <c r="G274" s="166"/>
      <c r="H274" s="226"/>
      <c r="I274" s="166"/>
      <c r="J274" s="226"/>
      <c r="K274" s="166"/>
      <c r="L274" s="226"/>
      <c r="M274" s="166"/>
      <c r="N274" s="226"/>
      <c r="O274" s="166"/>
      <c r="P274" s="226"/>
      <c r="Q274" s="166"/>
      <c r="R274" s="226"/>
      <c r="S274" s="1"/>
      <c r="T274" s="1"/>
      <c r="U274" s="1"/>
      <c r="V274" s="4"/>
      <c r="W274" s="4"/>
      <c r="X274" s="4"/>
      <c r="Y274" s="4"/>
      <c r="Z274" s="4"/>
      <c r="AA274" s="4"/>
      <c r="AB274" s="1"/>
      <c r="AC274" s="1"/>
      <c r="AD274" s="1"/>
      <c r="AE274" s="1"/>
      <c r="AF274" s="1"/>
      <c r="AG274" s="1"/>
      <c r="AH274" s="1"/>
      <c r="AI274" s="1"/>
    </row>
    <row r="275" spans="1:35" s="2" customFormat="1" ht="11.5" x14ac:dyDescent="0.25">
      <c r="A275" s="1"/>
      <c r="B275" s="227"/>
      <c r="C275" s="227"/>
      <c r="D275" s="225"/>
      <c r="E275" s="225"/>
      <c r="F275" s="226"/>
      <c r="G275" s="166"/>
      <c r="H275" s="226"/>
      <c r="I275" s="166"/>
      <c r="J275" s="226"/>
      <c r="K275" s="166"/>
      <c r="L275" s="226"/>
      <c r="M275" s="166"/>
      <c r="N275" s="226"/>
      <c r="O275" s="166"/>
      <c r="P275" s="226"/>
      <c r="Q275" s="166"/>
      <c r="R275" s="226"/>
      <c r="S275" s="1"/>
      <c r="T275" s="1"/>
      <c r="U275" s="1"/>
      <c r="V275" s="4"/>
      <c r="W275" s="4"/>
      <c r="X275" s="4"/>
      <c r="Y275" s="4"/>
      <c r="Z275" s="4"/>
      <c r="AA275" s="4"/>
      <c r="AB275" s="1"/>
      <c r="AC275" s="1"/>
      <c r="AD275" s="1"/>
      <c r="AE275" s="1"/>
      <c r="AF275" s="1"/>
      <c r="AG275" s="1"/>
      <c r="AH275" s="1"/>
      <c r="AI275" s="1"/>
    </row>
    <row r="276" spans="1:35" s="2" customFormat="1" ht="11.5" x14ac:dyDescent="0.25">
      <c r="A276" s="1"/>
      <c r="B276" s="227"/>
      <c r="C276" s="227"/>
      <c r="D276" s="225"/>
      <c r="E276" s="225"/>
      <c r="F276" s="226"/>
      <c r="G276" s="166"/>
      <c r="H276" s="226"/>
      <c r="I276" s="166"/>
      <c r="J276" s="226"/>
      <c r="K276" s="166"/>
      <c r="L276" s="226"/>
      <c r="M276" s="166"/>
      <c r="N276" s="226"/>
      <c r="O276" s="166"/>
      <c r="P276" s="226"/>
      <c r="Q276" s="166"/>
      <c r="R276" s="226"/>
      <c r="S276" s="1"/>
      <c r="T276" s="1"/>
      <c r="U276" s="1"/>
      <c r="V276" s="4"/>
      <c r="W276" s="4"/>
      <c r="X276" s="4"/>
      <c r="Y276" s="4"/>
      <c r="Z276" s="4"/>
      <c r="AA276" s="4"/>
      <c r="AB276" s="1"/>
      <c r="AC276" s="1"/>
      <c r="AD276" s="1"/>
      <c r="AE276" s="1"/>
      <c r="AF276" s="1"/>
      <c r="AG276" s="1"/>
      <c r="AH276" s="1"/>
      <c r="AI276" s="1"/>
    </row>
    <row r="277" spans="1:35" s="2" customFormat="1" ht="11.5" x14ac:dyDescent="0.25">
      <c r="A277" s="1"/>
      <c r="B277" s="227"/>
      <c r="C277" s="227"/>
      <c r="D277" s="225"/>
      <c r="E277" s="225"/>
      <c r="F277" s="226"/>
      <c r="G277" s="166"/>
      <c r="H277" s="226"/>
      <c r="I277" s="166"/>
      <c r="J277" s="226"/>
      <c r="K277" s="166"/>
      <c r="L277" s="226"/>
      <c r="M277" s="166"/>
      <c r="N277" s="226"/>
      <c r="O277" s="166"/>
      <c r="P277" s="226"/>
      <c r="Q277" s="166"/>
      <c r="R277" s="226"/>
      <c r="S277" s="1"/>
      <c r="T277" s="1"/>
      <c r="U277" s="1"/>
      <c r="V277" s="4"/>
      <c r="W277" s="4"/>
      <c r="X277" s="4"/>
      <c r="Y277" s="4"/>
      <c r="Z277" s="4"/>
      <c r="AA277" s="4"/>
      <c r="AB277" s="1"/>
      <c r="AC277" s="1"/>
      <c r="AD277" s="1"/>
      <c r="AE277" s="1"/>
      <c r="AF277" s="1"/>
      <c r="AG277" s="1"/>
      <c r="AH277" s="1"/>
      <c r="AI277" s="1"/>
    </row>
    <row r="278" spans="1:35" s="2" customFormat="1" ht="11.5" x14ac:dyDescent="0.25">
      <c r="A278" s="1"/>
      <c r="B278" s="227"/>
      <c r="C278" s="227"/>
      <c r="D278" s="225"/>
      <c r="E278" s="225"/>
      <c r="F278" s="226"/>
      <c r="G278" s="166"/>
      <c r="H278" s="226"/>
      <c r="I278" s="166"/>
      <c r="J278" s="226"/>
      <c r="K278" s="166"/>
      <c r="L278" s="226"/>
      <c r="M278" s="166"/>
      <c r="N278" s="226"/>
      <c r="O278" s="166"/>
      <c r="P278" s="226"/>
      <c r="Q278" s="166"/>
      <c r="R278" s="226"/>
      <c r="S278" s="1"/>
      <c r="T278" s="1"/>
      <c r="U278" s="1"/>
      <c r="V278" s="4"/>
      <c r="W278" s="4"/>
      <c r="X278" s="4"/>
      <c r="Y278" s="4"/>
      <c r="Z278" s="4"/>
      <c r="AA278" s="4"/>
      <c r="AB278" s="1"/>
      <c r="AC278" s="1"/>
      <c r="AD278" s="1"/>
      <c r="AE278" s="1"/>
      <c r="AF278" s="1"/>
      <c r="AG278" s="1"/>
      <c r="AH278" s="1"/>
      <c r="AI278" s="1"/>
    </row>
    <row r="279" spans="1:35" s="2" customFormat="1" ht="11.5" x14ac:dyDescent="0.25">
      <c r="A279" s="1"/>
      <c r="B279" s="227"/>
      <c r="C279" s="227"/>
      <c r="D279" s="225"/>
      <c r="E279" s="225"/>
      <c r="F279" s="226"/>
      <c r="G279" s="166"/>
      <c r="H279" s="226"/>
      <c r="I279" s="166"/>
      <c r="J279" s="226"/>
      <c r="K279" s="166"/>
      <c r="L279" s="226"/>
      <c r="M279" s="166"/>
      <c r="N279" s="226"/>
      <c r="O279" s="166"/>
      <c r="P279" s="226"/>
      <c r="Q279" s="166"/>
      <c r="R279" s="226"/>
      <c r="S279" s="1"/>
      <c r="T279" s="1"/>
      <c r="U279" s="1"/>
      <c r="V279" s="4"/>
      <c r="W279" s="4"/>
      <c r="X279" s="4"/>
      <c r="Y279" s="4"/>
      <c r="Z279" s="4"/>
      <c r="AA279" s="4"/>
      <c r="AB279" s="1"/>
      <c r="AC279" s="1"/>
      <c r="AD279" s="1"/>
      <c r="AE279" s="1"/>
      <c r="AF279" s="1"/>
      <c r="AG279" s="1"/>
      <c r="AH279" s="1"/>
      <c r="AI279" s="1"/>
    </row>
    <row r="280" spans="1:35" s="2" customFormat="1" ht="11.5" x14ac:dyDescent="0.25">
      <c r="A280" s="1"/>
      <c r="B280" s="227"/>
      <c r="C280" s="227"/>
      <c r="D280" s="225"/>
      <c r="E280" s="225"/>
      <c r="F280" s="226"/>
      <c r="G280" s="166"/>
      <c r="H280" s="226"/>
      <c r="I280" s="166"/>
      <c r="J280" s="226"/>
      <c r="K280" s="166"/>
      <c r="L280" s="226"/>
      <c r="M280" s="166"/>
      <c r="N280" s="226"/>
      <c r="O280" s="166"/>
      <c r="P280" s="226"/>
      <c r="Q280" s="166"/>
      <c r="R280" s="226"/>
      <c r="S280" s="1"/>
      <c r="T280" s="1"/>
      <c r="U280" s="1"/>
      <c r="V280" s="4"/>
      <c r="W280" s="4"/>
      <c r="X280" s="4"/>
      <c r="Y280" s="4"/>
      <c r="Z280" s="4"/>
      <c r="AA280" s="4"/>
      <c r="AB280" s="1"/>
      <c r="AC280" s="1"/>
      <c r="AD280" s="1"/>
      <c r="AE280" s="1"/>
      <c r="AF280" s="1"/>
      <c r="AG280" s="1"/>
      <c r="AH280" s="1"/>
      <c r="AI280" s="1"/>
    </row>
    <row r="281" spans="1:35" s="2" customFormat="1" ht="11.5" x14ac:dyDescent="0.25">
      <c r="A281" s="1"/>
      <c r="B281" s="227"/>
      <c r="C281" s="227"/>
      <c r="D281" s="225"/>
      <c r="E281" s="225"/>
      <c r="F281" s="226"/>
      <c r="G281" s="166"/>
      <c r="H281" s="226"/>
      <c r="I281" s="166"/>
      <c r="J281" s="226"/>
      <c r="K281" s="166"/>
      <c r="L281" s="226"/>
      <c r="M281" s="166"/>
      <c r="N281" s="226"/>
      <c r="O281" s="166"/>
      <c r="P281" s="226"/>
      <c r="Q281" s="166"/>
      <c r="R281" s="226"/>
      <c r="S281" s="1"/>
      <c r="T281" s="1"/>
      <c r="U281" s="1"/>
      <c r="V281" s="4"/>
      <c r="W281" s="4"/>
      <c r="X281" s="4"/>
      <c r="Y281" s="4"/>
      <c r="Z281" s="4"/>
      <c r="AA281" s="4"/>
      <c r="AB281" s="1"/>
      <c r="AC281" s="1"/>
      <c r="AD281" s="1"/>
      <c r="AE281" s="1"/>
      <c r="AF281" s="1"/>
      <c r="AG281" s="1"/>
      <c r="AH281" s="1"/>
      <c r="AI281" s="1"/>
    </row>
    <row r="282" spans="1:35" s="2" customFormat="1" ht="11.5" x14ac:dyDescent="0.25">
      <c r="A282" s="1"/>
      <c r="B282" s="227"/>
      <c r="C282" s="227"/>
      <c r="D282" s="225"/>
      <c r="E282" s="225"/>
      <c r="F282" s="226"/>
      <c r="G282" s="166"/>
      <c r="H282" s="226"/>
      <c r="I282" s="166"/>
      <c r="J282" s="226"/>
      <c r="K282" s="166"/>
      <c r="L282" s="226"/>
      <c r="M282" s="166"/>
      <c r="N282" s="226"/>
      <c r="O282" s="166"/>
      <c r="P282" s="226"/>
      <c r="Q282" s="166"/>
      <c r="R282" s="226"/>
      <c r="S282" s="1"/>
      <c r="T282" s="1"/>
      <c r="U282" s="1"/>
      <c r="V282" s="4"/>
      <c r="W282" s="4"/>
      <c r="X282" s="4"/>
      <c r="Y282" s="4"/>
      <c r="Z282" s="4"/>
      <c r="AA282" s="4"/>
      <c r="AB282" s="1"/>
      <c r="AC282" s="1"/>
      <c r="AD282" s="1"/>
      <c r="AE282" s="1"/>
      <c r="AF282" s="1"/>
      <c r="AG282" s="1"/>
      <c r="AH282" s="1"/>
      <c r="AI282" s="1"/>
    </row>
    <row r="283" spans="1:35" s="2" customFormat="1" ht="11.5" x14ac:dyDescent="0.25">
      <c r="A283" s="1"/>
      <c r="B283" s="227"/>
      <c r="C283" s="227"/>
      <c r="D283" s="225"/>
      <c r="E283" s="225"/>
      <c r="F283" s="226"/>
      <c r="G283" s="166"/>
      <c r="H283" s="226"/>
      <c r="I283" s="166"/>
      <c r="J283" s="226"/>
      <c r="K283" s="166"/>
      <c r="L283" s="226"/>
      <c r="M283" s="166"/>
      <c r="N283" s="226"/>
      <c r="O283" s="166"/>
      <c r="P283" s="226"/>
      <c r="Q283" s="166"/>
      <c r="R283" s="226"/>
      <c r="S283" s="1"/>
      <c r="T283" s="1"/>
      <c r="U283" s="1"/>
      <c r="V283" s="4"/>
      <c r="W283" s="4"/>
      <c r="X283" s="4"/>
      <c r="Y283" s="4"/>
      <c r="Z283" s="4"/>
      <c r="AA283" s="4"/>
      <c r="AB283" s="1"/>
      <c r="AC283" s="1"/>
      <c r="AD283" s="1"/>
      <c r="AE283" s="1"/>
      <c r="AF283" s="1"/>
      <c r="AG283" s="1"/>
      <c r="AH283" s="1"/>
      <c r="AI283" s="1"/>
    </row>
    <row r="284" spans="1:35" s="2" customFormat="1" ht="11.5" x14ac:dyDescent="0.25">
      <c r="A284" s="1"/>
      <c r="B284" s="227"/>
      <c r="C284" s="227"/>
      <c r="D284" s="225"/>
      <c r="E284" s="225"/>
      <c r="F284" s="226"/>
      <c r="G284" s="166"/>
      <c r="H284" s="226"/>
      <c r="I284" s="166"/>
      <c r="J284" s="226"/>
      <c r="K284" s="166"/>
      <c r="L284" s="226"/>
      <c r="M284" s="166"/>
      <c r="N284" s="226"/>
      <c r="O284" s="166"/>
      <c r="P284" s="226"/>
      <c r="Q284" s="166"/>
      <c r="R284" s="226"/>
      <c r="S284" s="1"/>
      <c r="T284" s="1"/>
      <c r="U284" s="1"/>
      <c r="V284" s="4"/>
      <c r="W284" s="4"/>
      <c r="X284" s="4"/>
      <c r="Y284" s="4"/>
      <c r="Z284" s="4"/>
      <c r="AA284" s="4"/>
      <c r="AB284" s="1"/>
      <c r="AC284" s="1"/>
      <c r="AD284" s="1"/>
      <c r="AE284" s="1"/>
      <c r="AF284" s="1"/>
      <c r="AG284" s="1"/>
      <c r="AH284" s="1"/>
      <c r="AI284" s="1"/>
    </row>
    <row r="285" spans="1:35" s="2" customFormat="1" ht="11.5" x14ac:dyDescent="0.25">
      <c r="A285" s="1"/>
      <c r="B285" s="227"/>
      <c r="C285" s="227"/>
      <c r="D285" s="225"/>
      <c r="E285" s="225"/>
      <c r="F285" s="226"/>
      <c r="G285" s="166"/>
      <c r="H285" s="226"/>
      <c r="I285" s="166"/>
      <c r="J285" s="226"/>
      <c r="K285" s="166"/>
      <c r="L285" s="226"/>
      <c r="M285" s="166"/>
      <c r="N285" s="226"/>
      <c r="O285" s="166"/>
      <c r="P285" s="226"/>
      <c r="Q285" s="166"/>
      <c r="R285" s="226"/>
      <c r="S285" s="1"/>
      <c r="T285" s="1"/>
      <c r="U285" s="1"/>
      <c r="V285" s="4"/>
      <c r="W285" s="4"/>
      <c r="X285" s="4"/>
      <c r="Y285" s="4"/>
      <c r="Z285" s="4"/>
      <c r="AA285" s="4"/>
      <c r="AB285" s="1"/>
      <c r="AC285" s="1"/>
      <c r="AD285" s="1"/>
      <c r="AE285" s="1"/>
      <c r="AF285" s="1"/>
      <c r="AG285" s="1"/>
      <c r="AH285" s="1"/>
      <c r="AI285" s="1"/>
    </row>
    <row r="286" spans="1:35" s="2" customFormat="1" ht="11.5" x14ac:dyDescent="0.25">
      <c r="A286" s="1"/>
      <c r="B286" s="227"/>
      <c r="C286" s="227"/>
      <c r="D286" s="225"/>
      <c r="E286" s="225"/>
      <c r="F286" s="226"/>
      <c r="G286" s="166"/>
      <c r="H286" s="226"/>
      <c r="I286" s="166"/>
      <c r="J286" s="226"/>
      <c r="K286" s="166"/>
      <c r="L286" s="226"/>
      <c r="M286" s="166"/>
      <c r="N286" s="226"/>
      <c r="O286" s="166"/>
      <c r="P286" s="226"/>
      <c r="Q286" s="166"/>
      <c r="R286" s="226"/>
      <c r="S286" s="1"/>
      <c r="T286" s="1"/>
      <c r="U286" s="1"/>
      <c r="V286" s="4"/>
      <c r="W286" s="4"/>
      <c r="X286" s="4"/>
      <c r="Y286" s="4"/>
      <c r="Z286" s="4"/>
      <c r="AA286" s="4"/>
      <c r="AB286" s="1"/>
      <c r="AC286" s="1"/>
      <c r="AD286" s="1"/>
      <c r="AE286" s="1"/>
      <c r="AF286" s="1"/>
      <c r="AG286" s="1"/>
      <c r="AH286" s="1"/>
      <c r="AI286" s="1"/>
    </row>
    <row r="287" spans="1:35" s="2" customFormat="1" ht="11.5" x14ac:dyDescent="0.25">
      <c r="A287" s="1"/>
      <c r="B287" s="227"/>
      <c r="C287" s="227"/>
      <c r="D287" s="225"/>
      <c r="E287" s="225"/>
      <c r="F287" s="226"/>
      <c r="G287" s="166"/>
      <c r="H287" s="226"/>
      <c r="I287" s="166"/>
      <c r="J287" s="226"/>
      <c r="K287" s="166"/>
      <c r="L287" s="226"/>
      <c r="M287" s="166"/>
      <c r="N287" s="226"/>
      <c r="O287" s="166"/>
      <c r="P287" s="226"/>
      <c r="Q287" s="166"/>
      <c r="R287" s="226"/>
      <c r="S287" s="1"/>
      <c r="T287" s="1"/>
      <c r="U287" s="1"/>
      <c r="V287" s="4"/>
      <c r="W287" s="4"/>
      <c r="X287" s="4"/>
      <c r="Y287" s="4"/>
      <c r="Z287" s="4"/>
      <c r="AA287" s="4"/>
      <c r="AB287" s="1"/>
      <c r="AC287" s="1"/>
      <c r="AD287" s="1"/>
      <c r="AE287" s="1"/>
      <c r="AF287" s="1"/>
      <c r="AG287" s="1"/>
      <c r="AH287" s="1"/>
      <c r="AI287" s="1"/>
    </row>
    <row r="288" spans="1:35" s="2" customFormat="1" ht="11.5" x14ac:dyDescent="0.25">
      <c r="A288" s="1"/>
      <c r="B288" s="227"/>
      <c r="C288" s="227"/>
      <c r="D288" s="225"/>
      <c r="E288" s="225"/>
      <c r="F288" s="226"/>
      <c r="G288" s="166"/>
      <c r="H288" s="226"/>
      <c r="I288" s="166"/>
      <c r="J288" s="226"/>
      <c r="K288" s="166"/>
      <c r="L288" s="226"/>
      <c r="M288" s="166"/>
      <c r="N288" s="226"/>
      <c r="O288" s="166"/>
      <c r="P288" s="226"/>
      <c r="Q288" s="166"/>
      <c r="R288" s="226"/>
      <c r="S288" s="1"/>
      <c r="T288" s="1"/>
      <c r="U288" s="1"/>
      <c r="V288" s="4"/>
      <c r="W288" s="4"/>
      <c r="X288" s="4"/>
      <c r="Y288" s="4"/>
      <c r="Z288" s="4"/>
      <c r="AA288" s="4"/>
      <c r="AB288" s="1"/>
      <c r="AC288" s="1"/>
      <c r="AD288" s="1"/>
      <c r="AE288" s="1"/>
      <c r="AF288" s="1"/>
      <c r="AG288" s="1"/>
      <c r="AH288" s="1"/>
      <c r="AI288" s="1"/>
    </row>
    <row r="289" spans="1:35" s="2" customFormat="1" ht="11.5" x14ac:dyDescent="0.25">
      <c r="A289" s="1"/>
      <c r="B289" s="227"/>
      <c r="C289" s="227"/>
      <c r="D289" s="225"/>
      <c r="E289" s="225"/>
      <c r="F289" s="226"/>
      <c r="G289" s="166"/>
      <c r="H289" s="226"/>
      <c r="I289" s="166"/>
      <c r="J289" s="226"/>
      <c r="K289" s="166"/>
      <c r="L289" s="226"/>
      <c r="M289" s="166"/>
      <c r="N289" s="226"/>
      <c r="O289" s="166"/>
      <c r="P289" s="226"/>
      <c r="Q289" s="166"/>
      <c r="R289" s="226"/>
      <c r="S289" s="1"/>
      <c r="T289" s="1"/>
      <c r="U289" s="1"/>
      <c r="V289" s="4"/>
      <c r="W289" s="4"/>
      <c r="X289" s="4"/>
      <c r="Y289" s="4"/>
      <c r="Z289" s="4"/>
      <c r="AA289" s="4"/>
      <c r="AB289" s="1"/>
      <c r="AC289" s="1"/>
      <c r="AD289" s="1"/>
      <c r="AE289" s="1"/>
      <c r="AF289" s="1"/>
      <c r="AG289" s="1"/>
      <c r="AH289" s="1"/>
      <c r="AI289" s="1"/>
    </row>
    <row r="290" spans="1:35" s="2" customFormat="1" ht="11.5" x14ac:dyDescent="0.25">
      <c r="A290" s="1"/>
      <c r="B290" s="227"/>
      <c r="C290" s="227"/>
      <c r="D290" s="225"/>
      <c r="E290" s="225"/>
      <c r="F290" s="226"/>
      <c r="G290" s="166"/>
      <c r="H290" s="226"/>
      <c r="I290" s="166"/>
      <c r="J290" s="226"/>
      <c r="K290" s="166"/>
      <c r="L290" s="226"/>
      <c r="M290" s="166"/>
      <c r="N290" s="226"/>
      <c r="O290" s="166"/>
      <c r="P290" s="226"/>
      <c r="Q290" s="166"/>
      <c r="R290" s="226"/>
      <c r="S290" s="1"/>
      <c r="T290" s="1"/>
      <c r="U290" s="1"/>
      <c r="V290" s="4"/>
      <c r="W290" s="4"/>
      <c r="X290" s="4"/>
      <c r="Y290" s="4"/>
      <c r="Z290" s="4"/>
      <c r="AA290" s="4"/>
      <c r="AB290" s="1"/>
      <c r="AC290" s="1"/>
      <c r="AD290" s="1"/>
      <c r="AE290" s="1"/>
      <c r="AF290" s="1"/>
      <c r="AG290" s="1"/>
      <c r="AH290" s="1"/>
      <c r="AI290" s="1"/>
    </row>
    <row r="291" spans="1:35" s="2" customFormat="1" ht="11.5" x14ac:dyDescent="0.25">
      <c r="A291" s="1"/>
      <c r="B291" s="227"/>
      <c r="C291" s="227"/>
      <c r="D291" s="225"/>
      <c r="E291" s="225"/>
      <c r="F291" s="226"/>
      <c r="G291" s="166"/>
      <c r="H291" s="226"/>
      <c r="I291" s="166"/>
      <c r="J291" s="226"/>
      <c r="K291" s="166"/>
      <c r="L291" s="226"/>
      <c r="M291" s="166"/>
      <c r="N291" s="226"/>
      <c r="O291" s="166"/>
      <c r="P291" s="226"/>
      <c r="Q291" s="166"/>
      <c r="R291" s="226"/>
      <c r="S291" s="1"/>
      <c r="T291" s="1"/>
      <c r="U291" s="1"/>
      <c r="V291" s="4"/>
      <c r="W291" s="4"/>
      <c r="X291" s="4"/>
      <c r="Y291" s="4"/>
      <c r="Z291" s="4"/>
      <c r="AA291" s="4"/>
      <c r="AB291" s="1"/>
      <c r="AC291" s="1"/>
      <c r="AD291" s="1"/>
      <c r="AE291" s="1"/>
      <c r="AF291" s="1"/>
      <c r="AG291" s="1"/>
      <c r="AH291" s="1"/>
      <c r="AI291" s="1"/>
    </row>
    <row r="292" spans="1:35" s="2" customFormat="1" ht="11.5" x14ac:dyDescent="0.25">
      <c r="A292" s="1"/>
      <c r="B292" s="227"/>
      <c r="C292" s="227"/>
      <c r="D292" s="225"/>
      <c r="E292" s="225"/>
      <c r="F292" s="226"/>
      <c r="G292" s="166"/>
      <c r="H292" s="226"/>
      <c r="I292" s="166"/>
      <c r="J292" s="226"/>
      <c r="K292" s="166"/>
      <c r="L292" s="226"/>
      <c r="M292" s="166"/>
      <c r="N292" s="226"/>
      <c r="O292" s="166"/>
      <c r="P292" s="226"/>
      <c r="Q292" s="166"/>
      <c r="R292" s="226"/>
      <c r="S292" s="1"/>
      <c r="T292" s="1"/>
      <c r="U292" s="1"/>
      <c r="V292" s="4"/>
      <c r="W292" s="4"/>
      <c r="X292" s="4"/>
      <c r="Y292" s="4"/>
      <c r="Z292" s="4"/>
      <c r="AA292" s="4"/>
      <c r="AB292" s="1"/>
      <c r="AC292" s="1"/>
      <c r="AD292" s="1"/>
      <c r="AE292" s="1"/>
      <c r="AF292" s="1"/>
      <c r="AG292" s="1"/>
      <c r="AH292" s="1"/>
      <c r="AI292" s="1"/>
    </row>
    <row r="293" spans="1:35" s="2" customFormat="1" ht="11.5" x14ac:dyDescent="0.25">
      <c r="A293" s="1"/>
      <c r="B293" s="227"/>
      <c r="C293" s="227"/>
      <c r="D293" s="225"/>
      <c r="E293" s="225"/>
      <c r="F293" s="226"/>
      <c r="G293" s="166"/>
      <c r="H293" s="226"/>
      <c r="I293" s="166"/>
      <c r="J293" s="226"/>
      <c r="K293" s="166"/>
      <c r="L293" s="226"/>
      <c r="M293" s="166"/>
      <c r="N293" s="226"/>
      <c r="O293" s="166"/>
      <c r="P293" s="226"/>
      <c r="Q293" s="166"/>
      <c r="R293" s="226"/>
      <c r="S293" s="1"/>
      <c r="T293" s="1"/>
      <c r="U293" s="1"/>
      <c r="V293" s="4"/>
      <c r="W293" s="4"/>
      <c r="X293" s="4"/>
      <c r="Y293" s="4"/>
      <c r="Z293" s="4"/>
      <c r="AA293" s="4"/>
      <c r="AB293" s="1"/>
      <c r="AC293" s="1"/>
      <c r="AD293" s="1"/>
      <c r="AE293" s="1"/>
      <c r="AF293" s="1"/>
      <c r="AG293" s="1"/>
      <c r="AH293" s="1"/>
      <c r="AI293" s="1"/>
    </row>
    <row r="294" spans="1:35" s="2" customFormat="1" ht="11.5" x14ac:dyDescent="0.25">
      <c r="A294" s="1"/>
      <c r="B294" s="227"/>
      <c r="C294" s="227"/>
      <c r="D294" s="225"/>
      <c r="E294" s="225"/>
      <c r="F294" s="226"/>
      <c r="G294" s="166"/>
      <c r="H294" s="226"/>
      <c r="I294" s="166"/>
      <c r="J294" s="226"/>
      <c r="K294" s="166"/>
      <c r="L294" s="226"/>
      <c r="M294" s="166"/>
      <c r="N294" s="226"/>
      <c r="O294" s="166"/>
      <c r="P294" s="226"/>
      <c r="Q294" s="166"/>
      <c r="R294" s="226"/>
      <c r="S294" s="1"/>
      <c r="T294" s="1"/>
      <c r="U294" s="1"/>
      <c r="V294" s="4"/>
      <c r="W294" s="4"/>
      <c r="X294" s="4"/>
      <c r="Y294" s="4"/>
      <c r="Z294" s="4"/>
      <c r="AA294" s="4"/>
      <c r="AB294" s="1"/>
      <c r="AC294" s="1"/>
      <c r="AD294" s="1"/>
      <c r="AE294" s="1"/>
      <c r="AF294" s="1"/>
      <c r="AG294" s="1"/>
      <c r="AH294" s="1"/>
      <c r="AI294" s="1"/>
    </row>
    <row r="295" spans="1:35" s="2" customFormat="1" ht="11.5" x14ac:dyDescent="0.25">
      <c r="A295" s="1"/>
      <c r="B295" s="227"/>
      <c r="C295" s="227"/>
      <c r="D295" s="225"/>
      <c r="E295" s="225"/>
      <c r="F295" s="226"/>
      <c r="G295" s="166"/>
      <c r="H295" s="226"/>
      <c r="I295" s="166"/>
      <c r="J295" s="226"/>
      <c r="K295" s="166"/>
      <c r="L295" s="226"/>
      <c r="M295" s="166"/>
      <c r="N295" s="226"/>
      <c r="O295" s="166"/>
      <c r="P295" s="226"/>
      <c r="Q295" s="166"/>
      <c r="R295" s="226"/>
      <c r="S295" s="1"/>
      <c r="T295" s="1"/>
      <c r="U295" s="1"/>
      <c r="V295" s="4"/>
      <c r="W295" s="4"/>
      <c r="X295" s="4"/>
      <c r="Y295" s="4"/>
      <c r="Z295" s="4"/>
      <c r="AA295" s="4"/>
      <c r="AB295" s="1"/>
      <c r="AC295" s="1"/>
      <c r="AD295" s="1"/>
      <c r="AE295" s="1"/>
      <c r="AF295" s="1"/>
      <c r="AG295" s="1"/>
      <c r="AH295" s="1"/>
      <c r="AI295" s="1"/>
    </row>
    <row r="296" spans="1:35" s="2" customFormat="1" ht="11.5" x14ac:dyDescent="0.25">
      <c r="A296" s="1"/>
      <c r="B296" s="227"/>
      <c r="C296" s="227"/>
      <c r="D296" s="225"/>
      <c r="E296" s="225"/>
      <c r="F296" s="226"/>
      <c r="G296" s="166"/>
      <c r="H296" s="226"/>
      <c r="I296" s="166"/>
      <c r="J296" s="226"/>
      <c r="K296" s="166"/>
      <c r="L296" s="226"/>
      <c r="M296" s="166"/>
      <c r="N296" s="226"/>
      <c r="O296" s="166"/>
      <c r="P296" s="226"/>
      <c r="Q296" s="166"/>
      <c r="R296" s="226"/>
      <c r="S296" s="1"/>
      <c r="T296" s="1"/>
      <c r="U296" s="1"/>
      <c r="V296" s="4"/>
      <c r="W296" s="4"/>
      <c r="X296" s="4"/>
      <c r="Y296" s="4"/>
      <c r="Z296" s="4"/>
      <c r="AA296" s="4"/>
      <c r="AB296" s="1"/>
      <c r="AC296" s="1"/>
      <c r="AD296" s="1"/>
      <c r="AE296" s="1"/>
      <c r="AF296" s="1"/>
      <c r="AG296" s="1"/>
      <c r="AH296" s="1"/>
      <c r="AI296" s="1"/>
    </row>
    <row r="297" spans="1:35" s="2" customFormat="1" ht="11.5" x14ac:dyDescent="0.25">
      <c r="A297" s="1"/>
      <c r="B297" s="227"/>
      <c r="C297" s="227"/>
      <c r="D297" s="225"/>
      <c r="E297" s="225"/>
      <c r="F297" s="226"/>
      <c r="G297" s="166"/>
      <c r="H297" s="226"/>
      <c r="I297" s="166"/>
      <c r="J297" s="226"/>
      <c r="K297" s="166"/>
      <c r="L297" s="226"/>
      <c r="M297" s="166"/>
      <c r="N297" s="226"/>
      <c r="O297" s="166"/>
      <c r="P297" s="226"/>
      <c r="Q297" s="166"/>
      <c r="R297" s="226"/>
      <c r="S297" s="1"/>
      <c r="T297" s="1"/>
      <c r="U297" s="1"/>
      <c r="V297" s="4"/>
      <c r="W297" s="4"/>
      <c r="X297" s="4"/>
      <c r="Y297" s="4"/>
      <c r="Z297" s="4"/>
      <c r="AA297" s="4"/>
      <c r="AB297" s="1"/>
      <c r="AC297" s="1"/>
      <c r="AD297" s="1"/>
      <c r="AE297" s="1"/>
      <c r="AF297" s="1"/>
      <c r="AG297" s="1"/>
      <c r="AH297" s="1"/>
      <c r="AI297" s="1"/>
    </row>
    <row r="298" spans="1:35" s="2" customFormat="1" ht="11.5" x14ac:dyDescent="0.25">
      <c r="A298" s="1"/>
      <c r="B298" s="227"/>
      <c r="C298" s="227"/>
      <c r="D298" s="225"/>
      <c r="E298" s="225"/>
      <c r="F298" s="226"/>
      <c r="G298" s="166"/>
      <c r="H298" s="226"/>
      <c r="I298" s="166"/>
      <c r="J298" s="226"/>
      <c r="K298" s="166"/>
      <c r="L298" s="226"/>
      <c r="M298" s="166"/>
      <c r="N298" s="226"/>
      <c r="O298" s="166"/>
      <c r="P298" s="226"/>
      <c r="Q298" s="166"/>
      <c r="R298" s="226"/>
      <c r="S298" s="1"/>
      <c r="T298" s="1"/>
      <c r="U298" s="1"/>
      <c r="V298" s="4"/>
      <c r="W298" s="4"/>
      <c r="X298" s="4"/>
      <c r="Y298" s="4"/>
      <c r="Z298" s="4"/>
      <c r="AA298" s="4"/>
      <c r="AB298" s="1"/>
      <c r="AC298" s="1"/>
      <c r="AD298" s="1"/>
      <c r="AE298" s="1"/>
      <c r="AF298" s="1"/>
      <c r="AG298" s="1"/>
      <c r="AH298" s="1"/>
      <c r="AI298" s="1"/>
    </row>
    <row r="299" spans="1:35" s="2" customFormat="1" ht="11.5" x14ac:dyDescent="0.25">
      <c r="A299" s="1"/>
      <c r="B299" s="227"/>
      <c r="C299" s="227"/>
      <c r="D299" s="225"/>
      <c r="E299" s="225"/>
      <c r="F299" s="226"/>
      <c r="G299" s="166"/>
      <c r="H299" s="226"/>
      <c r="I299" s="166"/>
      <c r="J299" s="226"/>
      <c r="K299" s="166"/>
      <c r="L299" s="226"/>
      <c r="M299" s="166"/>
      <c r="N299" s="226"/>
      <c r="O299" s="166"/>
      <c r="P299" s="226"/>
      <c r="Q299" s="166"/>
      <c r="R299" s="226"/>
      <c r="S299" s="1"/>
      <c r="T299" s="1"/>
      <c r="U299" s="1"/>
      <c r="V299" s="4"/>
      <c r="W299" s="4"/>
      <c r="X299" s="4"/>
      <c r="Y299" s="4"/>
      <c r="Z299" s="4"/>
      <c r="AA299" s="4"/>
      <c r="AB299" s="1"/>
      <c r="AC299" s="1"/>
      <c r="AD299" s="1"/>
      <c r="AE299" s="1"/>
      <c r="AF299" s="1"/>
      <c r="AG299" s="1"/>
      <c r="AH299" s="1"/>
      <c r="AI299" s="1"/>
    </row>
    <row r="300" spans="1:35" s="2" customFormat="1" ht="11.5" x14ac:dyDescent="0.25">
      <c r="A300" s="1"/>
      <c r="B300" s="227"/>
      <c r="C300" s="227"/>
      <c r="D300" s="225"/>
      <c r="E300" s="225"/>
      <c r="F300" s="226"/>
      <c r="G300" s="166"/>
      <c r="H300" s="226"/>
      <c r="I300" s="166"/>
      <c r="J300" s="226"/>
      <c r="K300" s="166"/>
      <c r="L300" s="226"/>
      <c r="M300" s="166"/>
      <c r="N300" s="226"/>
      <c r="O300" s="166"/>
      <c r="P300" s="226"/>
      <c r="Q300" s="166"/>
      <c r="R300" s="226"/>
      <c r="S300" s="1"/>
      <c r="T300" s="1"/>
      <c r="U300" s="1"/>
      <c r="V300" s="4"/>
      <c r="W300" s="4"/>
      <c r="X300" s="4"/>
      <c r="Y300" s="4"/>
      <c r="Z300" s="4"/>
      <c r="AA300" s="4"/>
      <c r="AB300" s="1"/>
      <c r="AC300" s="1"/>
      <c r="AD300" s="1"/>
      <c r="AE300" s="1"/>
      <c r="AF300" s="1"/>
      <c r="AG300" s="1"/>
      <c r="AH300" s="1"/>
      <c r="AI300" s="1"/>
    </row>
    <row r="301" spans="1:35" s="2" customFormat="1" ht="11.5" x14ac:dyDescent="0.25">
      <c r="A301" s="1"/>
      <c r="B301" s="227"/>
      <c r="C301" s="227"/>
      <c r="D301" s="225"/>
      <c r="E301" s="225"/>
      <c r="F301" s="226"/>
      <c r="G301" s="166"/>
      <c r="H301" s="226"/>
      <c r="I301" s="166"/>
      <c r="J301" s="226"/>
      <c r="K301" s="166"/>
      <c r="L301" s="226"/>
      <c r="M301" s="166"/>
      <c r="N301" s="226"/>
      <c r="O301" s="166"/>
      <c r="P301" s="226"/>
      <c r="Q301" s="166"/>
      <c r="R301" s="226"/>
      <c r="S301" s="1"/>
      <c r="T301" s="1"/>
      <c r="U301" s="1"/>
      <c r="V301" s="4"/>
      <c r="W301" s="4"/>
      <c r="X301" s="4"/>
      <c r="Y301" s="4"/>
      <c r="Z301" s="4"/>
      <c r="AA301" s="4"/>
      <c r="AB301" s="1"/>
      <c r="AC301" s="1"/>
      <c r="AD301" s="1"/>
      <c r="AE301" s="1"/>
      <c r="AF301" s="1"/>
      <c r="AG301" s="1"/>
      <c r="AH301" s="1"/>
      <c r="AI301" s="1"/>
    </row>
    <row r="302" spans="1:35" s="2" customFormat="1" ht="11.5" x14ac:dyDescent="0.25">
      <c r="A302" s="1"/>
      <c r="B302" s="227"/>
      <c r="C302" s="227"/>
      <c r="D302" s="225"/>
      <c r="E302" s="225"/>
      <c r="F302" s="226"/>
      <c r="G302" s="166"/>
      <c r="H302" s="226"/>
      <c r="I302" s="166"/>
      <c r="J302" s="226"/>
      <c r="K302" s="166"/>
      <c r="L302" s="226"/>
      <c r="M302" s="166"/>
      <c r="N302" s="226"/>
      <c r="O302" s="166"/>
      <c r="P302" s="226"/>
      <c r="Q302" s="166"/>
      <c r="R302" s="226"/>
      <c r="S302" s="1"/>
      <c r="T302" s="1"/>
      <c r="U302" s="1"/>
      <c r="V302" s="4"/>
      <c r="W302" s="4"/>
      <c r="X302" s="4"/>
      <c r="Y302" s="4"/>
      <c r="Z302" s="4"/>
      <c r="AA302" s="4"/>
      <c r="AB302" s="1"/>
      <c r="AC302" s="1"/>
      <c r="AD302" s="1"/>
      <c r="AE302" s="1"/>
      <c r="AF302" s="1"/>
      <c r="AG302" s="1"/>
      <c r="AH302" s="1"/>
      <c r="AI302" s="1"/>
    </row>
    <row r="303" spans="1:35" s="2" customFormat="1" ht="11.5" x14ac:dyDescent="0.25">
      <c r="A303" s="1"/>
      <c r="B303" s="227"/>
      <c r="C303" s="227"/>
      <c r="D303" s="225"/>
      <c r="E303" s="225"/>
      <c r="F303" s="226"/>
      <c r="G303" s="166"/>
      <c r="H303" s="226"/>
      <c r="I303" s="166"/>
      <c r="J303" s="226"/>
      <c r="K303" s="166"/>
      <c r="L303" s="226"/>
      <c r="M303" s="166"/>
      <c r="N303" s="226"/>
      <c r="O303" s="166"/>
      <c r="P303" s="226"/>
      <c r="Q303" s="166"/>
      <c r="R303" s="226"/>
      <c r="S303" s="1"/>
      <c r="T303" s="1"/>
      <c r="U303" s="1"/>
      <c r="V303" s="4"/>
      <c r="W303" s="4"/>
      <c r="X303" s="4"/>
      <c r="Y303" s="4"/>
      <c r="Z303" s="4"/>
      <c r="AA303" s="4"/>
      <c r="AB303" s="1"/>
      <c r="AC303" s="1"/>
      <c r="AD303" s="1"/>
      <c r="AE303" s="1"/>
      <c r="AF303" s="1"/>
      <c r="AG303" s="1"/>
      <c r="AH303" s="1"/>
      <c r="AI303" s="1"/>
    </row>
    <row r="304" spans="1:35" s="2" customFormat="1" ht="11.5" x14ac:dyDescent="0.25">
      <c r="A304" s="1"/>
      <c r="B304" s="227"/>
      <c r="C304" s="227"/>
      <c r="D304" s="225"/>
      <c r="E304" s="225"/>
      <c r="F304" s="226"/>
      <c r="G304" s="166"/>
      <c r="H304" s="226"/>
      <c r="I304" s="166"/>
      <c r="J304" s="226"/>
      <c r="K304" s="166"/>
      <c r="L304" s="226"/>
      <c r="M304" s="166"/>
      <c r="N304" s="226"/>
      <c r="O304" s="166"/>
      <c r="P304" s="226"/>
      <c r="Q304" s="166"/>
      <c r="R304" s="226"/>
      <c r="S304" s="1"/>
      <c r="T304" s="1"/>
      <c r="U304" s="1"/>
      <c r="V304" s="4"/>
      <c r="W304" s="4"/>
      <c r="X304" s="4"/>
      <c r="Y304" s="4"/>
      <c r="Z304" s="4"/>
      <c r="AA304" s="4"/>
      <c r="AB304" s="1"/>
      <c r="AC304" s="1"/>
      <c r="AD304" s="1"/>
      <c r="AE304" s="1"/>
      <c r="AF304" s="1"/>
      <c r="AG304" s="1"/>
      <c r="AH304" s="1"/>
      <c r="AI304" s="1"/>
    </row>
    <row r="305" spans="1:35" s="2" customFormat="1" ht="11.5" x14ac:dyDescent="0.25">
      <c r="A305" s="1"/>
      <c r="B305" s="227"/>
      <c r="C305" s="227"/>
      <c r="D305" s="225"/>
      <c r="E305" s="225"/>
      <c r="F305" s="226"/>
      <c r="G305" s="166"/>
      <c r="H305" s="226"/>
      <c r="I305" s="166"/>
      <c r="J305" s="226"/>
      <c r="K305" s="166"/>
      <c r="L305" s="226"/>
      <c r="M305" s="166"/>
      <c r="N305" s="226"/>
      <c r="O305" s="166"/>
      <c r="P305" s="226"/>
      <c r="Q305" s="166"/>
      <c r="R305" s="226"/>
      <c r="S305" s="1"/>
      <c r="T305" s="1"/>
      <c r="U305" s="1"/>
      <c r="V305" s="4"/>
      <c r="W305" s="4"/>
      <c r="X305" s="4"/>
      <c r="Y305" s="4"/>
      <c r="Z305" s="4"/>
      <c r="AA305" s="4"/>
      <c r="AB305" s="1"/>
      <c r="AC305" s="1"/>
      <c r="AD305" s="1"/>
      <c r="AE305" s="1"/>
      <c r="AF305" s="1"/>
      <c r="AG305" s="1"/>
      <c r="AH305" s="1"/>
      <c r="AI305" s="1"/>
    </row>
    <row r="306" spans="1:35" s="2" customFormat="1" ht="11.5" x14ac:dyDescent="0.25">
      <c r="A306" s="1"/>
      <c r="B306" s="227"/>
      <c r="C306" s="227"/>
      <c r="D306" s="225"/>
      <c r="E306" s="225"/>
      <c r="F306" s="226"/>
      <c r="G306" s="166"/>
      <c r="H306" s="226"/>
      <c r="I306" s="166"/>
      <c r="J306" s="226"/>
      <c r="K306" s="166"/>
      <c r="L306" s="226"/>
      <c r="M306" s="166"/>
      <c r="N306" s="226"/>
      <c r="O306" s="166"/>
      <c r="P306" s="226"/>
      <c r="Q306" s="166"/>
      <c r="R306" s="226"/>
      <c r="S306" s="1"/>
      <c r="T306" s="1"/>
      <c r="U306" s="1"/>
      <c r="V306" s="4"/>
      <c r="W306" s="4"/>
      <c r="X306" s="4"/>
      <c r="Y306" s="4"/>
      <c r="Z306" s="4"/>
      <c r="AA306" s="4"/>
      <c r="AB306" s="1"/>
      <c r="AC306" s="1"/>
      <c r="AD306" s="1"/>
      <c r="AE306" s="1"/>
      <c r="AF306" s="1"/>
      <c r="AG306" s="1"/>
      <c r="AH306" s="1"/>
      <c r="AI306" s="1"/>
    </row>
    <row r="307" spans="1:35" s="2" customFormat="1" ht="11.5" x14ac:dyDescent="0.25">
      <c r="A307" s="1"/>
      <c r="B307" s="227"/>
      <c r="C307" s="227"/>
      <c r="D307" s="225"/>
      <c r="E307" s="225"/>
      <c r="F307" s="226"/>
      <c r="G307" s="166"/>
      <c r="H307" s="226"/>
      <c r="I307" s="166"/>
      <c r="J307" s="226"/>
      <c r="K307" s="166"/>
      <c r="L307" s="226"/>
      <c r="M307" s="166"/>
      <c r="N307" s="226"/>
      <c r="O307" s="166"/>
      <c r="P307" s="226"/>
      <c r="Q307" s="166"/>
      <c r="R307" s="226"/>
      <c r="S307" s="1"/>
      <c r="T307" s="1"/>
      <c r="U307" s="1"/>
      <c r="V307" s="4"/>
      <c r="W307" s="4"/>
      <c r="X307" s="4"/>
      <c r="Y307" s="4"/>
      <c r="Z307" s="4"/>
      <c r="AA307" s="4"/>
      <c r="AB307" s="1"/>
      <c r="AC307" s="1"/>
      <c r="AD307" s="1"/>
      <c r="AE307" s="1"/>
      <c r="AF307" s="1"/>
      <c r="AG307" s="1"/>
      <c r="AH307" s="1"/>
      <c r="AI307" s="1"/>
    </row>
    <row r="308" spans="1:35" s="2" customFormat="1" ht="11.5" x14ac:dyDescent="0.25">
      <c r="A308" s="1"/>
      <c r="B308" s="227"/>
      <c r="C308" s="227"/>
      <c r="D308" s="225"/>
      <c r="E308" s="225"/>
      <c r="F308" s="226"/>
      <c r="G308" s="166"/>
      <c r="H308" s="226"/>
      <c r="I308" s="166"/>
      <c r="J308" s="226"/>
      <c r="K308" s="166"/>
      <c r="L308" s="226"/>
      <c r="M308" s="166"/>
      <c r="N308" s="226"/>
      <c r="O308" s="166"/>
      <c r="P308" s="226"/>
      <c r="Q308" s="166"/>
      <c r="R308" s="226"/>
      <c r="S308" s="1"/>
      <c r="T308" s="1"/>
      <c r="U308" s="1"/>
      <c r="V308" s="4"/>
      <c r="W308" s="4"/>
      <c r="X308" s="4"/>
      <c r="Y308" s="4"/>
      <c r="Z308" s="4"/>
      <c r="AA308" s="4"/>
      <c r="AB308" s="1"/>
      <c r="AC308" s="1"/>
      <c r="AD308" s="1"/>
      <c r="AE308" s="1"/>
      <c r="AF308" s="1"/>
      <c r="AG308" s="1"/>
      <c r="AH308" s="1"/>
      <c r="AI308" s="1"/>
    </row>
    <row r="309" spans="1:35" s="2" customFormat="1" ht="11.5" x14ac:dyDescent="0.25">
      <c r="A309" s="1"/>
      <c r="B309" s="227"/>
      <c r="C309" s="227"/>
      <c r="D309" s="225"/>
      <c r="E309" s="225"/>
      <c r="F309" s="226"/>
      <c r="G309" s="166"/>
      <c r="H309" s="226"/>
      <c r="I309" s="166"/>
      <c r="J309" s="226"/>
      <c r="K309" s="166"/>
      <c r="L309" s="226"/>
      <c r="M309" s="166"/>
      <c r="N309" s="226"/>
      <c r="O309" s="166"/>
      <c r="P309" s="226"/>
      <c r="Q309" s="166"/>
      <c r="R309" s="226"/>
      <c r="S309" s="1"/>
      <c r="T309" s="1"/>
      <c r="U309" s="1"/>
      <c r="V309" s="4"/>
      <c r="W309" s="4"/>
      <c r="X309" s="4"/>
      <c r="Y309" s="4"/>
      <c r="Z309" s="4"/>
      <c r="AA309" s="4"/>
      <c r="AB309" s="1"/>
      <c r="AC309" s="1"/>
      <c r="AD309" s="1"/>
      <c r="AE309" s="1"/>
      <c r="AF309" s="1"/>
      <c r="AG309" s="1"/>
      <c r="AH309" s="1"/>
      <c r="AI309" s="1"/>
    </row>
    <row r="310" spans="1:35" s="2" customFormat="1" ht="11.5" x14ac:dyDescent="0.25">
      <c r="A310" s="1"/>
      <c r="B310" s="227"/>
      <c r="C310" s="227"/>
      <c r="D310" s="225"/>
      <c r="E310" s="225"/>
      <c r="F310" s="226"/>
      <c r="G310" s="166"/>
      <c r="H310" s="226"/>
      <c r="I310" s="166"/>
      <c r="J310" s="226"/>
      <c r="K310" s="166"/>
      <c r="L310" s="226"/>
      <c r="M310" s="166"/>
      <c r="N310" s="226"/>
      <c r="O310" s="166"/>
      <c r="P310" s="226"/>
      <c r="Q310" s="166"/>
      <c r="R310" s="226"/>
      <c r="S310" s="1"/>
      <c r="T310" s="1"/>
      <c r="U310" s="1"/>
      <c r="V310" s="4"/>
      <c r="W310" s="4"/>
      <c r="X310" s="4"/>
      <c r="Y310" s="4"/>
      <c r="Z310" s="4"/>
      <c r="AA310" s="4"/>
      <c r="AB310" s="1"/>
      <c r="AC310" s="1"/>
      <c r="AD310" s="1"/>
      <c r="AE310" s="1"/>
      <c r="AF310" s="1"/>
      <c r="AG310" s="1"/>
      <c r="AH310" s="1"/>
      <c r="AI310" s="1"/>
    </row>
    <row r="311" spans="1:35" s="2" customFormat="1" ht="11.5" x14ac:dyDescent="0.25">
      <c r="A311" s="1"/>
      <c r="B311" s="227"/>
      <c r="C311" s="227"/>
      <c r="D311" s="225"/>
      <c r="E311" s="225"/>
      <c r="F311" s="226"/>
      <c r="G311" s="166"/>
      <c r="H311" s="226"/>
      <c r="I311" s="166"/>
      <c r="J311" s="226"/>
      <c r="K311" s="166"/>
      <c r="L311" s="226"/>
      <c r="M311" s="166"/>
      <c r="N311" s="226"/>
      <c r="O311" s="166"/>
      <c r="P311" s="226"/>
      <c r="Q311" s="166"/>
      <c r="R311" s="226"/>
      <c r="S311" s="1"/>
      <c r="T311" s="1"/>
      <c r="U311" s="1"/>
      <c r="V311" s="4"/>
      <c r="W311" s="4"/>
      <c r="X311" s="4"/>
      <c r="Y311" s="4"/>
      <c r="Z311" s="4"/>
      <c r="AA311" s="4"/>
      <c r="AB311" s="1"/>
      <c r="AC311" s="1"/>
      <c r="AD311" s="1"/>
      <c r="AE311" s="1"/>
      <c r="AF311" s="1"/>
      <c r="AG311" s="1"/>
      <c r="AH311" s="1"/>
      <c r="AI311" s="1"/>
    </row>
    <row r="312" spans="1:35" s="2" customFormat="1" ht="11.5" x14ac:dyDescent="0.25">
      <c r="A312" s="1"/>
      <c r="B312" s="227"/>
      <c r="C312" s="227"/>
      <c r="D312" s="225"/>
      <c r="E312" s="225"/>
      <c r="F312" s="226"/>
      <c r="G312" s="166"/>
      <c r="H312" s="226"/>
      <c r="I312" s="166"/>
      <c r="J312" s="226"/>
      <c r="K312" s="166"/>
      <c r="L312" s="226"/>
      <c r="M312" s="166"/>
      <c r="N312" s="226"/>
      <c r="O312" s="166"/>
      <c r="P312" s="226"/>
      <c r="Q312" s="166"/>
      <c r="R312" s="226"/>
      <c r="S312" s="1"/>
      <c r="T312" s="1"/>
      <c r="U312" s="1"/>
      <c r="V312" s="4"/>
      <c r="W312" s="4"/>
      <c r="X312" s="4"/>
      <c r="Y312" s="4"/>
      <c r="Z312" s="4"/>
      <c r="AA312" s="4"/>
      <c r="AB312" s="1"/>
      <c r="AC312" s="1"/>
      <c r="AD312" s="1"/>
      <c r="AE312" s="1"/>
      <c r="AF312" s="1"/>
      <c r="AG312" s="1"/>
      <c r="AH312" s="1"/>
      <c r="AI312" s="1"/>
    </row>
    <row r="313" spans="1:35" s="2" customFormat="1" ht="11.5" x14ac:dyDescent="0.25">
      <c r="A313" s="1"/>
      <c r="B313" s="227"/>
      <c r="C313" s="227"/>
      <c r="D313" s="225"/>
      <c r="E313" s="225"/>
      <c r="F313" s="226"/>
      <c r="G313" s="166"/>
      <c r="H313" s="226"/>
      <c r="I313" s="166"/>
      <c r="J313" s="226"/>
      <c r="K313" s="166"/>
      <c r="L313" s="226"/>
      <c r="M313" s="166"/>
      <c r="N313" s="226"/>
      <c r="O313" s="166"/>
      <c r="P313" s="226"/>
      <c r="Q313" s="166"/>
      <c r="R313" s="226"/>
      <c r="S313" s="1"/>
      <c r="T313" s="1"/>
      <c r="U313" s="1"/>
      <c r="V313" s="4"/>
      <c r="W313" s="4"/>
      <c r="X313" s="4"/>
      <c r="Y313" s="4"/>
      <c r="Z313" s="4"/>
      <c r="AA313" s="4"/>
      <c r="AB313" s="1"/>
      <c r="AC313" s="1"/>
      <c r="AD313" s="1"/>
      <c r="AE313" s="1"/>
      <c r="AF313" s="1"/>
      <c r="AG313" s="1"/>
      <c r="AH313" s="1"/>
      <c r="AI313" s="1"/>
    </row>
    <row r="314" spans="1:35" s="2" customFormat="1" ht="11.5" x14ac:dyDescent="0.25">
      <c r="A314" s="1"/>
      <c r="B314" s="227"/>
      <c r="C314" s="227"/>
      <c r="D314" s="225"/>
      <c r="E314" s="225"/>
      <c r="F314" s="226"/>
      <c r="G314" s="166"/>
      <c r="H314" s="226"/>
      <c r="I314" s="166"/>
      <c r="J314" s="226"/>
      <c r="K314" s="166"/>
      <c r="L314" s="226"/>
      <c r="M314" s="166"/>
      <c r="N314" s="226"/>
      <c r="O314" s="166"/>
      <c r="P314" s="226"/>
      <c r="Q314" s="166"/>
      <c r="R314" s="226"/>
      <c r="S314" s="1"/>
      <c r="T314" s="1"/>
      <c r="U314" s="1"/>
      <c r="V314" s="4"/>
      <c r="W314" s="4"/>
      <c r="X314" s="4"/>
      <c r="Y314" s="4"/>
      <c r="Z314" s="4"/>
      <c r="AA314" s="4"/>
      <c r="AB314" s="1"/>
      <c r="AC314" s="1"/>
      <c r="AD314" s="1"/>
      <c r="AE314" s="1"/>
      <c r="AF314" s="1"/>
      <c r="AG314" s="1"/>
      <c r="AH314" s="1"/>
      <c r="AI314" s="1"/>
    </row>
    <row r="315" spans="1:35" s="2" customFormat="1" ht="11.5" x14ac:dyDescent="0.25">
      <c r="A315" s="1"/>
      <c r="B315" s="227"/>
      <c r="C315" s="227"/>
      <c r="D315" s="225"/>
      <c r="E315" s="225"/>
      <c r="F315" s="226"/>
      <c r="G315" s="166"/>
      <c r="H315" s="226"/>
      <c r="I315" s="166"/>
      <c r="J315" s="226"/>
      <c r="K315" s="166"/>
      <c r="L315" s="226"/>
      <c r="M315" s="166"/>
      <c r="N315" s="226"/>
      <c r="O315" s="166"/>
      <c r="P315" s="226"/>
      <c r="Q315" s="166"/>
      <c r="R315" s="226"/>
      <c r="S315" s="1"/>
      <c r="T315" s="1"/>
      <c r="U315" s="1"/>
      <c r="V315" s="4"/>
      <c r="W315" s="4"/>
      <c r="X315" s="4"/>
      <c r="Y315" s="4"/>
      <c r="Z315" s="4"/>
      <c r="AA315" s="4"/>
      <c r="AB315" s="1"/>
      <c r="AC315" s="1"/>
      <c r="AD315" s="1"/>
      <c r="AE315" s="1"/>
      <c r="AF315" s="1"/>
      <c r="AG315" s="1"/>
      <c r="AH315" s="1"/>
      <c r="AI315" s="1"/>
    </row>
    <row r="316" spans="1:35" s="2" customFormat="1" ht="11.5" x14ac:dyDescent="0.25">
      <c r="A316" s="1"/>
      <c r="B316" s="227"/>
      <c r="C316" s="227"/>
      <c r="D316" s="225"/>
      <c r="E316" s="225"/>
      <c r="F316" s="226"/>
      <c r="G316" s="166"/>
      <c r="H316" s="226"/>
      <c r="I316" s="166"/>
      <c r="J316" s="226"/>
      <c r="K316" s="166"/>
      <c r="L316" s="226"/>
      <c r="M316" s="166"/>
      <c r="N316" s="226"/>
      <c r="O316" s="166"/>
      <c r="P316" s="226"/>
      <c r="Q316" s="166"/>
      <c r="R316" s="226"/>
      <c r="S316" s="1"/>
      <c r="T316" s="1"/>
      <c r="U316" s="1"/>
      <c r="V316" s="4"/>
      <c r="W316" s="4"/>
      <c r="X316" s="4"/>
      <c r="Y316" s="4"/>
      <c r="Z316" s="4"/>
      <c r="AA316" s="4"/>
      <c r="AB316" s="1"/>
      <c r="AC316" s="1"/>
      <c r="AD316" s="1"/>
      <c r="AE316" s="1"/>
      <c r="AF316" s="1"/>
      <c r="AG316" s="1"/>
      <c r="AH316" s="1"/>
      <c r="AI316" s="1"/>
    </row>
    <row r="317" spans="1:35" s="2" customFormat="1" ht="11.5" x14ac:dyDescent="0.25">
      <c r="A317" s="1"/>
      <c r="B317" s="227"/>
      <c r="C317" s="227"/>
      <c r="D317" s="225"/>
      <c r="E317" s="225"/>
      <c r="F317" s="226"/>
      <c r="G317" s="166"/>
      <c r="H317" s="226"/>
      <c r="I317" s="166"/>
      <c r="J317" s="226"/>
      <c r="K317" s="166"/>
      <c r="L317" s="226"/>
      <c r="M317" s="166"/>
      <c r="N317" s="226"/>
      <c r="O317" s="166"/>
      <c r="P317" s="226"/>
      <c r="Q317" s="166"/>
      <c r="R317" s="226"/>
      <c r="S317" s="1"/>
      <c r="T317" s="1"/>
      <c r="U317" s="1"/>
      <c r="V317" s="4"/>
      <c r="W317" s="4"/>
      <c r="X317" s="4"/>
      <c r="Y317" s="4"/>
      <c r="Z317" s="4"/>
      <c r="AA317" s="4"/>
      <c r="AB317" s="1"/>
      <c r="AC317" s="1"/>
      <c r="AD317" s="1"/>
      <c r="AE317" s="1"/>
      <c r="AF317" s="1"/>
      <c r="AG317" s="1"/>
      <c r="AH317" s="1"/>
      <c r="AI317" s="1"/>
    </row>
    <row r="318" spans="1:35" s="2" customFormat="1" ht="11.5" x14ac:dyDescent="0.25">
      <c r="A318" s="1"/>
      <c r="B318" s="227"/>
      <c r="C318" s="227"/>
      <c r="D318" s="225"/>
      <c r="E318" s="225"/>
      <c r="F318" s="226"/>
      <c r="G318" s="166"/>
      <c r="H318" s="226"/>
      <c r="I318" s="166"/>
      <c r="J318" s="226"/>
      <c r="K318" s="166"/>
      <c r="L318" s="226"/>
      <c r="M318" s="166"/>
      <c r="N318" s="226"/>
      <c r="O318" s="166"/>
      <c r="P318" s="226"/>
      <c r="Q318" s="166"/>
      <c r="R318" s="226"/>
      <c r="S318" s="1"/>
      <c r="T318" s="1"/>
      <c r="U318" s="1"/>
      <c r="V318" s="4"/>
      <c r="W318" s="4"/>
      <c r="X318" s="4"/>
      <c r="Y318" s="4"/>
      <c r="Z318" s="4"/>
      <c r="AA318" s="4"/>
      <c r="AB318" s="1"/>
      <c r="AC318" s="1"/>
      <c r="AD318" s="1"/>
      <c r="AE318" s="1"/>
      <c r="AF318" s="1"/>
      <c r="AG318" s="1"/>
      <c r="AH318" s="1"/>
      <c r="AI318" s="1"/>
    </row>
    <row r="319" spans="1:35" s="2" customFormat="1" ht="11.5" x14ac:dyDescent="0.25">
      <c r="A319" s="1"/>
      <c r="B319" s="227"/>
      <c r="C319" s="227"/>
      <c r="D319" s="225"/>
      <c r="E319" s="225"/>
      <c r="F319" s="226"/>
      <c r="G319" s="166"/>
      <c r="H319" s="226"/>
      <c r="I319" s="166"/>
      <c r="J319" s="226"/>
      <c r="K319" s="166"/>
      <c r="L319" s="226"/>
      <c r="M319" s="166"/>
      <c r="N319" s="226"/>
      <c r="O319" s="166"/>
      <c r="P319" s="226"/>
      <c r="Q319" s="166"/>
      <c r="R319" s="226"/>
      <c r="S319" s="1"/>
      <c r="T319" s="1"/>
      <c r="U319" s="1"/>
      <c r="V319" s="4"/>
      <c r="W319" s="4"/>
      <c r="X319" s="4"/>
      <c r="Y319" s="4"/>
      <c r="Z319" s="4"/>
      <c r="AA319" s="4"/>
      <c r="AB319" s="1"/>
      <c r="AC319" s="1"/>
      <c r="AD319" s="1"/>
      <c r="AE319" s="1"/>
      <c r="AF319" s="1"/>
      <c r="AG319" s="1"/>
      <c r="AH319" s="1"/>
      <c r="AI319" s="1"/>
    </row>
    <row r="320" spans="1:35" s="2" customFormat="1" ht="11.5" x14ac:dyDescent="0.25">
      <c r="A320" s="1"/>
      <c r="B320" s="227"/>
      <c r="C320" s="227"/>
      <c r="D320" s="225"/>
      <c r="E320" s="225"/>
      <c r="F320" s="226"/>
      <c r="G320" s="166"/>
      <c r="H320" s="226"/>
      <c r="I320" s="166"/>
      <c r="J320" s="226"/>
      <c r="K320" s="166"/>
      <c r="L320" s="226"/>
      <c r="M320" s="166"/>
      <c r="N320" s="226"/>
      <c r="O320" s="166"/>
      <c r="P320" s="226"/>
      <c r="Q320" s="166"/>
      <c r="R320" s="226"/>
      <c r="S320" s="1"/>
      <c r="T320" s="1"/>
      <c r="U320" s="1"/>
      <c r="V320" s="4"/>
      <c r="W320" s="4"/>
      <c r="X320" s="4"/>
      <c r="Y320" s="4"/>
      <c r="Z320" s="4"/>
      <c r="AA320" s="4"/>
      <c r="AB320" s="1"/>
      <c r="AC320" s="1"/>
      <c r="AD320" s="1"/>
      <c r="AE320" s="1"/>
      <c r="AF320" s="1"/>
      <c r="AG320" s="1"/>
      <c r="AH320" s="1"/>
      <c r="AI320" s="1"/>
    </row>
    <row r="321" spans="1:35" s="2" customFormat="1" ht="11.5" x14ac:dyDescent="0.25">
      <c r="A321" s="1"/>
      <c r="B321" s="227"/>
      <c r="C321" s="227"/>
      <c r="D321" s="225"/>
      <c r="E321" s="225"/>
      <c r="F321" s="226"/>
      <c r="G321" s="166"/>
      <c r="H321" s="226"/>
      <c r="I321" s="166"/>
      <c r="J321" s="226"/>
      <c r="K321" s="166"/>
      <c r="L321" s="226"/>
      <c r="M321" s="166"/>
      <c r="N321" s="226"/>
      <c r="O321" s="166"/>
      <c r="P321" s="226"/>
      <c r="Q321" s="166"/>
      <c r="R321" s="226"/>
      <c r="S321" s="1"/>
      <c r="T321" s="1"/>
      <c r="U321" s="1"/>
      <c r="V321" s="4"/>
      <c r="W321" s="4"/>
      <c r="X321" s="4"/>
      <c r="Y321" s="4"/>
      <c r="Z321" s="4"/>
      <c r="AA321" s="4"/>
      <c r="AB321" s="1"/>
      <c r="AC321" s="1"/>
      <c r="AD321" s="1"/>
      <c r="AE321" s="1"/>
      <c r="AF321" s="1"/>
      <c r="AG321" s="1"/>
      <c r="AH321" s="1"/>
      <c r="AI321" s="1"/>
    </row>
    <row r="322" spans="1:35" s="2" customFormat="1" ht="11.5" x14ac:dyDescent="0.25">
      <c r="A322" s="1"/>
      <c r="B322" s="227"/>
      <c r="C322" s="227"/>
      <c r="D322" s="225"/>
      <c r="E322" s="225"/>
      <c r="F322" s="226"/>
      <c r="G322" s="166"/>
      <c r="H322" s="226"/>
      <c r="I322" s="166"/>
      <c r="J322" s="226"/>
      <c r="K322" s="166"/>
      <c r="L322" s="226"/>
      <c r="M322" s="166"/>
      <c r="N322" s="226"/>
      <c r="O322" s="166"/>
      <c r="P322" s="226"/>
      <c r="Q322" s="166"/>
      <c r="R322" s="226"/>
      <c r="S322" s="1"/>
      <c r="T322" s="1"/>
      <c r="U322" s="1"/>
      <c r="V322" s="4"/>
      <c r="W322" s="4"/>
      <c r="X322" s="4"/>
      <c r="Y322" s="4"/>
      <c r="Z322" s="4"/>
      <c r="AA322" s="4"/>
      <c r="AB322" s="1"/>
      <c r="AC322" s="1"/>
      <c r="AD322" s="1"/>
      <c r="AE322" s="1"/>
      <c r="AF322" s="1"/>
      <c r="AG322" s="1"/>
      <c r="AH322" s="1"/>
      <c r="AI322" s="1"/>
    </row>
    <row r="323" spans="1:35" s="2" customFormat="1" ht="11.5" x14ac:dyDescent="0.25">
      <c r="A323" s="1"/>
      <c r="B323" s="227"/>
      <c r="C323" s="227"/>
      <c r="D323" s="225"/>
      <c r="E323" s="225"/>
      <c r="F323" s="226"/>
      <c r="G323" s="166"/>
      <c r="H323" s="226"/>
      <c r="I323" s="166"/>
      <c r="J323" s="226"/>
      <c r="K323" s="166"/>
      <c r="L323" s="226"/>
      <c r="M323" s="166"/>
      <c r="N323" s="226"/>
      <c r="O323" s="166"/>
      <c r="P323" s="226"/>
      <c r="Q323" s="166"/>
      <c r="R323" s="226"/>
      <c r="S323" s="1"/>
      <c r="T323" s="1"/>
      <c r="U323" s="1"/>
      <c r="V323" s="4"/>
      <c r="W323" s="4"/>
      <c r="X323" s="4"/>
      <c r="Y323" s="4"/>
      <c r="Z323" s="4"/>
      <c r="AA323" s="4"/>
      <c r="AB323" s="1"/>
      <c r="AC323" s="1"/>
      <c r="AD323" s="1"/>
      <c r="AE323" s="1"/>
      <c r="AF323" s="1"/>
      <c r="AG323" s="1"/>
      <c r="AH323" s="1"/>
      <c r="AI323" s="1"/>
    </row>
    <row r="324" spans="1:35" s="2" customFormat="1" ht="11.5" x14ac:dyDescent="0.25">
      <c r="A324" s="1"/>
      <c r="B324" s="227"/>
      <c r="C324" s="227"/>
      <c r="D324" s="225"/>
      <c r="E324" s="225"/>
      <c r="F324" s="226"/>
      <c r="G324" s="166"/>
      <c r="H324" s="226"/>
      <c r="I324" s="166"/>
      <c r="J324" s="226"/>
      <c r="K324" s="166"/>
      <c r="L324" s="226"/>
      <c r="M324" s="166"/>
      <c r="N324" s="226"/>
      <c r="O324" s="166"/>
      <c r="P324" s="226"/>
      <c r="Q324" s="166"/>
      <c r="R324" s="226"/>
      <c r="S324" s="1"/>
      <c r="T324" s="1"/>
      <c r="U324" s="1"/>
      <c r="V324" s="4"/>
      <c r="W324" s="4"/>
      <c r="X324" s="4"/>
      <c r="Y324" s="4"/>
      <c r="Z324" s="4"/>
      <c r="AA324" s="4"/>
      <c r="AB324" s="1"/>
      <c r="AC324" s="1"/>
      <c r="AD324" s="1"/>
      <c r="AE324" s="1"/>
      <c r="AF324" s="1"/>
      <c r="AG324" s="1"/>
      <c r="AH324" s="1"/>
      <c r="AI324" s="1"/>
    </row>
    <row r="325" spans="1:35" s="2" customFormat="1" ht="11.5" x14ac:dyDescent="0.25">
      <c r="A325" s="1"/>
      <c r="B325" s="227"/>
      <c r="C325" s="227"/>
      <c r="D325" s="225"/>
      <c r="E325" s="225"/>
      <c r="F325" s="226"/>
      <c r="G325" s="166"/>
      <c r="H325" s="226"/>
      <c r="I325" s="166"/>
      <c r="J325" s="226"/>
      <c r="K325" s="166"/>
      <c r="L325" s="226"/>
      <c r="M325" s="166"/>
      <c r="N325" s="226"/>
      <c r="O325" s="166"/>
      <c r="P325" s="226"/>
      <c r="Q325" s="166"/>
      <c r="R325" s="226"/>
      <c r="S325" s="1"/>
      <c r="T325" s="1"/>
      <c r="U325" s="1"/>
      <c r="V325" s="4"/>
      <c r="W325" s="4"/>
      <c r="X325" s="4"/>
      <c r="Y325" s="4"/>
      <c r="Z325" s="4"/>
      <c r="AA325" s="4"/>
      <c r="AB325" s="1"/>
      <c r="AC325" s="1"/>
      <c r="AD325" s="1"/>
      <c r="AE325" s="1"/>
      <c r="AF325" s="1"/>
      <c r="AG325" s="1"/>
      <c r="AH325" s="1"/>
      <c r="AI325" s="1"/>
    </row>
    <row r="326" spans="1:35" s="2" customFormat="1" ht="11.5" x14ac:dyDescent="0.25">
      <c r="A326" s="1"/>
      <c r="B326" s="227"/>
      <c r="C326" s="227"/>
      <c r="D326" s="225"/>
      <c r="E326" s="225"/>
      <c r="F326" s="226"/>
      <c r="G326" s="166"/>
      <c r="H326" s="226"/>
      <c r="I326" s="166"/>
      <c r="J326" s="226"/>
      <c r="K326" s="166"/>
      <c r="L326" s="226"/>
      <c r="M326" s="166"/>
      <c r="N326" s="226"/>
      <c r="O326" s="166"/>
      <c r="P326" s="226"/>
      <c r="Q326" s="166"/>
      <c r="R326" s="226"/>
      <c r="S326" s="1"/>
      <c r="T326" s="1"/>
      <c r="U326" s="1"/>
      <c r="V326" s="4"/>
      <c r="W326" s="4"/>
      <c r="X326" s="4"/>
      <c r="Y326" s="4"/>
      <c r="Z326" s="4"/>
      <c r="AA326" s="4"/>
      <c r="AB326" s="1"/>
      <c r="AC326" s="1"/>
      <c r="AD326" s="1"/>
      <c r="AE326" s="1"/>
      <c r="AF326" s="1"/>
      <c r="AG326" s="1"/>
      <c r="AH326" s="1"/>
      <c r="AI326" s="1"/>
    </row>
    <row r="327" spans="1:35" s="2" customFormat="1" ht="11.5" x14ac:dyDescent="0.25">
      <c r="A327" s="1"/>
      <c r="B327" s="227"/>
      <c r="C327" s="227"/>
      <c r="D327" s="225"/>
      <c r="E327" s="225"/>
      <c r="F327" s="226"/>
      <c r="G327" s="166"/>
      <c r="H327" s="226"/>
      <c r="I327" s="166"/>
      <c r="J327" s="226"/>
      <c r="K327" s="166"/>
      <c r="L327" s="226"/>
      <c r="M327" s="166"/>
      <c r="N327" s="226"/>
      <c r="O327" s="166"/>
      <c r="P327" s="226"/>
      <c r="Q327" s="166"/>
      <c r="R327" s="226"/>
      <c r="S327" s="1"/>
      <c r="T327" s="1"/>
      <c r="U327" s="1"/>
      <c r="V327" s="4"/>
      <c r="W327" s="4"/>
      <c r="X327" s="4"/>
      <c r="Y327" s="4"/>
      <c r="Z327" s="4"/>
      <c r="AA327" s="4"/>
      <c r="AB327" s="1"/>
      <c r="AC327" s="1"/>
      <c r="AD327" s="1"/>
      <c r="AE327" s="1"/>
      <c r="AF327" s="1"/>
      <c r="AG327" s="1"/>
      <c r="AH327" s="1"/>
      <c r="AI327" s="1"/>
    </row>
    <row r="328" spans="1:35" s="2" customFormat="1" ht="11.5" x14ac:dyDescent="0.25">
      <c r="A328" s="1"/>
      <c r="B328" s="227"/>
      <c r="C328" s="227"/>
      <c r="D328" s="225"/>
      <c r="E328" s="225"/>
      <c r="F328" s="226"/>
      <c r="G328" s="166"/>
      <c r="H328" s="226"/>
      <c r="I328" s="166"/>
      <c r="J328" s="226"/>
      <c r="K328" s="166"/>
      <c r="L328" s="226"/>
      <c r="M328" s="166"/>
      <c r="N328" s="226"/>
      <c r="O328" s="166"/>
      <c r="P328" s="226"/>
      <c r="Q328" s="166"/>
      <c r="R328" s="226"/>
      <c r="S328" s="1"/>
      <c r="T328" s="1"/>
      <c r="U328" s="1"/>
      <c r="V328" s="4"/>
      <c r="W328" s="4"/>
      <c r="X328" s="4"/>
      <c r="Y328" s="4"/>
      <c r="Z328" s="4"/>
      <c r="AA328" s="4"/>
      <c r="AB328" s="1"/>
      <c r="AC328" s="1"/>
      <c r="AD328" s="1"/>
      <c r="AE328" s="1"/>
      <c r="AF328" s="1"/>
      <c r="AG328" s="1"/>
      <c r="AH328" s="1"/>
      <c r="AI328" s="1"/>
    </row>
    <row r="329" spans="1:35" s="2" customFormat="1" ht="11.5" x14ac:dyDescent="0.25">
      <c r="A329" s="1"/>
      <c r="B329" s="227"/>
      <c r="C329" s="227"/>
      <c r="D329" s="225"/>
      <c r="E329" s="225"/>
      <c r="F329" s="226"/>
      <c r="G329" s="166"/>
      <c r="H329" s="226"/>
      <c r="I329" s="166"/>
      <c r="J329" s="226"/>
      <c r="K329" s="166"/>
      <c r="L329" s="226"/>
      <c r="M329" s="166"/>
      <c r="N329" s="226"/>
      <c r="O329" s="166"/>
      <c r="P329" s="226"/>
      <c r="Q329" s="166"/>
      <c r="R329" s="226"/>
      <c r="S329" s="1"/>
      <c r="T329" s="1"/>
      <c r="U329" s="1"/>
      <c r="V329" s="4"/>
      <c r="W329" s="4"/>
      <c r="X329" s="4"/>
      <c r="Y329" s="4"/>
      <c r="Z329" s="4"/>
      <c r="AA329" s="4"/>
      <c r="AB329" s="1"/>
      <c r="AC329" s="1"/>
      <c r="AD329" s="1"/>
      <c r="AE329" s="1"/>
      <c r="AF329" s="1"/>
      <c r="AG329" s="1"/>
      <c r="AH329" s="1"/>
      <c r="AI329" s="1"/>
    </row>
    <row r="330" spans="1:35" s="2" customFormat="1" ht="11.5" x14ac:dyDescent="0.25">
      <c r="A330" s="1"/>
      <c r="B330" s="227"/>
      <c r="C330" s="227"/>
      <c r="D330" s="225"/>
      <c r="E330" s="225"/>
      <c r="F330" s="226"/>
      <c r="G330" s="166"/>
      <c r="H330" s="226"/>
      <c r="I330" s="166"/>
      <c r="J330" s="226"/>
      <c r="K330" s="166"/>
      <c r="L330" s="226"/>
      <c r="M330" s="166"/>
      <c r="N330" s="226"/>
      <c r="O330" s="166"/>
      <c r="P330" s="226"/>
      <c r="Q330" s="166"/>
      <c r="R330" s="226"/>
      <c r="S330" s="1"/>
      <c r="T330" s="1"/>
      <c r="U330" s="1"/>
      <c r="V330" s="4"/>
      <c r="W330" s="4"/>
      <c r="X330" s="4"/>
      <c r="Y330" s="4"/>
      <c r="Z330" s="4"/>
      <c r="AA330" s="4"/>
      <c r="AB330" s="1"/>
      <c r="AC330" s="1"/>
      <c r="AD330" s="1"/>
      <c r="AE330" s="1"/>
      <c r="AF330" s="1"/>
      <c r="AG330" s="1"/>
      <c r="AH330" s="1"/>
      <c r="AI330" s="1"/>
    </row>
    <row r="331" spans="1:35" s="2" customFormat="1" ht="11.5" x14ac:dyDescent="0.25">
      <c r="A331" s="1"/>
      <c r="B331" s="227"/>
      <c r="C331" s="227"/>
      <c r="D331" s="225"/>
      <c r="E331" s="225"/>
      <c r="F331" s="226"/>
      <c r="G331" s="166"/>
      <c r="H331" s="226"/>
      <c r="I331" s="166"/>
      <c r="J331" s="226"/>
      <c r="K331" s="166"/>
      <c r="L331" s="226"/>
      <c r="M331" s="166"/>
      <c r="N331" s="226"/>
      <c r="O331" s="166"/>
      <c r="P331" s="226"/>
      <c r="Q331" s="166"/>
      <c r="R331" s="226"/>
      <c r="S331" s="1"/>
      <c r="T331" s="1"/>
      <c r="U331" s="1"/>
      <c r="V331" s="4"/>
      <c r="W331" s="4"/>
      <c r="X331" s="4"/>
      <c r="Y331" s="4"/>
      <c r="Z331" s="4"/>
      <c r="AA331" s="4"/>
      <c r="AB331" s="1"/>
      <c r="AC331" s="1"/>
      <c r="AD331" s="1"/>
      <c r="AE331" s="1"/>
      <c r="AF331" s="1"/>
      <c r="AG331" s="1"/>
      <c r="AH331" s="1"/>
      <c r="AI331" s="1"/>
    </row>
    <row r="332" spans="1:35" s="2" customFormat="1" ht="11.5" x14ac:dyDescent="0.25">
      <c r="A332" s="1"/>
      <c r="B332" s="227"/>
      <c r="C332" s="227"/>
      <c r="D332" s="225"/>
      <c r="E332" s="225"/>
      <c r="F332" s="226"/>
      <c r="G332" s="166"/>
      <c r="H332" s="226"/>
      <c r="I332" s="166"/>
      <c r="J332" s="226"/>
      <c r="K332" s="166"/>
      <c r="L332" s="226"/>
      <c r="M332" s="166"/>
      <c r="N332" s="226"/>
      <c r="O332" s="166"/>
      <c r="P332" s="226"/>
      <c r="Q332" s="166"/>
      <c r="R332" s="226"/>
      <c r="S332" s="1"/>
      <c r="T332" s="1"/>
      <c r="U332" s="1"/>
      <c r="V332" s="4"/>
      <c r="W332" s="4"/>
      <c r="X332" s="4"/>
      <c r="Y332" s="4"/>
      <c r="Z332" s="4"/>
      <c r="AA332" s="4"/>
      <c r="AB332" s="1"/>
      <c r="AC332" s="1"/>
      <c r="AD332" s="1"/>
      <c r="AE332" s="1"/>
      <c r="AF332" s="1"/>
      <c r="AG332" s="1"/>
      <c r="AH332" s="1"/>
      <c r="AI332" s="1"/>
    </row>
    <row r="333" spans="1:35" s="2" customFormat="1" ht="11.5" x14ac:dyDescent="0.25">
      <c r="A333" s="1"/>
      <c r="B333" s="227"/>
      <c r="C333" s="227"/>
      <c r="D333" s="225"/>
      <c r="E333" s="225"/>
      <c r="F333" s="226"/>
      <c r="G333" s="166"/>
      <c r="H333" s="226"/>
      <c r="I333" s="166"/>
      <c r="J333" s="226"/>
      <c r="K333" s="166"/>
      <c r="L333" s="226"/>
      <c r="M333" s="166"/>
      <c r="N333" s="226"/>
      <c r="O333" s="166"/>
      <c r="P333" s="226"/>
      <c r="Q333" s="166"/>
      <c r="R333" s="226"/>
      <c r="S333" s="1"/>
      <c r="T333" s="1"/>
      <c r="U333" s="1"/>
      <c r="V333" s="4"/>
      <c r="W333" s="4"/>
      <c r="X333" s="4"/>
      <c r="Y333" s="4"/>
      <c r="Z333" s="4"/>
      <c r="AA333" s="4"/>
      <c r="AB333" s="1"/>
      <c r="AC333" s="1"/>
      <c r="AD333" s="1"/>
      <c r="AE333" s="1"/>
      <c r="AF333" s="1"/>
      <c r="AG333" s="1"/>
      <c r="AH333" s="1"/>
      <c r="AI333" s="1"/>
    </row>
    <row r="334" spans="1:35" s="2" customFormat="1" ht="11.5" x14ac:dyDescent="0.25">
      <c r="A334" s="1"/>
      <c r="B334" s="227"/>
      <c r="C334" s="227"/>
      <c r="D334" s="225"/>
      <c r="E334" s="225"/>
      <c r="F334" s="226"/>
      <c r="G334" s="166"/>
      <c r="H334" s="226"/>
      <c r="I334" s="166"/>
      <c r="J334" s="226"/>
      <c r="K334" s="166"/>
      <c r="L334" s="226"/>
      <c r="M334" s="166"/>
      <c r="N334" s="226"/>
      <c r="O334" s="166"/>
      <c r="P334" s="226"/>
      <c r="Q334" s="166"/>
      <c r="R334" s="226"/>
      <c r="S334" s="1"/>
      <c r="T334" s="1"/>
      <c r="U334" s="1"/>
      <c r="V334" s="4"/>
      <c r="W334" s="4"/>
      <c r="X334" s="4"/>
      <c r="Y334" s="4"/>
      <c r="Z334" s="4"/>
      <c r="AA334" s="4"/>
      <c r="AB334" s="1"/>
      <c r="AC334" s="1"/>
      <c r="AD334" s="1"/>
      <c r="AE334" s="1"/>
      <c r="AF334" s="1"/>
      <c r="AG334" s="1"/>
      <c r="AH334" s="1"/>
      <c r="AI334" s="1"/>
    </row>
    <row r="335" spans="1:35" s="2" customFormat="1" ht="11.5" x14ac:dyDescent="0.25">
      <c r="A335" s="1"/>
      <c r="B335" s="227"/>
      <c r="C335" s="227"/>
      <c r="D335" s="225"/>
      <c r="E335" s="225"/>
      <c r="F335" s="226"/>
      <c r="G335" s="166"/>
      <c r="H335" s="226"/>
      <c r="I335" s="166"/>
      <c r="J335" s="226"/>
      <c r="K335" s="166"/>
      <c r="L335" s="226"/>
      <c r="M335" s="166"/>
      <c r="N335" s="226"/>
      <c r="O335" s="166"/>
      <c r="P335" s="226"/>
      <c r="Q335" s="166"/>
      <c r="R335" s="226"/>
      <c r="S335" s="1"/>
      <c r="T335" s="1"/>
      <c r="U335" s="1"/>
      <c r="V335" s="4"/>
      <c r="W335" s="4"/>
      <c r="X335" s="4"/>
      <c r="Y335" s="4"/>
      <c r="Z335" s="4"/>
      <c r="AA335" s="4"/>
      <c r="AB335" s="1"/>
      <c r="AC335" s="1"/>
      <c r="AD335" s="1"/>
      <c r="AE335" s="1"/>
      <c r="AF335" s="1"/>
      <c r="AG335" s="1"/>
      <c r="AH335" s="1"/>
      <c r="AI335" s="1"/>
    </row>
    <row r="336" spans="1:35" s="2" customFormat="1" ht="11.5" x14ac:dyDescent="0.25">
      <c r="A336" s="1"/>
      <c r="B336" s="227"/>
      <c r="C336" s="227"/>
      <c r="D336" s="225"/>
      <c r="E336" s="225"/>
      <c r="F336" s="226"/>
      <c r="G336" s="166"/>
      <c r="H336" s="226"/>
      <c r="I336" s="166"/>
      <c r="J336" s="226"/>
      <c r="K336" s="166"/>
      <c r="L336" s="226"/>
      <c r="M336" s="166"/>
      <c r="N336" s="226"/>
      <c r="O336" s="166"/>
      <c r="P336" s="226"/>
      <c r="Q336" s="166"/>
      <c r="R336" s="226"/>
      <c r="S336" s="1"/>
      <c r="T336" s="1"/>
      <c r="U336" s="1"/>
      <c r="V336" s="4"/>
      <c r="W336" s="4"/>
      <c r="X336" s="4"/>
      <c r="Y336" s="4"/>
      <c r="Z336" s="4"/>
      <c r="AA336" s="4"/>
      <c r="AB336" s="1"/>
      <c r="AC336" s="1"/>
      <c r="AD336" s="1"/>
      <c r="AE336" s="1"/>
      <c r="AF336" s="1"/>
      <c r="AG336" s="1"/>
      <c r="AH336" s="1"/>
      <c r="AI336" s="1"/>
    </row>
    <row r="337" spans="1:35" s="2" customFormat="1" ht="11.5" x14ac:dyDescent="0.25">
      <c r="A337" s="1"/>
      <c r="B337" s="227"/>
      <c r="C337" s="227"/>
      <c r="D337" s="225"/>
      <c r="E337" s="225"/>
      <c r="F337" s="226"/>
      <c r="G337" s="166"/>
      <c r="H337" s="226"/>
      <c r="I337" s="166"/>
      <c r="J337" s="226"/>
      <c r="K337" s="166"/>
      <c r="L337" s="226"/>
      <c r="M337" s="166"/>
      <c r="N337" s="226"/>
      <c r="O337" s="166"/>
      <c r="P337" s="226"/>
      <c r="Q337" s="166"/>
      <c r="R337" s="226"/>
      <c r="S337" s="1"/>
      <c r="T337" s="1"/>
      <c r="U337" s="1"/>
      <c r="V337" s="4"/>
      <c r="W337" s="4"/>
      <c r="X337" s="4"/>
      <c r="Y337" s="4"/>
      <c r="Z337" s="4"/>
      <c r="AA337" s="4"/>
      <c r="AB337" s="1"/>
      <c r="AC337" s="1"/>
      <c r="AD337" s="1"/>
      <c r="AE337" s="1"/>
      <c r="AF337" s="1"/>
      <c r="AG337" s="1"/>
      <c r="AH337" s="1"/>
      <c r="AI337" s="1"/>
    </row>
    <row r="338" spans="1:35" s="2" customFormat="1" ht="11.5" x14ac:dyDescent="0.25">
      <c r="A338" s="1"/>
      <c r="B338" s="227"/>
      <c r="C338" s="227"/>
      <c r="D338" s="225"/>
      <c r="E338" s="225"/>
      <c r="F338" s="226"/>
      <c r="G338" s="166"/>
      <c r="H338" s="226"/>
      <c r="I338" s="166"/>
      <c r="J338" s="226"/>
      <c r="K338" s="166"/>
      <c r="L338" s="226"/>
      <c r="M338" s="166"/>
      <c r="N338" s="226"/>
      <c r="O338" s="166"/>
      <c r="P338" s="226"/>
      <c r="Q338" s="166"/>
      <c r="R338" s="226"/>
      <c r="S338" s="1"/>
      <c r="T338" s="1"/>
      <c r="U338" s="1"/>
      <c r="V338" s="4"/>
      <c r="W338" s="4"/>
      <c r="X338" s="4"/>
      <c r="Y338" s="4"/>
      <c r="Z338" s="4"/>
      <c r="AA338" s="4"/>
      <c r="AB338" s="1"/>
      <c r="AC338" s="1"/>
      <c r="AD338" s="1"/>
      <c r="AE338" s="1"/>
      <c r="AF338" s="1"/>
      <c r="AG338" s="1"/>
      <c r="AH338" s="1"/>
      <c r="AI338" s="1"/>
    </row>
    <row r="339" spans="1:35" s="2" customFormat="1" ht="11.5" x14ac:dyDescent="0.25">
      <c r="A339" s="1"/>
      <c r="B339" s="227"/>
      <c r="C339" s="227"/>
      <c r="D339" s="225"/>
      <c r="E339" s="225"/>
      <c r="F339" s="226"/>
      <c r="G339" s="166"/>
      <c r="H339" s="226"/>
      <c r="I339" s="166"/>
      <c r="J339" s="226"/>
      <c r="K339" s="166"/>
      <c r="L339" s="226"/>
      <c r="M339" s="166"/>
      <c r="N339" s="226"/>
      <c r="O339" s="166"/>
      <c r="P339" s="226"/>
      <c r="Q339" s="166"/>
      <c r="R339" s="226"/>
      <c r="S339" s="1"/>
      <c r="T339" s="1"/>
      <c r="U339" s="1"/>
      <c r="V339" s="4"/>
      <c r="W339" s="4"/>
      <c r="X339" s="4"/>
      <c r="Y339" s="4"/>
      <c r="Z339" s="4"/>
      <c r="AA339" s="4"/>
      <c r="AB339" s="1"/>
      <c r="AC339" s="1"/>
      <c r="AD339" s="1"/>
      <c r="AE339" s="1"/>
      <c r="AF339" s="1"/>
      <c r="AG339" s="1"/>
      <c r="AH339" s="1"/>
      <c r="AI339" s="1"/>
    </row>
    <row r="340" spans="1:35" s="2" customFormat="1" ht="11.5" x14ac:dyDescent="0.25">
      <c r="A340" s="1"/>
      <c r="B340" s="227"/>
      <c r="C340" s="227"/>
      <c r="D340" s="225"/>
      <c r="E340" s="225"/>
      <c r="F340" s="226"/>
      <c r="G340" s="166"/>
      <c r="H340" s="226"/>
      <c r="I340" s="166"/>
      <c r="J340" s="226"/>
      <c r="K340" s="166"/>
      <c r="L340" s="226"/>
      <c r="M340" s="166"/>
      <c r="N340" s="226"/>
      <c r="O340" s="166"/>
      <c r="P340" s="226"/>
      <c r="Q340" s="166"/>
      <c r="R340" s="226"/>
      <c r="S340" s="1"/>
      <c r="T340" s="1"/>
      <c r="U340" s="1"/>
      <c r="V340" s="4"/>
      <c r="W340" s="4"/>
      <c r="X340" s="4"/>
      <c r="Y340" s="4"/>
      <c r="Z340" s="4"/>
      <c r="AA340" s="4"/>
      <c r="AB340" s="1"/>
      <c r="AC340" s="1"/>
      <c r="AD340" s="1"/>
      <c r="AE340" s="1"/>
      <c r="AF340" s="1"/>
      <c r="AG340" s="1"/>
      <c r="AH340" s="1"/>
      <c r="AI340" s="1"/>
    </row>
    <row r="341" spans="1:35" s="2" customFormat="1" ht="11.5" x14ac:dyDescent="0.25">
      <c r="A341" s="1"/>
      <c r="B341" s="227"/>
      <c r="C341" s="227"/>
      <c r="D341" s="225"/>
      <c r="E341" s="225"/>
      <c r="F341" s="226"/>
      <c r="G341" s="166"/>
      <c r="H341" s="226"/>
      <c r="I341" s="166"/>
      <c r="J341" s="226"/>
      <c r="K341" s="166"/>
      <c r="L341" s="226"/>
      <c r="M341" s="166"/>
      <c r="N341" s="226"/>
      <c r="O341" s="166"/>
      <c r="P341" s="226"/>
      <c r="Q341" s="166"/>
      <c r="R341" s="226"/>
      <c r="S341" s="1"/>
      <c r="T341" s="1"/>
      <c r="U341" s="1"/>
      <c r="V341" s="4"/>
      <c r="W341" s="4"/>
      <c r="X341" s="4"/>
      <c r="Y341" s="4"/>
      <c r="Z341" s="4"/>
      <c r="AA341" s="4"/>
      <c r="AB341" s="1"/>
      <c r="AC341" s="1"/>
      <c r="AD341" s="1"/>
      <c r="AE341" s="1"/>
      <c r="AF341" s="1"/>
      <c r="AG341" s="1"/>
      <c r="AH341" s="1"/>
      <c r="AI341" s="1"/>
    </row>
    <row r="342" spans="1:35" s="2" customFormat="1" ht="11.5" x14ac:dyDescent="0.25">
      <c r="A342" s="1"/>
      <c r="B342" s="227"/>
      <c r="C342" s="227"/>
      <c r="D342" s="225"/>
      <c r="E342" s="225"/>
      <c r="F342" s="226"/>
      <c r="G342" s="166"/>
      <c r="H342" s="226"/>
      <c r="I342" s="166"/>
      <c r="J342" s="226"/>
      <c r="K342" s="166"/>
      <c r="L342" s="226"/>
      <c r="M342" s="166"/>
      <c r="N342" s="226"/>
      <c r="O342" s="166"/>
      <c r="P342" s="226"/>
      <c r="Q342" s="166"/>
      <c r="R342" s="226"/>
      <c r="S342" s="1"/>
      <c r="T342" s="1"/>
      <c r="U342" s="1"/>
      <c r="V342" s="4"/>
      <c r="W342" s="4"/>
      <c r="X342" s="4"/>
      <c r="Y342" s="4"/>
      <c r="Z342" s="4"/>
      <c r="AA342" s="4"/>
      <c r="AB342" s="1"/>
      <c r="AC342" s="1"/>
      <c r="AD342" s="1"/>
      <c r="AE342" s="1"/>
      <c r="AF342" s="1"/>
      <c r="AG342" s="1"/>
      <c r="AH342" s="1"/>
      <c r="AI342" s="1"/>
    </row>
    <row r="343" spans="1:35" s="2" customFormat="1" ht="11.5" x14ac:dyDescent="0.25">
      <c r="A343" s="1"/>
      <c r="B343" s="227"/>
      <c r="C343" s="227"/>
      <c r="D343" s="225"/>
      <c r="E343" s="225"/>
      <c r="F343" s="226"/>
      <c r="G343" s="166"/>
      <c r="H343" s="226"/>
      <c r="I343" s="166"/>
      <c r="J343" s="226"/>
      <c r="K343" s="166"/>
      <c r="L343" s="226"/>
      <c r="M343" s="166"/>
      <c r="N343" s="226"/>
      <c r="O343" s="166"/>
      <c r="P343" s="226"/>
      <c r="Q343" s="166"/>
      <c r="R343" s="226"/>
      <c r="S343" s="1"/>
      <c r="T343" s="1"/>
      <c r="U343" s="1"/>
      <c r="V343" s="4"/>
      <c r="W343" s="4"/>
      <c r="X343" s="4"/>
      <c r="Y343" s="4"/>
      <c r="Z343" s="4"/>
      <c r="AA343" s="4"/>
      <c r="AB343" s="1"/>
      <c r="AC343" s="1"/>
      <c r="AD343" s="1"/>
      <c r="AE343" s="1"/>
      <c r="AF343" s="1"/>
      <c r="AG343" s="1"/>
      <c r="AH343" s="1"/>
      <c r="AI343" s="1"/>
    </row>
    <row r="344" spans="1:35" s="2" customFormat="1" ht="11.5" x14ac:dyDescent="0.25">
      <c r="A344" s="1"/>
      <c r="B344" s="227"/>
      <c r="C344" s="227"/>
      <c r="D344" s="225"/>
      <c r="E344" s="225"/>
      <c r="F344" s="226"/>
      <c r="G344" s="166"/>
      <c r="H344" s="226"/>
      <c r="I344" s="166"/>
      <c r="J344" s="226"/>
      <c r="K344" s="166"/>
      <c r="L344" s="226"/>
      <c r="M344" s="166"/>
      <c r="N344" s="226"/>
      <c r="O344" s="166"/>
      <c r="P344" s="226"/>
      <c r="Q344" s="166"/>
      <c r="R344" s="226"/>
      <c r="S344" s="1"/>
      <c r="T344" s="1"/>
      <c r="U344" s="1"/>
      <c r="V344" s="4"/>
      <c r="W344" s="4"/>
      <c r="X344" s="4"/>
      <c r="Y344" s="4"/>
      <c r="Z344" s="4"/>
      <c r="AA344" s="4"/>
      <c r="AB344" s="1"/>
      <c r="AC344" s="1"/>
      <c r="AD344" s="1"/>
      <c r="AE344" s="1"/>
      <c r="AF344" s="1"/>
      <c r="AG344" s="1"/>
      <c r="AH344" s="1"/>
      <c r="AI344" s="1"/>
    </row>
    <row r="345" spans="1:35" s="2" customFormat="1" ht="11.5" x14ac:dyDescent="0.25">
      <c r="A345" s="1"/>
      <c r="B345" s="227"/>
      <c r="C345" s="227"/>
      <c r="D345" s="225"/>
      <c r="E345" s="225"/>
      <c r="F345" s="226"/>
      <c r="G345" s="166"/>
      <c r="H345" s="226"/>
      <c r="I345" s="166"/>
      <c r="J345" s="226"/>
      <c r="K345" s="166"/>
      <c r="L345" s="226"/>
      <c r="M345" s="166"/>
      <c r="N345" s="226"/>
      <c r="O345" s="166"/>
      <c r="P345" s="226"/>
      <c r="Q345" s="166"/>
      <c r="R345" s="226"/>
      <c r="S345" s="1"/>
      <c r="T345" s="1"/>
      <c r="U345" s="1"/>
      <c r="V345" s="4"/>
      <c r="W345" s="4"/>
      <c r="X345" s="4"/>
      <c r="Y345" s="4"/>
      <c r="Z345" s="4"/>
      <c r="AA345" s="4"/>
      <c r="AB345" s="1"/>
      <c r="AC345" s="1"/>
      <c r="AD345" s="1"/>
      <c r="AE345" s="1"/>
      <c r="AF345" s="1"/>
      <c r="AG345" s="1"/>
      <c r="AH345" s="1"/>
      <c r="AI345" s="1"/>
    </row>
    <row r="346" spans="1:35" s="2" customFormat="1" ht="11.5" x14ac:dyDescent="0.25">
      <c r="A346" s="1"/>
      <c r="B346" s="227"/>
      <c r="C346" s="227"/>
      <c r="D346" s="225"/>
      <c r="E346" s="225"/>
      <c r="F346" s="226"/>
      <c r="G346" s="166"/>
      <c r="H346" s="226"/>
      <c r="I346" s="166"/>
      <c r="J346" s="226"/>
      <c r="K346" s="166"/>
      <c r="L346" s="226"/>
      <c r="M346" s="166"/>
      <c r="N346" s="226"/>
      <c r="O346" s="166"/>
      <c r="P346" s="226"/>
      <c r="Q346" s="166"/>
      <c r="R346" s="226"/>
      <c r="S346" s="1"/>
      <c r="T346" s="1"/>
      <c r="U346" s="1"/>
      <c r="V346" s="4"/>
      <c r="W346" s="4"/>
      <c r="X346" s="4"/>
      <c r="Y346" s="4"/>
      <c r="Z346" s="4"/>
      <c r="AA346" s="4"/>
      <c r="AB346" s="1"/>
      <c r="AC346" s="1"/>
      <c r="AD346" s="1"/>
      <c r="AE346" s="1"/>
      <c r="AF346" s="1"/>
      <c r="AG346" s="1"/>
      <c r="AH346" s="1"/>
      <c r="AI346" s="1"/>
    </row>
    <row r="347" spans="1:35" s="2" customFormat="1" ht="11.5" x14ac:dyDescent="0.25">
      <c r="A347" s="1"/>
      <c r="B347" s="227"/>
      <c r="C347" s="227"/>
      <c r="D347" s="225"/>
      <c r="E347" s="225"/>
      <c r="F347" s="226"/>
      <c r="G347" s="166"/>
      <c r="H347" s="226"/>
      <c r="I347" s="166"/>
      <c r="J347" s="226"/>
      <c r="K347" s="166"/>
      <c r="L347" s="226"/>
      <c r="M347" s="166"/>
      <c r="N347" s="226"/>
      <c r="O347" s="166"/>
      <c r="P347" s="226"/>
      <c r="Q347" s="166"/>
      <c r="R347" s="226"/>
      <c r="S347" s="1"/>
      <c r="T347" s="1"/>
      <c r="U347" s="1"/>
      <c r="V347" s="4"/>
      <c r="W347" s="4"/>
      <c r="X347" s="4"/>
      <c r="Y347" s="4"/>
      <c r="Z347" s="4"/>
      <c r="AA347" s="4"/>
      <c r="AB347" s="1"/>
      <c r="AC347" s="1"/>
      <c r="AD347" s="1"/>
      <c r="AE347" s="1"/>
      <c r="AF347" s="1"/>
      <c r="AG347" s="1"/>
      <c r="AH347" s="1"/>
      <c r="AI347" s="1"/>
    </row>
    <row r="348" spans="1:35" s="2" customFormat="1" ht="11.5" x14ac:dyDescent="0.25">
      <c r="A348" s="1"/>
      <c r="B348" s="227"/>
      <c r="C348" s="227"/>
      <c r="D348" s="225"/>
      <c r="E348" s="225"/>
      <c r="F348" s="226"/>
      <c r="G348" s="166"/>
      <c r="H348" s="226"/>
      <c r="I348" s="166"/>
      <c r="J348" s="226"/>
      <c r="K348" s="166"/>
      <c r="L348" s="226"/>
      <c r="M348" s="166"/>
      <c r="N348" s="226"/>
      <c r="O348" s="166"/>
      <c r="P348" s="226"/>
      <c r="Q348" s="166"/>
      <c r="R348" s="226"/>
      <c r="S348" s="1"/>
      <c r="T348" s="1"/>
      <c r="U348" s="1"/>
      <c r="V348" s="4"/>
      <c r="W348" s="4"/>
      <c r="X348" s="4"/>
      <c r="Y348" s="4"/>
      <c r="Z348" s="4"/>
      <c r="AA348" s="4"/>
      <c r="AB348" s="1"/>
      <c r="AC348" s="1"/>
      <c r="AD348" s="1"/>
      <c r="AE348" s="1"/>
      <c r="AF348" s="1"/>
      <c r="AG348" s="1"/>
      <c r="AH348" s="1"/>
      <c r="AI348" s="1"/>
    </row>
    <row r="349" spans="1:35" s="2" customFormat="1" ht="11.5" x14ac:dyDescent="0.25">
      <c r="A349" s="1"/>
      <c r="B349" s="227"/>
      <c r="C349" s="227"/>
      <c r="D349" s="225"/>
      <c r="E349" s="225"/>
      <c r="F349" s="226"/>
      <c r="G349" s="166"/>
      <c r="H349" s="226"/>
      <c r="I349" s="166"/>
      <c r="J349" s="226"/>
      <c r="K349" s="166"/>
      <c r="L349" s="226"/>
      <c r="M349" s="166"/>
      <c r="N349" s="226"/>
      <c r="O349" s="166"/>
      <c r="P349" s="226"/>
      <c r="Q349" s="166"/>
      <c r="R349" s="226"/>
      <c r="S349" s="1"/>
      <c r="T349" s="1"/>
      <c r="U349" s="1"/>
      <c r="V349" s="4"/>
      <c r="W349" s="4"/>
      <c r="X349" s="4"/>
      <c r="Y349" s="4"/>
      <c r="Z349" s="4"/>
      <c r="AA349" s="4"/>
      <c r="AB349" s="1"/>
      <c r="AC349" s="1"/>
      <c r="AD349" s="1"/>
      <c r="AE349" s="1"/>
      <c r="AF349" s="1"/>
      <c r="AG349" s="1"/>
      <c r="AH349" s="1"/>
      <c r="AI349" s="1"/>
    </row>
    <row r="350" spans="1:35" s="2" customFormat="1" ht="11.5" x14ac:dyDescent="0.25">
      <c r="A350" s="1"/>
      <c r="B350" s="227"/>
      <c r="C350" s="227"/>
      <c r="D350" s="225"/>
      <c r="E350" s="225"/>
      <c r="F350" s="226"/>
      <c r="G350" s="166"/>
      <c r="H350" s="226"/>
      <c r="I350" s="166"/>
      <c r="J350" s="226"/>
      <c r="K350" s="166"/>
      <c r="L350" s="226"/>
      <c r="M350" s="166"/>
      <c r="N350" s="226"/>
      <c r="O350" s="166"/>
      <c r="P350" s="226"/>
      <c r="Q350" s="166"/>
      <c r="R350" s="226"/>
      <c r="S350" s="1"/>
      <c r="T350" s="1"/>
      <c r="U350" s="1"/>
      <c r="V350" s="4"/>
      <c r="W350" s="4"/>
      <c r="X350" s="4"/>
      <c r="Y350" s="4"/>
      <c r="Z350" s="4"/>
      <c r="AA350" s="4"/>
      <c r="AB350" s="1"/>
      <c r="AC350" s="1"/>
      <c r="AD350" s="1"/>
      <c r="AE350" s="1"/>
      <c r="AF350" s="1"/>
      <c r="AG350" s="1"/>
      <c r="AH350" s="1"/>
      <c r="AI350" s="1"/>
    </row>
    <row r="351" spans="1:35" s="2" customFormat="1" ht="11.5" x14ac:dyDescent="0.25">
      <c r="A351" s="1"/>
      <c r="B351" s="227"/>
      <c r="C351" s="227"/>
      <c r="D351" s="225"/>
      <c r="E351" s="225"/>
      <c r="F351" s="226"/>
      <c r="G351" s="166"/>
      <c r="H351" s="226"/>
      <c r="I351" s="166"/>
      <c r="J351" s="226"/>
      <c r="K351" s="166"/>
      <c r="L351" s="226"/>
      <c r="M351" s="166"/>
      <c r="N351" s="226"/>
      <c r="O351" s="166"/>
      <c r="P351" s="226"/>
      <c r="Q351" s="166"/>
      <c r="R351" s="226"/>
      <c r="S351" s="1"/>
      <c r="T351" s="1"/>
      <c r="U351" s="1"/>
      <c r="V351" s="4"/>
      <c r="W351" s="4"/>
      <c r="X351" s="4"/>
      <c r="Y351" s="4"/>
      <c r="Z351" s="4"/>
      <c r="AA351" s="4"/>
      <c r="AB351" s="1"/>
      <c r="AC351" s="1"/>
      <c r="AD351" s="1"/>
      <c r="AE351" s="1"/>
      <c r="AF351" s="1"/>
      <c r="AG351" s="1"/>
      <c r="AH351" s="1"/>
      <c r="AI351" s="1"/>
    </row>
    <row r="352" spans="1:35" s="2" customFormat="1" ht="11.5" x14ac:dyDescent="0.25">
      <c r="A352" s="1"/>
      <c r="B352" s="227"/>
      <c r="C352" s="227"/>
      <c r="D352" s="225"/>
      <c r="E352" s="225"/>
      <c r="F352" s="226"/>
      <c r="G352" s="166"/>
      <c r="H352" s="226"/>
      <c r="I352" s="166"/>
      <c r="J352" s="226"/>
      <c r="K352" s="166"/>
      <c r="L352" s="226"/>
      <c r="M352" s="166"/>
      <c r="N352" s="226"/>
      <c r="O352" s="166"/>
      <c r="P352" s="226"/>
      <c r="Q352" s="166"/>
      <c r="R352" s="226"/>
      <c r="S352" s="1"/>
      <c r="T352" s="1"/>
      <c r="U352" s="1"/>
      <c r="V352" s="4"/>
      <c r="W352" s="4"/>
      <c r="X352" s="4"/>
      <c r="Y352" s="4"/>
      <c r="Z352" s="4"/>
      <c r="AA352" s="4"/>
      <c r="AB352" s="1"/>
      <c r="AC352" s="1"/>
      <c r="AD352" s="1"/>
      <c r="AE352" s="1"/>
      <c r="AF352" s="1"/>
      <c r="AG352" s="1"/>
      <c r="AH352" s="1"/>
      <c r="AI352" s="1"/>
    </row>
    <row r="353" spans="1:35" s="2" customFormat="1" ht="11.5" x14ac:dyDescent="0.25">
      <c r="A353" s="1"/>
      <c r="B353" s="227"/>
      <c r="C353" s="227"/>
      <c r="D353" s="225"/>
      <c r="E353" s="225"/>
      <c r="F353" s="226"/>
      <c r="G353" s="166"/>
      <c r="H353" s="226"/>
      <c r="I353" s="166"/>
      <c r="J353" s="226"/>
      <c r="K353" s="166"/>
      <c r="L353" s="226"/>
      <c r="M353" s="166"/>
      <c r="N353" s="226"/>
      <c r="O353" s="166"/>
      <c r="P353" s="226"/>
      <c r="Q353" s="166"/>
      <c r="R353" s="226"/>
      <c r="S353" s="1"/>
      <c r="T353" s="1"/>
      <c r="U353" s="1"/>
      <c r="V353" s="4"/>
      <c r="W353" s="4"/>
      <c r="X353" s="4"/>
      <c r="Y353" s="4"/>
      <c r="Z353" s="4"/>
      <c r="AA353" s="4"/>
      <c r="AB353" s="1"/>
      <c r="AC353" s="1"/>
      <c r="AD353" s="1"/>
      <c r="AE353" s="1"/>
      <c r="AF353" s="1"/>
      <c r="AG353" s="1"/>
      <c r="AH353" s="1"/>
      <c r="AI353" s="1"/>
    </row>
    <row r="354" spans="1:35" s="2" customFormat="1" ht="11.5" x14ac:dyDescent="0.25">
      <c r="A354" s="1"/>
      <c r="B354" s="227"/>
      <c r="C354" s="227"/>
      <c r="D354" s="225"/>
      <c r="E354" s="225"/>
      <c r="F354" s="226"/>
      <c r="G354" s="166"/>
      <c r="H354" s="226"/>
      <c r="I354" s="166"/>
      <c r="J354" s="226"/>
      <c r="K354" s="166"/>
      <c r="L354" s="226"/>
      <c r="M354" s="166"/>
      <c r="N354" s="226"/>
      <c r="O354" s="166"/>
      <c r="P354" s="226"/>
      <c r="Q354" s="166"/>
      <c r="R354" s="226"/>
      <c r="S354" s="1"/>
      <c r="T354" s="1"/>
      <c r="U354" s="1"/>
      <c r="V354" s="4"/>
      <c r="W354" s="4"/>
      <c r="X354" s="4"/>
      <c r="Y354" s="4"/>
      <c r="Z354" s="4"/>
      <c r="AA354" s="4"/>
      <c r="AB354" s="1"/>
      <c r="AC354" s="1"/>
      <c r="AD354" s="1"/>
      <c r="AE354" s="1"/>
      <c r="AF354" s="1"/>
      <c r="AG354" s="1"/>
      <c r="AH354" s="1"/>
      <c r="AI354" s="1"/>
    </row>
    <row r="355" spans="1:35" s="2" customFormat="1" ht="11.5" x14ac:dyDescent="0.25">
      <c r="A355" s="1"/>
      <c r="B355" s="227"/>
      <c r="C355" s="227"/>
      <c r="D355" s="225"/>
      <c r="E355" s="225"/>
      <c r="F355" s="226"/>
      <c r="G355" s="166"/>
      <c r="H355" s="226"/>
      <c r="I355" s="166"/>
      <c r="J355" s="226"/>
      <c r="K355" s="166"/>
      <c r="L355" s="226"/>
      <c r="M355" s="166"/>
      <c r="N355" s="226"/>
      <c r="O355" s="166"/>
      <c r="P355" s="226"/>
      <c r="Q355" s="166"/>
      <c r="R355" s="226"/>
      <c r="S355" s="1"/>
      <c r="T355" s="1"/>
      <c r="U355" s="1"/>
      <c r="V355" s="4"/>
      <c r="W355" s="4"/>
      <c r="X355" s="4"/>
      <c r="Y355" s="4"/>
      <c r="Z355" s="4"/>
      <c r="AA355" s="4"/>
      <c r="AB355" s="1"/>
      <c r="AC355" s="1"/>
      <c r="AD355" s="1"/>
      <c r="AE355" s="1"/>
      <c r="AF355" s="1"/>
      <c r="AG355" s="1"/>
      <c r="AH355" s="1"/>
      <c r="AI355" s="1"/>
    </row>
    <row r="356" spans="1:35" s="2" customFormat="1" ht="11.5" x14ac:dyDescent="0.25">
      <c r="A356" s="1"/>
      <c r="B356" s="227"/>
      <c r="C356" s="227"/>
      <c r="D356" s="225"/>
      <c r="E356" s="225"/>
      <c r="F356" s="226"/>
      <c r="G356" s="166"/>
      <c r="H356" s="226"/>
      <c r="I356" s="166"/>
      <c r="J356" s="226"/>
      <c r="K356" s="166"/>
      <c r="L356" s="226"/>
      <c r="M356" s="166"/>
      <c r="N356" s="226"/>
      <c r="O356" s="166"/>
      <c r="P356" s="226"/>
      <c r="Q356" s="166"/>
      <c r="R356" s="226"/>
      <c r="S356" s="1"/>
      <c r="T356" s="1"/>
      <c r="U356" s="1"/>
      <c r="V356" s="4"/>
      <c r="W356" s="4"/>
      <c r="X356" s="4"/>
      <c r="Y356" s="4"/>
      <c r="Z356" s="4"/>
      <c r="AA356" s="4"/>
      <c r="AB356" s="1"/>
      <c r="AC356" s="1"/>
      <c r="AD356" s="1"/>
      <c r="AE356" s="1"/>
      <c r="AF356" s="1"/>
      <c r="AG356" s="1"/>
      <c r="AH356" s="1"/>
      <c r="AI356" s="1"/>
    </row>
    <row r="357" spans="1:35" s="2" customFormat="1" ht="11.5" x14ac:dyDescent="0.25">
      <c r="A357" s="1"/>
      <c r="B357" s="227"/>
      <c r="C357" s="227"/>
      <c r="D357" s="225"/>
      <c r="E357" s="225"/>
      <c r="F357" s="226"/>
      <c r="G357" s="166"/>
      <c r="H357" s="226"/>
      <c r="I357" s="166"/>
      <c r="J357" s="226"/>
      <c r="K357" s="166"/>
      <c r="L357" s="226"/>
      <c r="M357" s="166"/>
      <c r="N357" s="226"/>
      <c r="O357" s="166"/>
      <c r="P357" s="226"/>
      <c r="Q357" s="166"/>
      <c r="R357" s="226"/>
      <c r="S357" s="1"/>
      <c r="T357" s="1"/>
      <c r="U357" s="1"/>
      <c r="V357" s="4"/>
      <c r="W357" s="4"/>
      <c r="X357" s="4"/>
      <c r="Y357" s="4"/>
      <c r="Z357" s="4"/>
      <c r="AA357" s="4"/>
      <c r="AB357" s="1"/>
      <c r="AC357" s="1"/>
      <c r="AD357" s="1"/>
      <c r="AE357" s="1"/>
      <c r="AF357" s="1"/>
      <c r="AG357" s="1"/>
      <c r="AH357" s="1"/>
      <c r="AI357" s="1"/>
    </row>
    <row r="358" spans="1:35" s="2" customFormat="1" ht="11.5" x14ac:dyDescent="0.25">
      <c r="A358" s="1"/>
      <c r="B358" s="227"/>
      <c r="C358" s="227"/>
      <c r="D358" s="225"/>
      <c r="E358" s="225"/>
      <c r="F358" s="226"/>
      <c r="G358" s="166"/>
      <c r="H358" s="226"/>
      <c r="I358" s="166"/>
      <c r="J358" s="226"/>
      <c r="K358" s="166"/>
      <c r="L358" s="226"/>
      <c r="M358" s="166"/>
      <c r="N358" s="226"/>
      <c r="O358" s="166"/>
      <c r="P358" s="226"/>
      <c r="Q358" s="166"/>
      <c r="R358" s="226"/>
      <c r="S358" s="1"/>
      <c r="T358" s="1"/>
      <c r="U358" s="1"/>
      <c r="V358" s="4"/>
      <c r="W358" s="4"/>
      <c r="X358" s="4"/>
      <c r="Y358" s="4"/>
      <c r="Z358" s="4"/>
      <c r="AA358" s="4"/>
      <c r="AB358" s="1"/>
      <c r="AC358" s="1"/>
      <c r="AD358" s="1"/>
      <c r="AE358" s="1"/>
      <c r="AF358" s="1"/>
      <c r="AG358" s="1"/>
      <c r="AH358" s="1"/>
      <c r="AI358" s="1"/>
    </row>
    <row r="359" spans="1:35" s="2" customFormat="1" ht="11.5" x14ac:dyDescent="0.25">
      <c r="A359" s="1"/>
      <c r="B359" s="227"/>
      <c r="C359" s="227"/>
      <c r="D359" s="225"/>
      <c r="E359" s="225"/>
      <c r="F359" s="226"/>
      <c r="G359" s="166"/>
      <c r="H359" s="226"/>
      <c r="I359" s="166"/>
      <c r="J359" s="226"/>
      <c r="K359" s="166"/>
      <c r="L359" s="226"/>
      <c r="M359" s="166"/>
      <c r="N359" s="226"/>
      <c r="O359" s="166"/>
      <c r="P359" s="226"/>
      <c r="Q359" s="166"/>
      <c r="R359" s="226"/>
      <c r="S359" s="1"/>
      <c r="T359" s="1"/>
      <c r="U359" s="1"/>
      <c r="V359" s="4"/>
      <c r="W359" s="4"/>
      <c r="X359" s="4"/>
      <c r="Y359" s="4"/>
      <c r="Z359" s="4"/>
      <c r="AA359" s="4"/>
      <c r="AB359" s="1"/>
      <c r="AC359" s="1"/>
      <c r="AD359" s="1"/>
      <c r="AE359" s="1"/>
      <c r="AF359" s="1"/>
      <c r="AG359" s="1"/>
      <c r="AH359" s="1"/>
      <c r="AI359" s="1"/>
    </row>
    <row r="360" spans="1:35" s="2" customFormat="1" ht="11.5" x14ac:dyDescent="0.25">
      <c r="A360" s="1"/>
      <c r="B360" s="227"/>
      <c r="C360" s="227"/>
      <c r="D360" s="225"/>
      <c r="E360" s="225"/>
      <c r="F360" s="226"/>
      <c r="G360" s="166"/>
      <c r="H360" s="226"/>
      <c r="I360" s="166"/>
      <c r="J360" s="226"/>
      <c r="K360" s="166"/>
      <c r="L360" s="226"/>
      <c r="M360" s="166"/>
      <c r="N360" s="226"/>
      <c r="O360" s="166"/>
      <c r="P360" s="226"/>
      <c r="Q360" s="166"/>
      <c r="R360" s="226"/>
      <c r="S360" s="1"/>
      <c r="T360" s="1"/>
      <c r="U360" s="1"/>
      <c r="V360" s="4"/>
      <c r="W360" s="4"/>
      <c r="X360" s="4"/>
      <c r="Y360" s="4"/>
      <c r="Z360" s="4"/>
      <c r="AA360" s="4"/>
      <c r="AB360" s="1"/>
      <c r="AC360" s="1"/>
      <c r="AD360" s="1"/>
      <c r="AE360" s="1"/>
      <c r="AF360" s="1"/>
      <c r="AG360" s="1"/>
      <c r="AH360" s="1"/>
      <c r="AI360" s="1"/>
    </row>
    <row r="361" spans="1:35" s="2" customFormat="1" ht="11.5" x14ac:dyDescent="0.25">
      <c r="A361" s="1"/>
      <c r="B361" s="227"/>
      <c r="C361" s="227"/>
      <c r="D361" s="225"/>
      <c r="E361" s="225"/>
      <c r="F361" s="226"/>
      <c r="G361" s="166"/>
      <c r="H361" s="226"/>
      <c r="I361" s="166"/>
      <c r="J361" s="226"/>
      <c r="K361" s="166"/>
      <c r="L361" s="226"/>
      <c r="M361" s="166"/>
      <c r="N361" s="226"/>
      <c r="O361" s="166"/>
      <c r="P361" s="226"/>
      <c r="Q361" s="166"/>
      <c r="R361" s="226"/>
      <c r="S361" s="1"/>
      <c r="T361" s="1"/>
      <c r="U361" s="1"/>
      <c r="V361" s="4"/>
      <c r="W361" s="4"/>
      <c r="X361" s="4"/>
      <c r="Y361" s="4"/>
      <c r="Z361" s="4"/>
      <c r="AA361" s="4"/>
      <c r="AB361" s="1"/>
      <c r="AC361" s="1"/>
      <c r="AD361" s="1"/>
      <c r="AE361" s="1"/>
      <c r="AF361" s="1"/>
      <c r="AG361" s="1"/>
      <c r="AH361" s="1"/>
      <c r="AI361" s="1"/>
    </row>
    <row r="362" spans="1:35" s="2" customFormat="1" ht="11.5" x14ac:dyDescent="0.25">
      <c r="A362" s="1"/>
      <c r="B362" s="227"/>
      <c r="C362" s="227"/>
      <c r="D362" s="225"/>
      <c r="E362" s="225"/>
      <c r="F362" s="226"/>
      <c r="G362" s="166"/>
      <c r="H362" s="226"/>
      <c r="I362" s="166"/>
      <c r="J362" s="226"/>
      <c r="K362" s="166"/>
      <c r="L362" s="226"/>
      <c r="M362" s="166"/>
      <c r="N362" s="226"/>
      <c r="O362" s="166"/>
      <c r="P362" s="226"/>
      <c r="Q362" s="166"/>
      <c r="R362" s="226"/>
      <c r="S362" s="1"/>
      <c r="T362" s="1"/>
      <c r="U362" s="1"/>
      <c r="V362" s="4"/>
      <c r="W362" s="4"/>
      <c r="X362" s="4"/>
      <c r="Y362" s="4"/>
      <c r="Z362" s="4"/>
      <c r="AA362" s="4"/>
      <c r="AB362" s="1"/>
      <c r="AC362" s="1"/>
      <c r="AD362" s="1"/>
      <c r="AE362" s="1"/>
      <c r="AF362" s="1"/>
      <c r="AG362" s="1"/>
      <c r="AH362" s="1"/>
      <c r="AI362" s="1"/>
    </row>
    <row r="363" spans="1:35" s="2" customFormat="1" ht="11.5" x14ac:dyDescent="0.25">
      <c r="A363" s="1"/>
      <c r="B363" s="227"/>
      <c r="C363" s="227"/>
      <c r="D363" s="225"/>
      <c r="E363" s="225"/>
      <c r="F363" s="226"/>
      <c r="G363" s="166"/>
      <c r="H363" s="226"/>
      <c r="I363" s="166"/>
      <c r="J363" s="226"/>
      <c r="K363" s="166"/>
      <c r="L363" s="226"/>
      <c r="M363" s="166"/>
      <c r="N363" s="226"/>
      <c r="O363" s="166"/>
      <c r="P363" s="226"/>
      <c r="Q363" s="166"/>
      <c r="R363" s="226"/>
      <c r="S363" s="1"/>
      <c r="T363" s="1"/>
      <c r="U363" s="1"/>
      <c r="V363" s="4"/>
      <c r="W363" s="4"/>
      <c r="X363" s="4"/>
      <c r="Y363" s="4"/>
      <c r="Z363" s="4"/>
      <c r="AA363" s="4"/>
      <c r="AB363" s="1"/>
      <c r="AC363" s="1"/>
      <c r="AD363" s="1"/>
      <c r="AE363" s="1"/>
      <c r="AF363" s="1"/>
      <c r="AG363" s="1"/>
      <c r="AH363" s="1"/>
      <c r="AI363" s="1"/>
    </row>
    <row r="364" spans="1:35" s="2" customFormat="1" ht="11.5" x14ac:dyDescent="0.25">
      <c r="A364" s="1"/>
      <c r="B364" s="227"/>
      <c r="C364" s="227"/>
      <c r="D364" s="225"/>
      <c r="E364" s="225"/>
      <c r="F364" s="226"/>
      <c r="G364" s="166"/>
      <c r="H364" s="226"/>
      <c r="I364" s="166"/>
      <c r="J364" s="226"/>
      <c r="K364" s="166"/>
      <c r="L364" s="226"/>
      <c r="M364" s="166"/>
      <c r="N364" s="226"/>
      <c r="O364" s="166"/>
      <c r="P364" s="226"/>
      <c r="Q364" s="166"/>
      <c r="R364" s="226"/>
      <c r="S364" s="1"/>
      <c r="T364" s="1"/>
      <c r="U364" s="1"/>
      <c r="V364" s="4"/>
      <c r="W364" s="4"/>
      <c r="X364" s="4"/>
      <c r="Y364" s="4"/>
      <c r="Z364" s="4"/>
      <c r="AA364" s="4"/>
      <c r="AB364" s="1"/>
      <c r="AC364" s="1"/>
      <c r="AD364" s="1"/>
      <c r="AE364" s="1"/>
      <c r="AF364" s="1"/>
      <c r="AG364" s="1"/>
      <c r="AH364" s="1"/>
      <c r="AI364" s="1"/>
    </row>
    <row r="365" spans="1:35" s="2" customFormat="1" ht="11.5" x14ac:dyDescent="0.25">
      <c r="A365" s="1"/>
      <c r="B365" s="227"/>
      <c r="C365" s="227"/>
      <c r="D365" s="225"/>
      <c r="E365" s="225"/>
      <c r="F365" s="226"/>
      <c r="G365" s="166"/>
      <c r="H365" s="226"/>
      <c r="I365" s="166"/>
      <c r="J365" s="226"/>
      <c r="K365" s="166"/>
      <c r="L365" s="226"/>
      <c r="M365" s="166"/>
      <c r="N365" s="226"/>
      <c r="O365" s="166"/>
      <c r="P365" s="226"/>
      <c r="Q365" s="166"/>
      <c r="R365" s="226"/>
      <c r="S365" s="1"/>
      <c r="T365" s="1"/>
      <c r="U365" s="1"/>
      <c r="V365" s="4"/>
      <c r="W365" s="4"/>
      <c r="X365" s="4"/>
      <c r="Y365" s="4"/>
      <c r="Z365" s="4"/>
      <c r="AA365" s="4"/>
      <c r="AB365" s="1"/>
      <c r="AC365" s="1"/>
      <c r="AD365" s="1"/>
      <c r="AE365" s="1"/>
      <c r="AF365" s="1"/>
      <c r="AG365" s="1"/>
      <c r="AH365" s="1"/>
      <c r="AI365" s="1"/>
    </row>
    <row r="366" spans="1:35" s="2" customFormat="1" ht="11.5" x14ac:dyDescent="0.25">
      <c r="A366" s="1"/>
      <c r="B366" s="227"/>
      <c r="C366" s="227"/>
      <c r="D366" s="225"/>
      <c r="E366" s="225"/>
      <c r="F366" s="226"/>
      <c r="G366" s="166"/>
      <c r="H366" s="226"/>
      <c r="I366" s="166"/>
      <c r="J366" s="226"/>
      <c r="K366" s="166"/>
      <c r="L366" s="226"/>
      <c r="M366" s="166"/>
      <c r="N366" s="226"/>
      <c r="O366" s="166"/>
      <c r="P366" s="226"/>
      <c r="Q366" s="166"/>
      <c r="R366" s="226"/>
      <c r="S366" s="1"/>
      <c r="T366" s="1"/>
      <c r="U366" s="1"/>
      <c r="V366" s="4"/>
      <c r="W366" s="4"/>
      <c r="X366" s="4"/>
      <c r="Y366" s="4"/>
      <c r="Z366" s="4"/>
      <c r="AA366" s="4"/>
      <c r="AB366" s="1"/>
      <c r="AC366" s="1"/>
      <c r="AD366" s="1"/>
      <c r="AE366" s="1"/>
      <c r="AF366" s="1"/>
      <c r="AG366" s="1"/>
      <c r="AH366" s="1"/>
      <c r="AI366" s="1"/>
    </row>
    <row r="367" spans="1:35" s="2" customFormat="1" ht="11.5" x14ac:dyDescent="0.25">
      <c r="A367" s="1"/>
      <c r="B367" s="227"/>
      <c r="C367" s="227"/>
      <c r="D367" s="225"/>
      <c r="E367" s="225"/>
      <c r="F367" s="226"/>
      <c r="G367" s="166"/>
      <c r="H367" s="226"/>
      <c r="I367" s="166"/>
      <c r="J367" s="226"/>
      <c r="K367" s="166"/>
      <c r="L367" s="226"/>
      <c r="M367" s="166"/>
      <c r="N367" s="226"/>
      <c r="O367" s="166"/>
      <c r="P367" s="226"/>
      <c r="Q367" s="166"/>
      <c r="R367" s="226"/>
      <c r="S367" s="1"/>
      <c r="T367" s="1"/>
      <c r="U367" s="1"/>
      <c r="V367" s="4"/>
      <c r="W367" s="4"/>
      <c r="X367" s="4"/>
      <c r="Y367" s="4"/>
      <c r="Z367" s="4"/>
      <c r="AA367" s="4"/>
      <c r="AB367" s="1"/>
      <c r="AC367" s="1"/>
      <c r="AD367" s="1"/>
      <c r="AE367" s="1"/>
      <c r="AF367" s="1"/>
      <c r="AG367" s="1"/>
      <c r="AH367" s="1"/>
      <c r="AI367" s="1"/>
    </row>
    <row r="368" spans="1:35" s="2" customFormat="1" ht="11.5" x14ac:dyDescent="0.25">
      <c r="A368" s="1"/>
      <c r="B368" s="227"/>
      <c r="C368" s="227"/>
      <c r="D368" s="225"/>
      <c r="E368" s="225"/>
      <c r="F368" s="226"/>
      <c r="G368" s="166"/>
      <c r="H368" s="226"/>
      <c r="I368" s="166"/>
      <c r="J368" s="226"/>
      <c r="K368" s="166"/>
      <c r="L368" s="226"/>
      <c r="M368" s="166"/>
      <c r="N368" s="226"/>
      <c r="O368" s="166"/>
      <c r="P368" s="226"/>
      <c r="Q368" s="166"/>
      <c r="R368" s="226"/>
      <c r="S368" s="1"/>
      <c r="T368" s="1"/>
      <c r="U368" s="1"/>
      <c r="V368" s="4"/>
      <c r="W368" s="4"/>
      <c r="X368" s="4"/>
      <c r="Y368" s="4"/>
      <c r="Z368" s="4"/>
      <c r="AA368" s="4"/>
      <c r="AB368" s="1"/>
      <c r="AC368" s="1"/>
      <c r="AD368" s="1"/>
      <c r="AE368" s="1"/>
      <c r="AF368" s="1"/>
      <c r="AG368" s="1"/>
      <c r="AH368" s="1"/>
      <c r="AI368" s="1"/>
    </row>
    <row r="369" spans="1:35" s="2" customFormat="1" ht="11.5" x14ac:dyDescent="0.25">
      <c r="A369" s="1"/>
      <c r="B369" s="227"/>
      <c r="C369" s="227"/>
      <c r="D369" s="225"/>
      <c r="E369" s="225"/>
      <c r="F369" s="226"/>
      <c r="G369" s="166"/>
      <c r="H369" s="226"/>
      <c r="I369" s="166"/>
      <c r="J369" s="226"/>
      <c r="K369" s="166"/>
      <c r="L369" s="226"/>
      <c r="M369" s="166"/>
      <c r="N369" s="226"/>
      <c r="O369" s="166"/>
      <c r="P369" s="226"/>
      <c r="Q369" s="166"/>
      <c r="R369" s="226"/>
      <c r="S369" s="1"/>
      <c r="T369" s="1"/>
      <c r="U369" s="1"/>
      <c r="V369" s="4"/>
      <c r="W369" s="4"/>
      <c r="X369" s="4"/>
      <c r="Y369" s="4"/>
      <c r="Z369" s="4"/>
      <c r="AA369" s="4"/>
      <c r="AB369" s="1"/>
      <c r="AC369" s="1"/>
      <c r="AD369" s="1"/>
      <c r="AE369" s="1"/>
      <c r="AF369" s="1"/>
      <c r="AG369" s="1"/>
      <c r="AH369" s="1"/>
      <c r="AI369" s="1"/>
    </row>
    <row r="370" spans="1:35" s="2" customFormat="1" ht="11.5" x14ac:dyDescent="0.25">
      <c r="A370" s="1"/>
      <c r="B370" s="227"/>
      <c r="C370" s="227"/>
      <c r="D370" s="225"/>
      <c r="E370" s="225"/>
      <c r="F370" s="226"/>
      <c r="G370" s="166"/>
      <c r="H370" s="226"/>
      <c r="I370" s="166"/>
      <c r="J370" s="226"/>
      <c r="K370" s="166"/>
      <c r="L370" s="226"/>
      <c r="M370" s="166"/>
      <c r="N370" s="226"/>
      <c r="O370" s="166"/>
      <c r="P370" s="226"/>
      <c r="Q370" s="166"/>
      <c r="R370" s="226"/>
      <c r="S370" s="1"/>
      <c r="T370" s="1"/>
      <c r="U370" s="1"/>
      <c r="V370" s="4"/>
      <c r="W370" s="4"/>
      <c r="X370" s="4"/>
      <c r="Y370" s="4"/>
      <c r="Z370" s="4"/>
      <c r="AA370" s="4"/>
      <c r="AB370" s="1"/>
      <c r="AC370" s="1"/>
      <c r="AD370" s="1"/>
      <c r="AE370" s="1"/>
      <c r="AF370" s="1"/>
      <c r="AG370" s="1"/>
      <c r="AH370" s="1"/>
      <c r="AI370" s="1"/>
    </row>
    <row r="371" spans="1:35" s="2" customFormat="1" ht="11.5" x14ac:dyDescent="0.25">
      <c r="A371" s="1"/>
      <c r="B371" s="227"/>
      <c r="C371" s="227"/>
      <c r="D371" s="225"/>
      <c r="E371" s="225"/>
      <c r="F371" s="226"/>
      <c r="G371" s="166"/>
      <c r="H371" s="226"/>
      <c r="I371" s="166"/>
      <c r="J371" s="226"/>
      <c r="K371" s="166"/>
      <c r="L371" s="226"/>
      <c r="M371" s="166"/>
      <c r="N371" s="226"/>
      <c r="O371" s="166"/>
      <c r="P371" s="226"/>
      <c r="Q371" s="166"/>
      <c r="R371" s="226"/>
      <c r="S371" s="1"/>
      <c r="T371" s="1"/>
      <c r="U371" s="1"/>
      <c r="V371" s="4"/>
      <c r="W371" s="4"/>
      <c r="X371" s="4"/>
      <c r="Y371" s="4"/>
      <c r="Z371" s="4"/>
      <c r="AA371" s="4"/>
      <c r="AB371" s="1"/>
      <c r="AC371" s="1"/>
      <c r="AD371" s="1"/>
      <c r="AE371" s="1"/>
      <c r="AF371" s="1"/>
      <c r="AG371" s="1"/>
      <c r="AH371" s="1"/>
      <c r="AI371" s="1"/>
    </row>
    <row r="372" spans="1:35" s="2" customFormat="1" ht="11.5" x14ac:dyDescent="0.25">
      <c r="A372" s="1"/>
      <c r="B372" s="227"/>
      <c r="C372" s="227"/>
      <c r="D372" s="225"/>
      <c r="E372" s="225"/>
      <c r="F372" s="226"/>
      <c r="G372" s="166"/>
      <c r="H372" s="226"/>
      <c r="I372" s="166"/>
      <c r="J372" s="226"/>
      <c r="K372" s="166"/>
      <c r="L372" s="226"/>
      <c r="M372" s="166"/>
      <c r="N372" s="226"/>
      <c r="O372" s="166"/>
      <c r="P372" s="226"/>
      <c r="Q372" s="166"/>
      <c r="R372" s="226"/>
      <c r="S372" s="1"/>
      <c r="T372" s="1"/>
      <c r="U372" s="1"/>
      <c r="V372" s="4"/>
      <c r="W372" s="4"/>
      <c r="X372" s="4"/>
      <c r="Y372" s="4"/>
      <c r="Z372" s="4"/>
      <c r="AA372" s="4"/>
      <c r="AB372" s="1"/>
      <c r="AC372" s="1"/>
      <c r="AD372" s="1"/>
      <c r="AE372" s="1"/>
      <c r="AF372" s="1"/>
      <c r="AG372" s="1"/>
      <c r="AH372" s="1"/>
      <c r="AI372" s="1"/>
    </row>
    <row r="373" spans="1:35" s="2" customFormat="1" ht="11.5" x14ac:dyDescent="0.25">
      <c r="A373" s="1"/>
      <c r="B373" s="227"/>
      <c r="C373" s="227"/>
      <c r="D373" s="225"/>
      <c r="E373" s="225"/>
      <c r="F373" s="226"/>
      <c r="G373" s="166"/>
      <c r="H373" s="226"/>
      <c r="I373" s="166"/>
      <c r="J373" s="226"/>
      <c r="K373" s="166"/>
      <c r="L373" s="226"/>
      <c r="M373" s="166"/>
      <c r="N373" s="226"/>
      <c r="O373" s="166"/>
      <c r="P373" s="226"/>
      <c r="Q373" s="166"/>
      <c r="R373" s="226"/>
      <c r="S373" s="1"/>
      <c r="T373" s="1"/>
      <c r="U373" s="1"/>
      <c r="V373" s="4"/>
      <c r="W373" s="4"/>
      <c r="X373" s="4"/>
      <c r="Y373" s="4"/>
      <c r="Z373" s="4"/>
      <c r="AA373" s="4"/>
      <c r="AB373" s="1"/>
      <c r="AC373" s="1"/>
      <c r="AD373" s="1"/>
      <c r="AE373" s="1"/>
      <c r="AF373" s="1"/>
      <c r="AG373" s="1"/>
      <c r="AH373" s="1"/>
      <c r="AI373" s="1"/>
    </row>
    <row r="374" spans="1:35" s="2" customFormat="1" ht="11.5" x14ac:dyDescent="0.25">
      <c r="A374" s="1"/>
      <c r="B374" s="227"/>
      <c r="C374" s="227"/>
      <c r="D374" s="225"/>
      <c r="E374" s="225"/>
      <c r="F374" s="226"/>
      <c r="G374" s="166"/>
      <c r="H374" s="226"/>
      <c r="I374" s="166"/>
      <c r="J374" s="226"/>
      <c r="K374" s="166"/>
      <c r="L374" s="226"/>
      <c r="M374" s="166"/>
      <c r="N374" s="226"/>
      <c r="O374" s="166"/>
      <c r="P374" s="226"/>
      <c r="Q374" s="166"/>
      <c r="R374" s="226"/>
      <c r="S374" s="1"/>
      <c r="T374" s="1"/>
      <c r="U374" s="1"/>
      <c r="V374" s="4"/>
      <c r="W374" s="4"/>
      <c r="X374" s="4"/>
      <c r="Y374" s="4"/>
      <c r="Z374" s="4"/>
      <c r="AA374" s="4"/>
      <c r="AB374" s="1"/>
      <c r="AC374" s="1"/>
      <c r="AD374" s="1"/>
      <c r="AE374" s="1"/>
      <c r="AF374" s="1"/>
      <c r="AG374" s="1"/>
      <c r="AH374" s="1"/>
      <c r="AI374" s="1"/>
    </row>
    <row r="375" spans="1:35" s="2" customFormat="1" ht="11.5" x14ac:dyDescent="0.25">
      <c r="A375" s="1"/>
      <c r="B375" s="227"/>
      <c r="C375" s="227"/>
      <c r="D375" s="225"/>
      <c r="E375" s="225"/>
      <c r="F375" s="226"/>
      <c r="G375" s="166"/>
      <c r="H375" s="226"/>
      <c r="I375" s="166"/>
      <c r="J375" s="226"/>
      <c r="K375" s="166"/>
      <c r="L375" s="226"/>
      <c r="M375" s="166"/>
      <c r="N375" s="226"/>
      <c r="O375" s="166"/>
      <c r="P375" s="226"/>
      <c r="Q375" s="166"/>
      <c r="R375" s="226"/>
      <c r="S375" s="1"/>
      <c r="T375" s="1"/>
      <c r="U375" s="1"/>
      <c r="V375" s="4"/>
      <c r="W375" s="4"/>
      <c r="X375" s="4"/>
      <c r="Y375" s="4"/>
      <c r="Z375" s="4"/>
      <c r="AA375" s="4"/>
      <c r="AB375" s="1"/>
      <c r="AC375" s="1"/>
      <c r="AD375" s="1"/>
      <c r="AE375" s="1"/>
      <c r="AF375" s="1"/>
      <c r="AG375" s="1"/>
      <c r="AH375" s="1"/>
      <c r="AI375" s="1"/>
    </row>
    <row r="376" spans="1:35" s="2" customFormat="1" ht="11.5" x14ac:dyDescent="0.25">
      <c r="A376" s="1"/>
      <c r="B376" s="227"/>
      <c r="C376" s="227"/>
      <c r="D376" s="225"/>
      <c r="E376" s="225"/>
      <c r="F376" s="226"/>
      <c r="G376" s="166"/>
      <c r="H376" s="226"/>
      <c r="I376" s="166"/>
      <c r="J376" s="226"/>
      <c r="K376" s="166"/>
      <c r="L376" s="226"/>
      <c r="M376" s="166"/>
      <c r="N376" s="226"/>
      <c r="O376" s="166"/>
      <c r="P376" s="226"/>
      <c r="Q376" s="166"/>
      <c r="R376" s="226"/>
      <c r="S376" s="1"/>
      <c r="T376" s="1"/>
      <c r="U376" s="1"/>
      <c r="V376" s="4"/>
      <c r="W376" s="4"/>
      <c r="X376" s="4"/>
      <c r="Y376" s="4"/>
      <c r="Z376" s="4"/>
      <c r="AA376" s="4"/>
      <c r="AB376" s="1"/>
      <c r="AC376" s="1"/>
      <c r="AD376" s="1"/>
      <c r="AE376" s="1"/>
      <c r="AF376" s="1"/>
      <c r="AG376" s="1"/>
      <c r="AH376" s="1"/>
      <c r="AI376" s="1"/>
    </row>
    <row r="377" spans="1:35" s="2" customFormat="1" ht="11.5" x14ac:dyDescent="0.25">
      <c r="A377" s="1"/>
      <c r="B377" s="227"/>
      <c r="C377" s="227"/>
      <c r="D377" s="225"/>
      <c r="E377" s="225"/>
      <c r="F377" s="226"/>
      <c r="G377" s="166"/>
      <c r="H377" s="226"/>
      <c r="I377" s="166"/>
      <c r="J377" s="226"/>
      <c r="K377" s="166"/>
      <c r="L377" s="226"/>
      <c r="M377" s="166"/>
      <c r="N377" s="226"/>
      <c r="O377" s="166"/>
      <c r="P377" s="226"/>
      <c r="Q377" s="166"/>
      <c r="R377" s="226"/>
      <c r="S377" s="1"/>
      <c r="T377" s="1"/>
      <c r="U377" s="1"/>
      <c r="V377" s="4"/>
      <c r="W377" s="4"/>
      <c r="X377" s="4"/>
      <c r="Y377" s="4"/>
      <c r="Z377" s="4"/>
      <c r="AA377" s="4"/>
      <c r="AB377" s="1"/>
      <c r="AC377" s="1"/>
      <c r="AD377" s="1"/>
      <c r="AE377" s="1"/>
      <c r="AF377" s="1"/>
      <c r="AG377" s="1"/>
      <c r="AH377" s="1"/>
      <c r="AI377" s="1"/>
    </row>
    <row r="378" spans="1:35" s="2" customFormat="1" ht="11.5" x14ac:dyDescent="0.25">
      <c r="A378" s="1"/>
      <c r="B378" s="227"/>
      <c r="C378" s="227"/>
      <c r="D378" s="225"/>
      <c r="E378" s="225"/>
      <c r="F378" s="226"/>
      <c r="G378" s="166"/>
      <c r="H378" s="226"/>
      <c r="I378" s="166"/>
      <c r="J378" s="226"/>
      <c r="K378" s="166"/>
      <c r="L378" s="226"/>
      <c r="M378" s="166"/>
      <c r="N378" s="226"/>
      <c r="O378" s="166"/>
      <c r="P378" s="226"/>
      <c r="Q378" s="166"/>
      <c r="R378" s="226"/>
      <c r="S378" s="1"/>
      <c r="T378" s="1"/>
      <c r="U378" s="1"/>
      <c r="V378" s="4"/>
      <c r="W378" s="4"/>
      <c r="X378" s="4"/>
      <c r="Y378" s="4"/>
      <c r="Z378" s="4"/>
      <c r="AA378" s="4"/>
      <c r="AB378" s="1"/>
      <c r="AC378" s="1"/>
      <c r="AD378" s="1"/>
      <c r="AE378" s="1"/>
      <c r="AF378" s="1"/>
      <c r="AG378" s="1"/>
      <c r="AH378" s="1"/>
      <c r="AI378" s="1"/>
    </row>
    <row r="379" spans="1:35" s="2" customFormat="1" ht="11.5" x14ac:dyDescent="0.25">
      <c r="A379" s="1"/>
      <c r="B379" s="227"/>
      <c r="C379" s="227"/>
      <c r="D379" s="225"/>
      <c r="E379" s="225"/>
      <c r="F379" s="226"/>
      <c r="G379" s="166"/>
      <c r="H379" s="226"/>
      <c r="I379" s="166"/>
      <c r="J379" s="226"/>
      <c r="K379" s="166"/>
      <c r="L379" s="226"/>
      <c r="M379" s="166"/>
      <c r="N379" s="226"/>
      <c r="O379" s="166"/>
      <c r="P379" s="226"/>
      <c r="Q379" s="166"/>
      <c r="R379" s="226"/>
      <c r="S379" s="1"/>
      <c r="T379" s="1"/>
      <c r="U379" s="1"/>
      <c r="V379" s="4"/>
      <c r="W379" s="4"/>
      <c r="X379" s="4"/>
      <c r="Y379" s="4"/>
      <c r="Z379" s="4"/>
      <c r="AA379" s="4"/>
      <c r="AB379" s="1"/>
      <c r="AC379" s="1"/>
      <c r="AD379" s="1"/>
      <c r="AE379" s="1"/>
      <c r="AF379" s="1"/>
      <c r="AG379" s="1"/>
      <c r="AH379" s="1"/>
      <c r="AI379" s="1"/>
    </row>
    <row r="380" spans="1:35" s="2" customFormat="1" ht="11.5" x14ac:dyDescent="0.25">
      <c r="A380" s="1"/>
      <c r="B380" s="227"/>
      <c r="C380" s="227"/>
      <c r="D380" s="225"/>
      <c r="E380" s="225"/>
      <c r="F380" s="226"/>
      <c r="G380" s="166"/>
      <c r="H380" s="226"/>
      <c r="I380" s="166"/>
      <c r="J380" s="226"/>
      <c r="K380" s="166"/>
      <c r="L380" s="226"/>
      <c r="M380" s="166"/>
      <c r="N380" s="226"/>
      <c r="O380" s="166"/>
      <c r="P380" s="226"/>
      <c r="Q380" s="166"/>
      <c r="R380" s="226"/>
      <c r="S380" s="1"/>
      <c r="T380" s="1"/>
      <c r="U380" s="1"/>
      <c r="V380" s="4"/>
      <c r="W380" s="4"/>
      <c r="X380" s="4"/>
      <c r="Y380" s="4"/>
      <c r="Z380" s="4"/>
      <c r="AA380" s="4"/>
      <c r="AB380" s="1"/>
      <c r="AC380" s="1"/>
      <c r="AD380" s="1"/>
      <c r="AE380" s="1"/>
      <c r="AF380" s="1"/>
      <c r="AG380" s="1"/>
      <c r="AH380" s="1"/>
      <c r="AI380" s="1"/>
    </row>
    <row r="381" spans="1:35" s="2" customFormat="1" ht="11.5" x14ac:dyDescent="0.25">
      <c r="A381" s="1"/>
      <c r="B381" s="227"/>
      <c r="C381" s="227"/>
      <c r="D381" s="225"/>
      <c r="E381" s="225"/>
      <c r="F381" s="226"/>
      <c r="G381" s="166"/>
      <c r="H381" s="226"/>
      <c r="I381" s="166"/>
      <c r="J381" s="226"/>
      <c r="K381" s="166"/>
      <c r="L381" s="226"/>
      <c r="M381" s="166"/>
      <c r="N381" s="226"/>
      <c r="O381" s="166"/>
      <c r="P381" s="226"/>
      <c r="Q381" s="166"/>
      <c r="R381" s="226"/>
      <c r="S381" s="1"/>
      <c r="T381" s="1"/>
      <c r="U381" s="1"/>
      <c r="V381" s="4"/>
      <c r="W381" s="4"/>
      <c r="X381" s="4"/>
      <c r="Y381" s="4"/>
      <c r="Z381" s="4"/>
      <c r="AA381" s="4"/>
      <c r="AB381" s="1"/>
      <c r="AC381" s="1"/>
      <c r="AD381" s="1"/>
      <c r="AE381" s="1"/>
      <c r="AF381" s="1"/>
      <c r="AG381" s="1"/>
      <c r="AH381" s="1"/>
      <c r="AI381" s="1"/>
    </row>
    <row r="382" spans="1:35" s="2" customFormat="1" ht="11.5" x14ac:dyDescent="0.25">
      <c r="A382" s="1"/>
      <c r="B382" s="227"/>
      <c r="C382" s="227"/>
      <c r="D382" s="225"/>
      <c r="E382" s="225"/>
      <c r="F382" s="226"/>
      <c r="G382" s="166"/>
      <c r="H382" s="226"/>
      <c r="I382" s="166"/>
      <c r="J382" s="226"/>
      <c r="K382" s="166"/>
      <c r="L382" s="226"/>
      <c r="M382" s="166"/>
      <c r="N382" s="226"/>
      <c r="O382" s="166"/>
      <c r="P382" s="226"/>
      <c r="Q382" s="166"/>
      <c r="R382" s="226"/>
      <c r="S382" s="1"/>
      <c r="T382" s="1"/>
      <c r="U382" s="1"/>
      <c r="V382" s="4"/>
      <c r="W382" s="4"/>
      <c r="X382" s="4"/>
      <c r="Y382" s="4"/>
      <c r="Z382" s="4"/>
      <c r="AA382" s="4"/>
      <c r="AB382" s="1"/>
      <c r="AC382" s="1"/>
      <c r="AD382" s="1"/>
      <c r="AE382" s="1"/>
      <c r="AF382" s="1"/>
      <c r="AG382" s="1"/>
      <c r="AH382" s="1"/>
      <c r="AI382" s="1"/>
    </row>
    <row r="383" spans="1:35" s="2" customFormat="1" ht="11.5" x14ac:dyDescent="0.25">
      <c r="A383" s="1"/>
      <c r="B383" s="227"/>
      <c r="C383" s="227"/>
      <c r="D383" s="225"/>
      <c r="E383" s="225"/>
      <c r="F383" s="226"/>
      <c r="G383" s="166"/>
      <c r="H383" s="226"/>
      <c r="I383" s="166"/>
      <c r="J383" s="226"/>
      <c r="K383" s="166"/>
      <c r="L383" s="226"/>
      <c r="M383" s="166"/>
      <c r="N383" s="226"/>
      <c r="O383" s="166"/>
      <c r="P383" s="226"/>
      <c r="Q383" s="166"/>
      <c r="R383" s="226"/>
      <c r="S383" s="1"/>
      <c r="T383" s="1"/>
      <c r="U383" s="1"/>
      <c r="V383" s="4"/>
      <c r="W383" s="4"/>
      <c r="X383" s="4"/>
      <c r="Y383" s="4"/>
      <c r="Z383" s="4"/>
      <c r="AA383" s="4"/>
      <c r="AB383" s="1"/>
      <c r="AC383" s="1"/>
      <c r="AD383" s="1"/>
      <c r="AE383" s="1"/>
      <c r="AF383" s="1"/>
      <c r="AG383" s="1"/>
      <c r="AH383" s="1"/>
      <c r="AI383" s="1"/>
    </row>
    <row r="384" spans="1:35" s="2" customFormat="1" ht="11.5" x14ac:dyDescent="0.25">
      <c r="A384" s="1"/>
      <c r="B384" s="227"/>
      <c r="C384" s="227"/>
      <c r="D384" s="225"/>
      <c r="E384" s="225"/>
      <c r="F384" s="226"/>
      <c r="G384" s="166"/>
      <c r="H384" s="226"/>
      <c r="I384" s="166"/>
      <c r="J384" s="226"/>
      <c r="K384" s="166"/>
      <c r="L384" s="226"/>
      <c r="M384" s="166"/>
      <c r="N384" s="226"/>
      <c r="O384" s="166"/>
      <c r="P384" s="226"/>
      <c r="Q384" s="166"/>
      <c r="R384" s="226"/>
      <c r="S384" s="1"/>
      <c r="T384" s="1"/>
      <c r="U384" s="1"/>
      <c r="V384" s="4"/>
      <c r="W384" s="4"/>
      <c r="X384" s="4"/>
      <c r="Y384" s="4"/>
      <c r="Z384" s="4"/>
      <c r="AA384" s="4"/>
      <c r="AB384" s="1"/>
      <c r="AC384" s="1"/>
      <c r="AD384" s="1"/>
      <c r="AE384" s="1"/>
      <c r="AF384" s="1"/>
      <c r="AG384" s="1"/>
      <c r="AH384" s="1"/>
      <c r="AI384" s="1"/>
    </row>
    <row r="385" spans="1:35" s="2" customFormat="1" ht="11.5" x14ac:dyDescent="0.25">
      <c r="A385" s="1"/>
      <c r="B385" s="227"/>
      <c r="C385" s="227"/>
      <c r="D385" s="225"/>
      <c r="E385" s="225"/>
      <c r="F385" s="226"/>
      <c r="G385" s="166"/>
      <c r="H385" s="226"/>
      <c r="I385" s="166"/>
      <c r="J385" s="226"/>
      <c r="K385" s="166"/>
      <c r="L385" s="226"/>
      <c r="M385" s="166"/>
      <c r="N385" s="226"/>
      <c r="O385" s="166"/>
      <c r="P385" s="226"/>
      <c r="Q385" s="166"/>
      <c r="R385" s="226"/>
      <c r="S385" s="1"/>
      <c r="T385" s="1"/>
      <c r="U385" s="1"/>
      <c r="V385" s="4"/>
      <c r="W385" s="4"/>
      <c r="X385" s="4"/>
      <c r="Y385" s="4"/>
      <c r="Z385" s="4"/>
      <c r="AA385" s="4"/>
      <c r="AB385" s="1"/>
      <c r="AC385" s="1"/>
      <c r="AD385" s="1"/>
      <c r="AE385" s="1"/>
      <c r="AF385" s="1"/>
      <c r="AG385" s="1"/>
      <c r="AH385" s="1"/>
      <c r="AI385" s="1"/>
    </row>
    <row r="386" spans="1:35" s="2" customFormat="1" ht="11.5" x14ac:dyDescent="0.25">
      <c r="A386" s="1"/>
      <c r="B386" s="227"/>
      <c r="C386" s="227"/>
      <c r="D386" s="225"/>
      <c r="E386" s="225"/>
      <c r="F386" s="226"/>
      <c r="G386" s="166"/>
      <c r="H386" s="226"/>
      <c r="I386" s="166"/>
      <c r="J386" s="226"/>
      <c r="K386" s="166"/>
      <c r="L386" s="226"/>
      <c r="M386" s="166"/>
      <c r="N386" s="226"/>
      <c r="O386" s="166"/>
      <c r="P386" s="226"/>
      <c r="Q386" s="166"/>
      <c r="R386" s="226"/>
      <c r="S386" s="1"/>
      <c r="T386" s="1"/>
      <c r="U386" s="1"/>
      <c r="V386" s="4"/>
      <c r="W386" s="4"/>
      <c r="X386" s="4"/>
      <c r="Y386" s="4"/>
      <c r="Z386" s="4"/>
      <c r="AA386" s="4"/>
      <c r="AB386" s="1"/>
      <c r="AC386" s="1"/>
      <c r="AD386" s="1"/>
      <c r="AE386" s="1"/>
      <c r="AF386" s="1"/>
      <c r="AG386" s="1"/>
      <c r="AH386" s="1"/>
      <c r="AI386" s="1"/>
    </row>
    <row r="387" spans="1:35" s="2" customFormat="1" ht="11.5" x14ac:dyDescent="0.25">
      <c r="A387" s="1"/>
      <c r="B387" s="227"/>
      <c r="C387" s="227"/>
      <c r="D387" s="225"/>
      <c r="E387" s="225"/>
      <c r="F387" s="226"/>
      <c r="G387" s="166"/>
      <c r="H387" s="226"/>
      <c r="I387" s="166"/>
      <c r="J387" s="226"/>
      <c r="K387" s="166"/>
      <c r="L387" s="226"/>
      <c r="M387" s="166"/>
      <c r="N387" s="226"/>
      <c r="O387" s="166"/>
      <c r="P387" s="226"/>
      <c r="Q387" s="166"/>
      <c r="R387" s="226"/>
      <c r="S387" s="1"/>
      <c r="T387" s="1"/>
      <c r="U387" s="1"/>
      <c r="V387" s="4"/>
      <c r="W387" s="4"/>
      <c r="X387" s="4"/>
      <c r="Y387" s="4"/>
      <c r="Z387" s="4"/>
      <c r="AA387" s="4"/>
      <c r="AB387" s="1"/>
      <c r="AC387" s="1"/>
      <c r="AD387" s="1"/>
      <c r="AE387" s="1"/>
      <c r="AF387" s="1"/>
      <c r="AG387" s="1"/>
      <c r="AH387" s="1"/>
      <c r="AI387" s="1"/>
    </row>
    <row r="388" spans="1:35" s="2" customFormat="1" ht="11.5" x14ac:dyDescent="0.25">
      <c r="A388" s="1"/>
      <c r="B388" s="227"/>
      <c r="C388" s="227"/>
      <c r="D388" s="225"/>
      <c r="E388" s="225"/>
      <c r="F388" s="226"/>
      <c r="G388" s="166"/>
      <c r="H388" s="226"/>
      <c r="I388" s="166"/>
      <c r="J388" s="226"/>
      <c r="K388" s="166"/>
      <c r="L388" s="226"/>
      <c r="M388" s="166"/>
      <c r="N388" s="226"/>
      <c r="O388" s="166"/>
      <c r="P388" s="226"/>
      <c r="Q388" s="166"/>
      <c r="R388" s="226"/>
      <c r="S388" s="1"/>
      <c r="T388" s="1"/>
      <c r="U388" s="1"/>
      <c r="V388" s="4"/>
      <c r="W388" s="4"/>
      <c r="X388" s="4"/>
      <c r="Y388" s="4"/>
      <c r="Z388" s="4"/>
      <c r="AA388" s="4"/>
      <c r="AB388" s="1"/>
      <c r="AC388" s="1"/>
      <c r="AD388" s="1"/>
      <c r="AE388" s="1"/>
      <c r="AF388" s="1"/>
      <c r="AG388" s="1"/>
      <c r="AH388" s="1"/>
      <c r="AI388" s="1"/>
    </row>
    <row r="389" spans="1:35" s="2" customFormat="1" ht="11.5" x14ac:dyDescent="0.25">
      <c r="A389" s="1"/>
      <c r="B389" s="227"/>
      <c r="C389" s="227"/>
      <c r="D389" s="225"/>
      <c r="E389" s="225"/>
      <c r="F389" s="226"/>
      <c r="G389" s="166"/>
      <c r="H389" s="226"/>
      <c r="I389" s="166"/>
      <c r="J389" s="226"/>
      <c r="K389" s="166"/>
      <c r="L389" s="226"/>
      <c r="M389" s="166"/>
      <c r="N389" s="226"/>
      <c r="O389" s="166"/>
      <c r="P389" s="226"/>
      <c r="Q389" s="166"/>
      <c r="R389" s="226"/>
      <c r="S389" s="1"/>
      <c r="T389" s="1"/>
      <c r="U389" s="1"/>
      <c r="V389" s="4"/>
      <c r="W389" s="4"/>
      <c r="X389" s="4"/>
      <c r="Y389" s="4"/>
      <c r="Z389" s="4"/>
      <c r="AA389" s="4"/>
      <c r="AB389" s="1"/>
      <c r="AC389" s="1"/>
      <c r="AD389" s="1"/>
      <c r="AE389" s="1"/>
      <c r="AF389" s="1"/>
      <c r="AG389" s="1"/>
      <c r="AH389" s="1"/>
      <c r="AI389" s="1"/>
    </row>
    <row r="390" spans="1:35" s="2" customFormat="1" ht="11.5" x14ac:dyDescent="0.25">
      <c r="A390" s="1"/>
      <c r="B390" s="227"/>
      <c r="C390" s="227"/>
      <c r="D390" s="225"/>
      <c r="E390" s="225"/>
      <c r="F390" s="226"/>
      <c r="G390" s="166"/>
      <c r="H390" s="226"/>
      <c r="I390" s="166"/>
      <c r="J390" s="226"/>
      <c r="K390" s="166"/>
      <c r="L390" s="226"/>
      <c r="M390" s="166"/>
      <c r="N390" s="226"/>
      <c r="O390" s="166"/>
      <c r="P390" s="226"/>
      <c r="Q390" s="166"/>
      <c r="R390" s="226"/>
      <c r="S390" s="1"/>
      <c r="T390" s="1"/>
      <c r="U390" s="1"/>
      <c r="V390" s="4"/>
      <c r="W390" s="4"/>
      <c r="X390" s="4"/>
      <c r="Y390" s="4"/>
      <c r="Z390" s="4"/>
      <c r="AA390" s="4"/>
      <c r="AB390" s="1"/>
      <c r="AC390" s="1"/>
      <c r="AD390" s="1"/>
      <c r="AE390" s="1"/>
      <c r="AF390" s="1"/>
      <c r="AG390" s="1"/>
      <c r="AH390" s="1"/>
      <c r="AI390" s="1"/>
    </row>
    <row r="391" spans="1:35" s="2" customFormat="1" ht="11.5" x14ac:dyDescent="0.25">
      <c r="A391" s="1"/>
      <c r="B391" s="227"/>
      <c r="C391" s="227"/>
      <c r="D391" s="225"/>
      <c r="E391" s="225"/>
      <c r="F391" s="226"/>
      <c r="G391" s="166"/>
      <c r="H391" s="226"/>
      <c r="I391" s="166"/>
      <c r="J391" s="226"/>
      <c r="K391" s="166"/>
      <c r="L391" s="226"/>
      <c r="M391" s="166"/>
      <c r="N391" s="226"/>
      <c r="O391" s="166"/>
      <c r="P391" s="226"/>
      <c r="Q391" s="166"/>
      <c r="R391" s="226"/>
      <c r="S391" s="1"/>
      <c r="T391" s="1"/>
      <c r="U391" s="1"/>
      <c r="V391" s="4"/>
      <c r="W391" s="4"/>
      <c r="X391" s="4"/>
      <c r="Y391" s="4"/>
      <c r="Z391" s="4"/>
      <c r="AA391" s="4"/>
      <c r="AB391" s="1"/>
      <c r="AC391" s="1"/>
      <c r="AD391" s="1"/>
      <c r="AE391" s="1"/>
      <c r="AF391" s="1"/>
      <c r="AG391" s="1"/>
      <c r="AH391" s="1"/>
      <c r="AI391" s="1"/>
    </row>
    <row r="392" spans="1:35" s="2" customFormat="1" ht="11.5" x14ac:dyDescent="0.25">
      <c r="A392" s="1"/>
      <c r="B392" s="227"/>
      <c r="C392" s="227"/>
      <c r="D392" s="225"/>
      <c r="E392" s="225"/>
      <c r="F392" s="226"/>
      <c r="G392" s="166"/>
      <c r="H392" s="226"/>
      <c r="I392" s="166"/>
      <c r="J392" s="226"/>
      <c r="K392" s="166"/>
      <c r="L392" s="226"/>
      <c r="M392" s="166"/>
      <c r="N392" s="226"/>
      <c r="O392" s="166"/>
      <c r="P392" s="226"/>
      <c r="Q392" s="166"/>
      <c r="R392" s="226"/>
      <c r="S392" s="1"/>
      <c r="T392" s="1"/>
      <c r="U392" s="1"/>
      <c r="V392" s="4"/>
      <c r="W392" s="4"/>
      <c r="X392" s="4"/>
      <c r="Y392" s="4"/>
      <c r="Z392" s="4"/>
      <c r="AA392" s="4"/>
      <c r="AB392" s="1"/>
      <c r="AC392" s="1"/>
      <c r="AD392" s="1"/>
      <c r="AE392" s="1"/>
      <c r="AF392" s="1"/>
      <c r="AG392" s="1"/>
      <c r="AH392" s="1"/>
      <c r="AI392" s="1"/>
    </row>
    <row r="393" spans="1:35" s="2" customFormat="1" ht="11.5" x14ac:dyDescent="0.25">
      <c r="A393" s="1"/>
      <c r="B393" s="227"/>
      <c r="C393" s="227"/>
      <c r="D393" s="225"/>
      <c r="E393" s="225"/>
      <c r="F393" s="226"/>
      <c r="G393" s="166"/>
      <c r="H393" s="226"/>
      <c r="I393" s="166"/>
      <c r="J393" s="226"/>
      <c r="K393" s="166"/>
      <c r="L393" s="226"/>
      <c r="M393" s="166"/>
      <c r="N393" s="226"/>
      <c r="O393" s="166"/>
      <c r="P393" s="226"/>
      <c r="Q393" s="166"/>
      <c r="R393" s="226"/>
      <c r="S393" s="1"/>
      <c r="T393" s="1"/>
      <c r="U393" s="1"/>
      <c r="V393" s="4"/>
      <c r="W393" s="4"/>
      <c r="X393" s="4"/>
      <c r="Y393" s="4"/>
      <c r="Z393" s="4"/>
      <c r="AA393" s="4"/>
      <c r="AB393" s="1"/>
      <c r="AC393" s="1"/>
      <c r="AD393" s="1"/>
      <c r="AE393" s="1"/>
      <c r="AF393" s="1"/>
      <c r="AG393" s="1"/>
      <c r="AH393" s="1"/>
      <c r="AI393" s="1"/>
    </row>
    <row r="394" spans="1:35" s="2" customFormat="1" ht="11.5" x14ac:dyDescent="0.25">
      <c r="A394" s="1"/>
      <c r="B394" s="227"/>
      <c r="C394" s="227"/>
      <c r="D394" s="225"/>
      <c r="E394" s="225"/>
      <c r="F394" s="226"/>
      <c r="G394" s="166"/>
      <c r="H394" s="226"/>
      <c r="I394" s="166"/>
      <c r="J394" s="226"/>
      <c r="K394" s="166"/>
      <c r="L394" s="226"/>
      <c r="M394" s="166"/>
      <c r="N394" s="226"/>
      <c r="O394" s="166"/>
      <c r="P394" s="226"/>
      <c r="Q394" s="166"/>
      <c r="R394" s="226"/>
      <c r="S394" s="1"/>
      <c r="T394" s="1"/>
      <c r="U394" s="1"/>
      <c r="V394" s="4"/>
      <c r="W394" s="4"/>
      <c r="X394" s="4"/>
      <c r="Y394" s="4"/>
      <c r="Z394" s="4"/>
      <c r="AA394" s="4"/>
      <c r="AB394" s="1"/>
      <c r="AC394" s="1"/>
      <c r="AD394" s="1"/>
      <c r="AE394" s="1"/>
      <c r="AF394" s="1"/>
      <c r="AG394" s="1"/>
      <c r="AH394" s="1"/>
      <c r="AI394" s="1"/>
    </row>
    <row r="395" spans="1:35" s="2" customFormat="1" ht="11.5" x14ac:dyDescent="0.25">
      <c r="A395" s="1"/>
      <c r="B395" s="227"/>
      <c r="C395" s="227"/>
      <c r="D395" s="225"/>
      <c r="E395" s="225"/>
      <c r="F395" s="226"/>
      <c r="G395" s="166"/>
      <c r="H395" s="226"/>
      <c r="I395" s="166"/>
      <c r="J395" s="226"/>
      <c r="K395" s="166"/>
      <c r="L395" s="226"/>
      <c r="M395" s="166"/>
      <c r="N395" s="226"/>
      <c r="O395" s="166"/>
      <c r="P395" s="226"/>
      <c r="Q395" s="166"/>
      <c r="R395" s="226"/>
      <c r="S395" s="1"/>
      <c r="T395" s="1"/>
      <c r="U395" s="1"/>
      <c r="V395" s="4"/>
      <c r="W395" s="4"/>
      <c r="X395" s="4"/>
      <c r="Y395" s="4"/>
      <c r="Z395" s="4"/>
      <c r="AA395" s="4"/>
      <c r="AB395" s="1"/>
      <c r="AC395" s="1"/>
      <c r="AD395" s="1"/>
      <c r="AE395" s="1"/>
      <c r="AF395" s="1"/>
      <c r="AG395" s="1"/>
      <c r="AH395" s="1"/>
      <c r="AI395" s="1"/>
    </row>
    <row r="396" spans="1:35" s="2" customFormat="1" ht="11.5" x14ac:dyDescent="0.25">
      <c r="A396" s="1"/>
      <c r="B396" s="227"/>
      <c r="C396" s="227"/>
      <c r="D396" s="225"/>
      <c r="E396" s="225"/>
      <c r="F396" s="226"/>
      <c r="G396" s="166"/>
      <c r="H396" s="226"/>
      <c r="I396" s="166"/>
      <c r="J396" s="226"/>
      <c r="K396" s="166"/>
      <c r="L396" s="226"/>
      <c r="M396" s="166"/>
      <c r="N396" s="226"/>
      <c r="O396" s="166"/>
      <c r="P396" s="226"/>
      <c r="Q396" s="166"/>
      <c r="R396" s="226"/>
      <c r="S396" s="1"/>
      <c r="T396" s="1"/>
      <c r="U396" s="1"/>
      <c r="V396" s="4"/>
      <c r="W396" s="4"/>
      <c r="X396" s="4"/>
      <c r="Y396" s="4"/>
      <c r="Z396" s="4"/>
      <c r="AA396" s="4"/>
      <c r="AB396" s="1"/>
      <c r="AC396" s="1"/>
      <c r="AD396" s="1"/>
      <c r="AE396" s="1"/>
      <c r="AF396" s="1"/>
      <c r="AG396" s="1"/>
      <c r="AH396" s="1"/>
      <c r="AI396" s="1"/>
    </row>
    <row r="397" spans="1:35" s="2" customFormat="1" ht="11.5" x14ac:dyDescent="0.25">
      <c r="A397" s="1"/>
      <c r="B397" s="227"/>
      <c r="C397" s="227"/>
      <c r="D397" s="225"/>
      <c r="E397" s="225"/>
      <c r="F397" s="226"/>
      <c r="G397" s="166"/>
      <c r="H397" s="226"/>
      <c r="I397" s="166"/>
      <c r="J397" s="226"/>
      <c r="K397" s="166"/>
      <c r="L397" s="226"/>
      <c r="M397" s="166"/>
      <c r="N397" s="226"/>
      <c r="O397" s="166"/>
      <c r="P397" s="226"/>
      <c r="Q397" s="166"/>
      <c r="R397" s="226"/>
      <c r="S397" s="1"/>
      <c r="T397" s="1"/>
      <c r="U397" s="1"/>
      <c r="V397" s="4"/>
      <c r="W397" s="4"/>
      <c r="X397" s="4"/>
      <c r="Y397" s="4"/>
      <c r="Z397" s="4"/>
      <c r="AA397" s="4"/>
      <c r="AB397" s="1"/>
      <c r="AC397" s="1"/>
      <c r="AD397" s="1"/>
      <c r="AE397" s="1"/>
      <c r="AF397" s="1"/>
      <c r="AG397" s="1"/>
      <c r="AH397" s="1"/>
      <c r="AI397" s="1"/>
    </row>
    <row r="398" spans="1:35" s="2" customFormat="1" ht="11.5" x14ac:dyDescent="0.25">
      <c r="A398" s="1"/>
      <c r="B398" s="227"/>
      <c r="C398" s="227"/>
      <c r="D398" s="225"/>
      <c r="E398" s="225"/>
      <c r="F398" s="226"/>
      <c r="G398" s="166"/>
      <c r="H398" s="226"/>
      <c r="I398" s="166"/>
      <c r="J398" s="226"/>
      <c r="K398" s="166"/>
      <c r="L398" s="226"/>
      <c r="M398" s="166"/>
      <c r="N398" s="226"/>
      <c r="O398" s="166"/>
      <c r="P398" s="226"/>
      <c r="Q398" s="166"/>
      <c r="R398" s="226"/>
      <c r="S398" s="1"/>
      <c r="T398" s="1"/>
      <c r="U398" s="1"/>
      <c r="V398" s="4"/>
      <c r="W398" s="4"/>
      <c r="X398" s="4"/>
      <c r="Y398" s="4"/>
      <c r="Z398" s="4"/>
      <c r="AA398" s="4"/>
      <c r="AB398" s="1"/>
      <c r="AC398" s="1"/>
      <c r="AD398" s="1"/>
      <c r="AE398" s="1"/>
      <c r="AF398" s="1"/>
      <c r="AG398" s="1"/>
      <c r="AH398" s="1"/>
      <c r="AI398" s="1"/>
    </row>
    <row r="399" spans="1:35" s="2" customFormat="1" ht="11.5" x14ac:dyDescent="0.25">
      <c r="A399" s="1"/>
      <c r="B399" s="227"/>
      <c r="C399" s="227"/>
      <c r="D399" s="225"/>
      <c r="E399" s="225"/>
      <c r="F399" s="226"/>
      <c r="G399" s="166"/>
      <c r="H399" s="226"/>
      <c r="I399" s="166"/>
      <c r="J399" s="226"/>
      <c r="K399" s="166"/>
      <c r="L399" s="226"/>
      <c r="M399" s="166"/>
      <c r="N399" s="226"/>
      <c r="O399" s="166"/>
      <c r="P399" s="226"/>
      <c r="Q399" s="166"/>
      <c r="R399" s="226"/>
      <c r="S399" s="1"/>
      <c r="T399" s="1"/>
      <c r="U399" s="1"/>
      <c r="V399" s="4"/>
      <c r="W399" s="4"/>
      <c r="X399" s="4"/>
      <c r="Y399" s="4"/>
      <c r="Z399" s="4"/>
      <c r="AA399" s="4"/>
      <c r="AB399" s="1"/>
      <c r="AC399" s="1"/>
      <c r="AD399" s="1"/>
      <c r="AE399" s="1"/>
      <c r="AF399" s="1"/>
      <c r="AG399" s="1"/>
      <c r="AH399" s="1"/>
      <c r="AI399" s="1"/>
    </row>
    <row r="400" spans="1:35" s="2" customFormat="1" ht="11.5" x14ac:dyDescent="0.25">
      <c r="A400" s="1"/>
      <c r="B400" s="227"/>
      <c r="C400" s="227"/>
      <c r="D400" s="225"/>
      <c r="E400" s="225"/>
      <c r="F400" s="226"/>
      <c r="G400" s="166"/>
      <c r="H400" s="226"/>
      <c r="I400" s="166"/>
      <c r="J400" s="226"/>
      <c r="K400" s="166"/>
      <c r="L400" s="226"/>
      <c r="M400" s="166"/>
      <c r="N400" s="226"/>
      <c r="O400" s="166"/>
      <c r="P400" s="226"/>
      <c r="Q400" s="166"/>
      <c r="R400" s="226"/>
      <c r="S400" s="1"/>
      <c r="T400" s="1"/>
      <c r="U400" s="1"/>
      <c r="V400" s="4"/>
      <c r="W400" s="4"/>
      <c r="X400" s="4"/>
      <c r="Y400" s="4"/>
      <c r="Z400" s="4"/>
      <c r="AA400" s="4"/>
      <c r="AB400" s="1"/>
      <c r="AC400" s="1"/>
      <c r="AD400" s="1"/>
      <c r="AE400" s="1"/>
      <c r="AF400" s="1"/>
      <c r="AG400" s="1"/>
      <c r="AH400" s="1"/>
      <c r="AI400" s="1"/>
    </row>
    <row r="401" spans="1:35" s="2" customFormat="1" ht="11.5" x14ac:dyDescent="0.25">
      <c r="A401" s="1"/>
      <c r="B401" s="227"/>
      <c r="C401" s="227"/>
      <c r="D401" s="225"/>
      <c r="E401" s="225"/>
      <c r="F401" s="226"/>
      <c r="G401" s="166"/>
      <c r="H401" s="226"/>
      <c r="I401" s="166"/>
      <c r="J401" s="226"/>
      <c r="K401" s="166"/>
      <c r="L401" s="226"/>
      <c r="M401" s="166"/>
      <c r="N401" s="226"/>
      <c r="O401" s="166"/>
      <c r="P401" s="226"/>
      <c r="Q401" s="166"/>
      <c r="R401" s="226"/>
      <c r="S401" s="1"/>
      <c r="T401" s="1"/>
      <c r="U401" s="1"/>
      <c r="V401" s="4"/>
      <c r="W401" s="4"/>
      <c r="X401" s="4"/>
      <c r="Y401" s="4"/>
      <c r="Z401" s="4"/>
      <c r="AA401" s="4"/>
      <c r="AB401" s="1"/>
      <c r="AC401" s="1"/>
      <c r="AD401" s="1"/>
      <c r="AE401" s="1"/>
      <c r="AF401" s="1"/>
      <c r="AG401" s="1"/>
      <c r="AH401" s="1"/>
      <c r="AI401" s="1"/>
    </row>
    <row r="402" spans="1:35" s="2" customFormat="1" ht="11.5" x14ac:dyDescent="0.25">
      <c r="A402" s="1"/>
      <c r="B402" s="227"/>
      <c r="C402" s="227"/>
      <c r="D402" s="225"/>
      <c r="E402" s="225"/>
      <c r="F402" s="226"/>
      <c r="G402" s="166"/>
      <c r="H402" s="226"/>
      <c r="I402" s="166"/>
      <c r="J402" s="226"/>
      <c r="K402" s="166"/>
      <c r="L402" s="226"/>
      <c r="M402" s="166"/>
      <c r="N402" s="226"/>
      <c r="O402" s="166"/>
      <c r="P402" s="226"/>
      <c r="Q402" s="166"/>
      <c r="R402" s="226"/>
      <c r="S402" s="1"/>
      <c r="T402" s="1"/>
      <c r="U402" s="1"/>
      <c r="V402" s="4"/>
      <c r="W402" s="4"/>
      <c r="X402" s="4"/>
      <c r="Y402" s="4"/>
      <c r="Z402" s="4"/>
      <c r="AA402" s="4"/>
      <c r="AB402" s="1"/>
      <c r="AC402" s="1"/>
      <c r="AD402" s="1"/>
      <c r="AE402" s="1"/>
      <c r="AF402" s="1"/>
      <c r="AG402" s="1"/>
      <c r="AH402" s="1"/>
      <c r="AI402" s="1"/>
    </row>
    <row r="403" spans="1:35" s="2" customFormat="1" ht="11.5" x14ac:dyDescent="0.25">
      <c r="A403" s="1"/>
      <c r="B403" s="227"/>
      <c r="C403" s="227"/>
      <c r="D403" s="225"/>
      <c r="E403" s="225"/>
      <c r="F403" s="226"/>
      <c r="G403" s="166"/>
      <c r="H403" s="226"/>
      <c r="I403" s="166"/>
      <c r="J403" s="226"/>
      <c r="K403" s="166"/>
      <c r="L403" s="226"/>
      <c r="M403" s="166"/>
      <c r="N403" s="226"/>
      <c r="O403" s="166"/>
      <c r="P403" s="226"/>
      <c r="Q403" s="166"/>
      <c r="R403" s="226"/>
      <c r="S403" s="1"/>
      <c r="T403" s="1"/>
      <c r="U403" s="1"/>
      <c r="V403" s="4"/>
      <c r="W403" s="4"/>
      <c r="X403" s="4"/>
      <c r="Y403" s="4"/>
      <c r="Z403" s="4"/>
      <c r="AA403" s="4"/>
      <c r="AB403" s="1"/>
      <c r="AC403" s="1"/>
      <c r="AD403" s="1"/>
      <c r="AE403" s="1"/>
      <c r="AF403" s="1"/>
      <c r="AG403" s="1"/>
      <c r="AH403" s="1"/>
      <c r="AI403" s="1"/>
    </row>
    <row r="404" spans="1:35" s="2" customFormat="1" ht="11.5" x14ac:dyDescent="0.25">
      <c r="A404" s="1"/>
      <c r="B404" s="227"/>
      <c r="C404" s="227"/>
      <c r="D404" s="225"/>
      <c r="E404" s="225"/>
      <c r="F404" s="226"/>
      <c r="G404" s="166"/>
      <c r="H404" s="226"/>
      <c r="I404" s="166"/>
      <c r="J404" s="226"/>
      <c r="K404" s="166"/>
      <c r="L404" s="226"/>
      <c r="M404" s="166"/>
      <c r="N404" s="226"/>
      <c r="O404" s="166"/>
      <c r="P404" s="226"/>
      <c r="Q404" s="166"/>
      <c r="R404" s="226"/>
      <c r="S404" s="1"/>
      <c r="T404" s="1"/>
      <c r="U404" s="1"/>
      <c r="V404" s="4"/>
      <c r="W404" s="4"/>
      <c r="X404" s="4"/>
      <c r="Y404" s="4"/>
      <c r="Z404" s="4"/>
      <c r="AA404" s="4"/>
      <c r="AB404" s="1"/>
      <c r="AC404" s="1"/>
      <c r="AD404" s="1"/>
      <c r="AE404" s="1"/>
      <c r="AF404" s="1"/>
      <c r="AG404" s="1"/>
      <c r="AH404" s="1"/>
      <c r="AI404" s="1"/>
    </row>
    <row r="405" spans="1:35" s="2" customFormat="1" ht="11.5" x14ac:dyDescent="0.25">
      <c r="A405" s="1"/>
      <c r="B405" s="227"/>
      <c r="C405" s="227"/>
      <c r="D405" s="225"/>
      <c r="E405" s="225"/>
      <c r="F405" s="226"/>
      <c r="G405" s="166"/>
      <c r="H405" s="226"/>
      <c r="I405" s="166"/>
      <c r="J405" s="226"/>
      <c r="K405" s="166"/>
      <c r="L405" s="226"/>
      <c r="M405" s="166"/>
      <c r="N405" s="226"/>
      <c r="O405" s="166"/>
      <c r="P405" s="226"/>
      <c r="Q405" s="166"/>
      <c r="R405" s="226"/>
      <c r="S405" s="1"/>
      <c r="T405" s="1"/>
      <c r="U405" s="1"/>
      <c r="V405" s="4"/>
      <c r="W405" s="4"/>
      <c r="X405" s="4"/>
      <c r="Y405" s="4"/>
      <c r="Z405" s="4"/>
      <c r="AA405" s="4"/>
      <c r="AB405" s="1"/>
      <c r="AC405" s="1"/>
      <c r="AD405" s="1"/>
      <c r="AE405" s="1"/>
      <c r="AF405" s="1"/>
      <c r="AG405" s="1"/>
      <c r="AH405" s="1"/>
      <c r="AI405" s="1"/>
    </row>
    <row r="406" spans="1:35" s="2" customFormat="1" ht="11.5" x14ac:dyDescent="0.25">
      <c r="A406" s="1"/>
      <c r="B406" s="227"/>
      <c r="C406" s="227"/>
      <c r="D406" s="225"/>
      <c r="E406" s="225"/>
      <c r="F406" s="226"/>
      <c r="G406" s="166"/>
      <c r="H406" s="226"/>
      <c r="I406" s="166"/>
      <c r="J406" s="226"/>
      <c r="K406" s="166"/>
      <c r="L406" s="226"/>
      <c r="M406" s="166"/>
      <c r="N406" s="226"/>
      <c r="O406" s="166"/>
      <c r="P406" s="226"/>
      <c r="Q406" s="166"/>
      <c r="R406" s="226"/>
      <c r="S406" s="1"/>
      <c r="T406" s="1"/>
      <c r="U406" s="1"/>
      <c r="V406" s="4"/>
      <c r="W406" s="4"/>
      <c r="X406" s="4"/>
      <c r="Y406" s="4"/>
      <c r="Z406" s="4"/>
      <c r="AA406" s="4"/>
      <c r="AB406" s="1"/>
      <c r="AC406" s="1"/>
      <c r="AD406" s="1"/>
      <c r="AE406" s="1"/>
      <c r="AF406" s="1"/>
      <c r="AG406" s="1"/>
      <c r="AH406" s="1"/>
      <c r="AI406" s="1"/>
    </row>
    <row r="407" spans="1:35" s="2" customFormat="1" ht="11.5" x14ac:dyDescent="0.25">
      <c r="A407" s="1"/>
      <c r="B407" s="227"/>
      <c r="C407" s="227"/>
      <c r="D407" s="225"/>
      <c r="E407" s="225"/>
      <c r="F407" s="226"/>
      <c r="G407" s="166"/>
      <c r="H407" s="226"/>
      <c r="I407" s="166"/>
      <c r="J407" s="226"/>
      <c r="K407" s="166"/>
      <c r="L407" s="226"/>
      <c r="M407" s="166"/>
      <c r="N407" s="226"/>
      <c r="O407" s="166"/>
      <c r="P407" s="226"/>
      <c r="Q407" s="166"/>
      <c r="R407" s="226"/>
      <c r="S407" s="1"/>
      <c r="T407" s="1"/>
      <c r="U407" s="1"/>
      <c r="V407" s="4"/>
      <c r="W407" s="4"/>
      <c r="X407" s="4"/>
      <c r="Y407" s="4"/>
      <c r="Z407" s="4"/>
      <c r="AA407" s="4"/>
      <c r="AB407" s="1"/>
      <c r="AC407" s="1"/>
      <c r="AD407" s="1"/>
      <c r="AE407" s="1"/>
      <c r="AF407" s="1"/>
      <c r="AG407" s="1"/>
      <c r="AH407" s="1"/>
      <c r="AI407" s="1"/>
    </row>
    <row r="408" spans="1:35" s="2" customFormat="1" ht="11.5" x14ac:dyDescent="0.25">
      <c r="A408" s="1"/>
      <c r="B408" s="227"/>
      <c r="C408" s="227"/>
      <c r="D408" s="225"/>
      <c r="E408" s="225"/>
      <c r="F408" s="226"/>
      <c r="G408" s="166"/>
      <c r="H408" s="226"/>
      <c r="I408" s="166"/>
      <c r="J408" s="226"/>
      <c r="K408" s="166"/>
      <c r="L408" s="226"/>
      <c r="M408" s="166"/>
      <c r="N408" s="226"/>
      <c r="O408" s="166"/>
      <c r="P408" s="226"/>
      <c r="Q408" s="166"/>
      <c r="R408" s="226"/>
      <c r="S408" s="1"/>
      <c r="T408" s="1"/>
      <c r="U408" s="1"/>
      <c r="V408" s="4"/>
      <c r="W408" s="4"/>
      <c r="X408" s="4"/>
      <c r="Y408" s="4"/>
      <c r="Z408" s="4"/>
      <c r="AA408" s="4"/>
      <c r="AB408" s="1"/>
      <c r="AC408" s="1"/>
      <c r="AD408" s="1"/>
      <c r="AE408" s="1"/>
      <c r="AF408" s="1"/>
      <c r="AG408" s="1"/>
      <c r="AH408" s="1"/>
      <c r="AI408" s="1"/>
    </row>
    <row r="409" spans="1:35" s="2" customFormat="1" ht="11.5" x14ac:dyDescent="0.25">
      <c r="A409" s="1"/>
      <c r="B409" s="227"/>
      <c r="C409" s="227"/>
      <c r="D409" s="225"/>
      <c r="E409" s="225"/>
      <c r="F409" s="226"/>
      <c r="G409" s="166"/>
      <c r="H409" s="226"/>
      <c r="I409" s="166"/>
      <c r="J409" s="226"/>
      <c r="K409" s="166"/>
      <c r="L409" s="226"/>
      <c r="M409" s="166"/>
      <c r="N409" s="226"/>
      <c r="O409" s="166"/>
      <c r="P409" s="226"/>
      <c r="Q409" s="166"/>
      <c r="R409" s="226"/>
      <c r="S409" s="1"/>
      <c r="T409" s="1"/>
      <c r="U409" s="1"/>
      <c r="V409" s="4"/>
      <c r="W409" s="4"/>
      <c r="X409" s="4"/>
      <c r="Y409" s="4"/>
      <c r="Z409" s="4"/>
      <c r="AA409" s="4"/>
      <c r="AB409" s="1"/>
      <c r="AC409" s="1"/>
      <c r="AD409" s="1"/>
      <c r="AE409" s="1"/>
      <c r="AF409" s="1"/>
      <c r="AG409" s="1"/>
      <c r="AH409" s="1"/>
      <c r="AI409" s="1"/>
    </row>
    <row r="410" spans="1:35" s="2" customFormat="1" ht="11.5" x14ac:dyDescent="0.25">
      <c r="A410" s="1"/>
      <c r="B410" s="227"/>
      <c r="C410" s="227"/>
      <c r="D410" s="225"/>
      <c r="E410" s="225"/>
      <c r="F410" s="226"/>
      <c r="G410" s="166"/>
      <c r="H410" s="226"/>
      <c r="I410" s="166"/>
      <c r="J410" s="226"/>
      <c r="K410" s="166"/>
      <c r="L410" s="226"/>
      <c r="M410" s="166"/>
      <c r="N410" s="226"/>
      <c r="O410" s="166"/>
      <c r="P410" s="226"/>
      <c r="Q410" s="166"/>
      <c r="R410" s="226"/>
      <c r="S410" s="1"/>
      <c r="T410" s="1"/>
      <c r="U410" s="1"/>
      <c r="V410" s="4"/>
      <c r="W410" s="4"/>
      <c r="X410" s="4"/>
      <c r="Y410" s="4"/>
      <c r="Z410" s="4"/>
      <c r="AA410" s="4"/>
      <c r="AB410" s="1"/>
      <c r="AC410" s="1"/>
      <c r="AD410" s="1"/>
      <c r="AE410" s="1"/>
      <c r="AF410" s="1"/>
      <c r="AG410" s="1"/>
      <c r="AH410" s="1"/>
      <c r="AI410" s="1"/>
    </row>
    <row r="411" spans="1:35" s="2" customFormat="1" ht="11.5" x14ac:dyDescent="0.25">
      <c r="A411" s="1"/>
      <c r="B411" s="227"/>
      <c r="C411" s="227"/>
      <c r="D411" s="225"/>
      <c r="E411" s="225"/>
      <c r="F411" s="226"/>
      <c r="G411" s="166"/>
      <c r="H411" s="226"/>
      <c r="I411" s="166"/>
      <c r="J411" s="226"/>
      <c r="K411" s="166"/>
      <c r="L411" s="226"/>
      <c r="M411" s="166"/>
      <c r="N411" s="226"/>
      <c r="O411" s="166"/>
      <c r="P411" s="226"/>
      <c r="Q411" s="166"/>
      <c r="R411" s="226"/>
      <c r="S411" s="1"/>
      <c r="T411" s="1"/>
      <c r="U411" s="1"/>
      <c r="V411" s="4"/>
      <c r="W411" s="4"/>
      <c r="X411" s="4"/>
      <c r="Y411" s="4"/>
      <c r="Z411" s="4"/>
      <c r="AA411" s="4"/>
      <c r="AB411" s="1"/>
      <c r="AC411" s="1"/>
      <c r="AD411" s="1"/>
      <c r="AE411" s="1"/>
      <c r="AF411" s="1"/>
      <c r="AG411" s="1"/>
      <c r="AH411" s="1"/>
      <c r="AI411" s="1"/>
    </row>
    <row r="412" spans="1:35" s="2" customFormat="1" ht="11.5" x14ac:dyDescent="0.25">
      <c r="A412" s="1"/>
      <c r="B412" s="227"/>
      <c r="C412" s="227"/>
      <c r="D412" s="225"/>
      <c r="E412" s="225"/>
      <c r="F412" s="226"/>
      <c r="G412" s="166"/>
      <c r="H412" s="226"/>
      <c r="I412" s="166"/>
      <c r="J412" s="226"/>
      <c r="K412" s="166"/>
      <c r="L412" s="226"/>
      <c r="M412" s="166"/>
      <c r="N412" s="226"/>
      <c r="O412" s="166"/>
      <c r="P412" s="226"/>
      <c r="Q412" s="166"/>
      <c r="R412" s="226"/>
      <c r="S412" s="1"/>
      <c r="T412" s="1"/>
      <c r="U412" s="1"/>
      <c r="V412" s="4"/>
      <c r="W412" s="4"/>
      <c r="X412" s="4"/>
      <c r="Y412" s="4"/>
      <c r="Z412" s="4"/>
      <c r="AA412" s="4"/>
      <c r="AB412" s="1"/>
      <c r="AC412" s="1"/>
      <c r="AD412" s="1"/>
      <c r="AE412" s="1"/>
      <c r="AF412" s="1"/>
      <c r="AG412" s="1"/>
      <c r="AH412" s="1"/>
      <c r="AI412" s="1"/>
    </row>
    <row r="413" spans="1:35" s="2" customFormat="1" ht="11.5" x14ac:dyDescent="0.25">
      <c r="A413" s="1"/>
      <c r="B413" s="227"/>
      <c r="C413" s="227"/>
      <c r="D413" s="225"/>
      <c r="E413" s="225"/>
      <c r="F413" s="226"/>
      <c r="G413" s="166"/>
      <c r="H413" s="226"/>
      <c r="I413" s="166"/>
      <c r="J413" s="226"/>
      <c r="K413" s="166"/>
      <c r="L413" s="226"/>
      <c r="M413" s="166"/>
      <c r="N413" s="226"/>
      <c r="O413" s="166"/>
      <c r="P413" s="226"/>
      <c r="Q413" s="166"/>
      <c r="R413" s="226"/>
      <c r="S413" s="1"/>
      <c r="T413" s="1"/>
      <c r="U413" s="1"/>
      <c r="V413" s="4"/>
      <c r="W413" s="4"/>
      <c r="X413" s="4"/>
      <c r="Y413" s="4"/>
      <c r="Z413" s="4"/>
      <c r="AA413" s="4"/>
      <c r="AB413" s="1"/>
      <c r="AC413" s="1"/>
      <c r="AD413" s="1"/>
      <c r="AE413" s="1"/>
      <c r="AF413" s="1"/>
      <c r="AG413" s="1"/>
      <c r="AH413" s="1"/>
      <c r="AI413" s="1"/>
    </row>
    <row r="414" spans="1:35" s="2" customFormat="1" ht="11.5" x14ac:dyDescent="0.25">
      <c r="A414" s="1"/>
      <c r="B414" s="227"/>
      <c r="C414" s="227"/>
      <c r="D414" s="225"/>
      <c r="E414" s="225"/>
      <c r="F414" s="226"/>
      <c r="G414" s="166"/>
      <c r="H414" s="226"/>
      <c r="I414" s="166"/>
      <c r="J414" s="226"/>
      <c r="K414" s="166"/>
      <c r="L414" s="226"/>
      <c r="M414" s="166"/>
      <c r="N414" s="226"/>
      <c r="O414" s="166"/>
      <c r="P414" s="226"/>
      <c r="Q414" s="166"/>
      <c r="R414" s="226"/>
      <c r="S414" s="1"/>
      <c r="T414" s="1"/>
      <c r="U414" s="1"/>
      <c r="V414" s="4"/>
      <c r="W414" s="4"/>
      <c r="X414" s="4"/>
      <c r="Y414" s="4"/>
      <c r="Z414" s="4"/>
      <c r="AA414" s="4"/>
      <c r="AB414" s="1"/>
      <c r="AC414" s="1"/>
      <c r="AD414" s="1"/>
      <c r="AE414" s="1"/>
      <c r="AF414" s="1"/>
      <c r="AG414" s="1"/>
      <c r="AH414" s="1"/>
      <c r="AI414" s="1"/>
    </row>
    <row r="415" spans="1:35" ht="11.5" x14ac:dyDescent="0.25">
      <c r="B415" s="227"/>
      <c r="C415" s="227"/>
      <c r="D415" s="225"/>
      <c r="E415" s="225"/>
      <c r="F415" s="226"/>
      <c r="G415" s="166"/>
      <c r="H415" s="226"/>
      <c r="I415" s="166"/>
      <c r="J415" s="226"/>
      <c r="K415" s="166"/>
      <c r="L415" s="226"/>
      <c r="M415" s="166"/>
      <c r="N415" s="226"/>
      <c r="O415" s="166"/>
      <c r="P415" s="226"/>
      <c r="Q415" s="166"/>
      <c r="R415" s="226"/>
    </row>
    <row r="416" spans="1:35" ht="11.5" x14ac:dyDescent="0.25">
      <c r="B416" s="227"/>
      <c r="C416" s="166"/>
      <c r="D416" s="225"/>
      <c r="E416" s="225"/>
      <c r="F416" s="226"/>
      <c r="G416" s="166"/>
      <c r="H416" s="226"/>
      <c r="I416" s="166"/>
      <c r="J416" s="226"/>
      <c r="K416" s="166"/>
      <c r="L416" s="226"/>
      <c r="M416" s="166"/>
      <c r="N416" s="226"/>
      <c r="O416" s="166"/>
      <c r="P416" s="226"/>
      <c r="Q416" s="166"/>
      <c r="R416" s="226"/>
    </row>
    <row r="417" spans="1:35" ht="11.5" x14ac:dyDescent="0.25">
      <c r="B417" s="227"/>
      <c r="C417" s="166"/>
      <c r="D417" s="225"/>
      <c r="E417" s="225"/>
      <c r="F417" s="226"/>
      <c r="G417" s="166"/>
      <c r="H417" s="226"/>
      <c r="I417" s="166"/>
      <c r="J417" s="226"/>
      <c r="K417" s="166"/>
      <c r="L417" s="226"/>
      <c r="M417" s="166"/>
      <c r="N417" s="226"/>
      <c r="O417" s="166"/>
      <c r="P417" s="226"/>
      <c r="Q417" s="166"/>
      <c r="R417" s="226"/>
    </row>
    <row r="418" spans="1:35" ht="11.5" x14ac:dyDescent="0.25">
      <c r="B418" s="228"/>
      <c r="C418" s="227"/>
      <c r="D418" s="227"/>
      <c r="E418" s="225"/>
      <c r="F418" s="226"/>
      <c r="G418" s="166"/>
      <c r="H418" s="226"/>
      <c r="I418" s="166"/>
      <c r="J418" s="166"/>
      <c r="K418" s="166"/>
      <c r="L418" s="166"/>
      <c r="M418" s="166"/>
      <c r="N418" s="226"/>
      <c r="O418" s="166"/>
      <c r="P418" s="226"/>
      <c r="Q418" s="166"/>
      <c r="R418" s="226"/>
    </row>
    <row r="419" spans="1:35" ht="11.5" x14ac:dyDescent="0.25">
      <c r="B419" s="228"/>
      <c r="C419" s="227"/>
      <c r="D419" s="227"/>
      <c r="E419" s="225"/>
      <c r="F419" s="226"/>
      <c r="G419" s="166"/>
      <c r="H419" s="226"/>
      <c r="I419" s="166"/>
      <c r="J419" s="166"/>
      <c r="K419" s="166"/>
      <c r="L419" s="166"/>
      <c r="M419" s="166"/>
      <c r="N419" s="226"/>
      <c r="O419" s="166"/>
      <c r="P419" s="226"/>
      <c r="Q419" s="166"/>
      <c r="R419" s="226"/>
    </row>
    <row r="420" spans="1:35" ht="11.5" x14ac:dyDescent="0.25">
      <c r="B420" s="228"/>
      <c r="C420" s="227"/>
      <c r="D420" s="227"/>
      <c r="E420" s="225"/>
      <c r="F420" s="226"/>
      <c r="G420" s="166"/>
      <c r="H420" s="226"/>
      <c r="I420" s="166"/>
      <c r="J420" s="226"/>
      <c r="K420" s="166"/>
      <c r="L420" s="226"/>
      <c r="M420" s="166"/>
      <c r="N420" s="226"/>
      <c r="O420" s="166"/>
      <c r="P420" s="226"/>
      <c r="Q420" s="166"/>
      <c r="R420" s="226"/>
    </row>
    <row r="421" spans="1:35" ht="11.5" x14ac:dyDescent="0.25">
      <c r="B421" s="228"/>
      <c r="C421" s="227"/>
      <c r="D421" s="227"/>
      <c r="E421" s="225"/>
      <c r="F421" s="226"/>
      <c r="G421" s="166"/>
      <c r="H421" s="226"/>
      <c r="I421" s="166"/>
      <c r="J421" s="226"/>
      <c r="K421" s="166"/>
      <c r="L421" s="226"/>
      <c r="M421" s="166"/>
      <c r="N421" s="226"/>
      <c r="O421" s="166"/>
      <c r="P421" s="226"/>
      <c r="Q421" s="166"/>
      <c r="R421" s="226"/>
    </row>
    <row r="422" spans="1:35" ht="11.5" x14ac:dyDescent="0.25">
      <c r="B422" s="228"/>
      <c r="C422" s="227"/>
      <c r="D422" s="227"/>
      <c r="E422" s="225"/>
      <c r="F422" s="226"/>
      <c r="G422" s="166"/>
      <c r="H422" s="226"/>
      <c r="I422" s="166"/>
      <c r="J422" s="226"/>
      <c r="K422" s="166"/>
      <c r="L422" s="226"/>
      <c r="M422" s="166"/>
      <c r="N422" s="226"/>
      <c r="O422" s="166"/>
      <c r="P422" s="226"/>
      <c r="Q422" s="166"/>
      <c r="R422" s="226"/>
    </row>
    <row r="423" spans="1:35" ht="11.5" x14ac:dyDescent="0.25">
      <c r="B423" s="229"/>
      <c r="C423" s="227"/>
      <c r="D423" s="227"/>
      <c r="E423" s="225"/>
      <c r="F423" s="226"/>
      <c r="G423" s="166"/>
      <c r="H423" s="226"/>
      <c r="I423" s="166"/>
      <c r="J423" s="226"/>
      <c r="K423" s="166"/>
      <c r="L423" s="226"/>
      <c r="M423" s="166"/>
      <c r="N423" s="226"/>
      <c r="O423" s="166"/>
      <c r="P423" s="226"/>
      <c r="Q423" s="166"/>
      <c r="R423" s="226"/>
    </row>
    <row r="424" spans="1:35" ht="11.5" x14ac:dyDescent="0.25">
      <c r="B424" s="230"/>
      <c r="C424" s="227"/>
      <c r="D424" s="227"/>
      <c r="E424" s="225"/>
      <c r="F424" s="226"/>
      <c r="G424" s="166"/>
      <c r="H424" s="226"/>
      <c r="I424" s="166"/>
      <c r="J424" s="226"/>
      <c r="K424" s="166"/>
      <c r="L424" s="226"/>
      <c r="M424" s="166"/>
      <c r="N424" s="226"/>
      <c r="O424" s="166"/>
      <c r="P424" s="226"/>
      <c r="Q424" s="166"/>
      <c r="R424" s="226"/>
    </row>
    <row r="425" spans="1:35" ht="11.5" x14ac:dyDescent="0.25">
      <c r="B425" s="230"/>
      <c r="C425" s="227"/>
      <c r="D425" s="227"/>
      <c r="E425" s="225"/>
      <c r="F425" s="226"/>
      <c r="G425" s="166"/>
      <c r="H425" s="226"/>
      <c r="I425" s="166"/>
      <c r="J425" s="226"/>
      <c r="K425" s="166"/>
      <c r="L425" s="226"/>
      <c r="M425" s="166"/>
      <c r="N425" s="226"/>
      <c r="O425" s="166"/>
      <c r="P425" s="226"/>
      <c r="Q425" s="166"/>
      <c r="R425" s="226"/>
    </row>
    <row r="426" spans="1:35" ht="11.5" x14ac:dyDescent="0.25">
      <c r="B426" s="231"/>
      <c r="C426" s="166"/>
      <c r="D426" s="225"/>
      <c r="E426" s="225"/>
      <c r="F426" s="226"/>
      <c r="G426" s="166"/>
      <c r="H426" s="226"/>
      <c r="I426" s="166"/>
      <c r="J426" s="226"/>
      <c r="K426" s="166"/>
      <c r="L426" s="226"/>
      <c r="M426" s="166"/>
      <c r="N426" s="226"/>
      <c r="O426" s="166"/>
      <c r="P426" s="226"/>
      <c r="Q426" s="166"/>
      <c r="R426" s="226"/>
    </row>
    <row r="427" spans="1:35" ht="11.5" x14ac:dyDescent="0.25">
      <c r="B427" s="231"/>
      <c r="C427" s="166"/>
      <c r="D427" s="225"/>
      <c r="E427" s="225"/>
      <c r="F427" s="226"/>
      <c r="G427" s="166"/>
      <c r="H427" s="226"/>
      <c r="I427" s="166"/>
      <c r="J427" s="226"/>
      <c r="K427" s="166"/>
      <c r="L427" s="226"/>
      <c r="M427" s="166"/>
      <c r="N427" s="226"/>
      <c r="O427" s="166"/>
      <c r="P427" s="226"/>
      <c r="Q427" s="166"/>
      <c r="R427" s="226"/>
    </row>
    <row r="428" spans="1:35" ht="11.5" x14ac:dyDescent="0.25">
      <c r="B428" s="227"/>
      <c r="C428" s="166"/>
      <c r="D428" s="227"/>
      <c r="E428" s="225"/>
      <c r="F428" s="226"/>
      <c r="G428" s="166"/>
      <c r="H428" s="226"/>
      <c r="I428" s="166"/>
      <c r="J428" s="226"/>
      <c r="K428" s="166"/>
      <c r="L428" s="226"/>
      <c r="M428" s="166"/>
      <c r="N428" s="226"/>
      <c r="O428" s="166"/>
      <c r="P428" s="226"/>
      <c r="Q428" s="166"/>
      <c r="R428" s="226"/>
    </row>
    <row r="429" spans="1:35" ht="11.5" x14ac:dyDescent="0.25">
      <c r="B429" s="230"/>
      <c r="C429" s="227"/>
      <c r="D429" s="227"/>
      <c r="E429" s="225"/>
      <c r="F429" s="226"/>
      <c r="G429" s="166"/>
      <c r="H429" s="226"/>
      <c r="I429" s="166"/>
      <c r="J429" s="226"/>
      <c r="K429" s="166"/>
      <c r="L429" s="226"/>
      <c r="M429" s="166"/>
      <c r="N429" s="226"/>
      <c r="O429" s="166"/>
      <c r="P429" s="226"/>
      <c r="Q429" s="166"/>
      <c r="R429" s="226"/>
    </row>
    <row r="430" spans="1:35" ht="11.5" x14ac:dyDescent="0.25">
      <c r="B430" s="230"/>
      <c r="C430" s="227"/>
      <c r="D430" s="227"/>
      <c r="E430" s="225"/>
      <c r="F430" s="226"/>
      <c r="G430" s="166"/>
      <c r="H430" s="226"/>
      <c r="I430" s="166"/>
      <c r="J430" s="226"/>
      <c r="K430" s="166"/>
      <c r="L430" s="226"/>
      <c r="M430" s="166"/>
      <c r="N430" s="226"/>
      <c r="O430" s="166"/>
      <c r="P430" s="226"/>
      <c r="Q430" s="166"/>
      <c r="R430" s="226"/>
    </row>
    <row r="431" spans="1:35" s="2" customFormat="1" ht="11.5" x14ac:dyDescent="0.25">
      <c r="A431" s="1"/>
      <c r="B431" s="230"/>
      <c r="C431" s="227"/>
      <c r="D431" s="227"/>
      <c r="E431" s="225"/>
      <c r="F431" s="226"/>
      <c r="G431" s="166"/>
      <c r="H431" s="226"/>
      <c r="I431" s="166"/>
      <c r="J431" s="226"/>
      <c r="K431" s="166"/>
      <c r="L431" s="226"/>
      <c r="M431" s="166"/>
      <c r="N431" s="226"/>
      <c r="O431" s="166"/>
      <c r="P431" s="226"/>
      <c r="Q431" s="166"/>
      <c r="R431" s="226"/>
      <c r="S431" s="1"/>
      <c r="T431" s="1"/>
      <c r="U431" s="1"/>
      <c r="V431" s="4"/>
      <c r="W431" s="4"/>
      <c r="X431" s="4"/>
      <c r="Y431" s="4"/>
      <c r="Z431" s="4"/>
      <c r="AA431" s="4"/>
      <c r="AB431" s="1"/>
      <c r="AC431" s="1"/>
      <c r="AD431" s="1"/>
      <c r="AE431" s="1"/>
      <c r="AF431" s="1"/>
      <c r="AG431" s="1"/>
      <c r="AH431" s="1"/>
      <c r="AI431" s="1"/>
    </row>
    <row r="432" spans="1:35" s="2" customFormat="1" ht="11.5" x14ac:dyDescent="0.25">
      <c r="A432" s="1"/>
      <c r="B432" s="230"/>
      <c r="C432" s="227"/>
      <c r="D432" s="227"/>
      <c r="E432" s="225"/>
      <c r="F432" s="226"/>
      <c r="G432" s="166"/>
      <c r="H432" s="226"/>
      <c r="I432" s="166"/>
      <c r="J432" s="226"/>
      <c r="K432" s="166"/>
      <c r="L432" s="226"/>
      <c r="M432" s="166"/>
      <c r="N432" s="226"/>
      <c r="O432" s="166"/>
      <c r="P432" s="226"/>
      <c r="Q432" s="166"/>
      <c r="R432" s="226"/>
      <c r="S432" s="1"/>
      <c r="T432" s="1"/>
      <c r="U432" s="1"/>
      <c r="V432" s="4"/>
      <c r="W432" s="4"/>
      <c r="X432" s="4"/>
      <c r="Y432" s="4"/>
      <c r="Z432" s="4"/>
      <c r="AA432" s="4"/>
      <c r="AB432" s="1"/>
      <c r="AC432" s="1"/>
      <c r="AD432" s="1"/>
      <c r="AE432" s="1"/>
      <c r="AF432" s="1"/>
      <c r="AG432" s="1"/>
      <c r="AH432" s="1"/>
      <c r="AI432" s="1"/>
    </row>
    <row r="433" spans="1:35" s="2" customFormat="1" ht="11.5" x14ac:dyDescent="0.25">
      <c r="A433" s="1"/>
      <c r="B433" s="230"/>
      <c r="C433" s="227"/>
      <c r="D433" s="227"/>
      <c r="E433" s="225"/>
      <c r="F433" s="226"/>
      <c r="G433" s="166"/>
      <c r="H433" s="226"/>
      <c r="I433" s="166"/>
      <c r="J433" s="226"/>
      <c r="K433" s="166"/>
      <c r="L433" s="226"/>
      <c r="M433" s="166"/>
      <c r="N433" s="226"/>
      <c r="O433" s="166"/>
      <c r="P433" s="226"/>
      <c r="Q433" s="166"/>
      <c r="R433" s="226"/>
      <c r="S433" s="1"/>
      <c r="T433" s="1"/>
      <c r="U433" s="1"/>
      <c r="V433" s="4"/>
      <c r="W433" s="4"/>
      <c r="X433" s="4"/>
      <c r="Y433" s="4"/>
      <c r="Z433" s="4"/>
      <c r="AA433" s="4"/>
      <c r="AB433" s="1"/>
      <c r="AC433" s="1"/>
      <c r="AD433" s="1"/>
      <c r="AE433" s="1"/>
      <c r="AF433" s="1"/>
      <c r="AG433" s="1"/>
      <c r="AH433" s="1"/>
      <c r="AI433" s="1"/>
    </row>
    <row r="434" spans="1:35" s="2" customFormat="1" ht="11.5" x14ac:dyDescent="0.25">
      <c r="A434" s="1"/>
      <c r="B434" s="230"/>
      <c r="C434" s="227"/>
      <c r="D434" s="227"/>
      <c r="E434" s="225"/>
      <c r="F434" s="226"/>
      <c r="G434" s="166"/>
      <c r="H434" s="226"/>
      <c r="I434" s="166"/>
      <c r="J434" s="226"/>
      <c r="K434" s="166"/>
      <c r="L434" s="226"/>
      <c r="M434" s="166"/>
      <c r="N434" s="226"/>
      <c r="O434" s="166"/>
      <c r="P434" s="226"/>
      <c r="Q434" s="166"/>
      <c r="R434" s="226"/>
      <c r="S434" s="1"/>
      <c r="T434" s="1"/>
      <c r="U434" s="1"/>
      <c r="V434" s="4"/>
      <c r="W434" s="4"/>
      <c r="X434" s="4"/>
      <c r="Y434" s="4"/>
      <c r="Z434" s="4"/>
      <c r="AA434" s="4"/>
      <c r="AB434" s="1"/>
      <c r="AC434" s="1"/>
      <c r="AD434" s="1"/>
      <c r="AE434" s="1"/>
      <c r="AF434" s="1"/>
      <c r="AG434" s="1"/>
      <c r="AH434" s="1"/>
      <c r="AI434" s="1"/>
    </row>
    <row r="435" spans="1:35" s="2" customFormat="1" ht="11.5" x14ac:dyDescent="0.25">
      <c r="A435" s="1"/>
      <c r="B435" s="230"/>
      <c r="C435" s="227"/>
      <c r="D435" s="227"/>
      <c r="E435" s="225"/>
      <c r="F435" s="226"/>
      <c r="G435" s="166"/>
      <c r="H435" s="226"/>
      <c r="I435" s="166"/>
      <c r="J435" s="226"/>
      <c r="K435" s="166"/>
      <c r="L435" s="226"/>
      <c r="M435" s="166"/>
      <c r="N435" s="226"/>
      <c r="O435" s="166"/>
      <c r="P435" s="226"/>
      <c r="Q435" s="166"/>
      <c r="R435" s="226"/>
      <c r="S435" s="1"/>
      <c r="T435" s="1"/>
      <c r="U435" s="1"/>
      <c r="V435" s="4"/>
      <c r="W435" s="4"/>
      <c r="X435" s="4"/>
      <c r="Y435" s="4"/>
      <c r="Z435" s="4"/>
      <c r="AA435" s="4"/>
      <c r="AB435" s="1"/>
      <c r="AC435" s="1"/>
      <c r="AD435" s="1"/>
      <c r="AE435" s="1"/>
      <c r="AF435" s="1"/>
      <c r="AG435" s="1"/>
      <c r="AH435" s="1"/>
      <c r="AI435" s="1"/>
    </row>
    <row r="436" spans="1:35" s="2" customFormat="1" ht="11.5" x14ac:dyDescent="0.25">
      <c r="A436" s="1"/>
      <c r="B436" s="230"/>
      <c r="C436" s="227"/>
      <c r="D436" s="227"/>
      <c r="E436" s="225"/>
      <c r="F436" s="226"/>
      <c r="G436" s="166"/>
      <c r="H436" s="226"/>
      <c r="I436" s="166"/>
      <c r="J436" s="226"/>
      <c r="K436" s="166"/>
      <c r="L436" s="226"/>
      <c r="M436" s="166"/>
      <c r="N436" s="226"/>
      <c r="O436" s="166"/>
      <c r="P436" s="226"/>
      <c r="Q436" s="166"/>
      <c r="R436" s="226"/>
      <c r="S436" s="1"/>
      <c r="T436" s="1"/>
      <c r="U436" s="1"/>
      <c r="V436" s="4"/>
      <c r="W436" s="4"/>
      <c r="X436" s="4"/>
      <c r="Y436" s="4"/>
      <c r="Z436" s="4"/>
      <c r="AA436" s="4"/>
      <c r="AB436" s="1"/>
      <c r="AC436" s="1"/>
      <c r="AD436" s="1"/>
      <c r="AE436" s="1"/>
      <c r="AF436" s="1"/>
      <c r="AG436" s="1"/>
      <c r="AH436" s="1"/>
      <c r="AI436" s="1"/>
    </row>
    <row r="437" spans="1:35" s="2" customFormat="1" ht="11.5" x14ac:dyDescent="0.25">
      <c r="A437" s="1"/>
      <c r="B437" s="230"/>
      <c r="C437" s="227"/>
      <c r="D437" s="227"/>
      <c r="E437" s="225"/>
      <c r="F437" s="226"/>
      <c r="G437" s="166"/>
      <c r="H437" s="226"/>
      <c r="I437" s="166"/>
      <c r="J437" s="226"/>
      <c r="K437" s="166"/>
      <c r="L437" s="226"/>
      <c r="M437" s="166"/>
      <c r="N437" s="226"/>
      <c r="O437" s="166"/>
      <c r="P437" s="226"/>
      <c r="Q437" s="166"/>
      <c r="R437" s="226"/>
      <c r="S437" s="1"/>
      <c r="T437" s="1"/>
      <c r="U437" s="1"/>
      <c r="V437" s="4"/>
      <c r="W437" s="4"/>
      <c r="X437" s="4"/>
      <c r="Y437" s="4"/>
      <c r="Z437" s="4"/>
      <c r="AA437" s="4"/>
      <c r="AB437" s="1"/>
      <c r="AC437" s="1"/>
      <c r="AD437" s="1"/>
      <c r="AE437" s="1"/>
      <c r="AF437" s="1"/>
      <c r="AG437" s="1"/>
      <c r="AH437" s="1"/>
      <c r="AI437" s="1"/>
    </row>
    <row r="438" spans="1:35" s="2" customFormat="1" ht="11.5" x14ac:dyDescent="0.25">
      <c r="A438" s="1"/>
      <c r="B438" s="230"/>
      <c r="C438" s="227"/>
      <c r="D438" s="227"/>
      <c r="E438" s="225"/>
      <c r="F438" s="226"/>
      <c r="G438" s="166"/>
      <c r="H438" s="226"/>
      <c r="I438" s="166"/>
      <c r="J438" s="226"/>
      <c r="K438" s="166"/>
      <c r="L438" s="226"/>
      <c r="M438" s="166"/>
      <c r="N438" s="226"/>
      <c r="O438" s="166"/>
      <c r="P438" s="226"/>
      <c r="Q438" s="166"/>
      <c r="R438" s="226"/>
      <c r="S438" s="1"/>
      <c r="T438" s="1"/>
      <c r="U438" s="1"/>
      <c r="V438" s="4"/>
      <c r="W438" s="4"/>
      <c r="X438" s="4"/>
      <c r="Y438" s="4"/>
      <c r="Z438" s="4"/>
      <c r="AA438" s="4"/>
      <c r="AB438" s="1"/>
      <c r="AC438" s="1"/>
      <c r="AD438" s="1"/>
      <c r="AE438" s="1"/>
      <c r="AF438" s="1"/>
      <c r="AG438" s="1"/>
      <c r="AH438" s="1"/>
      <c r="AI438" s="1"/>
    </row>
    <row r="439" spans="1:35" s="2" customFormat="1" ht="11.5" x14ac:dyDescent="0.25">
      <c r="A439" s="1"/>
      <c r="B439" s="230"/>
      <c r="C439" s="227"/>
      <c r="D439" s="227"/>
      <c r="E439" s="225"/>
      <c r="F439" s="226"/>
      <c r="G439" s="166"/>
      <c r="H439" s="226"/>
      <c r="I439" s="166"/>
      <c r="J439" s="226"/>
      <c r="K439" s="166"/>
      <c r="L439" s="226"/>
      <c r="M439" s="166"/>
      <c r="N439" s="226"/>
      <c r="O439" s="166"/>
      <c r="P439" s="226"/>
      <c r="Q439" s="166"/>
      <c r="R439" s="226"/>
      <c r="S439" s="1"/>
      <c r="T439" s="1"/>
      <c r="U439" s="1"/>
      <c r="V439" s="4"/>
      <c r="W439" s="4"/>
      <c r="X439" s="4"/>
      <c r="Y439" s="4"/>
      <c r="Z439" s="4"/>
      <c r="AA439" s="4"/>
      <c r="AB439" s="1"/>
      <c r="AC439" s="1"/>
      <c r="AD439" s="1"/>
      <c r="AE439" s="1"/>
      <c r="AF439" s="1"/>
      <c r="AG439" s="1"/>
      <c r="AH439" s="1"/>
      <c r="AI439" s="1"/>
    </row>
    <row r="440" spans="1:35" s="2" customFormat="1" ht="11.5" x14ac:dyDescent="0.25">
      <c r="A440" s="1"/>
      <c r="B440" s="230"/>
      <c r="C440" s="227"/>
      <c r="D440" s="227"/>
      <c r="E440" s="225"/>
      <c r="F440" s="226"/>
      <c r="G440" s="166"/>
      <c r="H440" s="226"/>
      <c r="I440" s="166"/>
      <c r="J440" s="226"/>
      <c r="K440" s="166"/>
      <c r="L440" s="226"/>
      <c r="M440" s="166"/>
      <c r="N440" s="226"/>
      <c r="O440" s="166"/>
      <c r="P440" s="226"/>
      <c r="Q440" s="166"/>
      <c r="R440" s="226"/>
      <c r="S440" s="1"/>
      <c r="T440" s="1"/>
      <c r="U440" s="1"/>
      <c r="V440" s="4"/>
      <c r="W440" s="4"/>
      <c r="X440" s="4"/>
      <c r="Y440" s="4"/>
      <c r="Z440" s="4"/>
      <c r="AA440" s="4"/>
      <c r="AB440" s="1"/>
      <c r="AC440" s="1"/>
      <c r="AD440" s="1"/>
      <c r="AE440" s="1"/>
      <c r="AF440" s="1"/>
      <c r="AG440" s="1"/>
      <c r="AH440" s="1"/>
      <c r="AI440" s="1"/>
    </row>
    <row r="441" spans="1:35" s="2" customFormat="1" ht="11.5" x14ac:dyDescent="0.25">
      <c r="A441" s="1"/>
      <c r="B441" s="230"/>
      <c r="C441" s="227"/>
      <c r="D441" s="227"/>
      <c r="E441" s="225"/>
      <c r="F441" s="226"/>
      <c r="G441" s="166"/>
      <c r="H441" s="226"/>
      <c r="I441" s="166"/>
      <c r="J441" s="226"/>
      <c r="K441" s="166"/>
      <c r="L441" s="226"/>
      <c r="M441" s="166"/>
      <c r="N441" s="226"/>
      <c r="O441" s="166"/>
      <c r="P441" s="226"/>
      <c r="Q441" s="166"/>
      <c r="R441" s="226"/>
      <c r="S441" s="1"/>
      <c r="T441" s="1"/>
      <c r="U441" s="1"/>
      <c r="V441" s="4"/>
      <c r="W441" s="4"/>
      <c r="X441" s="4"/>
      <c r="Y441" s="4"/>
      <c r="Z441" s="4"/>
      <c r="AA441" s="4"/>
      <c r="AB441" s="1"/>
      <c r="AC441" s="1"/>
      <c r="AD441" s="1"/>
      <c r="AE441" s="1"/>
      <c r="AF441" s="1"/>
      <c r="AG441" s="1"/>
      <c r="AH441" s="1"/>
      <c r="AI441" s="1"/>
    </row>
    <row r="442" spans="1:35" s="2" customFormat="1" ht="11.5" x14ac:dyDescent="0.25">
      <c r="A442" s="1"/>
      <c r="B442" s="230"/>
      <c r="C442" s="227"/>
      <c r="D442" s="227"/>
      <c r="E442" s="225"/>
      <c r="F442" s="226"/>
      <c r="G442" s="166"/>
      <c r="H442" s="226"/>
      <c r="I442" s="166"/>
      <c r="J442" s="226"/>
      <c r="K442" s="166"/>
      <c r="L442" s="226"/>
      <c r="M442" s="166"/>
      <c r="N442" s="226"/>
      <c r="O442" s="166"/>
      <c r="P442" s="226"/>
      <c r="Q442" s="166"/>
      <c r="R442" s="226"/>
      <c r="S442" s="1"/>
      <c r="T442" s="1"/>
      <c r="U442" s="1"/>
      <c r="V442" s="4"/>
      <c r="W442" s="4"/>
      <c r="X442" s="4"/>
      <c r="Y442" s="4"/>
      <c r="Z442" s="4"/>
      <c r="AA442" s="4"/>
      <c r="AB442" s="1"/>
      <c r="AC442" s="1"/>
      <c r="AD442" s="1"/>
      <c r="AE442" s="1"/>
      <c r="AF442" s="1"/>
      <c r="AG442" s="1"/>
      <c r="AH442" s="1"/>
      <c r="AI442" s="1"/>
    </row>
    <row r="443" spans="1:35" s="2" customFormat="1" ht="11.5" x14ac:dyDescent="0.25">
      <c r="A443" s="1"/>
      <c r="B443" s="230"/>
      <c r="C443" s="227"/>
      <c r="D443" s="227"/>
      <c r="E443" s="225"/>
      <c r="F443" s="226"/>
      <c r="G443" s="166"/>
      <c r="H443" s="226"/>
      <c r="I443" s="166"/>
      <c r="J443" s="226"/>
      <c r="K443" s="166"/>
      <c r="L443" s="226"/>
      <c r="M443" s="166"/>
      <c r="N443" s="226"/>
      <c r="O443" s="166"/>
      <c r="P443" s="226"/>
      <c r="Q443" s="166"/>
      <c r="R443" s="226"/>
      <c r="S443" s="1"/>
      <c r="T443" s="1"/>
      <c r="U443" s="1"/>
      <c r="V443" s="4"/>
      <c r="W443" s="4"/>
      <c r="X443" s="4"/>
      <c r="Y443" s="4"/>
      <c r="Z443" s="4"/>
      <c r="AA443" s="4"/>
      <c r="AB443" s="1"/>
      <c r="AC443" s="1"/>
      <c r="AD443" s="1"/>
      <c r="AE443" s="1"/>
      <c r="AF443" s="1"/>
      <c r="AG443" s="1"/>
      <c r="AH443" s="1"/>
      <c r="AI443" s="1"/>
    </row>
    <row r="444" spans="1:35" s="2" customFormat="1" ht="11.5" x14ac:dyDescent="0.25">
      <c r="A444" s="1"/>
      <c r="B444" s="230"/>
      <c r="C444" s="227"/>
      <c r="D444" s="227"/>
      <c r="E444" s="225"/>
      <c r="F444" s="226"/>
      <c r="G444" s="166"/>
      <c r="H444" s="226"/>
      <c r="I444" s="166"/>
      <c r="J444" s="226"/>
      <c r="K444" s="166"/>
      <c r="L444" s="226"/>
      <c r="M444" s="166"/>
      <c r="N444" s="226"/>
      <c r="O444" s="166"/>
      <c r="P444" s="226"/>
      <c r="Q444" s="166"/>
      <c r="R444" s="226"/>
      <c r="S444" s="1"/>
      <c r="T444" s="1"/>
      <c r="U444" s="1"/>
      <c r="V444" s="4"/>
      <c r="W444" s="4"/>
      <c r="X444" s="4"/>
      <c r="Y444" s="4"/>
      <c r="Z444" s="4"/>
      <c r="AA444" s="4"/>
      <c r="AB444" s="1"/>
      <c r="AC444" s="1"/>
      <c r="AD444" s="1"/>
      <c r="AE444" s="1"/>
      <c r="AF444" s="1"/>
      <c r="AG444" s="1"/>
      <c r="AH444" s="1"/>
      <c r="AI444" s="1"/>
    </row>
    <row r="445" spans="1:35" s="2" customFormat="1" ht="11.5" x14ac:dyDescent="0.25">
      <c r="A445" s="1"/>
      <c r="B445" s="230"/>
      <c r="C445" s="227"/>
      <c r="D445" s="227"/>
      <c r="E445" s="225"/>
      <c r="F445" s="226"/>
      <c r="G445" s="166"/>
      <c r="H445" s="226"/>
      <c r="I445" s="166"/>
      <c r="J445" s="226"/>
      <c r="K445" s="166"/>
      <c r="L445" s="226"/>
      <c r="M445" s="166"/>
      <c r="N445" s="226"/>
      <c r="O445" s="166"/>
      <c r="P445" s="226"/>
      <c r="Q445" s="166"/>
      <c r="R445" s="226"/>
      <c r="S445" s="1"/>
      <c r="T445" s="1"/>
      <c r="U445" s="1"/>
      <c r="V445" s="4"/>
      <c r="W445" s="4"/>
      <c r="X445" s="4"/>
      <c r="Y445" s="4"/>
      <c r="Z445" s="4"/>
      <c r="AA445" s="4"/>
      <c r="AB445" s="1"/>
      <c r="AC445" s="1"/>
      <c r="AD445" s="1"/>
      <c r="AE445" s="1"/>
      <c r="AF445" s="1"/>
      <c r="AG445" s="1"/>
      <c r="AH445" s="1"/>
      <c r="AI445" s="1"/>
    </row>
    <row r="446" spans="1:35" s="2" customFormat="1" ht="11.5" x14ac:dyDescent="0.25">
      <c r="A446" s="1"/>
      <c r="B446" s="230"/>
      <c r="C446" s="227"/>
      <c r="D446" s="227"/>
      <c r="E446" s="225"/>
      <c r="F446" s="226"/>
      <c r="G446" s="166"/>
      <c r="H446" s="226"/>
      <c r="I446" s="166"/>
      <c r="J446" s="226"/>
      <c r="K446" s="166"/>
      <c r="L446" s="226"/>
      <c r="M446" s="166"/>
      <c r="N446" s="226"/>
      <c r="O446" s="166"/>
      <c r="P446" s="226"/>
      <c r="Q446" s="166"/>
      <c r="R446" s="226"/>
      <c r="S446" s="1"/>
      <c r="T446" s="1"/>
      <c r="U446" s="1"/>
      <c r="V446" s="4"/>
      <c r="W446" s="4"/>
      <c r="X446" s="4"/>
      <c r="Y446" s="4"/>
      <c r="Z446" s="4"/>
      <c r="AA446" s="4"/>
      <c r="AB446" s="1"/>
      <c r="AC446" s="1"/>
      <c r="AD446" s="1"/>
      <c r="AE446" s="1"/>
      <c r="AF446" s="1"/>
      <c r="AG446" s="1"/>
      <c r="AH446" s="1"/>
      <c r="AI446" s="1"/>
    </row>
    <row r="447" spans="1:35" s="2" customFormat="1" ht="11.5" x14ac:dyDescent="0.25">
      <c r="A447" s="1"/>
      <c r="B447" s="230"/>
      <c r="C447" s="227"/>
      <c r="D447" s="227"/>
      <c r="E447" s="225"/>
      <c r="F447" s="226"/>
      <c r="G447" s="166"/>
      <c r="H447" s="226"/>
      <c r="I447" s="166"/>
      <c r="J447" s="226"/>
      <c r="K447" s="166"/>
      <c r="L447" s="226"/>
      <c r="M447" s="166"/>
      <c r="N447" s="226"/>
      <c r="O447" s="166"/>
      <c r="P447" s="226"/>
      <c r="Q447" s="166"/>
      <c r="R447" s="226"/>
      <c r="S447" s="1"/>
      <c r="T447" s="1"/>
      <c r="U447" s="1"/>
      <c r="V447" s="4"/>
      <c r="W447" s="4"/>
      <c r="X447" s="4"/>
      <c r="Y447" s="4"/>
      <c r="Z447" s="4"/>
      <c r="AA447" s="4"/>
      <c r="AB447" s="1"/>
      <c r="AC447" s="1"/>
      <c r="AD447" s="1"/>
      <c r="AE447" s="1"/>
      <c r="AF447" s="1"/>
      <c r="AG447" s="1"/>
      <c r="AH447" s="1"/>
      <c r="AI447" s="1"/>
    </row>
    <row r="448" spans="1:35" s="2" customFormat="1" ht="11.5" x14ac:dyDescent="0.25">
      <c r="A448" s="1"/>
      <c r="B448" s="230"/>
      <c r="C448" s="227"/>
      <c r="D448" s="227"/>
      <c r="E448" s="225"/>
      <c r="F448" s="226"/>
      <c r="G448" s="166"/>
      <c r="H448" s="226"/>
      <c r="I448" s="166"/>
      <c r="J448" s="226"/>
      <c r="K448" s="166"/>
      <c r="L448" s="226"/>
      <c r="M448" s="166"/>
      <c r="N448" s="226"/>
      <c r="O448" s="166"/>
      <c r="P448" s="226"/>
      <c r="Q448" s="166"/>
      <c r="R448" s="226"/>
      <c r="S448" s="1"/>
      <c r="T448" s="1"/>
      <c r="U448" s="1"/>
      <c r="V448" s="4"/>
      <c r="W448" s="4"/>
      <c r="X448" s="4"/>
      <c r="Y448" s="4"/>
      <c r="Z448" s="4"/>
      <c r="AA448" s="4"/>
      <c r="AB448" s="1"/>
      <c r="AC448" s="1"/>
      <c r="AD448" s="1"/>
      <c r="AE448" s="1"/>
      <c r="AF448" s="1"/>
      <c r="AG448" s="1"/>
      <c r="AH448" s="1"/>
      <c r="AI448" s="1"/>
    </row>
    <row r="449" spans="1:35" s="2" customFormat="1" ht="11.5" x14ac:dyDescent="0.25">
      <c r="A449" s="1"/>
      <c r="B449" s="230"/>
      <c r="C449" s="227"/>
      <c r="D449" s="227"/>
      <c r="E449" s="225"/>
      <c r="F449" s="226"/>
      <c r="G449" s="166"/>
      <c r="H449" s="226"/>
      <c r="I449" s="166"/>
      <c r="J449" s="226"/>
      <c r="K449" s="166"/>
      <c r="L449" s="226"/>
      <c r="M449" s="166"/>
      <c r="N449" s="226"/>
      <c r="O449" s="166"/>
      <c r="P449" s="226"/>
      <c r="Q449" s="166"/>
      <c r="R449" s="226"/>
      <c r="S449" s="1"/>
      <c r="T449" s="1"/>
      <c r="U449" s="1"/>
      <c r="V449" s="4"/>
      <c r="W449" s="4"/>
      <c r="X449" s="4"/>
      <c r="Y449" s="4"/>
      <c r="Z449" s="4"/>
      <c r="AA449" s="4"/>
      <c r="AB449" s="1"/>
      <c r="AC449" s="1"/>
      <c r="AD449" s="1"/>
      <c r="AE449" s="1"/>
      <c r="AF449" s="1"/>
      <c r="AG449" s="1"/>
      <c r="AH449" s="1"/>
      <c r="AI449" s="1"/>
    </row>
    <row r="450" spans="1:35" s="2" customFormat="1" ht="11.5" x14ac:dyDescent="0.25">
      <c r="A450" s="1"/>
      <c r="B450" s="230"/>
      <c r="C450" s="227"/>
      <c r="D450" s="227"/>
      <c r="E450" s="225"/>
      <c r="F450" s="226"/>
      <c r="G450" s="166"/>
      <c r="H450" s="226"/>
      <c r="I450" s="166"/>
      <c r="J450" s="226"/>
      <c r="K450" s="166"/>
      <c r="L450" s="226"/>
      <c r="M450" s="166"/>
      <c r="N450" s="226"/>
      <c r="O450" s="166"/>
      <c r="P450" s="226"/>
      <c r="Q450" s="166"/>
      <c r="R450" s="226"/>
      <c r="S450" s="1"/>
      <c r="T450" s="1"/>
      <c r="U450" s="1"/>
      <c r="V450" s="4"/>
      <c r="W450" s="4"/>
      <c r="X450" s="4"/>
      <c r="Y450" s="4"/>
      <c r="Z450" s="4"/>
      <c r="AA450" s="4"/>
      <c r="AB450" s="1"/>
      <c r="AC450" s="1"/>
      <c r="AD450" s="1"/>
      <c r="AE450" s="1"/>
      <c r="AF450" s="1"/>
      <c r="AG450" s="1"/>
      <c r="AH450" s="1"/>
      <c r="AI450" s="1"/>
    </row>
    <row r="451" spans="1:35" s="2" customFormat="1" ht="11.5" x14ac:dyDescent="0.25">
      <c r="A451" s="1"/>
      <c r="B451" s="230"/>
      <c r="C451" s="227"/>
      <c r="D451" s="227"/>
      <c r="E451" s="225"/>
      <c r="F451" s="226"/>
      <c r="G451" s="166"/>
      <c r="H451" s="226"/>
      <c r="I451" s="166"/>
      <c r="J451" s="226"/>
      <c r="K451" s="166"/>
      <c r="L451" s="226"/>
      <c r="M451" s="166"/>
      <c r="N451" s="226"/>
      <c r="O451" s="166"/>
      <c r="P451" s="226"/>
      <c r="Q451" s="166"/>
      <c r="R451" s="226"/>
      <c r="S451" s="1"/>
      <c r="T451" s="1"/>
      <c r="U451" s="1"/>
      <c r="V451" s="4"/>
      <c r="W451" s="4"/>
      <c r="X451" s="4"/>
      <c r="Y451" s="4"/>
      <c r="Z451" s="4"/>
      <c r="AA451" s="4"/>
      <c r="AB451" s="1"/>
      <c r="AC451" s="1"/>
      <c r="AD451" s="1"/>
      <c r="AE451" s="1"/>
      <c r="AF451" s="1"/>
      <c r="AG451" s="1"/>
      <c r="AH451" s="1"/>
      <c r="AI451" s="1"/>
    </row>
    <row r="452" spans="1:35" s="2" customFormat="1" ht="11.5" x14ac:dyDescent="0.25">
      <c r="A452" s="1"/>
      <c r="B452" s="230"/>
      <c r="C452" s="227"/>
      <c r="D452" s="227"/>
      <c r="E452" s="225"/>
      <c r="F452" s="226"/>
      <c r="G452" s="166"/>
      <c r="H452" s="226"/>
      <c r="I452" s="166"/>
      <c r="J452" s="226"/>
      <c r="K452" s="166"/>
      <c r="L452" s="226"/>
      <c r="M452" s="166"/>
      <c r="N452" s="226"/>
      <c r="O452" s="166"/>
      <c r="P452" s="226"/>
      <c r="Q452" s="166"/>
      <c r="R452" s="226"/>
      <c r="S452" s="1"/>
      <c r="T452" s="1"/>
      <c r="U452" s="1"/>
      <c r="V452" s="4"/>
      <c r="W452" s="4"/>
      <c r="X452" s="4"/>
      <c r="Y452" s="4"/>
      <c r="Z452" s="4"/>
      <c r="AA452" s="4"/>
      <c r="AB452" s="1"/>
      <c r="AC452" s="1"/>
      <c r="AD452" s="1"/>
      <c r="AE452" s="1"/>
      <c r="AF452" s="1"/>
      <c r="AG452" s="1"/>
      <c r="AH452" s="1"/>
      <c r="AI452" s="1"/>
    </row>
    <row r="453" spans="1:35" s="2" customFormat="1" ht="11.5" x14ac:dyDescent="0.25">
      <c r="A453" s="1"/>
      <c r="B453" s="230"/>
      <c r="C453" s="227"/>
      <c r="D453" s="227"/>
      <c r="E453" s="225"/>
      <c r="F453" s="226"/>
      <c r="G453" s="166"/>
      <c r="H453" s="226"/>
      <c r="I453" s="166"/>
      <c r="J453" s="226"/>
      <c r="K453" s="166"/>
      <c r="L453" s="226"/>
      <c r="M453" s="166"/>
      <c r="N453" s="226"/>
      <c r="O453" s="166"/>
      <c r="P453" s="226"/>
      <c r="Q453" s="166"/>
      <c r="R453" s="226"/>
      <c r="S453" s="1"/>
      <c r="T453" s="1"/>
      <c r="U453" s="1"/>
      <c r="V453" s="4"/>
      <c r="W453" s="4"/>
      <c r="X453" s="4"/>
      <c r="Y453" s="4"/>
      <c r="Z453" s="4"/>
      <c r="AA453" s="4"/>
      <c r="AB453" s="1"/>
      <c r="AC453" s="1"/>
      <c r="AD453" s="1"/>
      <c r="AE453" s="1"/>
      <c r="AF453" s="1"/>
      <c r="AG453" s="1"/>
      <c r="AH453" s="1"/>
      <c r="AI453" s="1"/>
    </row>
    <row r="454" spans="1:35" s="2" customFormat="1" ht="11.5" x14ac:dyDescent="0.25">
      <c r="A454" s="1"/>
      <c r="B454" s="230"/>
      <c r="C454" s="227"/>
      <c r="D454" s="227"/>
      <c r="E454" s="225"/>
      <c r="F454" s="226"/>
      <c r="G454" s="166"/>
      <c r="H454" s="226"/>
      <c r="I454" s="166"/>
      <c r="J454" s="226"/>
      <c r="K454" s="166"/>
      <c r="L454" s="226"/>
      <c r="M454" s="166"/>
      <c r="N454" s="226"/>
      <c r="O454" s="166"/>
      <c r="P454" s="226"/>
      <c r="Q454" s="166"/>
      <c r="R454" s="226"/>
      <c r="S454" s="1"/>
      <c r="T454" s="1"/>
      <c r="U454" s="1"/>
      <c r="V454" s="4"/>
      <c r="W454" s="4"/>
      <c r="X454" s="4"/>
      <c r="Y454" s="4"/>
      <c r="Z454" s="4"/>
      <c r="AA454" s="4"/>
      <c r="AB454" s="1"/>
      <c r="AC454" s="1"/>
      <c r="AD454" s="1"/>
      <c r="AE454" s="1"/>
      <c r="AF454" s="1"/>
      <c r="AG454" s="1"/>
      <c r="AH454" s="1"/>
      <c r="AI454" s="1"/>
    </row>
    <row r="455" spans="1:35" s="2" customFormat="1" ht="11.5" x14ac:dyDescent="0.25">
      <c r="A455" s="1"/>
      <c r="B455" s="230"/>
      <c r="C455" s="227"/>
      <c r="D455" s="227"/>
      <c r="E455" s="225"/>
      <c r="F455" s="226"/>
      <c r="G455" s="166"/>
      <c r="H455" s="226"/>
      <c r="I455" s="166"/>
      <c r="J455" s="226"/>
      <c r="K455" s="166"/>
      <c r="L455" s="226"/>
      <c r="M455" s="166"/>
      <c r="N455" s="226"/>
      <c r="O455" s="166"/>
      <c r="P455" s="226"/>
      <c r="Q455" s="166"/>
      <c r="R455" s="226"/>
      <c r="S455" s="1"/>
      <c r="T455" s="1"/>
      <c r="U455" s="1"/>
      <c r="V455" s="4"/>
      <c r="W455" s="4"/>
      <c r="X455" s="4"/>
      <c r="Y455" s="4"/>
      <c r="Z455" s="4"/>
      <c r="AA455" s="4"/>
      <c r="AB455" s="1"/>
      <c r="AC455" s="1"/>
      <c r="AD455" s="1"/>
      <c r="AE455" s="1"/>
      <c r="AF455" s="1"/>
      <c r="AG455" s="1"/>
      <c r="AH455" s="1"/>
      <c r="AI455" s="1"/>
    </row>
    <row r="456" spans="1:35" s="2" customFormat="1" ht="11.5" x14ac:dyDescent="0.25">
      <c r="A456" s="1"/>
      <c r="B456" s="230"/>
      <c r="C456" s="227"/>
      <c r="D456" s="227"/>
      <c r="E456" s="225"/>
      <c r="F456" s="226"/>
      <c r="G456" s="166"/>
      <c r="H456" s="226"/>
      <c r="I456" s="166"/>
      <c r="J456" s="226"/>
      <c r="K456" s="166"/>
      <c r="L456" s="226"/>
      <c r="M456" s="166"/>
      <c r="N456" s="226"/>
      <c r="O456" s="166"/>
      <c r="P456" s="226"/>
      <c r="Q456" s="166"/>
      <c r="R456" s="226"/>
      <c r="S456" s="1"/>
      <c r="T456" s="1"/>
      <c r="U456" s="1"/>
      <c r="V456" s="4"/>
      <c r="W456" s="4"/>
      <c r="X456" s="4"/>
      <c r="Y456" s="4"/>
      <c r="Z456" s="4"/>
      <c r="AA456" s="4"/>
      <c r="AB456" s="1"/>
      <c r="AC456" s="1"/>
      <c r="AD456" s="1"/>
      <c r="AE456" s="1"/>
      <c r="AF456" s="1"/>
      <c r="AG456" s="1"/>
      <c r="AH456" s="1"/>
      <c r="AI456" s="1"/>
    </row>
    <row r="457" spans="1:35" s="2" customFormat="1" ht="11.5" x14ac:dyDescent="0.25">
      <c r="A457" s="1"/>
      <c r="B457" s="230"/>
      <c r="C457" s="227"/>
      <c r="D457" s="227"/>
      <c r="E457" s="225"/>
      <c r="F457" s="226"/>
      <c r="G457" s="166"/>
      <c r="H457" s="226"/>
      <c r="I457" s="166"/>
      <c r="J457" s="226"/>
      <c r="K457" s="166"/>
      <c r="L457" s="226"/>
      <c r="M457" s="166"/>
      <c r="N457" s="226"/>
      <c r="O457" s="166"/>
      <c r="P457" s="226"/>
      <c r="Q457" s="166"/>
      <c r="R457" s="226"/>
      <c r="S457" s="1"/>
      <c r="T457" s="1"/>
      <c r="U457" s="1"/>
      <c r="V457" s="4"/>
      <c r="W457" s="4"/>
      <c r="X457" s="4"/>
      <c r="Y457" s="4"/>
      <c r="Z457" s="4"/>
      <c r="AA457" s="4"/>
      <c r="AB457" s="1"/>
      <c r="AC457" s="1"/>
      <c r="AD457" s="1"/>
      <c r="AE457" s="1"/>
      <c r="AF457" s="1"/>
      <c r="AG457" s="1"/>
      <c r="AH457" s="1"/>
      <c r="AI457" s="1"/>
    </row>
    <row r="458" spans="1:35" s="2" customFormat="1" ht="11.5" x14ac:dyDescent="0.25">
      <c r="A458" s="1"/>
      <c r="B458" s="230"/>
      <c r="C458" s="227"/>
      <c r="D458" s="227"/>
      <c r="E458" s="225"/>
      <c r="F458" s="226"/>
      <c r="G458" s="166"/>
      <c r="H458" s="226"/>
      <c r="I458" s="166"/>
      <c r="J458" s="226"/>
      <c r="K458" s="166"/>
      <c r="L458" s="226"/>
      <c r="M458" s="166"/>
      <c r="N458" s="226"/>
      <c r="O458" s="166"/>
      <c r="P458" s="226"/>
      <c r="Q458" s="166"/>
      <c r="R458" s="226"/>
      <c r="S458" s="1"/>
      <c r="T458" s="1"/>
      <c r="U458" s="1"/>
      <c r="V458" s="4"/>
      <c r="W458" s="4"/>
      <c r="X458" s="4"/>
      <c r="Y458" s="4"/>
      <c r="Z458" s="4"/>
      <c r="AA458" s="4"/>
      <c r="AB458" s="1"/>
      <c r="AC458" s="1"/>
      <c r="AD458" s="1"/>
      <c r="AE458" s="1"/>
      <c r="AF458" s="1"/>
      <c r="AG458" s="1"/>
      <c r="AH458" s="1"/>
      <c r="AI458" s="1"/>
    </row>
    <row r="459" spans="1:35" s="2" customFormat="1" ht="11.5" x14ac:dyDescent="0.25">
      <c r="A459" s="1"/>
      <c r="B459" s="230"/>
      <c r="C459" s="227"/>
      <c r="D459" s="227"/>
      <c r="E459" s="225"/>
      <c r="F459" s="226"/>
      <c r="G459" s="166"/>
      <c r="H459" s="226"/>
      <c r="I459" s="166"/>
      <c r="J459" s="226"/>
      <c r="K459" s="166"/>
      <c r="L459" s="226"/>
      <c r="M459" s="166"/>
      <c r="N459" s="226"/>
      <c r="O459" s="166"/>
      <c r="P459" s="226"/>
      <c r="Q459" s="166"/>
      <c r="R459" s="226"/>
      <c r="S459" s="1"/>
      <c r="T459" s="1"/>
      <c r="U459" s="1"/>
      <c r="V459" s="4"/>
      <c r="W459" s="4"/>
      <c r="X459" s="4"/>
      <c r="Y459" s="4"/>
      <c r="Z459" s="4"/>
      <c r="AA459" s="4"/>
      <c r="AB459" s="1"/>
      <c r="AC459" s="1"/>
      <c r="AD459" s="1"/>
      <c r="AE459" s="1"/>
      <c r="AF459" s="1"/>
      <c r="AG459" s="1"/>
      <c r="AH459" s="1"/>
      <c r="AI459" s="1"/>
    </row>
    <row r="460" spans="1:35" s="2" customFormat="1" ht="11.5" x14ac:dyDescent="0.25">
      <c r="A460" s="1"/>
      <c r="B460" s="230"/>
      <c r="C460" s="227"/>
      <c r="D460" s="227"/>
      <c r="E460" s="225"/>
      <c r="F460" s="226"/>
      <c r="G460" s="166"/>
      <c r="H460" s="226"/>
      <c r="I460" s="166"/>
      <c r="J460" s="226"/>
      <c r="K460" s="166"/>
      <c r="L460" s="226"/>
      <c r="M460" s="166"/>
      <c r="N460" s="226"/>
      <c r="O460" s="166"/>
      <c r="P460" s="226"/>
      <c r="Q460" s="166"/>
      <c r="R460" s="226"/>
      <c r="S460" s="1"/>
      <c r="T460" s="1"/>
      <c r="U460" s="1"/>
      <c r="V460" s="4"/>
      <c r="W460" s="4"/>
      <c r="X460" s="4"/>
      <c r="Y460" s="4"/>
      <c r="Z460" s="4"/>
      <c r="AA460" s="4"/>
      <c r="AB460" s="1"/>
      <c r="AC460" s="1"/>
      <c r="AD460" s="1"/>
      <c r="AE460" s="1"/>
      <c r="AF460" s="1"/>
      <c r="AG460" s="1"/>
      <c r="AH460" s="1"/>
      <c r="AI460" s="1"/>
    </row>
    <row r="461" spans="1:35" s="2" customFormat="1" ht="11.5" x14ac:dyDescent="0.25">
      <c r="A461" s="1"/>
      <c r="B461" s="230"/>
      <c r="C461" s="227"/>
      <c r="D461" s="227"/>
      <c r="E461" s="225"/>
      <c r="F461" s="226"/>
      <c r="G461" s="166"/>
      <c r="H461" s="226"/>
      <c r="I461" s="166"/>
      <c r="J461" s="226"/>
      <c r="K461" s="166"/>
      <c r="L461" s="226"/>
      <c r="M461" s="166"/>
      <c r="N461" s="226"/>
      <c r="O461" s="166"/>
      <c r="P461" s="226"/>
      <c r="Q461" s="166"/>
      <c r="R461" s="226"/>
      <c r="S461" s="1"/>
      <c r="T461" s="1"/>
      <c r="U461" s="1"/>
      <c r="V461" s="4"/>
      <c r="W461" s="4"/>
      <c r="X461" s="4"/>
      <c r="Y461" s="4"/>
      <c r="Z461" s="4"/>
      <c r="AA461" s="4"/>
      <c r="AB461" s="1"/>
      <c r="AC461" s="1"/>
      <c r="AD461" s="1"/>
      <c r="AE461" s="1"/>
      <c r="AF461" s="1"/>
      <c r="AG461" s="1"/>
      <c r="AH461" s="1"/>
      <c r="AI461" s="1"/>
    </row>
    <row r="462" spans="1:35" s="2" customFormat="1" ht="11.5" x14ac:dyDescent="0.25">
      <c r="A462" s="1"/>
      <c r="B462" s="230"/>
      <c r="C462" s="227"/>
      <c r="D462" s="227"/>
      <c r="E462" s="225"/>
      <c r="F462" s="226"/>
      <c r="G462" s="166"/>
      <c r="H462" s="226"/>
      <c r="I462" s="166"/>
      <c r="J462" s="226"/>
      <c r="K462" s="166"/>
      <c r="L462" s="226"/>
      <c r="M462" s="166"/>
      <c r="N462" s="226"/>
      <c r="O462" s="166"/>
      <c r="P462" s="226"/>
      <c r="Q462" s="166"/>
      <c r="R462" s="226"/>
      <c r="S462" s="1"/>
      <c r="T462" s="1"/>
      <c r="U462" s="1"/>
      <c r="V462" s="4"/>
      <c r="W462" s="4"/>
      <c r="X462" s="4"/>
      <c r="Y462" s="4"/>
      <c r="Z462" s="4"/>
      <c r="AA462" s="4"/>
      <c r="AB462" s="1"/>
      <c r="AC462" s="1"/>
      <c r="AD462" s="1"/>
      <c r="AE462" s="1"/>
      <c r="AF462" s="1"/>
      <c r="AG462" s="1"/>
      <c r="AH462" s="1"/>
      <c r="AI462" s="1"/>
    </row>
    <row r="463" spans="1:35" s="2" customFormat="1" ht="11.5" x14ac:dyDescent="0.25">
      <c r="A463" s="1"/>
      <c r="B463" s="230"/>
      <c r="C463" s="227"/>
      <c r="D463" s="227"/>
      <c r="E463" s="225"/>
      <c r="F463" s="226"/>
      <c r="G463" s="166"/>
      <c r="H463" s="226"/>
      <c r="I463" s="166"/>
      <c r="J463" s="226"/>
      <c r="K463" s="166"/>
      <c r="L463" s="226"/>
      <c r="M463" s="166"/>
      <c r="N463" s="226"/>
      <c r="O463" s="166"/>
      <c r="P463" s="226"/>
      <c r="Q463" s="166"/>
      <c r="R463" s="226"/>
      <c r="S463" s="1"/>
      <c r="T463" s="1"/>
      <c r="U463" s="1"/>
      <c r="V463" s="4"/>
      <c r="W463" s="4"/>
      <c r="X463" s="4"/>
      <c r="Y463" s="4"/>
      <c r="Z463" s="4"/>
      <c r="AA463" s="4"/>
      <c r="AB463" s="1"/>
      <c r="AC463" s="1"/>
      <c r="AD463" s="1"/>
      <c r="AE463" s="1"/>
      <c r="AF463" s="1"/>
      <c r="AG463" s="1"/>
      <c r="AH463" s="1"/>
      <c r="AI463" s="1"/>
    </row>
    <row r="464" spans="1:35" s="2" customFormat="1" ht="11.5" x14ac:dyDescent="0.25">
      <c r="A464" s="1"/>
      <c r="B464" s="230"/>
      <c r="C464" s="227"/>
      <c r="D464" s="227"/>
      <c r="E464" s="225"/>
      <c r="F464" s="226"/>
      <c r="G464" s="166"/>
      <c r="H464" s="226"/>
      <c r="I464" s="166"/>
      <c r="J464" s="226"/>
      <c r="K464" s="166"/>
      <c r="L464" s="226"/>
      <c r="M464" s="166"/>
      <c r="N464" s="226"/>
      <c r="O464" s="166"/>
      <c r="P464" s="226"/>
      <c r="Q464" s="166"/>
      <c r="R464" s="226"/>
      <c r="S464" s="1"/>
      <c r="T464" s="1"/>
      <c r="U464" s="1"/>
      <c r="V464" s="4"/>
      <c r="W464" s="4"/>
      <c r="X464" s="4"/>
      <c r="Y464" s="4"/>
      <c r="Z464" s="4"/>
      <c r="AA464" s="4"/>
      <c r="AB464" s="1"/>
      <c r="AC464" s="1"/>
      <c r="AD464" s="1"/>
      <c r="AE464" s="1"/>
      <c r="AF464" s="1"/>
      <c r="AG464" s="1"/>
      <c r="AH464" s="1"/>
      <c r="AI464" s="1"/>
    </row>
    <row r="465" spans="1:35" s="2" customFormat="1" ht="11.5" x14ac:dyDescent="0.25">
      <c r="A465" s="1"/>
      <c r="B465" s="227"/>
      <c r="C465" s="166"/>
      <c r="D465" s="225"/>
      <c r="E465" s="225"/>
      <c r="F465" s="226"/>
      <c r="G465" s="166"/>
      <c r="H465" s="226"/>
      <c r="I465" s="166"/>
      <c r="J465" s="226"/>
      <c r="K465" s="166"/>
      <c r="L465" s="226"/>
      <c r="M465" s="166"/>
      <c r="N465" s="226"/>
      <c r="O465" s="166"/>
      <c r="P465" s="226"/>
      <c r="Q465" s="166"/>
      <c r="R465" s="226"/>
      <c r="S465" s="1"/>
      <c r="T465" s="1"/>
      <c r="U465" s="1"/>
      <c r="V465" s="4"/>
      <c r="W465" s="4"/>
      <c r="X465" s="4"/>
      <c r="Y465" s="4"/>
      <c r="Z465" s="4"/>
      <c r="AA465" s="4"/>
      <c r="AB465" s="1"/>
      <c r="AC465" s="1"/>
      <c r="AD465" s="1"/>
      <c r="AE465" s="1"/>
      <c r="AF465" s="1"/>
      <c r="AG465" s="1"/>
      <c r="AH465" s="1"/>
      <c r="AI465" s="1"/>
    </row>
    <row r="466" spans="1:35" s="2" customFormat="1" ht="11.5" x14ac:dyDescent="0.25">
      <c r="A466" s="1"/>
      <c r="B466" s="227"/>
      <c r="C466" s="166"/>
      <c r="D466" s="225"/>
      <c r="E466" s="225"/>
      <c r="F466" s="226"/>
      <c r="G466" s="166"/>
      <c r="H466" s="226"/>
      <c r="I466" s="166"/>
      <c r="J466" s="226"/>
      <c r="K466" s="166"/>
      <c r="L466" s="226"/>
      <c r="M466" s="166"/>
      <c r="N466" s="226"/>
      <c r="O466" s="166"/>
      <c r="P466" s="226"/>
      <c r="Q466" s="166"/>
      <c r="R466" s="226"/>
      <c r="S466" s="1"/>
      <c r="T466" s="1"/>
      <c r="U466" s="1"/>
      <c r="V466" s="4"/>
      <c r="W466" s="4"/>
      <c r="X466" s="4"/>
      <c r="Y466" s="4"/>
      <c r="Z466" s="4"/>
      <c r="AA466" s="4"/>
      <c r="AB466" s="1"/>
      <c r="AC466" s="1"/>
      <c r="AD466" s="1"/>
      <c r="AE466" s="1"/>
      <c r="AF466" s="1"/>
      <c r="AG466" s="1"/>
      <c r="AH466" s="1"/>
      <c r="AI466" s="1"/>
    </row>
    <row r="467" spans="1:35" ht="11.5" x14ac:dyDescent="0.25">
      <c r="B467" s="166"/>
      <c r="C467" s="166"/>
      <c r="D467" s="225"/>
      <c r="E467" s="225"/>
      <c r="F467" s="226"/>
      <c r="G467" s="166"/>
      <c r="H467" s="226"/>
      <c r="I467" s="166"/>
      <c r="J467" s="226"/>
      <c r="K467" s="166"/>
      <c r="L467" s="226"/>
      <c r="M467" s="166"/>
      <c r="N467" s="226"/>
      <c r="O467" s="166"/>
      <c r="P467" s="226"/>
      <c r="Q467" s="166"/>
      <c r="R467" s="226"/>
    </row>
    <row r="468" spans="1:35" ht="11.5" x14ac:dyDescent="0.25">
      <c r="B468" s="166"/>
      <c r="C468" s="166"/>
      <c r="D468" s="225"/>
      <c r="E468" s="225"/>
      <c r="F468" s="226"/>
      <c r="G468" s="166"/>
      <c r="H468" s="226"/>
      <c r="I468" s="166"/>
      <c r="J468" s="226"/>
      <c r="K468" s="166"/>
      <c r="L468" s="226"/>
      <c r="M468" s="166"/>
      <c r="N468" s="226"/>
      <c r="O468" s="166"/>
      <c r="P468" s="226"/>
      <c r="Q468" s="166"/>
      <c r="R468" s="226"/>
    </row>
    <row r="469" spans="1:35" ht="11.5" x14ac:dyDescent="0.25">
      <c r="B469" s="166"/>
      <c r="C469" s="166"/>
      <c r="D469" s="225"/>
      <c r="E469" s="225"/>
      <c r="F469" s="226"/>
      <c r="G469" s="166"/>
      <c r="H469" s="226"/>
      <c r="I469" s="166"/>
      <c r="J469" s="226"/>
      <c r="K469" s="166"/>
      <c r="L469" s="226"/>
      <c r="M469" s="166"/>
      <c r="N469" s="226"/>
      <c r="O469" s="166"/>
      <c r="P469" s="226"/>
      <c r="Q469" s="166"/>
      <c r="R469" s="226"/>
    </row>
    <row r="470" spans="1:35" ht="11.5" x14ac:dyDescent="0.25">
      <c r="B470" s="166"/>
      <c r="C470" s="166"/>
      <c r="D470" s="225"/>
      <c r="E470" s="225"/>
      <c r="F470" s="226"/>
      <c r="G470" s="166"/>
      <c r="H470" s="226"/>
      <c r="I470" s="166"/>
      <c r="J470" s="226"/>
      <c r="K470" s="166"/>
      <c r="L470" s="226"/>
      <c r="M470" s="166"/>
      <c r="N470" s="226"/>
      <c r="O470" s="166"/>
      <c r="P470" s="226"/>
      <c r="Q470" s="166"/>
      <c r="R470" s="226"/>
    </row>
    <row r="471" spans="1:35" ht="11.5" x14ac:dyDescent="0.25">
      <c r="B471" s="166"/>
      <c r="C471" s="166"/>
      <c r="D471" s="225"/>
      <c r="E471" s="225"/>
      <c r="F471" s="226"/>
      <c r="G471" s="166"/>
      <c r="H471" s="226"/>
      <c r="I471" s="166"/>
      <c r="J471" s="226"/>
      <c r="K471" s="166"/>
      <c r="L471" s="226"/>
      <c r="M471" s="166"/>
      <c r="N471" s="226"/>
      <c r="O471" s="166"/>
      <c r="P471" s="226"/>
      <c r="Q471" s="166"/>
      <c r="R471" s="226"/>
    </row>
    <row r="472" spans="1:35" ht="11.5" x14ac:dyDescent="0.25">
      <c r="B472" s="166"/>
      <c r="C472" s="166"/>
      <c r="D472" s="225"/>
      <c r="E472" s="225"/>
      <c r="F472" s="226"/>
      <c r="G472" s="166"/>
      <c r="H472" s="226"/>
      <c r="I472" s="166"/>
      <c r="J472" s="226"/>
      <c r="K472" s="166"/>
      <c r="L472" s="226"/>
      <c r="M472" s="166"/>
      <c r="N472" s="226"/>
      <c r="O472" s="166"/>
      <c r="P472" s="226"/>
      <c r="Q472" s="166"/>
      <c r="R472" s="226"/>
    </row>
    <row r="473" spans="1:35" ht="11.5" x14ac:dyDescent="0.25">
      <c r="B473" s="166"/>
      <c r="C473" s="166"/>
      <c r="D473" s="225"/>
      <c r="E473" s="225"/>
      <c r="F473" s="226"/>
      <c r="G473" s="166"/>
      <c r="H473" s="226"/>
      <c r="I473" s="166"/>
      <c r="J473" s="226"/>
      <c r="K473" s="166"/>
      <c r="L473" s="226"/>
      <c r="M473" s="166"/>
      <c r="N473" s="226"/>
      <c r="O473" s="166"/>
      <c r="P473" s="226"/>
      <c r="Q473" s="166"/>
      <c r="R473" s="226"/>
    </row>
    <row r="474" spans="1:35" ht="11.5" x14ac:dyDescent="0.25">
      <c r="B474" s="166"/>
      <c r="C474" s="166"/>
      <c r="D474" s="225"/>
      <c r="E474" s="225"/>
      <c r="F474" s="226"/>
      <c r="G474" s="166"/>
      <c r="H474" s="226"/>
      <c r="I474" s="166"/>
      <c r="J474" s="226"/>
      <c r="K474" s="166"/>
      <c r="L474" s="226"/>
      <c r="M474" s="166"/>
      <c r="N474" s="226"/>
      <c r="O474" s="166"/>
      <c r="P474" s="226"/>
      <c r="Q474" s="166"/>
      <c r="R474" s="226"/>
    </row>
    <row r="475" spans="1:35" ht="11.5" x14ac:dyDescent="0.25">
      <c r="B475" s="166"/>
      <c r="C475" s="166"/>
      <c r="D475" s="225"/>
      <c r="E475" s="225"/>
      <c r="F475" s="226"/>
      <c r="G475" s="166"/>
      <c r="H475" s="226"/>
      <c r="I475" s="166"/>
      <c r="J475" s="226"/>
      <c r="K475" s="166"/>
      <c r="L475" s="226"/>
      <c r="M475" s="166"/>
      <c r="N475" s="226"/>
      <c r="O475" s="166"/>
      <c r="P475" s="226"/>
      <c r="Q475" s="166"/>
      <c r="R475" s="226"/>
    </row>
    <row r="476" spans="1:35" ht="11.5" x14ac:dyDescent="0.25">
      <c r="B476" s="166"/>
      <c r="C476" s="166"/>
      <c r="D476" s="225"/>
      <c r="E476" s="225"/>
      <c r="F476" s="226"/>
      <c r="G476" s="166"/>
      <c r="H476" s="226"/>
      <c r="I476" s="166"/>
      <c r="J476" s="226"/>
      <c r="K476" s="166"/>
      <c r="L476" s="226"/>
      <c r="M476" s="166"/>
      <c r="N476" s="226"/>
      <c r="O476" s="166"/>
      <c r="P476" s="226"/>
      <c r="Q476" s="166"/>
      <c r="R476" s="226"/>
    </row>
    <row r="477" spans="1:35" ht="11.5" x14ac:dyDescent="0.25">
      <c r="B477" s="166"/>
      <c r="C477" s="166"/>
      <c r="D477" s="225"/>
      <c r="E477" s="225"/>
      <c r="F477" s="226"/>
      <c r="G477" s="166"/>
      <c r="H477" s="226"/>
      <c r="I477" s="166"/>
      <c r="J477" s="226"/>
      <c r="K477" s="166"/>
      <c r="L477" s="226"/>
      <c r="M477" s="166"/>
      <c r="N477" s="226"/>
      <c r="O477" s="166"/>
      <c r="P477" s="226"/>
      <c r="Q477" s="166"/>
      <c r="R477" s="226"/>
    </row>
    <row r="478" spans="1:35" ht="11.5" x14ac:dyDescent="0.25">
      <c r="B478" s="166"/>
      <c r="C478" s="166"/>
      <c r="D478" s="225"/>
      <c r="E478" s="225"/>
      <c r="F478" s="226"/>
      <c r="G478" s="166"/>
      <c r="H478" s="226"/>
      <c r="I478" s="166"/>
      <c r="J478" s="226"/>
      <c r="K478" s="166"/>
      <c r="L478" s="226"/>
      <c r="M478" s="166"/>
      <c r="N478" s="226"/>
      <c r="O478" s="166"/>
      <c r="P478" s="226"/>
      <c r="Q478" s="166"/>
      <c r="R478" s="226"/>
    </row>
    <row r="479" spans="1:35" ht="11.5" x14ac:dyDescent="0.25">
      <c r="B479" s="166"/>
      <c r="C479" s="166"/>
      <c r="D479" s="225"/>
      <c r="E479" s="225"/>
      <c r="F479" s="226"/>
      <c r="G479" s="166"/>
      <c r="H479" s="226"/>
      <c r="I479" s="166"/>
      <c r="J479" s="226"/>
      <c r="K479" s="166"/>
      <c r="L479" s="226"/>
      <c r="M479" s="166"/>
      <c r="N479" s="226"/>
      <c r="O479" s="166"/>
      <c r="P479" s="226"/>
      <c r="Q479" s="166"/>
      <c r="R479" s="226"/>
    </row>
    <row r="480" spans="1:35" ht="11.5" x14ac:dyDescent="0.25">
      <c r="B480" s="166"/>
      <c r="C480" s="166"/>
      <c r="D480" s="225"/>
      <c r="E480" s="225"/>
      <c r="F480" s="226"/>
      <c r="G480" s="166"/>
      <c r="H480" s="226"/>
      <c r="I480" s="166"/>
      <c r="J480" s="226"/>
      <c r="K480" s="166"/>
      <c r="L480" s="226"/>
      <c r="M480" s="166"/>
      <c r="N480" s="226"/>
      <c r="O480" s="166"/>
      <c r="P480" s="226"/>
      <c r="Q480" s="166"/>
      <c r="R480" s="226"/>
    </row>
    <row r="481" spans="2:18" ht="11.5" x14ac:dyDescent="0.25">
      <c r="B481" s="166"/>
      <c r="C481" s="166"/>
      <c r="D481" s="225"/>
      <c r="E481" s="225"/>
      <c r="F481" s="226"/>
      <c r="G481" s="166"/>
      <c r="H481" s="226"/>
      <c r="I481" s="166"/>
      <c r="J481" s="226"/>
      <c r="K481" s="166"/>
      <c r="L481" s="226"/>
      <c r="M481" s="166"/>
      <c r="N481" s="226"/>
      <c r="O481" s="166"/>
      <c r="P481" s="226"/>
      <c r="Q481" s="166"/>
      <c r="R481" s="226"/>
    </row>
    <row r="482" spans="2:18" ht="11.5" x14ac:dyDescent="0.25">
      <c r="B482" s="166"/>
      <c r="C482" s="166"/>
      <c r="D482" s="225"/>
      <c r="E482" s="225"/>
      <c r="F482" s="226"/>
      <c r="G482" s="166"/>
      <c r="H482" s="226"/>
      <c r="I482" s="166"/>
      <c r="J482" s="226"/>
      <c r="K482" s="166"/>
      <c r="L482" s="226"/>
      <c r="M482" s="166"/>
      <c r="N482" s="226"/>
      <c r="O482" s="166"/>
      <c r="P482" s="226"/>
      <c r="Q482" s="166"/>
      <c r="R482" s="226"/>
    </row>
    <row r="483" spans="2:18" ht="11.5" x14ac:dyDescent="0.25">
      <c r="B483" s="166"/>
      <c r="C483" s="166"/>
      <c r="D483" s="225"/>
      <c r="E483" s="225"/>
      <c r="F483" s="226"/>
      <c r="G483" s="166"/>
      <c r="H483" s="226"/>
      <c r="I483" s="166"/>
      <c r="J483" s="226"/>
      <c r="K483" s="166"/>
      <c r="L483" s="226"/>
      <c r="M483" s="166"/>
      <c r="N483" s="226"/>
      <c r="O483" s="166"/>
      <c r="P483" s="226"/>
      <c r="Q483" s="166"/>
      <c r="R483" s="226"/>
    </row>
    <row r="484" spans="2:18" ht="11.5" x14ac:dyDescent="0.25">
      <c r="B484" s="166"/>
      <c r="C484" s="166"/>
      <c r="D484" s="225"/>
      <c r="E484" s="225"/>
      <c r="F484" s="226"/>
      <c r="G484" s="166"/>
      <c r="H484" s="226"/>
      <c r="I484" s="166"/>
      <c r="J484" s="226"/>
      <c r="K484" s="166"/>
      <c r="L484" s="226"/>
      <c r="M484" s="166"/>
      <c r="N484" s="226"/>
      <c r="O484" s="166"/>
      <c r="P484" s="226"/>
      <c r="Q484" s="166"/>
      <c r="R484" s="226"/>
    </row>
    <row r="485" spans="2:18" ht="11.5" x14ac:dyDescent="0.25">
      <c r="B485" s="166"/>
      <c r="C485" s="166"/>
      <c r="D485" s="225"/>
      <c r="E485" s="225"/>
      <c r="F485" s="226"/>
      <c r="G485" s="166"/>
      <c r="H485" s="226"/>
      <c r="I485" s="166"/>
      <c r="J485" s="226"/>
      <c r="K485" s="166"/>
      <c r="L485" s="226"/>
      <c r="M485" s="166"/>
      <c r="N485" s="226"/>
      <c r="O485" s="166"/>
      <c r="P485" s="226"/>
      <c r="Q485" s="166"/>
      <c r="R485" s="226"/>
    </row>
    <row r="486" spans="2:18" ht="11.5" x14ac:dyDescent="0.25">
      <c r="B486" s="166"/>
      <c r="C486" s="166"/>
      <c r="D486" s="225"/>
      <c r="E486" s="225"/>
      <c r="F486" s="226"/>
      <c r="G486" s="166"/>
      <c r="H486" s="226"/>
      <c r="I486" s="166"/>
      <c r="J486" s="226"/>
      <c r="K486" s="166"/>
      <c r="L486" s="226"/>
      <c r="M486" s="166"/>
      <c r="N486" s="226"/>
      <c r="O486" s="166"/>
      <c r="P486" s="226"/>
      <c r="Q486" s="166"/>
      <c r="R486" s="226"/>
    </row>
    <row r="487" spans="2:18" ht="11.5" x14ac:dyDescent="0.25">
      <c r="B487" s="166"/>
      <c r="C487" s="166"/>
      <c r="D487" s="225"/>
      <c r="E487" s="225"/>
      <c r="F487" s="226"/>
      <c r="G487" s="166"/>
      <c r="H487" s="226"/>
      <c r="I487" s="166"/>
      <c r="J487" s="226"/>
      <c r="K487" s="166"/>
      <c r="L487" s="226"/>
      <c r="M487" s="166"/>
      <c r="N487" s="226"/>
      <c r="O487" s="166"/>
      <c r="P487" s="226"/>
      <c r="Q487" s="166"/>
      <c r="R487" s="226"/>
    </row>
    <row r="488" spans="2:18" ht="11.5" x14ac:dyDescent="0.25">
      <c r="B488" s="166"/>
      <c r="C488" s="166"/>
      <c r="D488" s="225"/>
      <c r="E488" s="225"/>
      <c r="F488" s="226"/>
      <c r="G488" s="166"/>
      <c r="H488" s="226"/>
      <c r="I488" s="166"/>
      <c r="J488" s="226"/>
      <c r="K488" s="166"/>
      <c r="L488" s="226"/>
      <c r="M488" s="166"/>
      <c r="N488" s="226"/>
      <c r="O488" s="166"/>
      <c r="P488" s="226"/>
      <c r="Q488" s="166"/>
      <c r="R488" s="226"/>
    </row>
    <row r="489" spans="2:18" ht="11.5" x14ac:dyDescent="0.25">
      <c r="B489" s="166"/>
      <c r="C489" s="166"/>
      <c r="D489" s="225"/>
      <c r="E489" s="225"/>
      <c r="F489" s="226"/>
      <c r="G489" s="166"/>
      <c r="H489" s="226"/>
      <c r="I489" s="166"/>
      <c r="J489" s="226"/>
      <c r="K489" s="166"/>
      <c r="L489" s="226"/>
      <c r="M489" s="166"/>
      <c r="N489" s="226"/>
      <c r="O489" s="166"/>
      <c r="P489" s="226"/>
      <c r="Q489" s="166"/>
      <c r="R489" s="226"/>
    </row>
    <row r="490" spans="2:18" ht="11.5" x14ac:dyDescent="0.25">
      <c r="B490" s="166"/>
      <c r="C490" s="166"/>
      <c r="D490" s="225"/>
      <c r="E490" s="225"/>
      <c r="F490" s="226"/>
      <c r="G490" s="166"/>
      <c r="H490" s="226"/>
      <c r="I490" s="166"/>
      <c r="J490" s="226"/>
      <c r="K490" s="166"/>
      <c r="L490" s="226"/>
      <c r="M490" s="166"/>
      <c r="N490" s="226"/>
      <c r="O490" s="166"/>
      <c r="P490" s="226"/>
      <c r="Q490" s="166"/>
      <c r="R490" s="226"/>
    </row>
    <row r="491" spans="2:18" ht="11.5" x14ac:dyDescent="0.25">
      <c r="B491" s="166"/>
      <c r="C491" s="166"/>
      <c r="D491" s="225"/>
      <c r="E491" s="225"/>
      <c r="F491" s="226"/>
      <c r="G491" s="166"/>
      <c r="H491" s="226"/>
      <c r="I491" s="166"/>
      <c r="J491" s="226"/>
      <c r="K491" s="166"/>
      <c r="L491" s="226"/>
      <c r="M491" s="166"/>
      <c r="N491" s="226"/>
      <c r="O491" s="166"/>
      <c r="P491" s="226"/>
      <c r="Q491" s="166"/>
      <c r="R491" s="226"/>
    </row>
    <row r="492" spans="2:18" ht="11.5" x14ac:dyDescent="0.25">
      <c r="B492" s="166"/>
      <c r="C492" s="166"/>
      <c r="D492" s="225"/>
      <c r="E492" s="225"/>
      <c r="F492" s="226"/>
      <c r="G492" s="166"/>
      <c r="H492" s="226"/>
      <c r="I492" s="166"/>
      <c r="J492" s="226"/>
      <c r="K492" s="166"/>
      <c r="L492" s="226"/>
      <c r="M492" s="166"/>
      <c r="N492" s="226"/>
      <c r="O492" s="166"/>
      <c r="P492" s="226"/>
      <c r="Q492" s="166"/>
      <c r="R492" s="226"/>
    </row>
    <row r="493" spans="2:18" ht="11.5" x14ac:dyDescent="0.25">
      <c r="B493" s="166"/>
      <c r="C493" s="166"/>
      <c r="D493" s="225"/>
      <c r="E493" s="225"/>
      <c r="F493" s="226"/>
      <c r="G493" s="166"/>
      <c r="H493" s="226"/>
      <c r="I493" s="166"/>
      <c r="J493" s="226"/>
      <c r="K493" s="166"/>
      <c r="L493" s="226"/>
      <c r="M493" s="166"/>
      <c r="N493" s="226"/>
      <c r="O493" s="166"/>
      <c r="P493" s="226"/>
      <c r="Q493" s="166"/>
      <c r="R493" s="226"/>
    </row>
    <row r="494" spans="2:18" ht="11.5" x14ac:dyDescent="0.25">
      <c r="B494" s="166"/>
      <c r="C494" s="166"/>
      <c r="D494" s="225"/>
      <c r="E494" s="225"/>
      <c r="F494" s="226"/>
      <c r="G494" s="166"/>
      <c r="H494" s="226"/>
      <c r="I494" s="166"/>
      <c r="J494" s="226"/>
      <c r="K494" s="166"/>
      <c r="L494" s="226"/>
      <c r="M494" s="166"/>
      <c r="N494" s="226"/>
      <c r="O494" s="166"/>
      <c r="P494" s="226"/>
      <c r="Q494" s="166"/>
      <c r="R494" s="226"/>
    </row>
    <row r="495" spans="2:18" ht="11.5" x14ac:dyDescent="0.25">
      <c r="B495" s="166"/>
      <c r="C495" s="166"/>
      <c r="D495" s="225"/>
      <c r="E495" s="225"/>
      <c r="F495" s="226"/>
      <c r="G495" s="166"/>
      <c r="H495" s="226"/>
      <c r="I495" s="166"/>
      <c r="J495" s="226"/>
      <c r="K495" s="166"/>
      <c r="L495" s="226"/>
      <c r="M495" s="166"/>
      <c r="N495" s="226"/>
      <c r="O495" s="166"/>
      <c r="P495" s="226"/>
      <c r="Q495" s="166"/>
      <c r="R495" s="226"/>
    </row>
    <row r="496" spans="2:18" ht="11.5" x14ac:dyDescent="0.25">
      <c r="B496" s="166"/>
      <c r="C496" s="166"/>
      <c r="D496" s="225"/>
      <c r="E496" s="225"/>
      <c r="F496" s="226"/>
      <c r="G496" s="166"/>
      <c r="H496" s="226"/>
      <c r="I496" s="166"/>
      <c r="J496" s="226"/>
      <c r="K496" s="166"/>
      <c r="L496" s="226"/>
      <c r="M496" s="166"/>
      <c r="N496" s="226"/>
      <c r="O496" s="166"/>
      <c r="P496" s="226"/>
      <c r="Q496" s="166"/>
      <c r="R496" s="226"/>
    </row>
    <row r="497" spans="2:18" ht="11.5" x14ac:dyDescent="0.25">
      <c r="B497" s="166"/>
      <c r="C497" s="166"/>
      <c r="D497" s="225"/>
      <c r="E497" s="225"/>
      <c r="F497" s="226"/>
      <c r="G497" s="166"/>
      <c r="H497" s="226"/>
      <c r="I497" s="166"/>
      <c r="J497" s="226"/>
      <c r="K497" s="166"/>
      <c r="L497" s="226"/>
      <c r="M497" s="166"/>
      <c r="N497" s="226"/>
      <c r="O497" s="166"/>
      <c r="P497" s="226"/>
      <c r="Q497" s="166"/>
      <c r="R497" s="226"/>
    </row>
    <row r="498" spans="2:18" ht="11.5" x14ac:dyDescent="0.25">
      <c r="B498" s="166"/>
      <c r="C498" s="166"/>
      <c r="D498" s="225"/>
      <c r="E498" s="225"/>
      <c r="F498" s="226"/>
      <c r="G498" s="166"/>
      <c r="H498" s="226"/>
      <c r="I498" s="166"/>
      <c r="J498" s="226"/>
      <c r="K498" s="166"/>
      <c r="L498" s="226"/>
      <c r="M498" s="166"/>
      <c r="N498" s="226"/>
      <c r="O498" s="166"/>
      <c r="P498" s="226"/>
      <c r="Q498" s="166"/>
      <c r="R498" s="226"/>
    </row>
    <row r="499" spans="2:18" ht="11.5" x14ac:dyDescent="0.25">
      <c r="B499" s="166"/>
      <c r="C499" s="166"/>
      <c r="D499" s="225"/>
      <c r="E499" s="225"/>
      <c r="F499" s="226"/>
      <c r="G499" s="166"/>
      <c r="H499" s="226"/>
      <c r="I499" s="166"/>
      <c r="J499" s="226"/>
      <c r="K499" s="166"/>
      <c r="L499" s="226"/>
      <c r="M499" s="166"/>
      <c r="N499" s="226"/>
      <c r="O499" s="166"/>
      <c r="P499" s="226"/>
      <c r="Q499" s="166"/>
      <c r="R499" s="226"/>
    </row>
    <row r="500" spans="2:18" ht="11.5" x14ac:dyDescent="0.25">
      <c r="B500" s="166"/>
      <c r="C500" s="166"/>
      <c r="D500" s="225"/>
      <c r="E500" s="225"/>
      <c r="F500" s="226"/>
      <c r="G500" s="166"/>
      <c r="H500" s="226"/>
      <c r="I500" s="166"/>
      <c r="J500" s="226"/>
      <c r="K500" s="166"/>
      <c r="L500" s="226"/>
      <c r="M500" s="166"/>
      <c r="N500" s="226"/>
      <c r="O500" s="166"/>
      <c r="P500" s="226"/>
      <c r="Q500" s="166"/>
      <c r="R500" s="226"/>
    </row>
    <row r="501" spans="2:18" ht="11.5" x14ac:dyDescent="0.25">
      <c r="B501" s="166"/>
      <c r="C501" s="166"/>
      <c r="D501" s="225"/>
      <c r="E501" s="225"/>
      <c r="F501" s="226"/>
      <c r="G501" s="166"/>
      <c r="H501" s="226"/>
      <c r="I501" s="166"/>
      <c r="J501" s="226"/>
      <c r="K501" s="166"/>
      <c r="L501" s="226"/>
      <c r="M501" s="166"/>
      <c r="N501" s="226"/>
      <c r="O501" s="166"/>
      <c r="P501" s="226"/>
      <c r="Q501" s="166"/>
      <c r="R501" s="226"/>
    </row>
    <row r="502" spans="2:18" ht="11.5" x14ac:dyDescent="0.25">
      <c r="B502" s="166"/>
      <c r="C502" s="166"/>
      <c r="D502" s="225"/>
      <c r="E502" s="225"/>
      <c r="F502" s="226"/>
      <c r="G502" s="166"/>
      <c r="H502" s="226"/>
      <c r="I502" s="166"/>
      <c r="J502" s="226"/>
      <c r="K502" s="166"/>
      <c r="L502" s="226"/>
      <c r="M502" s="166"/>
      <c r="N502" s="226"/>
      <c r="O502" s="166"/>
      <c r="P502" s="226"/>
      <c r="Q502" s="166"/>
      <c r="R502" s="226"/>
    </row>
    <row r="503" spans="2:18" ht="11.5" x14ac:dyDescent="0.25">
      <c r="B503" s="166"/>
      <c r="C503" s="166"/>
      <c r="D503" s="225"/>
      <c r="E503" s="225"/>
      <c r="F503" s="226"/>
      <c r="G503" s="166"/>
      <c r="H503" s="226"/>
      <c r="I503" s="166"/>
      <c r="J503" s="226"/>
      <c r="K503" s="166"/>
      <c r="L503" s="226"/>
      <c r="M503" s="166"/>
      <c r="N503" s="226"/>
      <c r="O503" s="166"/>
      <c r="P503" s="226"/>
      <c r="Q503" s="166"/>
      <c r="R503" s="226"/>
    </row>
    <row r="504" spans="2:18" ht="11.5" x14ac:dyDescent="0.25">
      <c r="B504" s="166"/>
      <c r="C504" s="166"/>
      <c r="D504" s="225"/>
      <c r="E504" s="225"/>
      <c r="F504" s="226"/>
      <c r="G504" s="166"/>
      <c r="H504" s="226"/>
      <c r="I504" s="166"/>
      <c r="J504" s="226"/>
      <c r="K504" s="166"/>
      <c r="L504" s="226"/>
      <c r="M504" s="166"/>
      <c r="N504" s="226"/>
      <c r="O504" s="166"/>
      <c r="P504" s="226"/>
      <c r="Q504" s="166"/>
      <c r="R504" s="226"/>
    </row>
    <row r="505" spans="2:18" ht="11.5" x14ac:dyDescent="0.25">
      <c r="B505" s="166"/>
      <c r="C505" s="166"/>
      <c r="D505" s="225"/>
      <c r="E505" s="225"/>
      <c r="F505" s="226"/>
      <c r="G505" s="166"/>
      <c r="H505" s="226"/>
      <c r="I505" s="166"/>
      <c r="J505" s="226"/>
      <c r="K505" s="166"/>
      <c r="L505" s="226"/>
      <c r="M505" s="166"/>
      <c r="N505" s="226"/>
      <c r="O505" s="166"/>
      <c r="P505" s="226"/>
      <c r="Q505" s="166"/>
      <c r="R505" s="226"/>
    </row>
    <row r="506" spans="2:18" ht="11.5" x14ac:dyDescent="0.25">
      <c r="B506" s="166"/>
      <c r="C506" s="166"/>
      <c r="D506" s="225"/>
      <c r="E506" s="225"/>
      <c r="F506" s="226"/>
      <c r="G506" s="166"/>
      <c r="H506" s="226"/>
      <c r="I506" s="166"/>
      <c r="J506" s="226"/>
      <c r="K506" s="166"/>
      <c r="L506" s="226"/>
      <c r="M506" s="166"/>
      <c r="N506" s="226"/>
      <c r="O506" s="166"/>
      <c r="P506" s="226"/>
      <c r="Q506" s="166"/>
      <c r="R506" s="226"/>
    </row>
    <row r="507" spans="2:18" ht="11.5" x14ac:dyDescent="0.25">
      <c r="B507" s="166"/>
      <c r="C507" s="166"/>
      <c r="D507" s="225"/>
      <c r="E507" s="225"/>
      <c r="F507" s="226"/>
      <c r="G507" s="166"/>
      <c r="H507" s="226"/>
      <c r="I507" s="166"/>
      <c r="J507" s="226"/>
      <c r="K507" s="166"/>
      <c r="L507" s="226"/>
      <c r="M507" s="166"/>
      <c r="N507" s="226"/>
      <c r="O507" s="166"/>
      <c r="P507" s="226"/>
      <c r="Q507" s="166"/>
      <c r="R507" s="226"/>
    </row>
    <row r="508" spans="2:18" ht="11.5" x14ac:dyDescent="0.25">
      <c r="B508" s="166"/>
      <c r="C508" s="166"/>
      <c r="D508" s="225"/>
      <c r="E508" s="225"/>
      <c r="F508" s="226"/>
      <c r="G508" s="166"/>
      <c r="H508" s="226"/>
      <c r="I508" s="166"/>
      <c r="J508" s="226"/>
      <c r="K508" s="166"/>
      <c r="L508" s="226"/>
      <c r="M508" s="166"/>
      <c r="N508" s="226"/>
      <c r="O508" s="166"/>
      <c r="P508" s="226"/>
      <c r="Q508" s="166"/>
      <c r="R508" s="226"/>
    </row>
    <row r="509" spans="2:18" ht="11.5" x14ac:dyDescent="0.25">
      <c r="B509" s="166"/>
      <c r="C509" s="166"/>
      <c r="D509" s="225"/>
      <c r="E509" s="225"/>
      <c r="F509" s="226"/>
      <c r="G509" s="166"/>
      <c r="H509" s="226"/>
      <c r="I509" s="166"/>
      <c r="J509" s="226"/>
      <c r="K509" s="166"/>
      <c r="L509" s="226"/>
      <c r="M509" s="166"/>
      <c r="N509" s="226"/>
      <c r="O509" s="166"/>
      <c r="P509" s="226"/>
      <c r="Q509" s="166"/>
      <c r="R509" s="226"/>
    </row>
    <row r="510" spans="2:18" ht="11.5" x14ac:dyDescent="0.25">
      <c r="B510" s="166"/>
      <c r="C510" s="166"/>
      <c r="D510" s="225"/>
      <c r="E510" s="225"/>
      <c r="F510" s="226"/>
      <c r="G510" s="166"/>
      <c r="H510" s="226"/>
      <c r="I510" s="166"/>
      <c r="J510" s="226"/>
      <c r="K510" s="166"/>
      <c r="L510" s="226"/>
      <c r="M510" s="166"/>
      <c r="N510" s="226"/>
      <c r="O510" s="166"/>
      <c r="P510" s="226"/>
      <c r="Q510" s="166"/>
      <c r="R510" s="226"/>
    </row>
    <row r="511" spans="2:18" ht="11.5" x14ac:dyDescent="0.25">
      <c r="B511" s="166"/>
      <c r="C511" s="166"/>
      <c r="D511" s="225"/>
      <c r="E511" s="225"/>
      <c r="F511" s="226"/>
      <c r="G511" s="166"/>
      <c r="H511" s="226"/>
      <c r="I511" s="166"/>
      <c r="J511" s="226"/>
      <c r="K511" s="166"/>
      <c r="L511" s="226"/>
      <c r="M511" s="166"/>
      <c r="N511" s="226"/>
      <c r="O511" s="166"/>
      <c r="P511" s="226"/>
      <c r="Q511" s="166"/>
      <c r="R511" s="226"/>
    </row>
    <row r="512" spans="2:18" ht="11.5" x14ac:dyDescent="0.25">
      <c r="B512" s="166"/>
      <c r="C512" s="166"/>
      <c r="D512" s="225"/>
      <c r="E512" s="225"/>
      <c r="F512" s="226"/>
      <c r="G512" s="166"/>
      <c r="H512" s="226"/>
      <c r="I512" s="166"/>
      <c r="J512" s="226"/>
      <c r="K512" s="166"/>
      <c r="L512" s="226"/>
      <c r="M512" s="166"/>
      <c r="N512" s="226"/>
      <c r="O512" s="166"/>
      <c r="P512" s="226"/>
      <c r="Q512" s="166"/>
      <c r="R512" s="226"/>
    </row>
    <row r="513" spans="2:18" ht="11.5" x14ac:dyDescent="0.25">
      <c r="B513" s="166"/>
      <c r="C513" s="166"/>
      <c r="D513" s="225"/>
      <c r="E513" s="225"/>
      <c r="F513" s="226"/>
      <c r="G513" s="166"/>
      <c r="H513" s="226"/>
      <c r="I513" s="166"/>
      <c r="J513" s="226"/>
      <c r="K513" s="166"/>
      <c r="L513" s="226"/>
      <c r="M513" s="166"/>
      <c r="N513" s="226"/>
      <c r="O513" s="166"/>
      <c r="P513" s="226"/>
      <c r="Q513" s="166"/>
      <c r="R513" s="226"/>
    </row>
    <row r="514" spans="2:18" ht="11.5" x14ac:dyDescent="0.25">
      <c r="B514" s="166"/>
      <c r="C514" s="166"/>
      <c r="D514" s="225"/>
      <c r="E514" s="225"/>
      <c r="F514" s="226"/>
      <c r="G514" s="166"/>
      <c r="H514" s="226"/>
      <c r="I514" s="166"/>
      <c r="J514" s="226"/>
      <c r="K514" s="166"/>
      <c r="L514" s="226"/>
      <c r="M514" s="166"/>
      <c r="N514" s="226"/>
      <c r="O514" s="166"/>
      <c r="P514" s="226"/>
      <c r="Q514" s="166"/>
      <c r="R514" s="226"/>
    </row>
    <row r="515" spans="2:18" ht="11.5" x14ac:dyDescent="0.25">
      <c r="B515" s="166"/>
      <c r="C515" s="166"/>
      <c r="D515" s="225"/>
      <c r="E515" s="225"/>
      <c r="F515" s="226"/>
      <c r="G515" s="166"/>
      <c r="H515" s="226"/>
      <c r="I515" s="166"/>
      <c r="J515" s="226"/>
      <c r="K515" s="166"/>
      <c r="L515" s="226"/>
      <c r="M515" s="166"/>
      <c r="N515" s="226"/>
      <c r="O515" s="166"/>
      <c r="P515" s="226"/>
      <c r="Q515" s="166"/>
      <c r="R515" s="226"/>
    </row>
    <row r="516" spans="2:18" ht="11.5" x14ac:dyDescent="0.25">
      <c r="B516" s="166"/>
      <c r="C516" s="166"/>
      <c r="D516" s="225"/>
      <c r="E516" s="225"/>
      <c r="F516" s="226"/>
      <c r="G516" s="166"/>
      <c r="H516" s="226"/>
      <c r="I516" s="166"/>
      <c r="J516" s="226"/>
      <c r="K516" s="166"/>
      <c r="L516" s="226"/>
      <c r="M516" s="166"/>
      <c r="N516" s="226"/>
      <c r="O516" s="166"/>
      <c r="P516" s="226"/>
      <c r="Q516" s="166"/>
      <c r="R516" s="226"/>
    </row>
    <row r="517" spans="2:18" ht="11.5" x14ac:dyDescent="0.25">
      <c r="B517" s="166"/>
      <c r="C517" s="166"/>
      <c r="D517" s="225"/>
      <c r="E517" s="225"/>
      <c r="F517" s="226"/>
      <c r="G517" s="166"/>
      <c r="H517" s="226"/>
      <c r="I517" s="166"/>
      <c r="J517" s="226"/>
      <c r="K517" s="166"/>
      <c r="L517" s="226"/>
      <c r="M517" s="166"/>
      <c r="N517" s="226"/>
      <c r="O517" s="166"/>
      <c r="P517" s="226"/>
      <c r="Q517" s="166"/>
      <c r="R517" s="226"/>
    </row>
    <row r="518" spans="2:18" ht="11.5" x14ac:dyDescent="0.25">
      <c r="B518" s="166"/>
      <c r="C518" s="166"/>
      <c r="D518" s="225"/>
      <c r="E518" s="225"/>
      <c r="F518" s="226"/>
      <c r="G518" s="166"/>
      <c r="H518" s="226"/>
      <c r="I518" s="166"/>
      <c r="J518" s="226"/>
      <c r="K518" s="166"/>
      <c r="L518" s="226"/>
      <c r="M518" s="166"/>
      <c r="N518" s="226"/>
      <c r="O518" s="166"/>
      <c r="P518" s="226"/>
      <c r="Q518" s="166"/>
      <c r="R518" s="226"/>
    </row>
    <row r="519" spans="2:18" ht="11.5" x14ac:dyDescent="0.25">
      <c r="B519" s="166"/>
      <c r="C519" s="166"/>
      <c r="D519" s="225"/>
      <c r="E519" s="225"/>
      <c r="F519" s="226"/>
      <c r="G519" s="166"/>
      <c r="H519" s="226"/>
      <c r="I519" s="166"/>
      <c r="J519" s="226"/>
      <c r="K519" s="166"/>
      <c r="L519" s="226"/>
      <c r="M519" s="166"/>
      <c r="N519" s="226"/>
      <c r="O519" s="166"/>
      <c r="P519" s="226"/>
      <c r="Q519" s="166"/>
      <c r="R519" s="226"/>
    </row>
    <row r="520" spans="2:18" ht="11.5" x14ac:dyDescent="0.25">
      <c r="B520" s="166"/>
      <c r="C520" s="166"/>
      <c r="D520" s="225"/>
      <c r="E520" s="225"/>
      <c r="F520" s="226"/>
      <c r="G520" s="166"/>
      <c r="H520" s="226"/>
      <c r="I520" s="166"/>
      <c r="J520" s="226"/>
      <c r="K520" s="166"/>
      <c r="L520" s="226"/>
      <c r="M520" s="166"/>
      <c r="N520" s="226"/>
      <c r="O520" s="166"/>
      <c r="P520" s="226"/>
      <c r="Q520" s="166"/>
      <c r="R520" s="226"/>
    </row>
    <row r="521" spans="2:18" ht="11.5" x14ac:dyDescent="0.25">
      <c r="B521" s="166"/>
      <c r="C521" s="166"/>
      <c r="D521" s="225"/>
      <c r="E521" s="225"/>
      <c r="F521" s="226"/>
      <c r="G521" s="166"/>
      <c r="H521" s="226"/>
      <c r="I521" s="166"/>
      <c r="J521" s="226"/>
      <c r="K521" s="166"/>
      <c r="L521" s="226"/>
      <c r="M521" s="166"/>
      <c r="N521" s="226"/>
      <c r="O521" s="166"/>
      <c r="P521" s="226"/>
      <c r="Q521" s="166"/>
      <c r="R521" s="226"/>
    </row>
    <row r="522" spans="2:18" ht="11.5" x14ac:dyDescent="0.25">
      <c r="B522" s="166"/>
      <c r="C522" s="166"/>
      <c r="D522" s="225"/>
      <c r="E522" s="225"/>
      <c r="F522" s="226"/>
      <c r="G522" s="166"/>
      <c r="H522" s="226"/>
      <c r="I522" s="166"/>
      <c r="J522" s="226"/>
      <c r="K522" s="166"/>
      <c r="L522" s="226"/>
      <c r="M522" s="166"/>
      <c r="N522" s="226"/>
      <c r="O522" s="166"/>
      <c r="P522" s="226"/>
      <c r="Q522" s="166"/>
      <c r="R522" s="226"/>
    </row>
    <row r="523" spans="2:18" ht="11.5" x14ac:dyDescent="0.25">
      <c r="B523" s="166"/>
      <c r="C523" s="166"/>
      <c r="D523" s="225"/>
      <c r="E523" s="225"/>
      <c r="F523" s="226"/>
      <c r="G523" s="166"/>
      <c r="H523" s="226"/>
      <c r="I523" s="166"/>
      <c r="J523" s="226"/>
      <c r="K523" s="166"/>
      <c r="L523" s="226"/>
      <c r="M523" s="166"/>
      <c r="N523" s="226"/>
      <c r="O523" s="166"/>
      <c r="P523" s="226"/>
      <c r="Q523" s="166"/>
      <c r="R523" s="226"/>
    </row>
    <row r="524" spans="2:18" ht="11.5" x14ac:dyDescent="0.25">
      <c r="B524" s="166"/>
      <c r="C524" s="166"/>
      <c r="D524" s="225"/>
      <c r="E524" s="225"/>
      <c r="F524" s="226"/>
      <c r="G524" s="166"/>
      <c r="H524" s="226"/>
      <c r="I524" s="166"/>
      <c r="J524" s="226"/>
      <c r="K524" s="166"/>
      <c r="L524" s="226"/>
      <c r="M524" s="166"/>
      <c r="N524" s="226"/>
      <c r="O524" s="166"/>
      <c r="P524" s="226"/>
      <c r="Q524" s="166"/>
      <c r="R524" s="226"/>
    </row>
    <row r="525" spans="2:18" ht="11.5" x14ac:dyDescent="0.25">
      <c r="B525" s="166"/>
      <c r="C525" s="166"/>
      <c r="D525" s="225"/>
      <c r="E525" s="225"/>
      <c r="F525" s="226"/>
      <c r="G525" s="166"/>
      <c r="H525" s="226"/>
      <c r="I525" s="166"/>
      <c r="J525" s="226"/>
      <c r="K525" s="166"/>
      <c r="L525" s="226"/>
      <c r="M525" s="166"/>
      <c r="N525" s="226"/>
      <c r="O525" s="166"/>
      <c r="P525" s="226"/>
      <c r="Q525" s="166"/>
      <c r="R525" s="226"/>
    </row>
    <row r="526" spans="2:18" ht="11.5" x14ac:dyDescent="0.25">
      <c r="B526" s="166"/>
      <c r="C526" s="166"/>
      <c r="D526" s="225"/>
      <c r="E526" s="225"/>
      <c r="F526" s="226"/>
      <c r="G526" s="166"/>
      <c r="H526" s="226"/>
      <c r="I526" s="166"/>
      <c r="J526" s="226"/>
      <c r="K526" s="166"/>
      <c r="L526" s="226"/>
      <c r="M526" s="166"/>
      <c r="N526" s="226"/>
      <c r="O526" s="166"/>
      <c r="P526" s="226"/>
      <c r="Q526" s="166"/>
      <c r="R526" s="226"/>
    </row>
    <row r="527" spans="2:18" ht="11.5" x14ac:dyDescent="0.25">
      <c r="B527" s="166"/>
      <c r="C527" s="166"/>
      <c r="D527" s="225"/>
      <c r="E527" s="225"/>
      <c r="F527" s="226"/>
      <c r="G527" s="166"/>
      <c r="H527" s="226"/>
      <c r="I527" s="166"/>
      <c r="J527" s="226"/>
      <c r="K527" s="166"/>
      <c r="L527" s="226"/>
      <c r="M527" s="166"/>
      <c r="N527" s="226"/>
      <c r="O527" s="166"/>
      <c r="P527" s="226"/>
      <c r="Q527" s="166"/>
      <c r="R527" s="226"/>
    </row>
    <row r="528" spans="2:18" ht="11.5" x14ac:dyDescent="0.25">
      <c r="B528" s="166"/>
      <c r="C528" s="166"/>
      <c r="D528" s="225"/>
      <c r="E528" s="225"/>
      <c r="F528" s="226"/>
      <c r="G528" s="166"/>
      <c r="H528" s="226"/>
      <c r="I528" s="166"/>
      <c r="J528" s="226"/>
      <c r="K528" s="166"/>
      <c r="L528" s="226"/>
      <c r="M528" s="166"/>
      <c r="N528" s="226"/>
      <c r="O528" s="166"/>
      <c r="P528" s="226"/>
      <c r="Q528" s="166"/>
      <c r="R528" s="226"/>
    </row>
    <row r="529" spans="2:18" ht="11.5" x14ac:dyDescent="0.25">
      <c r="B529" s="166"/>
      <c r="C529" s="166"/>
      <c r="D529" s="225"/>
      <c r="E529" s="225"/>
      <c r="F529" s="226"/>
      <c r="G529" s="166"/>
      <c r="H529" s="226"/>
      <c r="I529" s="166"/>
      <c r="J529" s="226"/>
      <c r="K529" s="166"/>
      <c r="L529" s="226"/>
      <c r="M529" s="166"/>
      <c r="N529" s="226"/>
      <c r="O529" s="166"/>
      <c r="P529" s="226"/>
      <c r="Q529" s="166"/>
      <c r="R529" s="226"/>
    </row>
    <row r="530" spans="2:18" ht="11.5" x14ac:dyDescent="0.25">
      <c r="B530" s="166"/>
      <c r="C530" s="166"/>
      <c r="D530" s="225"/>
      <c r="E530" s="225"/>
      <c r="F530" s="226"/>
      <c r="G530" s="166"/>
      <c r="H530" s="226"/>
      <c r="I530" s="166"/>
      <c r="J530" s="226"/>
      <c r="K530" s="166"/>
      <c r="L530" s="226"/>
      <c r="M530" s="166"/>
      <c r="N530" s="226"/>
      <c r="O530" s="166"/>
      <c r="P530" s="226"/>
      <c r="Q530" s="166"/>
      <c r="R530" s="226"/>
    </row>
    <row r="531" spans="2:18" ht="11.5" x14ac:dyDescent="0.25">
      <c r="B531" s="166"/>
      <c r="C531" s="166"/>
      <c r="D531" s="225"/>
      <c r="E531" s="225"/>
      <c r="F531" s="226"/>
      <c r="G531" s="166"/>
      <c r="H531" s="226"/>
      <c r="I531" s="166"/>
      <c r="J531" s="226"/>
      <c r="K531" s="166"/>
      <c r="L531" s="226"/>
      <c r="M531" s="166"/>
      <c r="N531" s="226"/>
      <c r="O531" s="166"/>
      <c r="P531" s="226"/>
      <c r="Q531" s="166"/>
      <c r="R531" s="226"/>
    </row>
    <row r="532" spans="2:18" ht="11.5" x14ac:dyDescent="0.25">
      <c r="B532" s="166"/>
      <c r="C532" s="166"/>
      <c r="D532" s="225"/>
      <c r="E532" s="225"/>
      <c r="F532" s="226"/>
      <c r="G532" s="166"/>
      <c r="H532" s="226"/>
      <c r="I532" s="166"/>
      <c r="J532" s="226"/>
      <c r="K532" s="166"/>
      <c r="L532" s="226"/>
      <c r="M532" s="166"/>
      <c r="N532" s="226"/>
      <c r="O532" s="166"/>
      <c r="P532" s="226"/>
      <c r="Q532" s="166"/>
      <c r="R532" s="226"/>
    </row>
    <row r="533" spans="2:18" ht="11.5" x14ac:dyDescent="0.25">
      <c r="B533" s="166"/>
      <c r="C533" s="166"/>
      <c r="D533" s="225"/>
      <c r="E533" s="225"/>
      <c r="F533" s="226"/>
      <c r="G533" s="166"/>
      <c r="H533" s="226"/>
      <c r="I533" s="166"/>
      <c r="J533" s="226"/>
      <c r="K533" s="166"/>
      <c r="L533" s="226"/>
      <c r="M533" s="166"/>
      <c r="N533" s="226"/>
      <c r="O533" s="166"/>
      <c r="P533" s="226"/>
      <c r="Q533" s="166"/>
      <c r="R533" s="226"/>
    </row>
    <row r="534" spans="2:18" ht="11.5" x14ac:dyDescent="0.25">
      <c r="B534" s="166"/>
      <c r="C534" s="166"/>
      <c r="D534" s="225"/>
      <c r="E534" s="225"/>
      <c r="F534" s="226"/>
      <c r="G534" s="166"/>
      <c r="H534" s="226"/>
      <c r="I534" s="166"/>
      <c r="J534" s="226"/>
      <c r="K534" s="166"/>
      <c r="L534" s="226"/>
      <c r="M534" s="166"/>
      <c r="N534" s="226"/>
      <c r="O534" s="166"/>
      <c r="P534" s="226"/>
      <c r="Q534" s="166"/>
      <c r="R534" s="226"/>
    </row>
    <row r="535" spans="2:18" ht="11.5" x14ac:dyDescent="0.25">
      <c r="B535" s="166"/>
      <c r="C535" s="166"/>
      <c r="D535" s="225"/>
      <c r="E535" s="225"/>
      <c r="F535" s="226"/>
      <c r="G535" s="166"/>
      <c r="H535" s="226"/>
      <c r="I535" s="166"/>
      <c r="J535" s="226"/>
      <c r="K535" s="166"/>
      <c r="L535" s="226"/>
      <c r="M535" s="166"/>
      <c r="N535" s="226"/>
      <c r="O535" s="166"/>
      <c r="P535" s="226"/>
      <c r="Q535" s="166"/>
      <c r="R535" s="226"/>
    </row>
    <row r="536" spans="2:18" ht="11.5" x14ac:dyDescent="0.25">
      <c r="B536" s="166"/>
      <c r="C536" s="166"/>
      <c r="D536" s="225"/>
      <c r="E536" s="225"/>
      <c r="F536" s="226"/>
      <c r="G536" s="166"/>
      <c r="H536" s="226"/>
      <c r="I536" s="166"/>
      <c r="J536" s="226"/>
      <c r="K536" s="166"/>
      <c r="L536" s="226"/>
      <c r="M536" s="166"/>
      <c r="N536" s="226"/>
      <c r="O536" s="166"/>
      <c r="P536" s="226"/>
      <c r="Q536" s="166"/>
      <c r="R536" s="226"/>
    </row>
    <row r="537" spans="2:18" ht="11.5" x14ac:dyDescent="0.25">
      <c r="B537" s="166"/>
      <c r="C537" s="166"/>
      <c r="D537" s="225"/>
      <c r="E537" s="225"/>
      <c r="F537" s="226"/>
      <c r="G537" s="166"/>
      <c r="H537" s="226"/>
      <c r="I537" s="166"/>
      <c r="J537" s="226"/>
      <c r="K537" s="166"/>
      <c r="L537" s="226"/>
      <c r="M537" s="166"/>
      <c r="N537" s="226"/>
      <c r="O537" s="166"/>
      <c r="P537" s="226"/>
      <c r="Q537" s="166"/>
      <c r="R537" s="226"/>
    </row>
    <row r="538" spans="2:18" ht="11.5" x14ac:dyDescent="0.25">
      <c r="B538" s="166"/>
      <c r="C538" s="166"/>
      <c r="D538" s="225"/>
      <c r="E538" s="225"/>
      <c r="F538" s="226"/>
      <c r="G538" s="166"/>
      <c r="H538" s="226"/>
      <c r="I538" s="166"/>
      <c r="J538" s="226"/>
      <c r="K538" s="166"/>
      <c r="L538" s="226"/>
      <c r="M538" s="166"/>
      <c r="N538" s="226"/>
      <c r="O538" s="166"/>
      <c r="P538" s="226"/>
      <c r="Q538" s="166"/>
      <c r="R538" s="226"/>
    </row>
    <row r="539" spans="2:18" ht="11.5" x14ac:dyDescent="0.25">
      <c r="B539" s="166"/>
      <c r="C539" s="166"/>
      <c r="D539" s="225"/>
      <c r="E539" s="225"/>
      <c r="F539" s="226"/>
      <c r="G539" s="166"/>
      <c r="H539" s="226"/>
      <c r="I539" s="166"/>
      <c r="J539" s="226"/>
      <c r="K539" s="166"/>
      <c r="L539" s="226"/>
      <c r="M539" s="166"/>
      <c r="N539" s="226"/>
      <c r="O539" s="166"/>
      <c r="P539" s="226"/>
      <c r="Q539" s="166"/>
      <c r="R539" s="226"/>
    </row>
    <row r="540" spans="2:18" ht="11.5" x14ac:dyDescent="0.25">
      <c r="B540" s="166"/>
      <c r="C540" s="166"/>
      <c r="D540" s="225"/>
      <c r="E540" s="225"/>
      <c r="F540" s="226"/>
      <c r="G540" s="166"/>
      <c r="H540" s="226"/>
      <c r="I540" s="166"/>
      <c r="J540" s="226"/>
      <c r="K540" s="166"/>
      <c r="L540" s="226"/>
      <c r="M540" s="166"/>
      <c r="N540" s="226"/>
      <c r="O540" s="166"/>
      <c r="P540" s="226"/>
      <c r="Q540" s="166"/>
      <c r="R540" s="226"/>
    </row>
    <row r="541" spans="2:18" ht="11.5" x14ac:dyDescent="0.25">
      <c r="B541" s="166"/>
      <c r="C541" s="166"/>
      <c r="D541" s="225"/>
      <c r="E541" s="225"/>
      <c r="F541" s="226"/>
      <c r="G541" s="166"/>
      <c r="H541" s="226"/>
      <c r="I541" s="166"/>
      <c r="J541" s="226"/>
      <c r="K541" s="166"/>
      <c r="L541" s="226"/>
      <c r="M541" s="166"/>
      <c r="N541" s="226"/>
      <c r="O541" s="166"/>
      <c r="P541" s="226"/>
      <c r="Q541" s="166"/>
      <c r="R541" s="226"/>
    </row>
    <row r="542" spans="2:18" ht="11.5" x14ac:dyDescent="0.25">
      <c r="B542" s="166"/>
      <c r="C542" s="166"/>
      <c r="D542" s="225"/>
      <c r="E542" s="225"/>
      <c r="F542" s="226"/>
      <c r="G542" s="166"/>
      <c r="H542" s="226"/>
      <c r="I542" s="166"/>
      <c r="J542" s="226"/>
      <c r="K542" s="166"/>
      <c r="L542" s="226"/>
      <c r="M542" s="166"/>
      <c r="N542" s="226"/>
      <c r="O542" s="166"/>
      <c r="P542" s="226"/>
      <c r="Q542" s="166"/>
      <c r="R542" s="226"/>
    </row>
    <row r="543" spans="2:18" ht="11.5" x14ac:dyDescent="0.25">
      <c r="B543" s="166"/>
      <c r="C543" s="166"/>
      <c r="D543" s="225"/>
      <c r="E543" s="225"/>
      <c r="F543" s="226"/>
      <c r="G543" s="166"/>
      <c r="H543" s="226"/>
      <c r="I543" s="166"/>
      <c r="J543" s="226"/>
      <c r="K543" s="166"/>
      <c r="L543" s="226"/>
      <c r="M543" s="166"/>
      <c r="N543" s="226"/>
      <c r="O543" s="166"/>
      <c r="P543" s="226"/>
      <c r="Q543" s="166"/>
      <c r="R543" s="226"/>
    </row>
    <row r="544" spans="2:18" ht="11.5" x14ac:dyDescent="0.25">
      <c r="B544" s="166"/>
      <c r="C544" s="166"/>
      <c r="D544" s="225"/>
      <c r="E544" s="225"/>
      <c r="F544" s="226"/>
      <c r="G544" s="166"/>
      <c r="H544" s="226"/>
      <c r="I544" s="166"/>
      <c r="J544" s="226"/>
      <c r="K544" s="166"/>
      <c r="L544" s="226"/>
      <c r="M544" s="166"/>
      <c r="N544" s="226"/>
      <c r="O544" s="166"/>
      <c r="P544" s="226"/>
      <c r="Q544" s="166"/>
      <c r="R544" s="226"/>
    </row>
    <row r="545" spans="2:18" ht="11.5" x14ac:dyDescent="0.25">
      <c r="B545" s="166"/>
      <c r="C545" s="166"/>
      <c r="D545" s="225"/>
      <c r="E545" s="225"/>
      <c r="F545" s="226"/>
      <c r="G545" s="166"/>
      <c r="H545" s="226"/>
      <c r="I545" s="166"/>
      <c r="J545" s="226"/>
      <c r="K545" s="166"/>
      <c r="L545" s="226"/>
      <c r="M545" s="166"/>
      <c r="N545" s="226"/>
      <c r="O545" s="166"/>
      <c r="P545" s="226"/>
      <c r="Q545" s="166"/>
      <c r="R545" s="226"/>
    </row>
    <row r="546" spans="2:18" ht="11.5" x14ac:dyDescent="0.25">
      <c r="B546" s="166"/>
      <c r="C546" s="166"/>
      <c r="D546" s="225"/>
      <c r="E546" s="225"/>
      <c r="F546" s="226"/>
      <c r="G546" s="166"/>
      <c r="H546" s="226"/>
      <c r="I546" s="166"/>
      <c r="J546" s="226"/>
      <c r="K546" s="166"/>
      <c r="L546" s="226"/>
      <c r="M546" s="166"/>
      <c r="N546" s="226"/>
      <c r="O546" s="166"/>
      <c r="P546" s="226"/>
      <c r="Q546" s="166"/>
      <c r="R546" s="226"/>
    </row>
    <row r="547" spans="2:18" ht="11.5" x14ac:dyDescent="0.25">
      <c r="B547" s="166"/>
      <c r="C547" s="166"/>
      <c r="D547" s="225"/>
      <c r="E547" s="225"/>
      <c r="F547" s="226"/>
      <c r="G547" s="166"/>
      <c r="H547" s="226"/>
      <c r="I547" s="166"/>
      <c r="J547" s="226"/>
      <c r="K547" s="166"/>
      <c r="L547" s="226"/>
      <c r="M547" s="166"/>
      <c r="N547" s="226"/>
      <c r="O547" s="166"/>
      <c r="P547" s="226"/>
      <c r="Q547" s="166"/>
      <c r="R547" s="226"/>
    </row>
    <row r="548" spans="2:18" ht="11.5" x14ac:dyDescent="0.25">
      <c r="B548" s="166"/>
      <c r="C548" s="166"/>
      <c r="D548" s="225"/>
      <c r="E548" s="225"/>
      <c r="F548" s="226"/>
      <c r="G548" s="166"/>
      <c r="H548" s="226"/>
      <c r="I548" s="166"/>
      <c r="J548" s="226"/>
      <c r="K548" s="166"/>
      <c r="L548" s="226"/>
      <c r="M548" s="166"/>
      <c r="N548" s="226"/>
      <c r="O548" s="166"/>
      <c r="P548" s="226"/>
      <c r="Q548" s="166"/>
      <c r="R548" s="226"/>
    </row>
    <row r="549" spans="2:18" ht="11.5" x14ac:dyDescent="0.25">
      <c r="B549" s="166"/>
      <c r="C549" s="166"/>
      <c r="D549" s="225"/>
      <c r="E549" s="225"/>
      <c r="F549" s="226"/>
      <c r="G549" s="166"/>
      <c r="H549" s="226"/>
      <c r="I549" s="166"/>
      <c r="J549" s="226"/>
      <c r="K549" s="166"/>
      <c r="L549" s="226"/>
      <c r="M549" s="166"/>
      <c r="N549" s="226"/>
      <c r="O549" s="166"/>
      <c r="P549" s="226"/>
      <c r="Q549" s="166"/>
      <c r="R549" s="226"/>
    </row>
    <row r="550" spans="2:18" ht="11.5" x14ac:dyDescent="0.25">
      <c r="B550" s="166"/>
      <c r="C550" s="166"/>
      <c r="D550" s="225"/>
      <c r="E550" s="225"/>
      <c r="F550" s="226"/>
      <c r="G550" s="166"/>
      <c r="H550" s="226"/>
      <c r="I550" s="166"/>
      <c r="J550" s="226"/>
      <c r="K550" s="166"/>
      <c r="L550" s="226"/>
      <c r="M550" s="166"/>
      <c r="N550" s="226"/>
      <c r="O550" s="166"/>
      <c r="P550" s="226"/>
      <c r="Q550" s="166"/>
      <c r="R550" s="226"/>
    </row>
    <row r="551" spans="2:18" ht="11.5" x14ac:dyDescent="0.25">
      <c r="B551" s="166"/>
      <c r="C551" s="166"/>
      <c r="D551" s="225"/>
      <c r="E551" s="225"/>
      <c r="F551" s="226"/>
      <c r="G551" s="166"/>
      <c r="H551" s="226"/>
      <c r="I551" s="166"/>
      <c r="J551" s="226"/>
      <c r="K551" s="166"/>
      <c r="L551" s="226"/>
      <c r="M551" s="166"/>
      <c r="N551" s="226"/>
      <c r="O551" s="166"/>
      <c r="P551" s="226"/>
      <c r="Q551" s="166"/>
      <c r="R551" s="226"/>
    </row>
    <row r="552" spans="2:18" ht="11.5" x14ac:dyDescent="0.25">
      <c r="B552" s="166"/>
      <c r="C552" s="166"/>
      <c r="D552" s="225"/>
      <c r="E552" s="225"/>
      <c r="F552" s="226"/>
      <c r="G552" s="166"/>
      <c r="H552" s="226"/>
      <c r="I552" s="166"/>
      <c r="J552" s="226"/>
      <c r="K552" s="166"/>
      <c r="L552" s="226"/>
      <c r="M552" s="166"/>
      <c r="N552" s="226"/>
      <c r="O552" s="166"/>
      <c r="P552" s="226"/>
      <c r="Q552" s="166"/>
      <c r="R552" s="226"/>
    </row>
    <row r="553" spans="2:18" ht="11.5" x14ac:dyDescent="0.25">
      <c r="B553" s="166"/>
      <c r="C553" s="166"/>
      <c r="D553" s="225"/>
      <c r="E553" s="225"/>
      <c r="F553" s="226"/>
      <c r="G553" s="166"/>
      <c r="H553" s="226"/>
      <c r="I553" s="166"/>
      <c r="J553" s="226"/>
      <c r="K553" s="166"/>
      <c r="L553" s="226"/>
      <c r="M553" s="166"/>
      <c r="N553" s="226"/>
      <c r="O553" s="166"/>
      <c r="P553" s="226"/>
      <c r="Q553" s="166"/>
      <c r="R553" s="226"/>
    </row>
    <row r="554" spans="2:18" ht="11.5" x14ac:dyDescent="0.25">
      <c r="B554" s="166"/>
      <c r="C554" s="166"/>
      <c r="D554" s="225"/>
      <c r="E554" s="225"/>
      <c r="F554" s="226"/>
      <c r="G554" s="166"/>
      <c r="H554" s="226"/>
      <c r="I554" s="166"/>
      <c r="J554" s="226"/>
      <c r="K554" s="166"/>
      <c r="L554" s="226"/>
      <c r="M554" s="166"/>
      <c r="N554" s="226"/>
      <c r="O554" s="166"/>
      <c r="P554" s="226"/>
      <c r="Q554" s="166"/>
      <c r="R554" s="226"/>
    </row>
    <row r="555" spans="2:18" ht="11.5" x14ac:dyDescent="0.25">
      <c r="B555" s="166"/>
      <c r="C555" s="166"/>
      <c r="D555" s="225"/>
      <c r="E555" s="225"/>
      <c r="F555" s="226"/>
      <c r="G555" s="166"/>
      <c r="H555" s="226"/>
      <c r="I555" s="166"/>
      <c r="J555" s="226"/>
      <c r="K555" s="166"/>
      <c r="L555" s="226"/>
      <c r="M555" s="166"/>
      <c r="N555" s="226"/>
      <c r="O555" s="166"/>
      <c r="P555" s="226"/>
      <c r="Q555" s="166"/>
      <c r="R555" s="226"/>
    </row>
    <row r="556" spans="2:18" ht="11.5" x14ac:dyDescent="0.25">
      <c r="B556" s="166"/>
      <c r="C556" s="166"/>
      <c r="D556" s="225"/>
      <c r="E556" s="225"/>
      <c r="F556" s="226"/>
      <c r="G556" s="166"/>
      <c r="H556" s="226"/>
      <c r="I556" s="166"/>
      <c r="J556" s="226"/>
      <c r="K556" s="166"/>
      <c r="L556" s="226"/>
      <c r="M556" s="166"/>
      <c r="N556" s="226"/>
      <c r="O556" s="166"/>
      <c r="P556" s="226"/>
      <c r="Q556" s="166"/>
      <c r="R556" s="226"/>
    </row>
    <row r="557" spans="2:18" ht="11.5" x14ac:dyDescent="0.25">
      <c r="B557" s="166"/>
      <c r="C557" s="166"/>
      <c r="D557" s="225"/>
      <c r="E557" s="225"/>
      <c r="F557" s="226"/>
      <c r="G557" s="166"/>
      <c r="H557" s="226"/>
      <c r="I557" s="166"/>
      <c r="J557" s="226"/>
      <c r="K557" s="166"/>
      <c r="L557" s="226"/>
      <c r="M557" s="166"/>
      <c r="N557" s="226"/>
      <c r="O557" s="166"/>
      <c r="P557" s="226"/>
      <c r="Q557" s="166"/>
      <c r="R557" s="226"/>
    </row>
    <row r="558" spans="2:18" ht="11.5" x14ac:dyDescent="0.25">
      <c r="B558" s="166"/>
      <c r="C558" s="166"/>
      <c r="D558" s="225"/>
      <c r="E558" s="225"/>
      <c r="F558" s="226"/>
      <c r="G558" s="166"/>
      <c r="H558" s="226"/>
      <c r="I558" s="166"/>
      <c r="J558" s="226"/>
      <c r="K558" s="166"/>
      <c r="L558" s="226"/>
      <c r="M558" s="166"/>
      <c r="N558" s="226"/>
      <c r="O558" s="166"/>
      <c r="P558" s="226"/>
      <c r="Q558" s="166"/>
      <c r="R558" s="226"/>
    </row>
    <row r="559" spans="2:18" ht="11.5" x14ac:dyDescent="0.25">
      <c r="B559" s="166"/>
      <c r="C559" s="166"/>
      <c r="D559" s="225"/>
      <c r="E559" s="225"/>
      <c r="F559" s="226"/>
      <c r="G559" s="166"/>
      <c r="H559" s="226"/>
      <c r="I559" s="166"/>
      <c r="J559" s="226"/>
      <c r="K559" s="166"/>
      <c r="L559" s="226"/>
      <c r="M559" s="166"/>
      <c r="N559" s="226"/>
      <c r="O559" s="166"/>
      <c r="P559" s="226"/>
      <c r="Q559" s="166"/>
      <c r="R559" s="226"/>
    </row>
    <row r="560" spans="2:18" ht="11.5" x14ac:dyDescent="0.25">
      <c r="B560" s="166"/>
      <c r="C560" s="166"/>
      <c r="D560" s="225"/>
      <c r="E560" s="225"/>
      <c r="F560" s="226"/>
      <c r="G560" s="166"/>
      <c r="H560" s="226"/>
      <c r="I560" s="166"/>
      <c r="J560" s="226"/>
      <c r="K560" s="166"/>
      <c r="L560" s="226"/>
      <c r="M560" s="166"/>
      <c r="N560" s="226"/>
      <c r="O560" s="166"/>
      <c r="P560" s="226"/>
      <c r="Q560" s="166"/>
      <c r="R560" s="226"/>
    </row>
    <row r="561" spans="2:18" ht="11.5" x14ac:dyDescent="0.25">
      <c r="B561" s="166"/>
      <c r="C561" s="166"/>
      <c r="D561" s="225"/>
      <c r="E561" s="225"/>
      <c r="F561" s="226"/>
      <c r="G561" s="166"/>
      <c r="H561" s="226"/>
      <c r="I561" s="166"/>
      <c r="J561" s="226"/>
      <c r="K561" s="166"/>
      <c r="L561" s="226"/>
      <c r="M561" s="166"/>
      <c r="N561" s="226"/>
      <c r="O561" s="166"/>
      <c r="P561" s="226"/>
      <c r="Q561" s="166"/>
      <c r="R561" s="226"/>
    </row>
    <row r="562" spans="2:18" ht="11.5" x14ac:dyDescent="0.25">
      <c r="B562" s="166"/>
      <c r="C562" s="166"/>
      <c r="D562" s="225"/>
      <c r="E562" s="225"/>
      <c r="F562" s="226"/>
      <c r="G562" s="166"/>
      <c r="H562" s="226"/>
      <c r="I562" s="166"/>
      <c r="J562" s="226"/>
      <c r="K562" s="166"/>
      <c r="L562" s="226"/>
      <c r="M562" s="166"/>
      <c r="N562" s="226"/>
      <c r="O562" s="166"/>
      <c r="P562" s="226"/>
      <c r="Q562" s="166"/>
      <c r="R562" s="226"/>
    </row>
    <row r="563" spans="2:18" ht="11.5" x14ac:dyDescent="0.25">
      <c r="B563" s="166"/>
      <c r="C563" s="166"/>
      <c r="D563" s="225"/>
      <c r="E563" s="225"/>
      <c r="F563" s="226"/>
      <c r="G563" s="166"/>
      <c r="H563" s="226"/>
      <c r="I563" s="166"/>
      <c r="J563" s="226"/>
      <c r="K563" s="166"/>
      <c r="L563" s="226"/>
      <c r="M563" s="166"/>
      <c r="N563" s="226"/>
      <c r="O563" s="166"/>
      <c r="P563" s="226"/>
      <c r="Q563" s="166"/>
      <c r="R563" s="226"/>
    </row>
    <row r="564" spans="2:18" ht="11.5" x14ac:dyDescent="0.25">
      <c r="B564" s="166"/>
      <c r="C564" s="166"/>
      <c r="D564" s="225"/>
      <c r="E564" s="225"/>
      <c r="F564" s="226"/>
      <c r="G564" s="166"/>
      <c r="H564" s="226"/>
      <c r="I564" s="166"/>
      <c r="J564" s="226"/>
      <c r="K564" s="166"/>
      <c r="L564" s="226"/>
      <c r="M564" s="166"/>
      <c r="N564" s="226"/>
      <c r="O564" s="166"/>
      <c r="P564" s="226"/>
      <c r="Q564" s="166"/>
      <c r="R564" s="226"/>
    </row>
    <row r="565" spans="2:18" ht="11.5" x14ac:dyDescent="0.25">
      <c r="B565" s="166"/>
      <c r="C565" s="166"/>
      <c r="D565" s="225"/>
      <c r="E565" s="225"/>
      <c r="F565" s="226"/>
      <c r="G565" s="166"/>
      <c r="H565" s="226"/>
      <c r="I565" s="166"/>
      <c r="J565" s="226"/>
      <c r="K565" s="166"/>
      <c r="L565" s="226"/>
      <c r="M565" s="166"/>
      <c r="N565" s="226"/>
      <c r="O565" s="166"/>
      <c r="P565" s="226"/>
      <c r="Q565" s="166"/>
      <c r="R565" s="226"/>
    </row>
    <row r="566" spans="2:18" ht="11.5" x14ac:dyDescent="0.25">
      <c r="B566" s="166"/>
      <c r="C566" s="166"/>
      <c r="D566" s="225"/>
      <c r="E566" s="225"/>
      <c r="F566" s="226"/>
      <c r="G566" s="166"/>
      <c r="H566" s="226"/>
      <c r="I566" s="166"/>
      <c r="J566" s="226"/>
      <c r="K566" s="166"/>
      <c r="L566" s="226"/>
      <c r="M566" s="166"/>
      <c r="N566" s="226"/>
      <c r="O566" s="166"/>
      <c r="P566" s="226"/>
      <c r="Q566" s="166"/>
      <c r="R566" s="226"/>
    </row>
    <row r="567" spans="2:18" ht="11.5" x14ac:dyDescent="0.25">
      <c r="B567" s="166"/>
      <c r="C567" s="166"/>
      <c r="D567" s="225"/>
      <c r="E567" s="225"/>
      <c r="F567" s="226"/>
      <c r="G567" s="166"/>
      <c r="H567" s="226"/>
      <c r="I567" s="166"/>
      <c r="J567" s="226"/>
      <c r="K567" s="166"/>
      <c r="L567" s="226"/>
      <c r="M567" s="166"/>
      <c r="N567" s="226"/>
      <c r="O567" s="166"/>
      <c r="P567" s="226"/>
      <c r="Q567" s="166"/>
      <c r="R567" s="226"/>
    </row>
    <row r="568" spans="2:18" ht="11.5" x14ac:dyDescent="0.25">
      <c r="B568" s="166"/>
      <c r="C568" s="166"/>
      <c r="D568" s="225"/>
      <c r="E568" s="225"/>
      <c r="F568" s="226"/>
      <c r="G568" s="166"/>
      <c r="H568" s="226"/>
      <c r="I568" s="166"/>
      <c r="J568" s="226"/>
      <c r="K568" s="166"/>
      <c r="L568" s="226"/>
      <c r="M568" s="166"/>
      <c r="N568" s="226"/>
      <c r="O568" s="166"/>
      <c r="P568" s="226"/>
      <c r="Q568" s="166"/>
      <c r="R568" s="226"/>
    </row>
    <row r="569" spans="2:18" ht="11.5" x14ac:dyDescent="0.25">
      <c r="B569" s="166"/>
      <c r="C569" s="166"/>
      <c r="D569" s="225"/>
      <c r="E569" s="225"/>
      <c r="F569" s="226"/>
      <c r="G569" s="166"/>
      <c r="H569" s="226"/>
      <c r="I569" s="166"/>
      <c r="J569" s="226"/>
      <c r="K569" s="166"/>
      <c r="L569" s="226"/>
      <c r="M569" s="166"/>
      <c r="N569" s="226"/>
      <c r="O569" s="166"/>
      <c r="P569" s="226"/>
      <c r="Q569" s="166"/>
      <c r="R569" s="226"/>
    </row>
    <row r="570" spans="2:18" ht="11.5" x14ac:dyDescent="0.25">
      <c r="B570" s="166"/>
      <c r="C570" s="166"/>
      <c r="D570" s="225"/>
      <c r="E570" s="225"/>
      <c r="F570" s="226"/>
      <c r="G570" s="166"/>
      <c r="H570" s="226"/>
      <c r="I570" s="166"/>
      <c r="J570" s="226"/>
      <c r="K570" s="166"/>
      <c r="L570" s="226"/>
      <c r="M570" s="166"/>
      <c r="N570" s="226"/>
      <c r="O570" s="166"/>
      <c r="P570" s="226"/>
      <c r="Q570" s="166"/>
      <c r="R570" s="226"/>
    </row>
    <row r="571" spans="2:18" ht="11.5" x14ac:dyDescent="0.25">
      <c r="B571" s="166"/>
      <c r="C571" s="166"/>
      <c r="D571" s="225"/>
      <c r="E571" s="225"/>
      <c r="F571" s="226"/>
      <c r="G571" s="166"/>
      <c r="H571" s="226"/>
      <c r="I571" s="166"/>
      <c r="J571" s="226"/>
      <c r="K571" s="166"/>
      <c r="L571" s="226"/>
      <c r="M571" s="166"/>
      <c r="N571" s="226"/>
      <c r="O571" s="166"/>
      <c r="P571" s="226"/>
      <c r="Q571" s="166"/>
      <c r="R571" s="226"/>
    </row>
    <row r="572" spans="2:18" ht="11.5" x14ac:dyDescent="0.25">
      <c r="B572" s="166"/>
      <c r="C572" s="166"/>
      <c r="D572" s="225"/>
      <c r="E572" s="225"/>
      <c r="F572" s="226"/>
      <c r="G572" s="166"/>
      <c r="H572" s="226"/>
      <c r="I572" s="166"/>
      <c r="J572" s="226"/>
      <c r="K572" s="166"/>
      <c r="L572" s="226"/>
      <c r="M572" s="166"/>
      <c r="N572" s="226"/>
      <c r="O572" s="166"/>
      <c r="P572" s="226"/>
      <c r="Q572" s="166"/>
      <c r="R572" s="226"/>
    </row>
    <row r="573" spans="2:18" ht="11.5" x14ac:dyDescent="0.25">
      <c r="B573" s="166"/>
      <c r="C573" s="166"/>
      <c r="D573" s="225"/>
      <c r="E573" s="225"/>
      <c r="F573" s="226"/>
      <c r="G573" s="166"/>
      <c r="H573" s="226"/>
      <c r="I573" s="166"/>
      <c r="J573" s="226"/>
      <c r="K573" s="166"/>
      <c r="L573" s="226"/>
      <c r="M573" s="166"/>
      <c r="N573" s="226"/>
      <c r="O573" s="166"/>
      <c r="P573" s="226"/>
      <c r="Q573" s="166"/>
      <c r="R573" s="226"/>
    </row>
    <row r="574" spans="2:18" ht="11.5" x14ac:dyDescent="0.25">
      <c r="B574" s="166"/>
      <c r="C574" s="166"/>
      <c r="D574" s="225"/>
      <c r="E574" s="225"/>
      <c r="F574" s="226"/>
      <c r="G574" s="166"/>
      <c r="H574" s="226"/>
      <c r="I574" s="166"/>
      <c r="J574" s="226"/>
      <c r="K574" s="166"/>
      <c r="L574" s="226"/>
      <c r="M574" s="166"/>
      <c r="N574" s="226"/>
      <c r="O574" s="166"/>
      <c r="P574" s="226"/>
      <c r="Q574" s="166"/>
      <c r="R574" s="226"/>
    </row>
    <row r="575" spans="2:18" ht="11.5" x14ac:dyDescent="0.25">
      <c r="B575" s="166"/>
      <c r="C575" s="166"/>
      <c r="D575" s="225"/>
      <c r="E575" s="225"/>
      <c r="F575" s="226"/>
      <c r="G575" s="166"/>
      <c r="H575" s="226"/>
      <c r="I575" s="166"/>
      <c r="J575" s="226"/>
      <c r="K575" s="166"/>
      <c r="L575" s="226"/>
      <c r="M575" s="166"/>
      <c r="N575" s="226"/>
      <c r="O575" s="166"/>
      <c r="P575" s="226"/>
      <c r="Q575" s="166"/>
      <c r="R575" s="226"/>
    </row>
    <row r="576" spans="2:18" ht="11.5" x14ac:dyDescent="0.25">
      <c r="B576" s="166"/>
      <c r="C576" s="166"/>
      <c r="D576" s="225"/>
      <c r="E576" s="225"/>
      <c r="F576" s="226"/>
      <c r="G576" s="166"/>
      <c r="H576" s="226"/>
      <c r="I576" s="166"/>
      <c r="J576" s="226"/>
      <c r="K576" s="166"/>
      <c r="L576" s="226"/>
      <c r="M576" s="166"/>
      <c r="N576" s="226"/>
      <c r="O576" s="166"/>
      <c r="P576" s="226"/>
      <c r="Q576" s="166"/>
      <c r="R576" s="226"/>
    </row>
    <row r="577" spans="2:18" ht="11.5" x14ac:dyDescent="0.25">
      <c r="B577" s="166"/>
      <c r="C577" s="166"/>
      <c r="D577" s="225"/>
      <c r="E577" s="225"/>
      <c r="F577" s="226"/>
      <c r="G577" s="166"/>
      <c r="H577" s="226"/>
      <c r="I577" s="166"/>
      <c r="J577" s="226"/>
      <c r="K577" s="166"/>
      <c r="L577" s="226"/>
      <c r="M577" s="166"/>
      <c r="N577" s="226"/>
      <c r="O577" s="166"/>
      <c r="P577" s="226"/>
      <c r="Q577" s="166"/>
      <c r="R577" s="226"/>
    </row>
    <row r="578" spans="2:18" ht="11.5" x14ac:dyDescent="0.25">
      <c r="B578" s="166"/>
      <c r="C578" s="166"/>
      <c r="D578" s="225"/>
      <c r="E578" s="225"/>
      <c r="F578" s="226"/>
      <c r="G578" s="166"/>
      <c r="H578" s="226"/>
      <c r="I578" s="166"/>
      <c r="J578" s="226"/>
      <c r="K578" s="166"/>
      <c r="L578" s="226"/>
      <c r="M578" s="166"/>
      <c r="N578" s="226"/>
      <c r="O578" s="166"/>
      <c r="P578" s="226"/>
      <c r="Q578" s="166"/>
      <c r="R578" s="226"/>
    </row>
    <row r="579" spans="2:18" ht="11.5" x14ac:dyDescent="0.25">
      <c r="B579" s="166"/>
      <c r="C579" s="166"/>
      <c r="D579" s="225"/>
      <c r="E579" s="225"/>
      <c r="F579" s="226"/>
      <c r="G579" s="166"/>
      <c r="H579" s="226"/>
      <c r="I579" s="166"/>
      <c r="J579" s="226"/>
      <c r="K579" s="166"/>
      <c r="L579" s="226"/>
      <c r="M579" s="166"/>
      <c r="N579" s="226"/>
      <c r="O579" s="166"/>
      <c r="P579" s="226"/>
      <c r="Q579" s="166"/>
      <c r="R579" s="226"/>
    </row>
    <row r="580" spans="2:18" ht="11.5" x14ac:dyDescent="0.25">
      <c r="B580" s="166"/>
      <c r="C580" s="166"/>
      <c r="D580" s="225"/>
      <c r="E580" s="225"/>
      <c r="F580" s="226"/>
      <c r="G580" s="166"/>
      <c r="H580" s="226"/>
      <c r="I580" s="166"/>
      <c r="J580" s="226"/>
      <c r="K580" s="166"/>
      <c r="L580" s="226"/>
      <c r="M580" s="166"/>
      <c r="N580" s="226"/>
      <c r="O580" s="166"/>
      <c r="P580" s="226"/>
      <c r="Q580" s="166"/>
      <c r="R580" s="226"/>
    </row>
    <row r="581" spans="2:18" ht="11.5" x14ac:dyDescent="0.25">
      <c r="B581" s="166"/>
      <c r="C581" s="166"/>
      <c r="D581" s="225"/>
      <c r="E581" s="225"/>
      <c r="F581" s="226"/>
      <c r="G581" s="166"/>
      <c r="H581" s="226"/>
      <c r="I581" s="166"/>
      <c r="J581" s="226"/>
      <c r="K581" s="166"/>
      <c r="L581" s="226"/>
      <c r="M581" s="166"/>
      <c r="N581" s="226"/>
      <c r="O581" s="166"/>
      <c r="P581" s="226"/>
      <c r="Q581" s="166"/>
      <c r="R581" s="226"/>
    </row>
    <row r="582" spans="2:18" ht="11.5" x14ac:dyDescent="0.25">
      <c r="B582" s="166"/>
      <c r="C582" s="166"/>
      <c r="D582" s="225"/>
      <c r="E582" s="225"/>
      <c r="F582" s="226"/>
      <c r="G582" s="166"/>
      <c r="H582" s="226"/>
      <c r="I582" s="166"/>
      <c r="J582" s="226"/>
      <c r="K582" s="166"/>
      <c r="L582" s="226"/>
      <c r="M582" s="166"/>
      <c r="N582" s="226"/>
      <c r="O582" s="166"/>
      <c r="P582" s="226"/>
      <c r="Q582" s="166"/>
      <c r="R582" s="226"/>
    </row>
    <row r="583" spans="2:18" ht="11.5" x14ac:dyDescent="0.25">
      <c r="B583" s="166"/>
      <c r="C583" s="166"/>
      <c r="D583" s="225"/>
      <c r="E583" s="225"/>
      <c r="F583" s="226"/>
      <c r="G583" s="166"/>
      <c r="H583" s="226"/>
      <c r="I583" s="166"/>
      <c r="J583" s="226"/>
      <c r="K583" s="166"/>
      <c r="L583" s="226"/>
      <c r="M583" s="166"/>
      <c r="N583" s="226"/>
      <c r="O583" s="166"/>
      <c r="P583" s="226"/>
      <c r="Q583" s="166"/>
      <c r="R583" s="226"/>
    </row>
    <row r="584" spans="2:18" ht="11.5" x14ac:dyDescent="0.25">
      <c r="B584" s="166"/>
      <c r="C584" s="166"/>
      <c r="D584" s="225"/>
      <c r="E584" s="225"/>
      <c r="F584" s="226"/>
      <c r="G584" s="166"/>
      <c r="H584" s="226"/>
      <c r="I584" s="166"/>
      <c r="J584" s="226"/>
      <c r="K584" s="166"/>
      <c r="L584" s="226"/>
      <c r="M584" s="166"/>
      <c r="N584" s="226"/>
      <c r="O584" s="166"/>
      <c r="P584" s="226"/>
      <c r="Q584" s="166"/>
      <c r="R584" s="226"/>
    </row>
    <row r="585" spans="2:18" ht="11.5" x14ac:dyDescent="0.25">
      <c r="B585" s="166"/>
      <c r="C585" s="166"/>
      <c r="D585" s="225"/>
      <c r="E585" s="225"/>
      <c r="F585" s="226"/>
      <c r="G585" s="166"/>
      <c r="H585" s="226"/>
      <c r="I585" s="166"/>
      <c r="J585" s="226"/>
      <c r="K585" s="166"/>
      <c r="L585" s="226"/>
      <c r="M585" s="166"/>
      <c r="N585" s="226"/>
      <c r="O585" s="166"/>
      <c r="P585" s="226"/>
      <c r="Q585" s="166"/>
      <c r="R585" s="226"/>
    </row>
    <row r="586" spans="2:18" ht="11.5" x14ac:dyDescent="0.25">
      <c r="B586" s="166"/>
      <c r="C586" s="166"/>
      <c r="D586" s="225"/>
      <c r="E586" s="225"/>
      <c r="F586" s="226"/>
      <c r="G586" s="166"/>
      <c r="H586" s="226"/>
      <c r="I586" s="166"/>
      <c r="J586" s="226"/>
      <c r="K586" s="166"/>
      <c r="L586" s="226"/>
      <c r="M586" s="166"/>
      <c r="N586" s="226"/>
      <c r="O586" s="166"/>
      <c r="P586" s="226"/>
      <c r="Q586" s="166"/>
      <c r="R586" s="226"/>
    </row>
    <row r="587" spans="2:18" ht="11.5" x14ac:dyDescent="0.25">
      <c r="B587" s="166"/>
      <c r="C587" s="166"/>
      <c r="D587" s="225"/>
      <c r="E587" s="225"/>
      <c r="F587" s="226"/>
      <c r="G587" s="166"/>
      <c r="H587" s="226"/>
      <c r="I587" s="166"/>
      <c r="J587" s="226"/>
      <c r="K587" s="166"/>
      <c r="L587" s="226"/>
      <c r="M587" s="166"/>
      <c r="N587" s="226"/>
      <c r="O587" s="166"/>
      <c r="P587" s="226"/>
      <c r="Q587" s="166"/>
      <c r="R587" s="226"/>
    </row>
    <row r="588" spans="2:18" ht="11.5" x14ac:dyDescent="0.25">
      <c r="B588" s="166"/>
      <c r="C588" s="166"/>
      <c r="D588" s="225"/>
      <c r="E588" s="225"/>
      <c r="F588" s="226"/>
      <c r="G588" s="166"/>
      <c r="H588" s="226"/>
      <c r="I588" s="166"/>
      <c r="J588" s="226"/>
      <c r="K588" s="166"/>
      <c r="L588" s="226"/>
      <c r="M588" s="166"/>
      <c r="N588" s="226"/>
      <c r="O588" s="166"/>
      <c r="P588" s="226"/>
      <c r="Q588" s="166"/>
      <c r="R588" s="226"/>
    </row>
    <row r="589" spans="2:18" ht="11.5" x14ac:dyDescent="0.25">
      <c r="B589" s="166"/>
      <c r="C589" s="166"/>
      <c r="D589" s="225"/>
      <c r="E589" s="225"/>
      <c r="F589" s="226"/>
      <c r="G589" s="166"/>
      <c r="H589" s="226"/>
      <c r="I589" s="166"/>
      <c r="J589" s="226"/>
      <c r="K589" s="166"/>
      <c r="L589" s="226"/>
      <c r="M589" s="166"/>
      <c r="N589" s="226"/>
      <c r="O589" s="166"/>
      <c r="P589" s="226"/>
      <c r="Q589" s="166"/>
      <c r="R589" s="226"/>
    </row>
    <row r="590" spans="2:18" ht="11.5" x14ac:dyDescent="0.25">
      <c r="B590" s="166"/>
      <c r="C590" s="166"/>
      <c r="D590" s="225"/>
      <c r="E590" s="225"/>
      <c r="F590" s="226"/>
      <c r="G590" s="166"/>
      <c r="H590" s="226"/>
      <c r="I590" s="166"/>
      <c r="J590" s="226"/>
      <c r="K590" s="166"/>
      <c r="L590" s="226"/>
      <c r="M590" s="166"/>
      <c r="N590" s="226"/>
      <c r="O590" s="166"/>
      <c r="P590" s="226"/>
      <c r="Q590" s="166"/>
      <c r="R590" s="226"/>
    </row>
    <row r="591" spans="2:18" ht="11.5" x14ac:dyDescent="0.25">
      <c r="B591" s="166"/>
      <c r="C591" s="166"/>
      <c r="D591" s="225"/>
      <c r="E591" s="225"/>
      <c r="F591" s="226"/>
      <c r="G591" s="166"/>
      <c r="H591" s="226"/>
      <c r="I591" s="166"/>
      <c r="J591" s="226"/>
      <c r="K591" s="166"/>
      <c r="L591" s="226"/>
      <c r="M591" s="166"/>
      <c r="N591" s="226"/>
      <c r="O591" s="166"/>
      <c r="P591" s="226"/>
      <c r="Q591" s="166"/>
      <c r="R591" s="226"/>
    </row>
    <row r="592" spans="2:18" ht="11.5" x14ac:dyDescent="0.25">
      <c r="B592" s="166"/>
      <c r="C592" s="166"/>
      <c r="D592" s="225"/>
      <c r="E592" s="225"/>
      <c r="F592" s="226"/>
      <c r="G592" s="166"/>
      <c r="H592" s="226"/>
      <c r="I592" s="166"/>
      <c r="J592" s="226"/>
      <c r="K592" s="166"/>
      <c r="L592" s="226"/>
      <c r="M592" s="166"/>
      <c r="N592" s="226"/>
      <c r="O592" s="166"/>
      <c r="P592" s="226"/>
      <c r="Q592" s="166"/>
      <c r="R592" s="226"/>
    </row>
    <row r="593" spans="2:18" ht="11.5" x14ac:dyDescent="0.25">
      <c r="B593" s="166"/>
      <c r="C593" s="166"/>
      <c r="D593" s="225"/>
      <c r="E593" s="225"/>
      <c r="F593" s="226"/>
      <c r="G593" s="166"/>
      <c r="H593" s="226"/>
      <c r="I593" s="166"/>
      <c r="J593" s="226"/>
      <c r="K593" s="166"/>
      <c r="L593" s="226"/>
      <c r="M593" s="166"/>
      <c r="N593" s="226"/>
      <c r="O593" s="166"/>
      <c r="P593" s="226"/>
      <c r="Q593" s="166"/>
      <c r="R593" s="226"/>
    </row>
    <row r="594" spans="2:18" ht="11.5" x14ac:dyDescent="0.25">
      <c r="B594" s="166"/>
      <c r="C594" s="166"/>
      <c r="D594" s="225"/>
      <c r="E594" s="225"/>
      <c r="F594" s="226"/>
      <c r="G594" s="166"/>
      <c r="H594" s="226"/>
      <c r="I594" s="166"/>
      <c r="J594" s="226"/>
      <c r="K594" s="166"/>
      <c r="L594" s="226"/>
      <c r="M594" s="166"/>
      <c r="N594" s="226"/>
      <c r="O594" s="166"/>
      <c r="P594" s="226"/>
      <c r="Q594" s="166"/>
      <c r="R594" s="226"/>
    </row>
    <row r="595" spans="2:18" ht="11.5" x14ac:dyDescent="0.25">
      <c r="B595" s="166"/>
      <c r="C595" s="166"/>
      <c r="D595" s="225"/>
      <c r="E595" s="225"/>
      <c r="F595" s="226"/>
      <c r="G595" s="166"/>
      <c r="H595" s="226"/>
      <c r="I595" s="166"/>
      <c r="J595" s="226"/>
      <c r="K595" s="166"/>
      <c r="L595" s="226"/>
      <c r="M595" s="166"/>
      <c r="N595" s="226"/>
      <c r="O595" s="166"/>
      <c r="P595" s="226"/>
      <c r="Q595" s="166"/>
      <c r="R595" s="226"/>
    </row>
    <row r="596" spans="2:18" ht="11.5" x14ac:dyDescent="0.25">
      <c r="B596" s="166"/>
      <c r="C596" s="166"/>
      <c r="D596" s="225"/>
      <c r="E596" s="225"/>
      <c r="F596" s="226"/>
      <c r="G596" s="166"/>
      <c r="H596" s="226"/>
      <c r="I596" s="166"/>
      <c r="J596" s="226"/>
      <c r="K596" s="166"/>
      <c r="L596" s="226"/>
      <c r="M596" s="166"/>
      <c r="N596" s="226"/>
      <c r="O596" s="166"/>
      <c r="P596" s="226"/>
      <c r="Q596" s="166"/>
      <c r="R596" s="226"/>
    </row>
    <row r="597" spans="2:18" ht="11.5" x14ac:dyDescent="0.25">
      <c r="B597" s="166"/>
      <c r="C597" s="166"/>
      <c r="D597" s="225"/>
      <c r="E597" s="225"/>
      <c r="F597" s="226"/>
      <c r="G597" s="166"/>
      <c r="H597" s="226"/>
      <c r="I597" s="166"/>
      <c r="J597" s="226"/>
      <c r="K597" s="166"/>
      <c r="L597" s="226"/>
      <c r="M597" s="166"/>
      <c r="N597" s="226"/>
      <c r="O597" s="166"/>
      <c r="P597" s="226"/>
      <c r="Q597" s="166"/>
      <c r="R597" s="226"/>
    </row>
    <row r="598" spans="2:18" ht="11.5" x14ac:dyDescent="0.25">
      <c r="B598" s="166"/>
      <c r="C598" s="166"/>
      <c r="D598" s="225"/>
      <c r="E598" s="225"/>
      <c r="F598" s="226"/>
      <c r="G598" s="166"/>
      <c r="H598" s="226"/>
      <c r="I598" s="166"/>
      <c r="J598" s="226"/>
      <c r="K598" s="166"/>
      <c r="L598" s="226"/>
      <c r="M598" s="166"/>
      <c r="N598" s="226"/>
      <c r="O598" s="166"/>
      <c r="P598" s="226"/>
      <c r="Q598" s="166"/>
      <c r="R598" s="226"/>
    </row>
    <row r="599" spans="2:18" ht="11.5" x14ac:dyDescent="0.25">
      <c r="B599" s="166"/>
      <c r="C599" s="166"/>
      <c r="D599" s="225"/>
      <c r="E599" s="225"/>
      <c r="F599" s="226"/>
      <c r="G599" s="166"/>
      <c r="H599" s="226"/>
      <c r="I599" s="166"/>
      <c r="J599" s="226"/>
      <c r="K599" s="166"/>
      <c r="L599" s="226"/>
      <c r="M599" s="166"/>
      <c r="N599" s="226"/>
      <c r="O599" s="166"/>
      <c r="P599" s="226"/>
      <c r="Q599" s="166"/>
      <c r="R599" s="226"/>
    </row>
    <row r="600" spans="2:18" ht="11.5" x14ac:dyDescent="0.25">
      <c r="B600" s="166"/>
      <c r="C600" s="166"/>
      <c r="D600" s="225"/>
      <c r="E600" s="225"/>
      <c r="F600" s="226"/>
      <c r="G600" s="166"/>
      <c r="H600" s="226"/>
      <c r="I600" s="166"/>
      <c r="J600" s="226"/>
      <c r="K600" s="166"/>
      <c r="L600" s="226"/>
      <c r="M600" s="166"/>
      <c r="N600" s="226"/>
      <c r="O600" s="166"/>
      <c r="P600" s="226"/>
      <c r="Q600" s="166"/>
      <c r="R600" s="226"/>
    </row>
    <row r="601" spans="2:18" ht="11.5" x14ac:dyDescent="0.25">
      <c r="B601" s="166"/>
      <c r="C601" s="166"/>
      <c r="D601" s="225"/>
      <c r="E601" s="225"/>
      <c r="F601" s="226"/>
      <c r="G601" s="166"/>
      <c r="H601" s="226"/>
      <c r="I601" s="166"/>
      <c r="J601" s="226"/>
      <c r="K601" s="166"/>
      <c r="L601" s="226"/>
      <c r="M601" s="166"/>
      <c r="N601" s="226"/>
      <c r="O601" s="166"/>
      <c r="P601" s="226"/>
      <c r="Q601" s="166"/>
      <c r="R601" s="226"/>
    </row>
    <row r="602" spans="2:18" ht="11.5" x14ac:dyDescent="0.25">
      <c r="B602" s="166"/>
      <c r="C602" s="166"/>
      <c r="D602" s="225"/>
      <c r="E602" s="225"/>
      <c r="F602" s="226"/>
      <c r="G602" s="166"/>
      <c r="H602" s="226"/>
      <c r="I602" s="166"/>
      <c r="J602" s="226"/>
      <c r="K602" s="166"/>
      <c r="L602" s="226"/>
      <c r="M602" s="166"/>
      <c r="N602" s="226"/>
      <c r="O602" s="166"/>
      <c r="P602" s="226"/>
      <c r="Q602" s="166"/>
      <c r="R602" s="226"/>
    </row>
    <row r="603" spans="2:18" ht="11.5" x14ac:dyDescent="0.25">
      <c r="B603" s="166"/>
      <c r="C603" s="166"/>
      <c r="D603" s="225"/>
      <c r="E603" s="225"/>
      <c r="F603" s="226"/>
      <c r="G603" s="166"/>
      <c r="H603" s="226"/>
      <c r="I603" s="166"/>
      <c r="J603" s="226"/>
      <c r="K603" s="166"/>
      <c r="L603" s="226"/>
      <c r="M603" s="166"/>
      <c r="N603" s="226"/>
      <c r="O603" s="166"/>
      <c r="P603" s="226"/>
      <c r="Q603" s="166"/>
      <c r="R603" s="226"/>
    </row>
    <row r="604" spans="2:18" ht="11.5" x14ac:dyDescent="0.25">
      <c r="B604" s="166"/>
      <c r="C604" s="166"/>
      <c r="D604" s="225"/>
      <c r="E604" s="225"/>
      <c r="F604" s="226"/>
      <c r="G604" s="166"/>
      <c r="H604" s="226"/>
      <c r="I604" s="166"/>
      <c r="J604" s="226"/>
      <c r="K604" s="166"/>
      <c r="L604" s="226"/>
      <c r="M604" s="166"/>
      <c r="N604" s="226"/>
      <c r="O604" s="166"/>
      <c r="P604" s="226"/>
      <c r="Q604" s="166"/>
      <c r="R604" s="226"/>
    </row>
    <row r="605" spans="2:18" ht="11.5" x14ac:dyDescent="0.25">
      <c r="B605" s="166"/>
      <c r="C605" s="166"/>
      <c r="D605" s="225"/>
      <c r="E605" s="225"/>
      <c r="F605" s="226"/>
      <c r="G605" s="166"/>
      <c r="H605" s="226"/>
      <c r="I605" s="166"/>
      <c r="J605" s="226"/>
      <c r="K605" s="166"/>
      <c r="L605" s="226"/>
      <c r="M605" s="166"/>
      <c r="N605" s="226"/>
      <c r="O605" s="166"/>
      <c r="P605" s="226"/>
      <c r="Q605" s="166"/>
      <c r="R605" s="226"/>
    </row>
    <row r="606" spans="2:18" ht="11.5" x14ac:dyDescent="0.25">
      <c r="B606" s="166"/>
      <c r="C606" s="166"/>
      <c r="D606" s="225"/>
      <c r="E606" s="225"/>
      <c r="F606" s="226"/>
      <c r="G606" s="166"/>
      <c r="H606" s="226"/>
      <c r="I606" s="166"/>
      <c r="J606" s="226"/>
      <c r="K606" s="166"/>
      <c r="L606" s="226"/>
      <c r="M606" s="166"/>
      <c r="N606" s="226"/>
      <c r="O606" s="166"/>
      <c r="P606" s="226"/>
      <c r="Q606" s="166"/>
      <c r="R606" s="226"/>
    </row>
    <row r="607" spans="2:18" ht="11.5" x14ac:dyDescent="0.25">
      <c r="B607" s="166"/>
      <c r="C607" s="166"/>
      <c r="D607" s="225"/>
      <c r="E607" s="225"/>
      <c r="F607" s="226"/>
      <c r="G607" s="166"/>
      <c r="H607" s="226"/>
      <c r="I607" s="166"/>
      <c r="J607" s="226"/>
      <c r="K607" s="166"/>
      <c r="L607" s="226"/>
      <c r="M607" s="166"/>
      <c r="N607" s="226"/>
      <c r="O607" s="166"/>
      <c r="P607" s="226"/>
      <c r="Q607" s="166"/>
      <c r="R607" s="226"/>
    </row>
    <row r="608" spans="2:18" ht="11.5" x14ac:dyDescent="0.25">
      <c r="B608" s="166"/>
      <c r="C608" s="166"/>
      <c r="D608" s="225"/>
      <c r="E608" s="225"/>
      <c r="F608" s="226"/>
      <c r="G608" s="166"/>
      <c r="H608" s="226"/>
      <c r="I608" s="166"/>
      <c r="J608" s="226"/>
      <c r="K608" s="166"/>
      <c r="L608" s="226"/>
      <c r="M608" s="166"/>
      <c r="N608" s="226"/>
      <c r="O608" s="166"/>
      <c r="P608" s="226"/>
      <c r="Q608" s="166"/>
      <c r="R608" s="226"/>
    </row>
    <row r="609" spans="2:18" ht="11.5" x14ac:dyDescent="0.25">
      <c r="B609" s="166"/>
      <c r="C609" s="166"/>
      <c r="D609" s="225"/>
      <c r="E609" s="225"/>
      <c r="F609" s="226"/>
      <c r="G609" s="166"/>
      <c r="H609" s="226"/>
      <c r="I609" s="166"/>
      <c r="J609" s="226"/>
      <c r="K609" s="166"/>
      <c r="L609" s="226"/>
      <c r="M609" s="166"/>
      <c r="N609" s="226"/>
      <c r="O609" s="166"/>
      <c r="P609" s="226"/>
      <c r="Q609" s="166"/>
      <c r="R609" s="226"/>
    </row>
    <row r="610" spans="2:18" ht="11.5" x14ac:dyDescent="0.25">
      <c r="B610" s="166"/>
      <c r="C610" s="166"/>
      <c r="D610" s="225"/>
      <c r="E610" s="225"/>
      <c r="F610" s="226"/>
      <c r="G610" s="166"/>
      <c r="H610" s="226"/>
      <c r="I610" s="166"/>
      <c r="J610" s="226"/>
      <c r="K610" s="166"/>
      <c r="L610" s="226"/>
      <c r="M610" s="166"/>
      <c r="N610" s="226"/>
      <c r="O610" s="166"/>
      <c r="P610" s="226"/>
      <c r="Q610" s="166"/>
      <c r="R610" s="226"/>
    </row>
    <row r="611" spans="2:18" ht="11.5" x14ac:dyDescent="0.25">
      <c r="B611" s="166"/>
      <c r="C611" s="166"/>
      <c r="D611" s="225"/>
      <c r="E611" s="225"/>
      <c r="F611" s="226"/>
      <c r="G611" s="166"/>
      <c r="H611" s="226"/>
      <c r="I611" s="166"/>
      <c r="J611" s="226"/>
      <c r="K611" s="166"/>
      <c r="L611" s="226"/>
      <c r="M611" s="166"/>
      <c r="N611" s="226"/>
      <c r="O611" s="166"/>
      <c r="P611" s="226"/>
      <c r="Q611" s="166"/>
      <c r="R611" s="226"/>
    </row>
    <row r="612" spans="2:18" ht="11.5" x14ac:dyDescent="0.25">
      <c r="B612" s="166"/>
      <c r="C612" s="166"/>
      <c r="D612" s="225"/>
      <c r="E612" s="225"/>
      <c r="F612" s="226"/>
      <c r="G612" s="166"/>
      <c r="H612" s="226"/>
      <c r="I612" s="166"/>
      <c r="J612" s="226"/>
      <c r="K612" s="166"/>
      <c r="L612" s="226"/>
      <c r="M612" s="166"/>
      <c r="N612" s="226"/>
      <c r="O612" s="166"/>
      <c r="P612" s="226"/>
      <c r="Q612" s="166"/>
      <c r="R612" s="226"/>
    </row>
    <row r="613" spans="2:18" ht="11.5" x14ac:dyDescent="0.25">
      <c r="B613" s="166"/>
      <c r="C613" s="166"/>
      <c r="D613" s="225"/>
      <c r="E613" s="225"/>
      <c r="F613" s="226"/>
      <c r="G613" s="166"/>
      <c r="H613" s="226"/>
      <c r="I613" s="166"/>
      <c r="J613" s="226"/>
      <c r="K613" s="166"/>
      <c r="L613" s="226"/>
      <c r="M613" s="166"/>
      <c r="N613" s="226"/>
      <c r="O613" s="166"/>
      <c r="P613" s="226"/>
      <c r="Q613" s="166"/>
      <c r="R613" s="226"/>
    </row>
    <row r="614" spans="2:18" ht="11.5" x14ac:dyDescent="0.25">
      <c r="B614" s="166"/>
      <c r="C614" s="166"/>
      <c r="D614" s="225"/>
      <c r="E614" s="225"/>
      <c r="F614" s="226"/>
      <c r="G614" s="166"/>
      <c r="H614" s="226"/>
      <c r="I614" s="166"/>
      <c r="J614" s="226"/>
      <c r="K614" s="166"/>
      <c r="L614" s="226"/>
      <c r="M614" s="166"/>
      <c r="N614" s="226"/>
      <c r="O614" s="166"/>
      <c r="P614" s="226"/>
      <c r="Q614" s="166"/>
      <c r="R614" s="226"/>
    </row>
    <row r="615" spans="2:18" ht="11.5" x14ac:dyDescent="0.25">
      <c r="B615" s="166"/>
      <c r="C615" s="166"/>
      <c r="D615" s="225"/>
      <c r="E615" s="225"/>
      <c r="F615" s="226"/>
      <c r="G615" s="166"/>
      <c r="H615" s="226"/>
      <c r="I615" s="166"/>
      <c r="J615" s="226"/>
      <c r="K615" s="166"/>
      <c r="L615" s="226"/>
      <c r="M615" s="166"/>
      <c r="N615" s="226"/>
      <c r="O615" s="166"/>
      <c r="P615" s="226"/>
      <c r="Q615" s="166"/>
      <c r="R615" s="226"/>
    </row>
    <row r="616" spans="2:18" ht="11.5" x14ac:dyDescent="0.25">
      <c r="B616" s="166"/>
      <c r="C616" s="166"/>
      <c r="D616" s="225"/>
      <c r="E616" s="225"/>
      <c r="F616" s="226"/>
      <c r="G616" s="166"/>
      <c r="H616" s="226"/>
      <c r="I616" s="166"/>
      <c r="J616" s="226"/>
      <c r="K616" s="166"/>
      <c r="L616" s="226"/>
      <c r="M616" s="166"/>
      <c r="N616" s="226"/>
      <c r="O616" s="166"/>
      <c r="P616" s="226"/>
      <c r="Q616" s="166"/>
      <c r="R616" s="226"/>
    </row>
    <row r="617" spans="2:18" ht="11.5" x14ac:dyDescent="0.25">
      <c r="B617" s="166"/>
      <c r="C617" s="166"/>
      <c r="D617" s="225"/>
      <c r="E617" s="225"/>
      <c r="F617" s="226"/>
      <c r="G617" s="166"/>
      <c r="H617" s="226"/>
      <c r="I617" s="166"/>
      <c r="J617" s="226"/>
      <c r="K617" s="166"/>
      <c r="L617" s="226"/>
      <c r="M617" s="166"/>
      <c r="N617" s="226"/>
      <c r="O617" s="166"/>
      <c r="P617" s="226"/>
      <c r="Q617" s="166"/>
      <c r="R617" s="226"/>
    </row>
    <row r="618" spans="2:18" ht="11.5" x14ac:dyDescent="0.25">
      <c r="B618" s="166"/>
      <c r="C618" s="166"/>
      <c r="D618" s="225"/>
      <c r="E618" s="225"/>
      <c r="F618" s="226"/>
      <c r="G618" s="166"/>
      <c r="H618" s="226"/>
      <c r="I618" s="166"/>
      <c r="J618" s="226"/>
      <c r="K618" s="166"/>
      <c r="L618" s="226"/>
      <c r="M618" s="166"/>
      <c r="N618" s="226"/>
      <c r="O618" s="166"/>
      <c r="P618" s="226"/>
      <c r="Q618" s="166"/>
      <c r="R618" s="226"/>
    </row>
    <row r="619" spans="2:18" ht="11.5" x14ac:dyDescent="0.25">
      <c r="B619" s="166"/>
      <c r="C619" s="166"/>
      <c r="D619" s="225"/>
      <c r="E619" s="225"/>
      <c r="F619" s="226"/>
      <c r="G619" s="166"/>
      <c r="H619" s="226"/>
      <c r="I619" s="166"/>
      <c r="J619" s="226"/>
      <c r="K619" s="166"/>
      <c r="L619" s="226"/>
      <c r="M619" s="166"/>
      <c r="N619" s="226"/>
      <c r="O619" s="166"/>
      <c r="P619" s="226"/>
      <c r="Q619" s="166"/>
      <c r="R619" s="226"/>
    </row>
    <row r="620" spans="2:18" ht="11.5" x14ac:dyDescent="0.25">
      <c r="B620" s="166"/>
      <c r="C620" s="166"/>
      <c r="D620" s="225"/>
      <c r="E620" s="225"/>
      <c r="F620" s="226"/>
      <c r="G620" s="166"/>
      <c r="H620" s="226"/>
      <c r="I620" s="166"/>
      <c r="J620" s="226"/>
      <c r="K620" s="166"/>
      <c r="L620" s="226"/>
      <c r="M620" s="166"/>
      <c r="N620" s="226"/>
      <c r="O620" s="166"/>
      <c r="P620" s="226"/>
      <c r="Q620" s="166"/>
      <c r="R620" s="226"/>
    </row>
    <row r="621" spans="2:18" ht="11.5" x14ac:dyDescent="0.25">
      <c r="B621" s="166"/>
      <c r="C621" s="166"/>
      <c r="D621" s="225"/>
      <c r="E621" s="225"/>
      <c r="F621" s="226"/>
      <c r="G621" s="166"/>
      <c r="H621" s="226"/>
      <c r="I621" s="166"/>
      <c r="J621" s="226"/>
      <c r="K621" s="166"/>
      <c r="L621" s="226"/>
      <c r="M621" s="166"/>
      <c r="N621" s="226"/>
      <c r="O621" s="166"/>
      <c r="P621" s="226"/>
      <c r="Q621" s="166"/>
      <c r="R621" s="226"/>
    </row>
    <row r="622" spans="2:18" ht="11.5" x14ac:dyDescent="0.25">
      <c r="B622" s="166"/>
      <c r="C622" s="166"/>
      <c r="D622" s="225"/>
      <c r="E622" s="225"/>
      <c r="F622" s="226"/>
      <c r="G622" s="166"/>
      <c r="H622" s="226"/>
      <c r="I622" s="166"/>
      <c r="J622" s="226"/>
      <c r="K622" s="166"/>
      <c r="L622" s="226"/>
      <c r="M622" s="166"/>
      <c r="N622" s="226"/>
      <c r="O622" s="166"/>
      <c r="P622" s="226"/>
      <c r="Q622" s="166"/>
      <c r="R622" s="226"/>
    </row>
    <row r="623" spans="2:18" ht="11.5" x14ac:dyDescent="0.25">
      <c r="B623" s="166"/>
      <c r="C623" s="166"/>
      <c r="D623" s="225"/>
      <c r="E623" s="225"/>
      <c r="F623" s="226"/>
      <c r="G623" s="166"/>
      <c r="H623" s="226"/>
      <c r="I623" s="166"/>
      <c r="J623" s="226"/>
      <c r="K623" s="166"/>
      <c r="L623" s="226"/>
      <c r="M623" s="166"/>
      <c r="N623" s="226"/>
      <c r="O623" s="166"/>
      <c r="P623" s="226"/>
      <c r="Q623" s="166"/>
      <c r="R623" s="226"/>
    </row>
    <row r="624" spans="2:18" ht="11.5" x14ac:dyDescent="0.25">
      <c r="B624" s="166"/>
      <c r="C624" s="166"/>
      <c r="D624" s="225"/>
      <c r="E624" s="225"/>
      <c r="F624" s="226"/>
      <c r="G624" s="166"/>
      <c r="H624" s="226"/>
      <c r="I624" s="166"/>
      <c r="J624" s="226"/>
      <c r="K624" s="166"/>
      <c r="L624" s="226"/>
      <c r="M624" s="166"/>
      <c r="N624" s="226"/>
      <c r="O624" s="166"/>
      <c r="P624" s="226"/>
      <c r="Q624" s="166"/>
      <c r="R624" s="226"/>
    </row>
    <row r="625" spans="2:18" ht="11.5" x14ac:dyDescent="0.25">
      <c r="B625" s="166"/>
      <c r="C625" s="166"/>
      <c r="D625" s="225"/>
      <c r="E625" s="225"/>
      <c r="F625" s="226"/>
      <c r="G625" s="166"/>
      <c r="H625" s="226"/>
      <c r="I625" s="166"/>
      <c r="J625" s="226"/>
      <c r="K625" s="166"/>
      <c r="L625" s="226"/>
      <c r="M625" s="166"/>
      <c r="N625" s="226"/>
      <c r="O625" s="166"/>
      <c r="P625" s="226"/>
      <c r="Q625" s="166"/>
      <c r="R625" s="226"/>
    </row>
    <row r="626" spans="2:18" ht="11.5" x14ac:dyDescent="0.25">
      <c r="B626" s="166"/>
      <c r="C626" s="166"/>
      <c r="D626" s="225"/>
      <c r="E626" s="225"/>
      <c r="F626" s="226"/>
      <c r="G626" s="166"/>
      <c r="H626" s="226"/>
      <c r="I626" s="166"/>
      <c r="J626" s="226"/>
      <c r="K626" s="166"/>
      <c r="L626" s="226"/>
      <c r="M626" s="166"/>
      <c r="N626" s="226"/>
      <c r="O626" s="166"/>
      <c r="P626" s="226"/>
      <c r="Q626" s="166"/>
      <c r="R626" s="226"/>
    </row>
    <row r="627" spans="2:18" ht="11.5" x14ac:dyDescent="0.25">
      <c r="B627" s="166"/>
      <c r="C627" s="166"/>
      <c r="D627" s="225"/>
      <c r="E627" s="225"/>
      <c r="F627" s="226"/>
      <c r="G627" s="166"/>
      <c r="H627" s="226"/>
      <c r="I627" s="166"/>
      <c r="J627" s="226"/>
      <c r="K627" s="166"/>
      <c r="L627" s="226"/>
      <c r="M627" s="166"/>
      <c r="N627" s="226"/>
      <c r="O627" s="166"/>
      <c r="P627" s="226"/>
      <c r="Q627" s="166"/>
      <c r="R627" s="226"/>
    </row>
    <row r="628" spans="2:18" ht="11.5" x14ac:dyDescent="0.25">
      <c r="B628" s="166"/>
      <c r="C628" s="166"/>
      <c r="D628" s="225"/>
      <c r="E628" s="225"/>
      <c r="F628" s="226"/>
      <c r="G628" s="166"/>
      <c r="H628" s="226"/>
      <c r="I628" s="166"/>
      <c r="J628" s="226"/>
      <c r="K628" s="166"/>
      <c r="L628" s="226"/>
      <c r="M628" s="166"/>
      <c r="N628" s="226"/>
      <c r="O628" s="166"/>
      <c r="P628" s="226"/>
      <c r="Q628" s="166"/>
      <c r="R628" s="226"/>
    </row>
    <row r="629" spans="2:18" ht="11.5" x14ac:dyDescent="0.25">
      <c r="B629" s="166"/>
      <c r="C629" s="166"/>
      <c r="D629" s="225"/>
      <c r="E629" s="225"/>
      <c r="F629" s="226"/>
      <c r="G629" s="166"/>
      <c r="H629" s="226"/>
      <c r="I629" s="166"/>
      <c r="J629" s="226"/>
      <c r="K629" s="166"/>
      <c r="L629" s="226"/>
      <c r="M629" s="166"/>
      <c r="N629" s="226"/>
      <c r="O629" s="166"/>
      <c r="P629" s="226"/>
      <c r="Q629" s="166"/>
      <c r="R629" s="226"/>
    </row>
    <row r="630" spans="2:18" ht="11.5" x14ac:dyDescent="0.25">
      <c r="B630" s="166"/>
      <c r="C630" s="166"/>
      <c r="D630" s="225"/>
      <c r="E630" s="225"/>
      <c r="F630" s="226"/>
      <c r="G630" s="166"/>
      <c r="H630" s="226"/>
      <c r="I630" s="166"/>
      <c r="J630" s="226"/>
      <c r="K630" s="166"/>
      <c r="L630" s="226"/>
      <c r="M630" s="166"/>
      <c r="N630" s="226"/>
      <c r="O630" s="166"/>
      <c r="P630" s="226"/>
      <c r="Q630" s="166"/>
      <c r="R630" s="226"/>
    </row>
    <row r="631" spans="2:18" ht="11.5" x14ac:dyDescent="0.25">
      <c r="B631" s="166"/>
      <c r="C631" s="166"/>
      <c r="D631" s="225"/>
      <c r="E631" s="225"/>
      <c r="F631" s="226"/>
      <c r="G631" s="166"/>
      <c r="H631" s="226"/>
      <c r="I631" s="166"/>
      <c r="J631" s="226"/>
      <c r="K631" s="166"/>
      <c r="L631" s="226"/>
      <c r="M631" s="166"/>
      <c r="N631" s="226"/>
      <c r="O631" s="166"/>
      <c r="P631" s="226"/>
      <c r="Q631" s="166"/>
      <c r="R631" s="226"/>
    </row>
    <row r="632" spans="2:18" ht="11.5" x14ac:dyDescent="0.25">
      <c r="B632" s="166"/>
      <c r="C632" s="166"/>
      <c r="D632" s="225"/>
      <c r="E632" s="225"/>
      <c r="F632" s="226"/>
      <c r="G632" s="166"/>
      <c r="H632" s="226"/>
      <c r="I632" s="166"/>
      <c r="J632" s="226"/>
      <c r="K632" s="166"/>
      <c r="L632" s="226"/>
      <c r="M632" s="166"/>
      <c r="N632" s="226"/>
      <c r="O632" s="166"/>
      <c r="P632" s="226"/>
      <c r="Q632" s="166"/>
      <c r="R632" s="226"/>
    </row>
    <row r="633" spans="2:18" ht="11.5" x14ac:dyDescent="0.25">
      <c r="B633" s="166"/>
      <c r="C633" s="166"/>
      <c r="D633" s="225"/>
      <c r="E633" s="225"/>
      <c r="F633" s="226"/>
      <c r="G633" s="166"/>
      <c r="H633" s="226"/>
      <c r="I633" s="166"/>
      <c r="J633" s="226"/>
      <c r="K633" s="166"/>
      <c r="L633" s="226"/>
      <c r="M633" s="166"/>
      <c r="N633" s="226"/>
      <c r="O633" s="166"/>
      <c r="P633" s="226"/>
      <c r="Q633" s="166"/>
      <c r="R633" s="226"/>
    </row>
    <row r="634" spans="2:18" ht="11.5" x14ac:dyDescent="0.25">
      <c r="B634" s="166"/>
      <c r="C634" s="166"/>
      <c r="D634" s="225"/>
      <c r="E634" s="225"/>
      <c r="F634" s="226"/>
      <c r="G634" s="166"/>
      <c r="H634" s="226"/>
      <c r="I634" s="166"/>
      <c r="J634" s="226"/>
      <c r="K634" s="166"/>
      <c r="L634" s="226"/>
      <c r="M634" s="166"/>
      <c r="N634" s="226"/>
      <c r="O634" s="166"/>
      <c r="P634" s="226"/>
      <c r="Q634" s="166"/>
      <c r="R634" s="226"/>
    </row>
    <row r="635" spans="2:18" ht="11.5" x14ac:dyDescent="0.25">
      <c r="B635" s="166"/>
      <c r="C635" s="166"/>
      <c r="D635" s="225"/>
      <c r="E635" s="225"/>
      <c r="F635" s="226"/>
      <c r="G635" s="166"/>
      <c r="H635" s="226"/>
      <c r="I635" s="166"/>
      <c r="J635" s="226"/>
      <c r="K635" s="166"/>
      <c r="L635" s="226"/>
      <c r="M635" s="166"/>
      <c r="N635" s="226"/>
      <c r="O635" s="166"/>
      <c r="P635" s="226"/>
      <c r="Q635" s="166"/>
      <c r="R635" s="226"/>
    </row>
    <row r="636" spans="2:18" ht="11.5" x14ac:dyDescent="0.25">
      <c r="B636" s="166"/>
      <c r="C636" s="166"/>
      <c r="D636" s="225"/>
      <c r="E636" s="225"/>
      <c r="F636" s="226"/>
      <c r="G636" s="166"/>
      <c r="H636" s="226"/>
      <c r="I636" s="166"/>
      <c r="J636" s="226"/>
      <c r="K636" s="166"/>
      <c r="L636" s="226"/>
      <c r="M636" s="166"/>
      <c r="N636" s="226"/>
      <c r="O636" s="166"/>
      <c r="P636" s="226"/>
      <c r="Q636" s="166"/>
      <c r="R636" s="226"/>
    </row>
    <row r="637" spans="2:18" ht="11.5" x14ac:dyDescent="0.25">
      <c r="B637" s="166"/>
      <c r="C637" s="166"/>
      <c r="D637" s="225"/>
      <c r="E637" s="225"/>
      <c r="F637" s="226"/>
      <c r="G637" s="166"/>
      <c r="H637" s="226"/>
      <c r="I637" s="166"/>
      <c r="J637" s="226"/>
      <c r="K637" s="166"/>
      <c r="L637" s="226"/>
      <c r="M637" s="166"/>
      <c r="N637" s="226"/>
      <c r="O637" s="166"/>
      <c r="P637" s="226"/>
      <c r="Q637" s="166"/>
      <c r="R637" s="226"/>
    </row>
    <row r="638" spans="2:18" ht="11.5" x14ac:dyDescent="0.25">
      <c r="B638" s="166"/>
      <c r="C638" s="166"/>
      <c r="D638" s="225"/>
      <c r="E638" s="225"/>
      <c r="F638" s="226"/>
      <c r="G638" s="166"/>
      <c r="H638" s="226"/>
      <c r="I638" s="166"/>
      <c r="J638" s="226"/>
      <c r="K638" s="166"/>
      <c r="L638" s="226"/>
      <c r="M638" s="166"/>
      <c r="N638" s="226"/>
      <c r="O638" s="166"/>
      <c r="P638" s="226"/>
      <c r="Q638" s="166"/>
      <c r="R638" s="226"/>
    </row>
    <row r="639" spans="2:18" ht="11.5" x14ac:dyDescent="0.25">
      <c r="B639" s="166"/>
      <c r="C639" s="166"/>
      <c r="D639" s="225"/>
      <c r="E639" s="225"/>
      <c r="F639" s="226"/>
      <c r="G639" s="166"/>
      <c r="H639" s="226"/>
      <c r="I639" s="166"/>
      <c r="J639" s="226"/>
      <c r="K639" s="166"/>
      <c r="L639" s="226"/>
      <c r="M639" s="166"/>
      <c r="N639" s="226"/>
      <c r="O639" s="166"/>
      <c r="P639" s="226"/>
      <c r="Q639" s="166"/>
      <c r="R639" s="226"/>
    </row>
    <row r="640" spans="2:18" ht="11.5" x14ac:dyDescent="0.25">
      <c r="B640" s="166"/>
      <c r="C640" s="166"/>
      <c r="D640" s="225"/>
      <c r="E640" s="225"/>
      <c r="F640" s="226"/>
      <c r="G640" s="166"/>
      <c r="H640" s="226"/>
      <c r="I640" s="166"/>
      <c r="J640" s="226"/>
      <c r="K640" s="166"/>
      <c r="L640" s="226"/>
      <c r="M640" s="166"/>
      <c r="N640" s="226"/>
      <c r="O640" s="166"/>
      <c r="P640" s="226"/>
      <c r="Q640" s="166"/>
      <c r="R640" s="226"/>
    </row>
    <row r="641" spans="2:18" ht="11.5" x14ac:dyDescent="0.25">
      <c r="B641" s="166"/>
      <c r="C641" s="166"/>
      <c r="D641" s="225"/>
      <c r="E641" s="225"/>
      <c r="F641" s="226"/>
      <c r="G641" s="166"/>
      <c r="H641" s="226"/>
      <c r="I641" s="166"/>
      <c r="J641" s="226"/>
      <c r="K641" s="166"/>
      <c r="L641" s="226"/>
      <c r="M641" s="166"/>
      <c r="N641" s="226"/>
      <c r="O641" s="166"/>
      <c r="P641" s="226"/>
      <c r="Q641" s="166"/>
      <c r="R641" s="226"/>
    </row>
    <row r="642" spans="2:18" ht="11.5" x14ac:dyDescent="0.25">
      <c r="B642" s="166"/>
      <c r="C642" s="166"/>
      <c r="D642" s="225"/>
      <c r="E642" s="225"/>
      <c r="F642" s="226"/>
      <c r="G642" s="166"/>
      <c r="H642" s="226"/>
      <c r="I642" s="166"/>
      <c r="J642" s="226"/>
      <c r="K642" s="166"/>
      <c r="L642" s="226"/>
      <c r="M642" s="166"/>
      <c r="N642" s="226"/>
      <c r="O642" s="166"/>
      <c r="P642" s="226"/>
      <c r="Q642" s="166"/>
      <c r="R642" s="226"/>
    </row>
    <row r="643" spans="2:18" ht="11.5" x14ac:dyDescent="0.25">
      <c r="B643" s="166"/>
      <c r="C643" s="166"/>
      <c r="D643" s="225"/>
      <c r="E643" s="225"/>
      <c r="F643" s="226"/>
      <c r="G643" s="166"/>
      <c r="H643" s="226"/>
      <c r="I643" s="166"/>
      <c r="J643" s="226"/>
      <c r="K643" s="166"/>
      <c r="L643" s="226"/>
      <c r="M643" s="166"/>
      <c r="N643" s="226"/>
      <c r="O643" s="166"/>
      <c r="P643" s="226"/>
      <c r="Q643" s="166"/>
      <c r="R643" s="226"/>
    </row>
    <row r="644" spans="2:18" ht="11.5" x14ac:dyDescent="0.25">
      <c r="B644" s="166"/>
      <c r="C644" s="166"/>
      <c r="D644" s="225"/>
      <c r="E644" s="225"/>
      <c r="F644" s="226"/>
      <c r="G644" s="166"/>
      <c r="H644" s="226"/>
      <c r="I644" s="166"/>
      <c r="J644" s="226"/>
      <c r="K644" s="166"/>
      <c r="L644" s="226"/>
      <c r="M644" s="166"/>
      <c r="N644" s="226"/>
      <c r="O644" s="166"/>
      <c r="P644" s="226"/>
      <c r="Q644" s="166"/>
      <c r="R644" s="226"/>
    </row>
    <row r="645" spans="2:18" ht="11.5" x14ac:dyDescent="0.25">
      <c r="B645" s="166"/>
      <c r="C645" s="166"/>
      <c r="D645" s="225"/>
      <c r="E645" s="225"/>
      <c r="F645" s="226"/>
      <c r="G645" s="166"/>
      <c r="H645" s="226"/>
      <c r="I645" s="166"/>
      <c r="J645" s="226"/>
      <c r="K645" s="166"/>
      <c r="L645" s="226"/>
      <c r="M645" s="166"/>
      <c r="N645" s="226"/>
      <c r="O645" s="166"/>
      <c r="P645" s="226"/>
      <c r="Q645" s="166"/>
      <c r="R645" s="226"/>
    </row>
    <row r="646" spans="2:18" ht="11.5" x14ac:dyDescent="0.25">
      <c r="B646" s="166"/>
      <c r="C646" s="166"/>
      <c r="D646" s="225"/>
      <c r="E646" s="225"/>
      <c r="F646" s="226"/>
      <c r="G646" s="166"/>
      <c r="H646" s="226"/>
      <c r="I646" s="166"/>
      <c r="J646" s="226"/>
      <c r="K646" s="166"/>
      <c r="L646" s="226"/>
      <c r="M646" s="166"/>
      <c r="N646" s="226"/>
      <c r="O646" s="166"/>
      <c r="P646" s="226"/>
      <c r="Q646" s="166"/>
      <c r="R646" s="226"/>
    </row>
    <row r="647" spans="2:18" ht="11.5" x14ac:dyDescent="0.25">
      <c r="B647" s="166"/>
      <c r="C647" s="166"/>
      <c r="D647" s="225"/>
      <c r="E647" s="225"/>
      <c r="F647" s="226"/>
      <c r="G647" s="166"/>
      <c r="H647" s="226"/>
      <c r="I647" s="166"/>
      <c r="J647" s="226"/>
      <c r="K647" s="166"/>
      <c r="L647" s="226"/>
      <c r="M647" s="166"/>
      <c r="N647" s="226"/>
      <c r="O647" s="166"/>
      <c r="P647" s="226"/>
      <c r="Q647" s="166"/>
      <c r="R647" s="226"/>
    </row>
    <row r="648" spans="2:18" ht="11.5" x14ac:dyDescent="0.25">
      <c r="B648" s="166"/>
      <c r="C648" s="166"/>
      <c r="D648" s="225"/>
      <c r="E648" s="225"/>
      <c r="F648" s="226"/>
      <c r="G648" s="166"/>
      <c r="H648" s="226"/>
      <c r="I648" s="166"/>
      <c r="J648" s="226"/>
      <c r="K648" s="166"/>
      <c r="L648" s="226"/>
      <c r="M648" s="166"/>
      <c r="N648" s="226"/>
      <c r="O648" s="166"/>
      <c r="P648" s="226"/>
      <c r="Q648" s="166"/>
      <c r="R648" s="226"/>
    </row>
    <row r="649" spans="2:18" ht="11.5" x14ac:dyDescent="0.25">
      <c r="B649" s="166"/>
      <c r="C649" s="166"/>
      <c r="D649" s="225"/>
      <c r="E649" s="225"/>
      <c r="F649" s="226"/>
      <c r="G649" s="166"/>
      <c r="H649" s="226"/>
      <c r="I649" s="166"/>
      <c r="J649" s="226"/>
      <c r="K649" s="166"/>
      <c r="L649" s="226"/>
      <c r="M649" s="166"/>
      <c r="N649" s="226"/>
      <c r="O649" s="166"/>
      <c r="P649" s="226"/>
      <c r="Q649" s="166"/>
      <c r="R649" s="226"/>
    </row>
    <row r="650" spans="2:18" ht="11.5" x14ac:dyDescent="0.25">
      <c r="B650" s="166"/>
      <c r="C650" s="166"/>
      <c r="D650" s="225"/>
      <c r="E650" s="225"/>
      <c r="F650" s="226"/>
      <c r="G650" s="166"/>
      <c r="H650" s="226"/>
      <c r="I650" s="166"/>
      <c r="J650" s="226"/>
      <c r="K650" s="166"/>
      <c r="L650" s="226"/>
      <c r="M650" s="166"/>
      <c r="N650" s="226"/>
      <c r="O650" s="166"/>
      <c r="P650" s="226"/>
      <c r="Q650" s="166"/>
      <c r="R650" s="226"/>
    </row>
    <row r="651" spans="2:18" ht="11.5" x14ac:dyDescent="0.25">
      <c r="B651" s="166"/>
      <c r="C651" s="166"/>
      <c r="D651" s="225"/>
      <c r="E651" s="225"/>
      <c r="F651" s="226"/>
      <c r="G651" s="166"/>
      <c r="H651" s="226"/>
      <c r="I651" s="166"/>
      <c r="J651" s="226"/>
      <c r="K651" s="166"/>
      <c r="L651" s="226"/>
      <c r="M651" s="166"/>
      <c r="N651" s="226"/>
      <c r="O651" s="166"/>
      <c r="P651" s="226"/>
      <c r="Q651" s="166"/>
      <c r="R651" s="226"/>
    </row>
    <row r="652" spans="2:18" ht="11.5" x14ac:dyDescent="0.25">
      <c r="B652" s="166"/>
      <c r="C652" s="166"/>
      <c r="D652" s="225"/>
      <c r="E652" s="225"/>
      <c r="F652" s="226"/>
      <c r="G652" s="166"/>
      <c r="H652" s="226"/>
      <c r="I652" s="166"/>
      <c r="J652" s="226"/>
      <c r="K652" s="166"/>
      <c r="L652" s="226"/>
      <c r="M652" s="166"/>
      <c r="N652" s="226"/>
      <c r="O652" s="166"/>
      <c r="P652" s="226"/>
      <c r="Q652" s="166"/>
      <c r="R652" s="226"/>
    </row>
    <row r="653" spans="2:18" ht="11.5" x14ac:dyDescent="0.25">
      <c r="B653" s="166"/>
      <c r="C653" s="166"/>
      <c r="D653" s="225"/>
      <c r="E653" s="225"/>
      <c r="F653" s="226"/>
      <c r="G653" s="166"/>
      <c r="H653" s="226"/>
      <c r="I653" s="166"/>
      <c r="J653" s="226"/>
      <c r="K653" s="166"/>
      <c r="L653" s="226"/>
      <c r="M653" s="166"/>
      <c r="N653" s="226"/>
      <c r="O653" s="166"/>
      <c r="P653" s="226"/>
      <c r="Q653" s="166"/>
      <c r="R653" s="226"/>
    </row>
    <row r="654" spans="2:18" ht="11.5" x14ac:dyDescent="0.25">
      <c r="B654" s="166"/>
      <c r="C654" s="166"/>
      <c r="D654" s="225"/>
      <c r="E654" s="225"/>
      <c r="F654" s="226"/>
      <c r="G654" s="166"/>
      <c r="H654" s="226"/>
      <c r="I654" s="166"/>
      <c r="J654" s="226"/>
      <c r="K654" s="166"/>
      <c r="L654" s="226"/>
      <c r="M654" s="166"/>
      <c r="N654" s="226"/>
      <c r="O654" s="166"/>
      <c r="P654" s="226"/>
      <c r="Q654" s="166"/>
      <c r="R654" s="226"/>
    </row>
    <row r="655" spans="2:18" ht="11.5" x14ac:dyDescent="0.25">
      <c r="B655" s="166"/>
      <c r="C655" s="166"/>
      <c r="D655" s="225"/>
      <c r="E655" s="225"/>
      <c r="F655" s="226"/>
      <c r="G655" s="166"/>
      <c r="H655" s="226"/>
      <c r="I655" s="166"/>
      <c r="J655" s="226"/>
      <c r="K655" s="166"/>
      <c r="L655" s="226"/>
      <c r="M655" s="166"/>
      <c r="N655" s="226"/>
      <c r="O655" s="166"/>
      <c r="P655" s="226"/>
      <c r="Q655" s="166"/>
      <c r="R655" s="226"/>
    </row>
    <row r="656" spans="2:18" ht="11.5" x14ac:dyDescent="0.25">
      <c r="B656" s="166"/>
      <c r="C656" s="166"/>
      <c r="D656" s="225"/>
      <c r="E656" s="225"/>
      <c r="F656" s="226"/>
      <c r="G656" s="166"/>
      <c r="H656" s="226"/>
      <c r="I656" s="166"/>
      <c r="J656" s="226"/>
      <c r="K656" s="166"/>
      <c r="L656" s="226"/>
      <c r="M656" s="166"/>
      <c r="N656" s="226"/>
      <c r="O656" s="166"/>
      <c r="P656" s="226"/>
      <c r="Q656" s="166"/>
      <c r="R656" s="226"/>
    </row>
    <row r="657" spans="2:18" ht="11.5" x14ac:dyDescent="0.25">
      <c r="B657" s="166"/>
      <c r="C657" s="166"/>
      <c r="D657" s="225"/>
      <c r="E657" s="225"/>
      <c r="F657" s="226"/>
      <c r="G657" s="166"/>
      <c r="H657" s="226"/>
      <c r="I657" s="166"/>
      <c r="J657" s="226"/>
      <c r="K657" s="166"/>
      <c r="L657" s="226"/>
      <c r="M657" s="166"/>
      <c r="N657" s="226"/>
      <c r="O657" s="166"/>
      <c r="P657" s="226"/>
      <c r="Q657" s="166"/>
      <c r="R657" s="226"/>
    </row>
    <row r="658" spans="2:18" ht="11.5" x14ac:dyDescent="0.25">
      <c r="B658" s="166"/>
      <c r="C658" s="166"/>
      <c r="D658" s="225"/>
      <c r="E658" s="225"/>
      <c r="F658" s="226"/>
      <c r="G658" s="166"/>
      <c r="H658" s="226"/>
      <c r="I658" s="166"/>
      <c r="J658" s="226"/>
      <c r="K658" s="166"/>
      <c r="L658" s="226"/>
      <c r="M658" s="166"/>
      <c r="N658" s="226"/>
      <c r="O658" s="166"/>
      <c r="P658" s="226"/>
      <c r="Q658" s="166"/>
      <c r="R658" s="226"/>
    </row>
    <row r="659" spans="2:18" ht="11.5" x14ac:dyDescent="0.25">
      <c r="B659" s="166"/>
      <c r="C659" s="166"/>
      <c r="D659" s="225"/>
      <c r="E659" s="225"/>
      <c r="F659" s="226"/>
      <c r="G659" s="166"/>
      <c r="H659" s="226"/>
      <c r="I659" s="166"/>
      <c r="J659" s="226"/>
      <c r="K659" s="166"/>
      <c r="L659" s="226"/>
      <c r="M659" s="166"/>
      <c r="N659" s="226"/>
      <c r="O659" s="166"/>
      <c r="P659" s="226"/>
      <c r="Q659" s="166"/>
      <c r="R659" s="226"/>
    </row>
    <row r="660" spans="2:18" ht="11.5" x14ac:dyDescent="0.25">
      <c r="B660" s="166"/>
      <c r="C660" s="166"/>
      <c r="D660" s="225"/>
      <c r="E660" s="225"/>
      <c r="F660" s="226"/>
      <c r="G660" s="166"/>
      <c r="H660" s="226"/>
      <c r="I660" s="166"/>
      <c r="J660" s="226"/>
      <c r="K660" s="166"/>
      <c r="L660" s="226"/>
      <c r="M660" s="166"/>
      <c r="N660" s="226"/>
      <c r="O660" s="166"/>
      <c r="P660" s="226"/>
      <c r="Q660" s="166"/>
      <c r="R660" s="226"/>
    </row>
    <row r="661" spans="2:18" ht="11.5" x14ac:dyDescent="0.25">
      <c r="B661" s="166"/>
      <c r="C661" s="166"/>
      <c r="D661" s="225"/>
      <c r="E661" s="225"/>
      <c r="F661" s="226"/>
      <c r="G661" s="166"/>
      <c r="H661" s="226"/>
      <c r="I661" s="166"/>
      <c r="J661" s="226"/>
      <c r="K661" s="166"/>
      <c r="L661" s="226"/>
      <c r="M661" s="166"/>
      <c r="N661" s="226"/>
      <c r="O661" s="166"/>
      <c r="P661" s="226"/>
      <c r="Q661" s="166"/>
      <c r="R661" s="226"/>
    </row>
    <row r="662" spans="2:18" ht="11.5" x14ac:dyDescent="0.25">
      <c r="B662" s="166"/>
      <c r="C662" s="166"/>
      <c r="D662" s="225"/>
      <c r="E662" s="225"/>
      <c r="F662" s="226"/>
      <c r="G662" s="166"/>
      <c r="H662" s="226"/>
      <c r="I662" s="166"/>
      <c r="J662" s="226"/>
      <c r="K662" s="166"/>
      <c r="L662" s="226"/>
      <c r="M662" s="166"/>
      <c r="N662" s="226"/>
      <c r="O662" s="166"/>
      <c r="P662" s="226"/>
      <c r="Q662" s="166"/>
      <c r="R662" s="226"/>
    </row>
    <row r="663" spans="2:18" ht="11.5" x14ac:dyDescent="0.25">
      <c r="B663" s="166"/>
      <c r="C663" s="166"/>
      <c r="D663" s="225"/>
      <c r="E663" s="225"/>
      <c r="F663" s="226"/>
      <c r="G663" s="166"/>
      <c r="H663" s="226"/>
      <c r="I663" s="166"/>
      <c r="J663" s="226"/>
      <c r="K663" s="166"/>
      <c r="L663" s="226"/>
      <c r="M663" s="166"/>
      <c r="N663" s="226"/>
      <c r="O663" s="166"/>
      <c r="P663" s="226"/>
      <c r="Q663" s="166"/>
      <c r="R663" s="226"/>
    </row>
    <row r="664" spans="2:18" ht="11.5" x14ac:dyDescent="0.25">
      <c r="B664" s="166"/>
      <c r="C664" s="166"/>
      <c r="D664" s="225"/>
      <c r="E664" s="225"/>
      <c r="F664" s="226"/>
      <c r="G664" s="166"/>
      <c r="H664" s="226"/>
      <c r="I664" s="166"/>
      <c r="J664" s="226"/>
      <c r="K664" s="166"/>
      <c r="L664" s="226"/>
      <c r="M664" s="166"/>
      <c r="N664" s="226"/>
      <c r="O664" s="166"/>
      <c r="P664" s="226"/>
      <c r="Q664" s="166"/>
      <c r="R664" s="226"/>
    </row>
    <row r="665" spans="2:18" ht="11.5" x14ac:dyDescent="0.25">
      <c r="B665" s="166"/>
      <c r="C665" s="166"/>
      <c r="D665" s="225"/>
      <c r="E665" s="225"/>
      <c r="F665" s="226"/>
      <c r="G665" s="166"/>
      <c r="H665" s="226"/>
      <c r="I665" s="166"/>
      <c r="J665" s="226"/>
      <c r="K665" s="166"/>
      <c r="L665" s="226"/>
      <c r="M665" s="166"/>
      <c r="N665" s="226"/>
      <c r="O665" s="166"/>
      <c r="P665" s="226"/>
      <c r="Q665" s="166"/>
      <c r="R665" s="226"/>
    </row>
    <row r="666" spans="2:18" ht="11.5" x14ac:dyDescent="0.25">
      <c r="B666" s="166"/>
      <c r="C666" s="166"/>
      <c r="D666" s="225"/>
      <c r="E666" s="225"/>
      <c r="F666" s="226"/>
      <c r="G666" s="166"/>
      <c r="H666" s="226"/>
      <c r="I666" s="166"/>
      <c r="J666" s="226"/>
      <c r="K666" s="166"/>
      <c r="L666" s="226"/>
      <c r="M666" s="166"/>
      <c r="N666" s="226"/>
      <c r="O666" s="166"/>
      <c r="P666" s="226"/>
      <c r="Q666" s="166"/>
      <c r="R666" s="226"/>
    </row>
    <row r="667" spans="2:18" ht="11.5" x14ac:dyDescent="0.25">
      <c r="B667" s="166"/>
      <c r="C667" s="166"/>
      <c r="D667" s="225"/>
      <c r="E667" s="225"/>
      <c r="F667" s="226"/>
      <c r="G667" s="166"/>
      <c r="H667" s="226"/>
      <c r="I667" s="166"/>
      <c r="J667" s="226"/>
      <c r="K667" s="166"/>
      <c r="L667" s="226"/>
      <c r="M667" s="166"/>
      <c r="N667" s="226"/>
      <c r="O667" s="166"/>
      <c r="P667" s="226"/>
      <c r="Q667" s="166"/>
      <c r="R667" s="226"/>
    </row>
    <row r="668" spans="2:18" ht="11.5" x14ac:dyDescent="0.25">
      <c r="B668" s="166"/>
      <c r="C668" s="166"/>
      <c r="D668" s="225"/>
      <c r="E668" s="225"/>
      <c r="F668" s="226"/>
      <c r="G668" s="166"/>
      <c r="H668" s="226"/>
      <c r="I668" s="166"/>
      <c r="J668" s="226"/>
      <c r="K668" s="166"/>
      <c r="L668" s="226"/>
      <c r="M668" s="166"/>
      <c r="N668" s="226"/>
      <c r="O668" s="166"/>
      <c r="P668" s="226"/>
      <c r="Q668" s="166"/>
      <c r="R668" s="226"/>
    </row>
    <row r="669" spans="2:18" ht="11.5" x14ac:dyDescent="0.25">
      <c r="B669" s="166"/>
      <c r="C669" s="166"/>
      <c r="D669" s="225"/>
      <c r="E669" s="225"/>
      <c r="F669" s="226"/>
      <c r="G669" s="166"/>
      <c r="H669" s="226"/>
      <c r="I669" s="166"/>
      <c r="J669" s="226"/>
      <c r="K669" s="166"/>
      <c r="L669" s="226"/>
      <c r="M669" s="166"/>
      <c r="N669" s="226"/>
      <c r="O669" s="166"/>
      <c r="P669" s="226"/>
      <c r="Q669" s="166"/>
      <c r="R669" s="226"/>
    </row>
    <row r="670" spans="2:18" ht="11.5" x14ac:dyDescent="0.25">
      <c r="B670" s="166"/>
      <c r="C670" s="166"/>
      <c r="D670" s="225"/>
      <c r="E670" s="225"/>
      <c r="F670" s="226"/>
      <c r="G670" s="166"/>
      <c r="H670" s="226"/>
      <c r="I670" s="166"/>
      <c r="J670" s="226"/>
      <c r="K670" s="166"/>
      <c r="L670" s="226"/>
      <c r="M670" s="166"/>
      <c r="N670" s="226"/>
      <c r="O670" s="166"/>
      <c r="P670" s="226"/>
      <c r="Q670" s="166"/>
      <c r="R670" s="226"/>
    </row>
    <row r="671" spans="2:18" ht="11.5" x14ac:dyDescent="0.25">
      <c r="B671" s="166"/>
      <c r="C671" s="166"/>
      <c r="D671" s="225"/>
      <c r="E671" s="225"/>
      <c r="F671" s="226"/>
      <c r="G671" s="166"/>
      <c r="H671" s="226"/>
      <c r="I671" s="166"/>
      <c r="J671" s="226"/>
      <c r="K671" s="166"/>
      <c r="L671" s="226"/>
      <c r="M671" s="166"/>
      <c r="N671" s="226"/>
      <c r="O671" s="166"/>
      <c r="P671" s="226"/>
      <c r="Q671" s="166"/>
      <c r="R671" s="226"/>
    </row>
    <row r="672" spans="2:18" ht="11.5" x14ac:dyDescent="0.25">
      <c r="B672" s="166"/>
      <c r="C672" s="166"/>
      <c r="D672" s="225"/>
      <c r="E672" s="225"/>
      <c r="F672" s="226"/>
      <c r="G672" s="166"/>
      <c r="H672" s="226"/>
      <c r="I672" s="166"/>
      <c r="J672" s="226"/>
      <c r="K672" s="166"/>
      <c r="L672" s="226"/>
      <c r="M672" s="166"/>
      <c r="N672" s="226"/>
      <c r="O672" s="166"/>
      <c r="P672" s="226"/>
      <c r="Q672" s="166"/>
      <c r="R672" s="226"/>
    </row>
    <row r="673" spans="2:18" ht="11.5" x14ac:dyDescent="0.25">
      <c r="B673" s="166"/>
      <c r="C673" s="166"/>
      <c r="D673" s="225"/>
      <c r="E673" s="225"/>
      <c r="F673" s="226"/>
      <c r="G673" s="166"/>
      <c r="H673" s="226"/>
      <c r="I673" s="166"/>
      <c r="J673" s="226"/>
      <c r="K673" s="166"/>
      <c r="L673" s="226"/>
      <c r="M673" s="166"/>
      <c r="N673" s="226"/>
      <c r="O673" s="166"/>
      <c r="P673" s="226"/>
      <c r="Q673" s="166"/>
      <c r="R673" s="226"/>
    </row>
    <row r="674" spans="2:18" ht="11.5" x14ac:dyDescent="0.25">
      <c r="B674" s="166"/>
      <c r="C674" s="166"/>
      <c r="D674" s="225"/>
      <c r="E674" s="225"/>
      <c r="F674" s="226"/>
      <c r="G674" s="166"/>
      <c r="H674" s="226"/>
      <c r="I674" s="166"/>
      <c r="J674" s="226"/>
      <c r="K674" s="166"/>
      <c r="L674" s="226"/>
      <c r="M674" s="166"/>
      <c r="N674" s="226"/>
      <c r="O674" s="166"/>
      <c r="P674" s="226"/>
      <c r="Q674" s="166"/>
      <c r="R674" s="226"/>
    </row>
    <row r="675" spans="2:18" ht="11.5" x14ac:dyDescent="0.25">
      <c r="B675" s="166"/>
      <c r="C675" s="166"/>
      <c r="D675" s="225"/>
      <c r="E675" s="225"/>
      <c r="F675" s="226"/>
      <c r="G675" s="166"/>
      <c r="H675" s="226"/>
      <c r="I675" s="166"/>
      <c r="J675" s="226"/>
      <c r="K675" s="166"/>
      <c r="L675" s="226"/>
      <c r="M675" s="166"/>
      <c r="N675" s="226"/>
      <c r="O675" s="166"/>
      <c r="P675" s="226"/>
      <c r="Q675" s="166"/>
      <c r="R675" s="226"/>
    </row>
    <row r="676" spans="2:18" ht="11.5" x14ac:dyDescent="0.25">
      <c r="B676" s="166"/>
      <c r="C676" s="166"/>
      <c r="D676" s="225"/>
      <c r="E676" s="225"/>
      <c r="F676" s="226"/>
      <c r="G676" s="166"/>
      <c r="H676" s="226"/>
      <c r="I676" s="166"/>
      <c r="J676" s="226"/>
      <c r="K676" s="166"/>
      <c r="L676" s="226"/>
      <c r="M676" s="166"/>
      <c r="N676" s="226"/>
      <c r="O676" s="166"/>
      <c r="P676" s="226"/>
      <c r="Q676" s="166"/>
      <c r="R676" s="226"/>
    </row>
    <row r="677" spans="2:18" ht="11.5" x14ac:dyDescent="0.25">
      <c r="B677" s="166"/>
      <c r="C677" s="166"/>
      <c r="D677" s="225"/>
      <c r="E677" s="225"/>
      <c r="F677" s="226"/>
      <c r="G677" s="166"/>
      <c r="H677" s="226"/>
      <c r="I677" s="166"/>
      <c r="J677" s="226"/>
      <c r="K677" s="166"/>
      <c r="L677" s="226"/>
      <c r="M677" s="166"/>
      <c r="N677" s="226"/>
      <c r="O677" s="166"/>
      <c r="P677" s="226"/>
      <c r="Q677" s="166"/>
      <c r="R677" s="226"/>
    </row>
    <row r="678" spans="2:18" ht="11.5" x14ac:dyDescent="0.25">
      <c r="B678" s="166"/>
      <c r="C678" s="166"/>
      <c r="D678" s="225"/>
      <c r="E678" s="225"/>
      <c r="F678" s="226"/>
      <c r="G678" s="166"/>
      <c r="H678" s="226"/>
      <c r="I678" s="166"/>
      <c r="J678" s="226"/>
      <c r="K678" s="166"/>
      <c r="L678" s="226"/>
      <c r="M678" s="166"/>
      <c r="N678" s="226"/>
      <c r="O678" s="166"/>
      <c r="P678" s="226"/>
      <c r="Q678" s="166"/>
      <c r="R678" s="226"/>
    </row>
    <row r="679" spans="2:18" ht="11.5" x14ac:dyDescent="0.25">
      <c r="B679" s="166"/>
      <c r="C679" s="166"/>
      <c r="D679" s="225"/>
      <c r="E679" s="225"/>
      <c r="F679" s="226"/>
      <c r="G679" s="166"/>
      <c r="H679" s="226"/>
      <c r="I679" s="166"/>
      <c r="J679" s="226"/>
      <c r="K679" s="166"/>
      <c r="L679" s="226"/>
      <c r="M679" s="166"/>
      <c r="N679" s="226"/>
      <c r="O679" s="166"/>
      <c r="P679" s="226"/>
      <c r="Q679" s="166"/>
      <c r="R679" s="226"/>
    </row>
    <row r="680" spans="2:18" ht="11.5" x14ac:dyDescent="0.25">
      <c r="B680" s="166"/>
      <c r="C680" s="166"/>
      <c r="D680" s="225"/>
      <c r="E680" s="225"/>
      <c r="F680" s="226"/>
      <c r="G680" s="166"/>
      <c r="H680" s="226"/>
      <c r="I680" s="166"/>
      <c r="J680" s="226"/>
      <c r="K680" s="166"/>
      <c r="L680" s="226"/>
      <c r="M680" s="166"/>
      <c r="N680" s="226"/>
      <c r="O680" s="166"/>
      <c r="P680" s="226"/>
      <c r="Q680" s="166"/>
      <c r="R680" s="226"/>
    </row>
    <row r="681" spans="2:18" ht="11.5" x14ac:dyDescent="0.25">
      <c r="B681" s="166"/>
      <c r="C681" s="166"/>
      <c r="D681" s="225"/>
      <c r="E681" s="225"/>
      <c r="F681" s="226"/>
      <c r="G681" s="166"/>
      <c r="H681" s="226"/>
      <c r="I681" s="166"/>
      <c r="J681" s="226"/>
      <c r="K681" s="166"/>
      <c r="L681" s="226"/>
      <c r="M681" s="166"/>
      <c r="N681" s="226"/>
      <c r="O681" s="166"/>
      <c r="P681" s="226"/>
      <c r="Q681" s="166"/>
      <c r="R681" s="226"/>
    </row>
    <row r="682" spans="2:18" ht="11.5" x14ac:dyDescent="0.25">
      <c r="B682" s="166"/>
      <c r="C682" s="166"/>
      <c r="D682" s="225"/>
      <c r="E682" s="225"/>
      <c r="F682" s="226"/>
      <c r="G682" s="166"/>
      <c r="H682" s="226"/>
      <c r="I682" s="166"/>
      <c r="J682" s="226"/>
      <c r="K682" s="166"/>
      <c r="L682" s="226"/>
      <c r="M682" s="166"/>
      <c r="N682" s="226"/>
      <c r="O682" s="166"/>
      <c r="P682" s="226"/>
      <c r="Q682" s="166"/>
      <c r="R682" s="226"/>
    </row>
    <row r="683" spans="2:18" ht="11.5" x14ac:dyDescent="0.25">
      <c r="B683" s="166"/>
      <c r="C683" s="166"/>
      <c r="D683" s="225"/>
      <c r="E683" s="225"/>
      <c r="F683" s="226"/>
      <c r="G683" s="166"/>
      <c r="H683" s="226"/>
      <c r="I683" s="166"/>
      <c r="J683" s="226"/>
      <c r="K683" s="166"/>
      <c r="L683" s="226"/>
      <c r="M683" s="166"/>
      <c r="N683" s="226"/>
      <c r="O683" s="166"/>
      <c r="P683" s="226"/>
      <c r="Q683" s="166"/>
      <c r="R683" s="226"/>
    </row>
    <row r="684" spans="2:18" ht="11.5" x14ac:dyDescent="0.25">
      <c r="O684" s="166"/>
      <c r="P684" s="226"/>
      <c r="Q684" s="166"/>
    </row>
  </sheetData>
  <sheetProtection selectLockedCells="1"/>
  <mergeCells count="37">
    <mergeCell ref="O42:Q42"/>
    <mergeCell ref="B12:Q12"/>
    <mergeCell ref="E15:M17"/>
    <mergeCell ref="O23:Q23"/>
    <mergeCell ref="O24:Q24"/>
    <mergeCell ref="O26:Q26"/>
    <mergeCell ref="B30:D30"/>
    <mergeCell ref="E30:H30"/>
    <mergeCell ref="I30:N30"/>
    <mergeCell ref="B31:D31"/>
    <mergeCell ref="E31:H31"/>
    <mergeCell ref="I31:N31"/>
    <mergeCell ref="O31:Q31"/>
    <mergeCell ref="O34:Q34"/>
    <mergeCell ref="C9:D9"/>
    <mergeCell ref="E9:F9"/>
    <mergeCell ref="P9:Q9"/>
    <mergeCell ref="R9:S9"/>
    <mergeCell ref="H10:I10"/>
    <mergeCell ref="J10:K10"/>
    <mergeCell ref="L10:M10"/>
    <mergeCell ref="N10:O10"/>
    <mergeCell ref="P10:Q10"/>
    <mergeCell ref="R10:S10"/>
    <mergeCell ref="C6:D6"/>
    <mergeCell ref="E6:F6"/>
    <mergeCell ref="C7:D7"/>
    <mergeCell ref="E7:F7"/>
    <mergeCell ref="C8:D8"/>
    <mergeCell ref="E8:F8"/>
    <mergeCell ref="C5:D5"/>
    <mergeCell ref="E5:F5"/>
    <mergeCell ref="C2:G2"/>
    <mergeCell ref="C3:D3"/>
    <mergeCell ref="E3:F3"/>
    <mergeCell ref="C4:D4"/>
    <mergeCell ref="E4:F4"/>
  </mergeCells>
  <printOptions horizontalCentered="1"/>
  <pageMargins left="0.25" right="0.25" top="0.23" bottom="0.28999999999999998" header="0.23" footer="0.3"/>
  <pageSetup scale="69" orientation="landscape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fitToPage="1"/>
  </sheetPr>
  <dimension ref="A2:AI664"/>
  <sheetViews>
    <sheetView zoomScale="115" zoomScaleNormal="115" zoomScaleSheetLayoutView="100" workbookViewId="0">
      <selection activeCell="B2" sqref="B2:G9"/>
    </sheetView>
  </sheetViews>
  <sheetFormatPr defaultColWidth="9.1796875" defaultRowHeight="10" x14ac:dyDescent="0.25"/>
  <cols>
    <col min="1" max="1" width="3.453125" style="1" customWidth="1"/>
    <col min="2" max="3" width="19.7265625" style="1" customWidth="1"/>
    <col min="4" max="4" width="10.7265625" style="2" customWidth="1"/>
    <col min="5" max="5" width="7.81640625" style="2" customWidth="1"/>
    <col min="6" max="6" width="6.54296875" style="3" customWidth="1"/>
    <col min="7" max="7" width="10.7265625" style="1" customWidth="1"/>
    <col min="8" max="8" width="6.54296875" style="3" customWidth="1"/>
    <col min="9" max="9" width="10.7265625" style="1" customWidth="1"/>
    <col min="10" max="10" width="5.7265625" style="3" customWidth="1"/>
    <col min="11" max="11" width="10.7265625" style="1" customWidth="1"/>
    <col min="12" max="12" width="5.7265625" style="3" customWidth="1"/>
    <col min="13" max="13" width="10.7265625" style="1" customWidth="1"/>
    <col min="14" max="14" width="5.7265625" style="3" customWidth="1"/>
    <col min="15" max="15" width="10.7265625" style="1" customWidth="1"/>
    <col min="16" max="16" width="5.7265625" style="3" customWidth="1"/>
    <col min="17" max="17" width="10.7265625" style="1" customWidth="1"/>
    <col min="18" max="18" width="5.7265625" style="3" customWidth="1"/>
    <col min="19" max="19" width="10.7265625" style="1" customWidth="1"/>
    <col min="20" max="20" width="13.453125" style="1" bestFit="1" customWidth="1"/>
    <col min="21" max="21" width="5" style="1" bestFit="1" customWidth="1"/>
    <col min="22" max="22" width="7.453125" style="4" customWidth="1"/>
    <col min="23" max="23" width="5.7265625" style="4" customWidth="1"/>
    <col min="24" max="24" width="3.7265625" style="4" customWidth="1"/>
    <col min="25" max="25" width="5.7265625" style="4" customWidth="1"/>
    <col min="26" max="26" width="3.7265625" style="4" customWidth="1"/>
    <col min="27" max="27" width="5.7265625" style="4" customWidth="1"/>
    <col min="28" max="28" width="3.7265625" style="1" customWidth="1"/>
    <col min="29" max="29" width="5.7265625" style="1" customWidth="1"/>
    <col min="30" max="30" width="3.7265625" style="1" customWidth="1"/>
    <col min="31" max="31" width="5.7265625" style="1" customWidth="1"/>
    <col min="32" max="32" width="3.7265625" style="1" customWidth="1"/>
    <col min="33" max="33" width="5.7265625" style="1" customWidth="1"/>
    <col min="34" max="34" width="3.7265625" style="1" customWidth="1"/>
    <col min="35" max="35" width="5.7265625" style="1" customWidth="1"/>
    <col min="36" max="42" width="3.7265625" style="1" customWidth="1"/>
    <col min="43" max="16384" width="9.1796875" style="1"/>
  </cols>
  <sheetData>
    <row r="2" spans="2:27" ht="11.25" customHeight="1" x14ac:dyDescent="0.25">
      <c r="B2" s="394" t="s">
        <v>0</v>
      </c>
      <c r="C2" s="795">
        <f>+'BVARI BUDGET'!C2</f>
        <v>0</v>
      </c>
      <c r="D2" s="795"/>
      <c r="E2" s="795"/>
      <c r="F2" s="795"/>
      <c r="G2" s="796"/>
    </row>
    <row r="3" spans="2:27" ht="11.25" customHeight="1" x14ac:dyDescent="0.25">
      <c r="B3" s="395" t="s">
        <v>47</v>
      </c>
      <c r="C3" s="759">
        <f>+'BVARI BUDGET'!C3</f>
        <v>0</v>
      </c>
      <c r="D3" s="759"/>
      <c r="E3" s="745" t="s">
        <v>58</v>
      </c>
      <c r="F3" s="745"/>
      <c r="G3" s="429">
        <f>+'BVARI BUDGET'!H3</f>
        <v>0</v>
      </c>
      <c r="H3" s="6"/>
      <c r="I3" s="104" t="s">
        <v>59</v>
      </c>
      <c r="J3" s="95"/>
      <c r="K3" s="96"/>
      <c r="L3" s="95"/>
      <c r="M3" s="96"/>
      <c r="N3" s="95"/>
      <c r="O3" s="97"/>
      <c r="V3" s="1"/>
      <c r="W3" s="1"/>
      <c r="X3" s="1"/>
      <c r="Y3" s="1"/>
      <c r="Z3" s="1"/>
      <c r="AA3" s="1"/>
    </row>
    <row r="4" spans="2:27" ht="11.25" customHeight="1" x14ac:dyDescent="0.25">
      <c r="B4" s="395" t="s">
        <v>1</v>
      </c>
      <c r="C4" s="759">
        <f>+'BVARI BUDGET'!C4</f>
        <v>0</v>
      </c>
      <c r="D4" s="759"/>
      <c r="E4" s="745" t="s">
        <v>43</v>
      </c>
      <c r="F4" s="745"/>
      <c r="G4" s="571">
        <f>+'BVARI BUDGET'!H4</f>
        <v>44743</v>
      </c>
      <c r="H4" s="6"/>
      <c r="I4" s="256" t="s">
        <v>143</v>
      </c>
      <c r="J4" s="99"/>
      <c r="K4" s="99"/>
      <c r="L4" s="99"/>
      <c r="M4" s="99"/>
      <c r="N4" s="99"/>
      <c r="O4" s="100"/>
      <c r="V4" s="1"/>
      <c r="W4" s="1"/>
      <c r="X4" s="1"/>
      <c r="Y4" s="1"/>
      <c r="Z4" s="1"/>
      <c r="AA4" s="1"/>
    </row>
    <row r="5" spans="2:27" ht="11.25" customHeight="1" x14ac:dyDescent="0.25">
      <c r="B5" s="395" t="s">
        <v>9</v>
      </c>
      <c r="C5" s="759">
        <f>+'BVARI BUDGET'!C5</f>
        <v>0</v>
      </c>
      <c r="D5" s="759"/>
      <c r="E5" s="745" t="s">
        <v>44</v>
      </c>
      <c r="F5" s="745"/>
      <c r="G5" s="571">
        <f>+'BVARI BUDGET'!H5</f>
        <v>47299</v>
      </c>
      <c r="H5" s="6"/>
      <c r="I5" s="107" t="s">
        <v>61</v>
      </c>
      <c r="J5" s="105"/>
      <c r="K5" s="105"/>
      <c r="L5" s="105"/>
      <c r="M5" s="105"/>
      <c r="N5" s="105"/>
      <c r="O5" s="106"/>
      <c r="V5" s="1"/>
      <c r="W5" s="1"/>
      <c r="X5" s="1"/>
      <c r="Y5" s="1"/>
      <c r="Z5" s="1"/>
      <c r="AA5" s="1"/>
    </row>
    <row r="6" spans="2:27" ht="11.25" customHeight="1" x14ac:dyDescent="0.25">
      <c r="B6" s="395" t="s">
        <v>10</v>
      </c>
      <c r="C6" s="759">
        <f>+'BVARI BUDGET'!C6</f>
        <v>0</v>
      </c>
      <c r="D6" s="759"/>
      <c r="E6" s="745" t="s">
        <v>45</v>
      </c>
      <c r="F6" s="745"/>
      <c r="G6" s="430" t="str">
        <f>+'BVARI BUDGET'!H6</f>
        <v>7 Yrs</v>
      </c>
      <c r="H6" s="6"/>
      <c r="I6" s="161" t="s">
        <v>63</v>
      </c>
      <c r="J6" s="99"/>
      <c r="K6" s="99"/>
      <c r="L6" s="99"/>
      <c r="M6" s="99"/>
      <c r="N6" s="99"/>
      <c r="O6" s="100"/>
      <c r="V6" s="1"/>
      <c r="W6" s="1"/>
      <c r="X6" s="1"/>
      <c r="Y6" s="1"/>
      <c r="Z6" s="1"/>
      <c r="AA6" s="1"/>
    </row>
    <row r="7" spans="2:27" ht="11.25" customHeight="1" x14ac:dyDescent="0.25">
      <c r="B7" s="396" t="s">
        <v>356</v>
      </c>
      <c r="C7" s="780">
        <f>+'BVARI BUDGET'!C7</f>
        <v>0</v>
      </c>
      <c r="D7" s="780"/>
      <c r="E7" s="745" t="s">
        <v>46</v>
      </c>
      <c r="F7" s="745"/>
      <c r="G7" s="431">
        <f>+'BVARI BUDGET'!H7</f>
        <v>0.03</v>
      </c>
      <c r="H7" s="6"/>
      <c r="I7" s="256"/>
      <c r="J7" s="99"/>
      <c r="K7" s="99"/>
      <c r="L7" s="99"/>
      <c r="M7" s="99"/>
      <c r="N7" s="99"/>
      <c r="O7" s="100"/>
      <c r="V7" s="1"/>
      <c r="W7" s="1"/>
      <c r="X7" s="1"/>
      <c r="Y7" s="1"/>
      <c r="Z7" s="1"/>
      <c r="AA7" s="1"/>
    </row>
    <row r="8" spans="2:27" ht="11.25" customHeight="1" x14ac:dyDescent="0.25">
      <c r="B8" s="396" t="s">
        <v>250</v>
      </c>
      <c r="C8" s="781">
        <f>+'BVARI BUDGET'!C8</f>
        <v>0</v>
      </c>
      <c r="D8" s="781"/>
      <c r="E8" s="745"/>
      <c r="F8" s="745"/>
      <c r="G8" s="430"/>
      <c r="H8" s="6"/>
      <c r="I8" s="98"/>
      <c r="J8" s="99"/>
      <c r="K8" s="99"/>
      <c r="L8" s="99"/>
      <c r="M8" s="99"/>
      <c r="N8" s="99"/>
      <c r="O8" s="100"/>
      <c r="Q8" s="5"/>
      <c r="S8" s="5"/>
      <c r="V8" s="1"/>
      <c r="W8" s="1"/>
      <c r="X8" s="1"/>
      <c r="Y8" s="1"/>
      <c r="Z8" s="1"/>
      <c r="AA8" s="1"/>
    </row>
    <row r="9" spans="2:27" ht="11.25" customHeight="1" x14ac:dyDescent="0.25">
      <c r="B9" s="397"/>
      <c r="C9" s="782"/>
      <c r="D9" s="782"/>
      <c r="E9" s="751"/>
      <c r="F9" s="751"/>
      <c r="G9" s="432"/>
      <c r="H9" s="94"/>
      <c r="I9" s="101"/>
      <c r="J9" s="102"/>
      <c r="K9" s="102"/>
      <c r="L9" s="102"/>
      <c r="M9" s="102"/>
      <c r="N9" s="102"/>
      <c r="O9" s="103"/>
      <c r="P9" s="766"/>
      <c r="Q9" s="766"/>
      <c r="R9" s="766"/>
      <c r="S9" s="766"/>
      <c r="V9" s="1"/>
      <c r="W9" s="1"/>
      <c r="X9" s="1"/>
      <c r="Y9" s="1"/>
      <c r="Z9" s="1"/>
      <c r="AA9" s="1"/>
    </row>
    <row r="10" spans="2:27" s="10" customFormat="1" ht="11.25" customHeight="1" x14ac:dyDescent="0.25">
      <c r="D10" s="51"/>
      <c r="E10" s="51"/>
      <c r="F10" s="52"/>
      <c r="H10" s="727"/>
      <c r="I10" s="727"/>
      <c r="J10" s="727"/>
      <c r="K10" s="727"/>
      <c r="L10" s="727"/>
      <c r="M10" s="727"/>
      <c r="N10" s="727"/>
      <c r="O10" s="727"/>
      <c r="P10" s="727"/>
      <c r="Q10" s="727"/>
      <c r="R10" s="727"/>
      <c r="S10" s="727"/>
      <c r="T10" s="9" t="str">
        <f>IF($B$403=5,"","↓")</f>
        <v>↓</v>
      </c>
      <c r="U10" s="1"/>
      <c r="V10" s="9"/>
      <c r="W10" s="9"/>
      <c r="X10" s="9"/>
      <c r="Y10" s="9"/>
      <c r="Z10" s="9"/>
      <c r="AA10" s="9"/>
    </row>
    <row r="11" spans="2:27" s="10" customFormat="1" ht="11.25" customHeight="1" x14ac:dyDescent="0.25">
      <c r="B11" s="1"/>
      <c r="D11" s="51"/>
      <c r="E11" s="51"/>
      <c r="F11" s="52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1"/>
      <c r="V11" s="9"/>
      <c r="W11" s="9"/>
      <c r="X11" s="9"/>
      <c r="Y11" s="9"/>
      <c r="Z11" s="9"/>
      <c r="AA11" s="9"/>
    </row>
    <row r="12" spans="2:27" s="10" customFormat="1" ht="11.25" customHeight="1" x14ac:dyDescent="0.25">
      <c r="B12" s="779" t="s">
        <v>188</v>
      </c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341"/>
      <c r="S12" s="341"/>
      <c r="T12" s="341"/>
      <c r="U12" s="1"/>
      <c r="V12" s="9"/>
      <c r="W12" s="9"/>
      <c r="X12" s="9"/>
      <c r="Y12" s="9"/>
      <c r="Z12" s="9"/>
      <c r="AA12" s="9"/>
    </row>
    <row r="13" spans="2:27" s="10" customFormat="1" ht="11.25" customHeight="1" x14ac:dyDescent="0.25">
      <c r="D13" s="51"/>
      <c r="E13" s="51"/>
      <c r="F13" s="52"/>
      <c r="H13" s="9"/>
      <c r="I13" s="9"/>
      <c r="J13" s="9"/>
      <c r="K13" s="9"/>
      <c r="L13" s="9"/>
      <c r="M13" s="9"/>
      <c r="N13" s="9"/>
      <c r="R13" s="9"/>
      <c r="S13" s="9"/>
      <c r="T13" s="9"/>
      <c r="U13" s="1"/>
      <c r="V13" s="9"/>
      <c r="W13" s="9"/>
      <c r="X13" s="9"/>
      <c r="Y13" s="9"/>
      <c r="Z13" s="9"/>
      <c r="AA13" s="9"/>
    </row>
    <row r="14" spans="2:27" s="10" customFormat="1" ht="11.25" customHeight="1" x14ac:dyDescent="0.25">
      <c r="D14" s="51"/>
      <c r="E14" s="51"/>
      <c r="F14" s="52"/>
      <c r="H14" s="9"/>
      <c r="I14" s="9"/>
      <c r="J14" s="9"/>
      <c r="K14" s="9"/>
      <c r="L14" s="9"/>
      <c r="M14" s="9"/>
      <c r="N14" s="9"/>
      <c r="R14" s="9"/>
      <c r="S14" s="9"/>
      <c r="T14" s="9"/>
      <c r="U14" s="1"/>
      <c r="V14" s="9"/>
      <c r="W14" s="9"/>
      <c r="X14" s="9"/>
      <c r="Y14" s="9"/>
      <c r="Z14" s="9"/>
      <c r="AA14" s="9"/>
    </row>
    <row r="15" spans="2:27" s="164" customFormat="1" ht="11.25" customHeight="1" x14ac:dyDescent="0.25">
      <c r="B15" s="167"/>
      <c r="C15" s="167"/>
      <c r="D15" s="169"/>
      <c r="E15" s="169"/>
      <c r="F15" s="170"/>
      <c r="G15" s="167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66"/>
      <c r="V15" s="165"/>
      <c r="W15" s="165"/>
      <c r="X15" s="165"/>
      <c r="Y15" s="165"/>
      <c r="Z15" s="165"/>
      <c r="AA15" s="165"/>
    </row>
    <row r="16" spans="2:27" s="164" customFormat="1" ht="11.25" customHeight="1" x14ac:dyDescent="0.25">
      <c r="B16" s="172" t="s">
        <v>189</v>
      </c>
      <c r="C16" s="173"/>
      <c r="D16" s="174"/>
      <c r="E16" s="174"/>
      <c r="F16" s="175"/>
      <c r="G16" s="173"/>
      <c r="H16" s="176"/>
      <c r="I16" s="176"/>
      <c r="J16" s="176"/>
      <c r="K16" s="176"/>
      <c r="L16" s="176"/>
      <c r="M16" s="176"/>
      <c r="N16" s="176"/>
      <c r="O16" s="176"/>
      <c r="P16" s="176"/>
      <c r="Q16" s="176"/>
      <c r="R16" s="171"/>
      <c r="S16" s="171"/>
      <c r="T16" s="171"/>
      <c r="U16" s="166"/>
      <c r="V16" s="165"/>
      <c r="W16" s="165"/>
      <c r="X16" s="165"/>
      <c r="Y16" s="165"/>
      <c r="Z16" s="165"/>
      <c r="AA16" s="165"/>
    </row>
    <row r="17" spans="1:35" s="164" customFormat="1" ht="11.25" customHeight="1" x14ac:dyDescent="0.25">
      <c r="B17" s="167"/>
      <c r="C17" s="167"/>
      <c r="D17" s="169"/>
      <c r="E17" s="169"/>
      <c r="F17" s="170"/>
      <c r="G17" s="167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66"/>
      <c r="V17" s="165"/>
      <c r="W17" s="165"/>
      <c r="X17" s="165"/>
      <c r="Y17" s="165"/>
      <c r="Z17" s="165"/>
      <c r="AA17" s="165"/>
    </row>
    <row r="18" spans="1:35" ht="11.5" x14ac:dyDescent="0.25">
      <c r="C18" s="233" t="s">
        <v>190</v>
      </c>
      <c r="D18" s="167"/>
      <c r="E18" s="167"/>
      <c r="F18" s="167"/>
      <c r="G18" s="167"/>
      <c r="H18" s="167"/>
      <c r="I18" s="167"/>
      <c r="J18" s="167"/>
      <c r="K18" s="167"/>
      <c r="L18" s="167"/>
      <c r="M18" s="167"/>
      <c r="N18" s="226"/>
      <c r="O18" s="760">
        <f>+'Modular Budget YR 1'!O23+'Modular Budget YR 2'!O23+'Modular Budget YR 3'!O23+'Modular Budget YR 4'!O23+'Modular Budget YR 5'!O23</f>
        <v>0</v>
      </c>
      <c r="P18" s="761"/>
      <c r="Q18" s="762"/>
      <c r="R18" s="226"/>
    </row>
    <row r="19" spans="1:35" s="2" customFormat="1" ht="13" x14ac:dyDescent="0.25">
      <c r="B19" s="1"/>
      <c r="C19" s="233" t="s">
        <v>191</v>
      </c>
      <c r="D19" s="225"/>
      <c r="E19" s="225"/>
      <c r="F19" s="226"/>
      <c r="G19" s="166"/>
      <c r="H19" s="226"/>
      <c r="I19" s="166"/>
      <c r="J19" s="226"/>
      <c r="K19" s="166"/>
      <c r="L19" s="226"/>
      <c r="M19" s="166"/>
      <c r="N19" s="193"/>
      <c r="O19" s="760">
        <f>+'Modular Budget YR 1'!O24+'Modular Budget YR 2'!O24+'Modular Budget YR 3'!O24+'Modular Budget YR 4'!O24+'Modular Budget YR 5'!O24</f>
        <v>0</v>
      </c>
      <c r="P19" s="761"/>
      <c r="Q19" s="762"/>
      <c r="R19" s="226"/>
      <c r="S19" s="1"/>
      <c r="T19" s="1"/>
      <c r="U19" s="1"/>
      <c r="V19" s="4"/>
      <c r="W19" s="4"/>
      <c r="X19" s="4"/>
      <c r="Y19" s="4"/>
      <c r="Z19" s="4"/>
      <c r="AA19" s="4"/>
      <c r="AB19" s="1"/>
      <c r="AC19" s="1"/>
      <c r="AD19" s="1"/>
      <c r="AE19" s="1"/>
      <c r="AF19" s="1"/>
      <c r="AG19" s="1"/>
      <c r="AH19" s="1"/>
      <c r="AI19" s="1"/>
    </row>
    <row r="20" spans="1:35" ht="11.5" x14ac:dyDescent="0.25">
      <c r="C20" s="233" t="s">
        <v>192</v>
      </c>
      <c r="D20" s="167"/>
      <c r="E20" s="167"/>
      <c r="F20" s="167"/>
      <c r="G20" s="167"/>
      <c r="H20" s="167"/>
      <c r="I20" s="167"/>
      <c r="J20" s="167"/>
      <c r="K20" s="167"/>
      <c r="L20" s="167"/>
      <c r="M20" s="167"/>
      <c r="N20" s="226"/>
      <c r="O20" s="760">
        <f>+'Modular Budget YR 1'!O26+'Modular Budget YR 2'!O26+'Modular Budget YR 3'!O26+'Modular Budget YR 4'!O26+'Modular Budget YR 5'!O26</f>
        <v>0</v>
      </c>
      <c r="P20" s="761"/>
      <c r="Q20" s="762"/>
      <c r="R20" s="226"/>
    </row>
    <row r="21" spans="1:35" s="2" customFormat="1" ht="13" x14ac:dyDescent="0.25">
      <c r="B21" s="1"/>
      <c r="C21" s="233" t="s">
        <v>193</v>
      </c>
      <c r="D21" s="225"/>
      <c r="E21" s="225"/>
      <c r="F21" s="226"/>
      <c r="G21" s="166"/>
      <c r="H21" s="226"/>
      <c r="I21" s="166"/>
      <c r="J21" s="226"/>
      <c r="K21" s="166"/>
      <c r="L21" s="226"/>
      <c r="M21" s="166"/>
      <c r="N21" s="193"/>
      <c r="O21" s="760">
        <f>+'Modular Budget YR 1'!O34+'Modular Budget YR 2'!O34+'Modular Budget YR 3'!O34+'Modular Budget YR 4'!O34+'Modular Budget YR 5'!O34</f>
        <v>0</v>
      </c>
      <c r="P21" s="761"/>
      <c r="Q21" s="762"/>
      <c r="R21" s="226"/>
      <c r="S21" s="1"/>
      <c r="T21" s="1"/>
      <c r="U21" s="1"/>
      <c r="V21" s="4"/>
      <c r="W21" s="4"/>
      <c r="X21" s="4"/>
      <c r="Y21" s="4"/>
      <c r="Z21" s="4"/>
      <c r="AA21" s="4"/>
      <c r="AB21" s="1"/>
      <c r="AC21" s="1"/>
      <c r="AD21" s="1"/>
      <c r="AE21" s="1"/>
      <c r="AF21" s="1"/>
      <c r="AG21" s="1"/>
      <c r="AH21" s="1"/>
      <c r="AI21" s="1"/>
    </row>
    <row r="22" spans="1:35" ht="11.5" x14ac:dyDescent="0.25">
      <c r="C22" s="233" t="s">
        <v>194</v>
      </c>
      <c r="D22" s="167"/>
      <c r="E22" s="167"/>
      <c r="F22" s="167"/>
      <c r="G22" s="167"/>
      <c r="H22" s="167"/>
      <c r="I22" s="167"/>
      <c r="J22" s="167"/>
      <c r="K22" s="167"/>
      <c r="L22" s="167"/>
      <c r="M22" s="167"/>
      <c r="N22" s="226"/>
      <c r="O22" s="760">
        <f>+O20+O21</f>
        <v>0</v>
      </c>
      <c r="P22" s="761"/>
      <c r="Q22" s="762"/>
      <c r="R22" s="226"/>
    </row>
    <row r="23" spans="1:35" s="2" customFormat="1" ht="11.5" x14ac:dyDescent="0.25">
      <c r="A23" s="1"/>
      <c r="B23" s="227"/>
      <c r="C23" s="227"/>
      <c r="D23" s="225"/>
      <c r="E23" s="225"/>
      <c r="F23" s="226"/>
      <c r="G23" s="166"/>
      <c r="H23" s="226"/>
      <c r="I23" s="166"/>
      <c r="J23" s="226"/>
      <c r="K23" s="166"/>
      <c r="L23" s="226"/>
      <c r="M23" s="166"/>
      <c r="O23" s="166"/>
      <c r="P23" s="226"/>
      <c r="Q23" s="166"/>
      <c r="R23" s="226"/>
      <c r="S23" s="1"/>
      <c r="T23" s="1"/>
      <c r="U23" s="1"/>
      <c r="V23" s="4"/>
      <c r="W23" s="4"/>
      <c r="X23" s="4"/>
      <c r="Y23" s="4"/>
      <c r="Z23" s="4"/>
      <c r="AA23" s="4"/>
      <c r="AB23" s="1"/>
      <c r="AC23" s="1"/>
      <c r="AD23" s="1"/>
      <c r="AE23" s="1"/>
      <c r="AF23" s="1"/>
      <c r="AG23" s="1"/>
      <c r="AH23" s="1"/>
      <c r="AI23" s="1"/>
    </row>
    <row r="24" spans="1:35" s="2" customFormat="1" ht="11.5" x14ac:dyDescent="0.25">
      <c r="A24" s="1"/>
      <c r="B24" s="227"/>
      <c r="C24" s="227"/>
      <c r="D24" s="225"/>
      <c r="E24" s="225"/>
      <c r="F24" s="226"/>
      <c r="G24" s="166"/>
      <c r="H24" s="226"/>
      <c r="I24" s="166"/>
      <c r="J24" s="226"/>
      <c r="K24" s="166"/>
      <c r="L24" s="226"/>
      <c r="M24" s="166"/>
      <c r="N24" s="226"/>
      <c r="O24" s="166"/>
      <c r="P24" s="226"/>
      <c r="Q24" s="166"/>
      <c r="R24" s="226"/>
      <c r="S24" s="1"/>
      <c r="T24" s="1"/>
      <c r="U24" s="1"/>
      <c r="V24" s="4"/>
      <c r="W24" s="4"/>
      <c r="X24" s="4"/>
      <c r="Y24" s="4"/>
      <c r="Z24" s="4"/>
      <c r="AA24" s="4"/>
      <c r="AB24" s="1"/>
      <c r="AC24" s="1"/>
      <c r="AD24" s="1"/>
      <c r="AE24" s="1"/>
      <c r="AF24" s="1"/>
      <c r="AG24" s="1"/>
      <c r="AH24" s="1"/>
      <c r="AI24" s="1"/>
    </row>
    <row r="25" spans="1:35" s="2" customFormat="1" ht="11.5" x14ac:dyDescent="0.25">
      <c r="A25" s="1"/>
      <c r="B25" s="227"/>
      <c r="C25" s="227"/>
      <c r="D25" s="225"/>
      <c r="E25" s="225"/>
      <c r="F25" s="226"/>
      <c r="G25" s="166"/>
      <c r="H25" s="226"/>
      <c r="I25" s="166"/>
      <c r="J25" s="226"/>
      <c r="K25" s="166"/>
      <c r="L25" s="226"/>
      <c r="M25" s="166"/>
      <c r="N25" s="226"/>
      <c r="O25" s="166"/>
      <c r="P25" s="226"/>
      <c r="Q25" s="166"/>
      <c r="R25" s="226"/>
      <c r="S25" s="1"/>
      <c r="T25" s="1"/>
      <c r="U25" s="1"/>
      <c r="V25" s="4"/>
      <c r="W25" s="4"/>
      <c r="X25" s="4"/>
      <c r="Y25" s="4"/>
      <c r="Z25" s="4"/>
      <c r="AA25" s="4"/>
      <c r="AB25" s="1"/>
      <c r="AC25" s="1"/>
      <c r="AD25" s="1"/>
      <c r="AE25" s="1"/>
      <c r="AF25" s="1"/>
      <c r="AG25" s="1"/>
      <c r="AH25" s="1"/>
      <c r="AI25" s="1"/>
    </row>
    <row r="26" spans="1:35" s="2" customFormat="1" ht="11.5" x14ac:dyDescent="0.25">
      <c r="A26" s="1"/>
      <c r="B26" s="227"/>
      <c r="C26" s="227"/>
      <c r="D26" s="225"/>
      <c r="E26" s="225"/>
      <c r="F26" s="226"/>
      <c r="G26" s="166"/>
      <c r="H26" s="226"/>
      <c r="I26" s="166"/>
      <c r="J26" s="226"/>
      <c r="K26" s="166"/>
      <c r="L26" s="226"/>
      <c r="M26" s="166"/>
      <c r="N26" s="226"/>
      <c r="O26" s="166"/>
      <c r="P26" s="226"/>
      <c r="Q26" s="166"/>
      <c r="R26" s="226"/>
      <c r="S26" s="1"/>
      <c r="T26" s="1"/>
      <c r="U26" s="1"/>
      <c r="V26" s="4"/>
      <c r="W26" s="4"/>
      <c r="X26" s="4"/>
      <c r="Y26" s="4"/>
      <c r="Z26" s="4"/>
      <c r="AA26" s="4"/>
      <c r="AB26" s="1"/>
      <c r="AC26" s="1"/>
      <c r="AD26" s="1"/>
      <c r="AE26" s="1"/>
      <c r="AF26" s="1"/>
      <c r="AG26" s="1"/>
      <c r="AH26" s="1"/>
      <c r="AI26" s="1"/>
    </row>
    <row r="27" spans="1:35" s="2" customFormat="1" ht="11.5" x14ac:dyDescent="0.25">
      <c r="A27" s="1"/>
      <c r="B27" s="227"/>
      <c r="C27" s="227"/>
      <c r="D27" s="225"/>
      <c r="E27" s="225"/>
      <c r="F27" s="226"/>
      <c r="G27" s="166"/>
      <c r="H27" s="226"/>
      <c r="I27" s="166"/>
      <c r="J27" s="226"/>
      <c r="K27" s="166"/>
      <c r="L27" s="226"/>
      <c r="M27" s="166"/>
      <c r="N27" s="226"/>
      <c r="O27" s="166"/>
      <c r="P27" s="226"/>
      <c r="Q27" s="166"/>
      <c r="R27" s="226"/>
      <c r="S27" s="1"/>
      <c r="T27" s="1"/>
      <c r="U27" s="1"/>
      <c r="V27" s="4"/>
      <c r="W27" s="4"/>
      <c r="X27" s="4"/>
      <c r="Y27" s="4"/>
      <c r="Z27" s="4"/>
      <c r="AA27" s="4"/>
      <c r="AB27" s="1"/>
      <c r="AC27" s="1"/>
      <c r="AD27" s="1"/>
      <c r="AE27" s="1"/>
      <c r="AF27" s="1"/>
      <c r="AG27" s="1"/>
      <c r="AH27" s="1"/>
      <c r="AI27" s="1"/>
    </row>
    <row r="28" spans="1:35" s="2" customFormat="1" ht="11.5" x14ac:dyDescent="0.25">
      <c r="A28" s="1"/>
      <c r="B28" s="227"/>
      <c r="C28" s="227"/>
      <c r="D28" s="225"/>
      <c r="E28" s="225"/>
      <c r="F28" s="226"/>
      <c r="G28" s="166"/>
      <c r="H28" s="226"/>
      <c r="I28" s="166"/>
      <c r="J28" s="226"/>
      <c r="K28" s="166"/>
      <c r="L28" s="226"/>
      <c r="M28" s="166"/>
      <c r="N28" s="226"/>
      <c r="O28" s="166"/>
      <c r="P28" s="226"/>
      <c r="Q28" s="166"/>
      <c r="R28" s="226"/>
      <c r="S28" s="1"/>
      <c r="T28" s="1"/>
      <c r="U28" s="1"/>
      <c r="V28" s="4"/>
      <c r="W28" s="4"/>
      <c r="X28" s="4"/>
      <c r="Y28" s="4"/>
      <c r="Z28" s="4"/>
      <c r="AA28" s="4"/>
      <c r="AB28" s="1"/>
      <c r="AC28" s="1"/>
      <c r="AD28" s="1"/>
      <c r="AE28" s="1"/>
      <c r="AF28" s="1"/>
      <c r="AG28" s="1"/>
      <c r="AH28" s="1"/>
      <c r="AI28" s="1"/>
    </row>
    <row r="29" spans="1:35" s="2" customFormat="1" ht="11.5" x14ac:dyDescent="0.25">
      <c r="A29" s="1"/>
      <c r="B29" s="227"/>
      <c r="C29" s="227"/>
      <c r="D29" s="225"/>
      <c r="E29" s="225"/>
      <c r="F29" s="226"/>
      <c r="G29" s="166"/>
      <c r="H29" s="226"/>
      <c r="I29" s="166"/>
      <c r="J29" s="226"/>
      <c r="K29" s="166"/>
      <c r="L29" s="226"/>
      <c r="M29" s="166"/>
      <c r="N29" s="226"/>
      <c r="O29" s="166"/>
      <c r="P29" s="226"/>
      <c r="Q29" s="166"/>
      <c r="R29" s="226"/>
      <c r="S29" s="1"/>
      <c r="T29" s="1"/>
      <c r="U29" s="1"/>
      <c r="V29" s="4"/>
      <c r="W29" s="4"/>
      <c r="X29" s="4"/>
      <c r="Y29" s="4"/>
      <c r="Z29" s="4"/>
      <c r="AA29" s="4"/>
      <c r="AB29" s="1"/>
      <c r="AC29" s="1"/>
      <c r="AD29" s="1"/>
      <c r="AE29" s="1"/>
      <c r="AF29" s="1"/>
      <c r="AG29" s="1"/>
      <c r="AH29" s="1"/>
      <c r="AI29" s="1"/>
    </row>
    <row r="30" spans="1:35" s="2" customFormat="1" ht="11.5" x14ac:dyDescent="0.25">
      <c r="A30" s="1"/>
      <c r="B30" s="227"/>
      <c r="C30" s="227"/>
      <c r="D30" s="225"/>
      <c r="E30" s="225"/>
      <c r="F30" s="226"/>
      <c r="G30" s="166"/>
      <c r="H30" s="226"/>
      <c r="I30" s="166"/>
      <c r="J30" s="226"/>
      <c r="K30" s="166"/>
      <c r="L30" s="226"/>
      <c r="M30" s="166"/>
      <c r="N30" s="226"/>
      <c r="O30" s="166"/>
      <c r="P30" s="226"/>
      <c r="Q30" s="166"/>
      <c r="R30" s="226"/>
      <c r="S30" s="1"/>
      <c r="T30" s="1"/>
      <c r="U30" s="1"/>
      <c r="V30" s="4"/>
      <c r="W30" s="4"/>
      <c r="X30" s="4"/>
      <c r="Y30" s="4"/>
      <c r="Z30" s="4"/>
      <c r="AA30" s="4"/>
      <c r="AB30" s="1"/>
      <c r="AC30" s="1"/>
      <c r="AD30" s="1"/>
      <c r="AE30" s="1"/>
      <c r="AF30" s="1"/>
      <c r="AG30" s="1"/>
      <c r="AH30" s="1"/>
      <c r="AI30" s="1"/>
    </row>
    <row r="31" spans="1:35" s="2" customFormat="1" ht="11.5" x14ac:dyDescent="0.25">
      <c r="A31" s="1"/>
      <c r="B31" s="227"/>
      <c r="C31" s="227"/>
      <c r="D31" s="225"/>
      <c r="E31" s="225"/>
      <c r="F31" s="226"/>
      <c r="G31" s="166"/>
      <c r="H31" s="226"/>
      <c r="I31" s="166"/>
      <c r="J31" s="226"/>
      <c r="K31" s="166"/>
      <c r="L31" s="226"/>
      <c r="M31" s="166"/>
      <c r="N31" s="226"/>
      <c r="O31" s="166"/>
      <c r="P31" s="226"/>
      <c r="Q31" s="166"/>
      <c r="R31" s="226"/>
      <c r="S31" s="1"/>
      <c r="T31" s="1"/>
      <c r="U31" s="1"/>
      <c r="V31" s="4"/>
      <c r="W31" s="4"/>
      <c r="X31" s="4"/>
      <c r="Y31" s="4"/>
      <c r="Z31" s="4"/>
      <c r="AA31" s="4"/>
      <c r="AB31" s="1"/>
      <c r="AC31" s="1"/>
      <c r="AD31" s="1"/>
      <c r="AE31" s="1"/>
      <c r="AF31" s="1"/>
      <c r="AG31" s="1"/>
      <c r="AH31" s="1"/>
      <c r="AI31" s="1"/>
    </row>
    <row r="32" spans="1:35" s="2" customFormat="1" ht="11.5" x14ac:dyDescent="0.25">
      <c r="A32" s="1"/>
      <c r="B32" s="227"/>
      <c r="C32" s="227"/>
      <c r="D32" s="225"/>
      <c r="E32" s="225"/>
      <c r="F32" s="226"/>
      <c r="G32" s="166"/>
      <c r="H32" s="226"/>
      <c r="I32" s="166"/>
      <c r="J32" s="226"/>
      <c r="K32" s="166"/>
      <c r="L32" s="226"/>
      <c r="M32" s="166"/>
      <c r="N32" s="226"/>
      <c r="O32" s="166"/>
      <c r="P32" s="226"/>
      <c r="Q32" s="166"/>
      <c r="R32" s="226"/>
      <c r="S32" s="1"/>
      <c r="T32" s="1"/>
      <c r="U32" s="1"/>
      <c r="V32" s="4"/>
      <c r="W32" s="4"/>
      <c r="X32" s="4"/>
      <c r="Y32" s="4"/>
      <c r="Z32" s="4"/>
      <c r="AA32" s="4"/>
      <c r="AB32" s="1"/>
      <c r="AC32" s="1"/>
      <c r="AD32" s="1"/>
      <c r="AE32" s="1"/>
      <c r="AF32" s="1"/>
      <c r="AG32" s="1"/>
      <c r="AH32" s="1"/>
      <c r="AI32" s="1"/>
    </row>
    <row r="33" spans="1:35" s="2" customFormat="1" ht="11.5" x14ac:dyDescent="0.25">
      <c r="A33" s="1"/>
      <c r="B33" s="227"/>
      <c r="C33" s="227"/>
      <c r="D33" s="225"/>
      <c r="E33" s="225"/>
      <c r="F33" s="226"/>
      <c r="G33" s="166"/>
      <c r="H33" s="226"/>
      <c r="I33" s="166"/>
      <c r="J33" s="226"/>
      <c r="K33" s="166"/>
      <c r="L33" s="226"/>
      <c r="M33" s="166"/>
      <c r="N33" s="226"/>
      <c r="O33" s="166"/>
      <c r="P33" s="226"/>
      <c r="Q33" s="166"/>
      <c r="R33" s="226"/>
      <c r="S33" s="1"/>
      <c r="T33" s="1"/>
      <c r="U33" s="1"/>
      <c r="V33" s="4"/>
      <c r="W33" s="4"/>
      <c r="X33" s="4"/>
      <c r="Y33" s="4"/>
      <c r="Z33" s="4"/>
      <c r="AA33" s="4"/>
      <c r="AB33" s="1"/>
      <c r="AC33" s="1"/>
      <c r="AD33" s="1"/>
      <c r="AE33" s="1"/>
      <c r="AF33" s="1"/>
      <c r="AG33" s="1"/>
      <c r="AH33" s="1"/>
      <c r="AI33" s="1"/>
    </row>
    <row r="34" spans="1:35" s="2" customFormat="1" ht="11.5" x14ac:dyDescent="0.25">
      <c r="A34" s="1"/>
      <c r="B34" s="227"/>
      <c r="C34" s="227"/>
      <c r="D34" s="225"/>
      <c r="E34" s="225"/>
      <c r="F34" s="226"/>
      <c r="G34" s="166"/>
      <c r="H34" s="226"/>
      <c r="I34" s="166"/>
      <c r="J34" s="226"/>
      <c r="K34" s="166"/>
      <c r="L34" s="226"/>
      <c r="M34" s="166"/>
      <c r="N34" s="226"/>
      <c r="O34" s="166"/>
      <c r="P34" s="226"/>
      <c r="Q34" s="166"/>
      <c r="R34" s="226"/>
      <c r="S34" s="1"/>
      <c r="T34" s="1"/>
      <c r="U34" s="1"/>
      <c r="V34" s="4"/>
      <c r="W34" s="4"/>
      <c r="X34" s="4"/>
      <c r="Y34" s="4"/>
      <c r="Z34" s="4"/>
      <c r="AA34" s="4"/>
      <c r="AB34" s="1"/>
      <c r="AC34" s="1"/>
      <c r="AD34" s="1"/>
      <c r="AE34" s="1"/>
      <c r="AF34" s="1"/>
      <c r="AG34" s="1"/>
      <c r="AH34" s="1"/>
      <c r="AI34" s="1"/>
    </row>
    <row r="35" spans="1:35" s="2" customFormat="1" ht="11.5" x14ac:dyDescent="0.25">
      <c r="A35" s="1"/>
      <c r="B35" s="227"/>
      <c r="C35" s="227"/>
      <c r="D35" s="225"/>
      <c r="E35" s="225"/>
      <c r="F35" s="226"/>
      <c r="G35" s="166"/>
      <c r="H35" s="226"/>
      <c r="I35" s="166"/>
      <c r="J35" s="226"/>
      <c r="K35" s="166"/>
      <c r="L35" s="226"/>
      <c r="M35" s="166"/>
      <c r="N35" s="226"/>
      <c r="O35" s="166"/>
      <c r="P35" s="226"/>
      <c r="Q35" s="166"/>
      <c r="R35" s="226"/>
      <c r="S35" s="1"/>
      <c r="T35" s="1"/>
      <c r="U35" s="1"/>
      <c r="V35" s="4"/>
      <c r="W35" s="4"/>
      <c r="X35" s="4"/>
      <c r="Y35" s="4"/>
      <c r="Z35" s="4"/>
      <c r="AA35" s="4"/>
      <c r="AB35" s="1"/>
      <c r="AC35" s="1"/>
      <c r="AD35" s="1"/>
      <c r="AE35" s="1"/>
      <c r="AF35" s="1"/>
      <c r="AG35" s="1"/>
      <c r="AH35" s="1"/>
      <c r="AI35" s="1"/>
    </row>
    <row r="36" spans="1:35" s="2" customFormat="1" ht="11.5" x14ac:dyDescent="0.25">
      <c r="A36" s="1"/>
      <c r="B36" s="227"/>
      <c r="C36" s="227"/>
      <c r="D36" s="225"/>
      <c r="E36" s="225"/>
      <c r="F36" s="226"/>
      <c r="G36" s="166"/>
      <c r="H36" s="226"/>
      <c r="I36" s="166"/>
      <c r="J36" s="226"/>
      <c r="K36" s="166"/>
      <c r="L36" s="226"/>
      <c r="M36" s="166"/>
      <c r="N36" s="226"/>
      <c r="O36" s="166"/>
      <c r="P36" s="226"/>
      <c r="Q36" s="166"/>
      <c r="R36" s="226"/>
      <c r="S36" s="1"/>
      <c r="T36" s="1"/>
      <c r="U36" s="1"/>
      <c r="V36" s="4"/>
      <c r="W36" s="4"/>
      <c r="X36" s="4"/>
      <c r="Y36" s="4"/>
      <c r="Z36" s="4"/>
      <c r="AA36" s="4"/>
      <c r="AB36" s="1"/>
      <c r="AC36" s="1"/>
      <c r="AD36" s="1"/>
      <c r="AE36" s="1"/>
      <c r="AF36" s="1"/>
      <c r="AG36" s="1"/>
      <c r="AH36" s="1"/>
      <c r="AI36" s="1"/>
    </row>
    <row r="37" spans="1:35" s="2" customFormat="1" ht="11.5" x14ac:dyDescent="0.25">
      <c r="A37" s="1"/>
      <c r="B37" s="227"/>
      <c r="C37" s="227"/>
      <c r="D37" s="225"/>
      <c r="E37" s="225"/>
      <c r="F37" s="226"/>
      <c r="G37" s="166"/>
      <c r="H37" s="226"/>
      <c r="I37" s="166"/>
      <c r="J37" s="226"/>
      <c r="K37" s="166"/>
      <c r="L37" s="226"/>
      <c r="M37" s="166"/>
      <c r="N37" s="226"/>
      <c r="O37" s="166"/>
      <c r="P37" s="226"/>
      <c r="Q37" s="166"/>
      <c r="R37" s="226"/>
      <c r="S37" s="1"/>
      <c r="T37" s="1"/>
      <c r="U37" s="1"/>
      <c r="V37" s="4"/>
      <c r="W37" s="4"/>
      <c r="X37" s="4"/>
      <c r="Y37" s="4"/>
      <c r="Z37" s="4"/>
      <c r="AA37" s="4"/>
      <c r="AB37" s="1"/>
      <c r="AC37" s="1"/>
      <c r="AD37" s="1"/>
      <c r="AE37" s="1"/>
      <c r="AF37" s="1"/>
      <c r="AG37" s="1"/>
      <c r="AH37" s="1"/>
      <c r="AI37" s="1"/>
    </row>
    <row r="38" spans="1:35" s="2" customFormat="1" ht="11.5" x14ac:dyDescent="0.25">
      <c r="A38" s="1"/>
      <c r="B38" s="227"/>
      <c r="C38" s="227"/>
      <c r="D38" s="225"/>
      <c r="E38" s="225"/>
      <c r="F38" s="226"/>
      <c r="G38" s="166"/>
      <c r="H38" s="226"/>
      <c r="I38" s="166"/>
      <c r="J38" s="226"/>
      <c r="K38" s="166"/>
      <c r="L38" s="226"/>
      <c r="M38" s="166"/>
      <c r="N38" s="226"/>
      <c r="O38" s="166"/>
      <c r="P38" s="226"/>
      <c r="Q38" s="166"/>
      <c r="R38" s="226"/>
      <c r="S38" s="1"/>
      <c r="T38" s="1"/>
      <c r="U38" s="1"/>
      <c r="V38" s="4"/>
      <c r="W38" s="4"/>
      <c r="X38" s="4"/>
      <c r="Y38" s="4"/>
      <c r="Z38" s="4"/>
      <c r="AA38" s="4"/>
      <c r="AB38" s="1"/>
      <c r="AC38" s="1"/>
      <c r="AD38" s="1"/>
      <c r="AE38" s="1"/>
      <c r="AF38" s="1"/>
      <c r="AG38" s="1"/>
      <c r="AH38" s="1"/>
      <c r="AI38" s="1"/>
    </row>
    <row r="39" spans="1:35" s="2" customFormat="1" ht="11.5" x14ac:dyDescent="0.25">
      <c r="A39" s="1"/>
      <c r="B39" s="227"/>
      <c r="C39" s="227"/>
      <c r="D39" s="225"/>
      <c r="E39" s="225"/>
      <c r="F39" s="226"/>
      <c r="G39" s="166"/>
      <c r="H39" s="226"/>
      <c r="I39" s="166"/>
      <c r="J39" s="226"/>
      <c r="K39" s="166"/>
      <c r="L39" s="226"/>
      <c r="M39" s="166"/>
      <c r="N39" s="226"/>
      <c r="O39" s="166"/>
      <c r="P39" s="226"/>
      <c r="Q39" s="166"/>
      <c r="R39" s="226"/>
      <c r="S39" s="1"/>
      <c r="T39" s="1"/>
      <c r="U39" s="1"/>
      <c r="V39" s="4"/>
      <c r="W39" s="4"/>
      <c r="X39" s="4"/>
      <c r="Y39" s="4"/>
      <c r="Z39" s="4"/>
      <c r="AA39" s="4"/>
      <c r="AB39" s="1"/>
      <c r="AC39" s="1"/>
      <c r="AD39" s="1"/>
      <c r="AE39" s="1"/>
      <c r="AF39" s="1"/>
      <c r="AG39" s="1"/>
      <c r="AH39" s="1"/>
      <c r="AI39" s="1"/>
    </row>
    <row r="40" spans="1:35" s="2" customFormat="1" ht="11.5" x14ac:dyDescent="0.25">
      <c r="A40" s="1"/>
      <c r="B40" s="227"/>
      <c r="C40" s="227"/>
      <c r="D40" s="225"/>
      <c r="E40" s="225"/>
      <c r="F40" s="226"/>
      <c r="G40" s="166"/>
      <c r="H40" s="226"/>
      <c r="I40" s="166"/>
      <c r="J40" s="226"/>
      <c r="K40" s="166"/>
      <c r="L40" s="226"/>
      <c r="M40" s="166"/>
      <c r="N40" s="226"/>
      <c r="O40" s="166"/>
      <c r="P40" s="226"/>
      <c r="Q40" s="166"/>
      <c r="R40" s="226"/>
      <c r="S40" s="1"/>
      <c r="T40" s="1"/>
      <c r="U40" s="1"/>
      <c r="V40" s="4"/>
      <c r="W40" s="4"/>
      <c r="X40" s="4"/>
      <c r="Y40" s="4"/>
      <c r="Z40" s="4"/>
      <c r="AA40" s="4"/>
      <c r="AB40" s="1"/>
      <c r="AC40" s="1"/>
      <c r="AD40" s="1"/>
      <c r="AE40" s="1"/>
      <c r="AF40" s="1"/>
      <c r="AG40" s="1"/>
      <c r="AH40" s="1"/>
      <c r="AI40" s="1"/>
    </row>
    <row r="41" spans="1:35" s="2" customFormat="1" ht="11.5" x14ac:dyDescent="0.25">
      <c r="A41" s="1"/>
      <c r="B41" s="227"/>
      <c r="C41" s="227"/>
      <c r="D41" s="225"/>
      <c r="E41" s="225"/>
      <c r="F41" s="226"/>
      <c r="G41" s="166"/>
      <c r="H41" s="226"/>
      <c r="I41" s="166"/>
      <c r="J41" s="226"/>
      <c r="K41" s="166"/>
      <c r="L41" s="226"/>
      <c r="M41" s="166"/>
      <c r="N41" s="226"/>
      <c r="O41" s="166"/>
      <c r="P41" s="226"/>
      <c r="Q41" s="166"/>
      <c r="R41" s="226"/>
      <c r="S41" s="1"/>
      <c r="T41" s="1"/>
      <c r="U41" s="1"/>
      <c r="V41" s="4"/>
      <c r="W41" s="4"/>
      <c r="X41" s="4"/>
      <c r="Y41" s="4"/>
      <c r="Z41" s="4"/>
      <c r="AA41" s="4"/>
      <c r="AB41" s="1"/>
      <c r="AC41" s="1"/>
      <c r="AD41" s="1"/>
      <c r="AE41" s="1"/>
      <c r="AF41" s="1"/>
      <c r="AG41" s="1"/>
      <c r="AH41" s="1"/>
      <c r="AI41" s="1"/>
    </row>
    <row r="42" spans="1:35" s="2" customFormat="1" ht="11.5" x14ac:dyDescent="0.25">
      <c r="A42" s="1"/>
      <c r="B42" s="227"/>
      <c r="C42" s="227"/>
      <c r="D42" s="225"/>
      <c r="E42" s="225"/>
      <c r="F42" s="226"/>
      <c r="G42" s="166"/>
      <c r="H42" s="226"/>
      <c r="I42" s="166"/>
      <c r="J42" s="226"/>
      <c r="K42" s="166"/>
      <c r="L42" s="226"/>
      <c r="M42" s="166"/>
      <c r="N42" s="226"/>
      <c r="O42" s="166"/>
      <c r="P42" s="226"/>
      <c r="Q42" s="166"/>
      <c r="R42" s="226"/>
      <c r="S42" s="1"/>
      <c r="T42" s="1"/>
      <c r="U42" s="1"/>
      <c r="V42" s="4"/>
      <c r="W42" s="4"/>
      <c r="X42" s="4"/>
      <c r="Y42" s="4"/>
      <c r="Z42" s="4"/>
      <c r="AA42" s="4"/>
      <c r="AB42" s="1"/>
      <c r="AC42" s="1"/>
      <c r="AD42" s="1"/>
      <c r="AE42" s="1"/>
      <c r="AF42" s="1"/>
      <c r="AG42" s="1"/>
      <c r="AH42" s="1"/>
      <c r="AI42" s="1"/>
    </row>
    <row r="43" spans="1:35" s="2" customFormat="1" ht="11.5" x14ac:dyDescent="0.25">
      <c r="A43" s="1"/>
      <c r="B43" s="227"/>
      <c r="C43" s="227"/>
      <c r="D43" s="225"/>
      <c r="E43" s="225"/>
      <c r="F43" s="226"/>
      <c r="G43" s="166"/>
      <c r="H43" s="226"/>
      <c r="I43" s="166"/>
      <c r="J43" s="226"/>
      <c r="K43" s="166"/>
      <c r="L43" s="226"/>
      <c r="M43" s="166"/>
      <c r="N43" s="226"/>
      <c r="O43" s="166"/>
      <c r="P43" s="226"/>
      <c r="Q43" s="166"/>
      <c r="R43" s="226"/>
      <c r="S43" s="1"/>
      <c r="T43" s="1"/>
      <c r="U43" s="1"/>
      <c r="V43" s="4"/>
      <c r="W43" s="4"/>
      <c r="X43" s="4"/>
      <c r="Y43" s="4"/>
      <c r="Z43" s="4"/>
      <c r="AA43" s="4"/>
      <c r="AB43" s="1"/>
      <c r="AC43" s="1"/>
      <c r="AD43" s="1"/>
      <c r="AE43" s="1"/>
      <c r="AF43" s="1"/>
      <c r="AG43" s="1"/>
      <c r="AH43" s="1"/>
      <c r="AI43" s="1"/>
    </row>
    <row r="44" spans="1:35" s="2" customFormat="1" ht="11.5" x14ac:dyDescent="0.25">
      <c r="A44" s="1"/>
      <c r="B44" s="227"/>
      <c r="C44" s="227"/>
      <c r="D44" s="225"/>
      <c r="E44" s="225"/>
      <c r="F44" s="226"/>
      <c r="G44" s="166"/>
      <c r="H44" s="226"/>
      <c r="I44" s="166"/>
      <c r="J44" s="226"/>
      <c r="K44" s="166"/>
      <c r="L44" s="226"/>
      <c r="M44" s="166"/>
      <c r="N44" s="226"/>
      <c r="O44" s="166"/>
      <c r="P44" s="226"/>
      <c r="Q44" s="166"/>
      <c r="R44" s="226"/>
      <c r="S44" s="1"/>
      <c r="T44" s="1"/>
      <c r="U44" s="1"/>
      <c r="V44" s="4"/>
      <c r="W44" s="4"/>
      <c r="X44" s="4"/>
      <c r="Y44" s="4"/>
      <c r="Z44" s="4"/>
      <c r="AA44" s="4"/>
      <c r="AB44" s="1"/>
      <c r="AC44" s="1"/>
      <c r="AD44" s="1"/>
      <c r="AE44" s="1"/>
      <c r="AF44" s="1"/>
      <c r="AG44" s="1"/>
      <c r="AH44" s="1"/>
      <c r="AI44" s="1"/>
    </row>
    <row r="45" spans="1:35" s="2" customFormat="1" ht="11.5" x14ac:dyDescent="0.25">
      <c r="A45" s="1"/>
      <c r="B45" s="227"/>
      <c r="C45" s="227"/>
      <c r="D45" s="225"/>
      <c r="E45" s="225"/>
      <c r="F45" s="226"/>
      <c r="G45" s="166"/>
      <c r="H45" s="226"/>
      <c r="I45" s="166"/>
      <c r="J45" s="226"/>
      <c r="K45" s="166"/>
      <c r="L45" s="226"/>
      <c r="M45" s="166"/>
      <c r="N45" s="226"/>
      <c r="O45" s="166"/>
      <c r="P45" s="226"/>
      <c r="Q45" s="166"/>
      <c r="R45" s="226"/>
      <c r="S45" s="1"/>
      <c r="T45" s="1"/>
      <c r="U45" s="1"/>
      <c r="V45" s="4"/>
      <c r="W45" s="4"/>
      <c r="X45" s="4"/>
      <c r="Y45" s="4"/>
      <c r="Z45" s="4"/>
      <c r="AA45" s="4"/>
      <c r="AB45" s="1"/>
      <c r="AC45" s="1"/>
      <c r="AD45" s="1"/>
      <c r="AE45" s="1"/>
      <c r="AF45" s="1"/>
      <c r="AG45" s="1"/>
      <c r="AH45" s="1"/>
      <c r="AI45" s="1"/>
    </row>
    <row r="46" spans="1:35" s="2" customFormat="1" ht="11.5" x14ac:dyDescent="0.25">
      <c r="A46" s="1"/>
      <c r="B46" s="227"/>
      <c r="C46" s="227"/>
      <c r="D46" s="225"/>
      <c r="E46" s="225"/>
      <c r="F46" s="226"/>
      <c r="G46" s="166"/>
      <c r="H46" s="226"/>
      <c r="I46" s="166"/>
      <c r="J46" s="226"/>
      <c r="K46" s="166"/>
      <c r="L46" s="226"/>
      <c r="M46" s="166"/>
      <c r="N46" s="226"/>
      <c r="O46" s="166"/>
      <c r="P46" s="226"/>
      <c r="Q46" s="166"/>
      <c r="R46" s="226"/>
      <c r="S46" s="1"/>
      <c r="T46" s="1"/>
      <c r="U46" s="1"/>
      <c r="V46" s="4"/>
      <c r="W46" s="4"/>
      <c r="X46" s="4"/>
      <c r="Y46" s="4"/>
      <c r="Z46" s="4"/>
      <c r="AA46" s="4"/>
      <c r="AB46" s="1"/>
      <c r="AC46" s="1"/>
      <c r="AD46" s="1"/>
      <c r="AE46" s="1"/>
      <c r="AF46" s="1"/>
      <c r="AG46" s="1"/>
      <c r="AH46" s="1"/>
      <c r="AI46" s="1"/>
    </row>
    <row r="47" spans="1:35" s="2" customFormat="1" ht="11.5" x14ac:dyDescent="0.25">
      <c r="A47" s="1"/>
      <c r="B47" s="227"/>
      <c r="C47" s="227"/>
      <c r="D47" s="225"/>
      <c r="E47" s="225"/>
      <c r="F47" s="226"/>
      <c r="G47" s="166"/>
      <c r="H47" s="226"/>
      <c r="I47" s="166"/>
      <c r="J47" s="226"/>
      <c r="K47" s="166"/>
      <c r="L47" s="226"/>
      <c r="M47" s="166"/>
      <c r="N47" s="226"/>
      <c r="O47" s="166"/>
      <c r="P47" s="226"/>
      <c r="Q47" s="166"/>
      <c r="R47" s="226"/>
      <c r="S47" s="1"/>
      <c r="T47" s="1"/>
      <c r="U47" s="1"/>
      <c r="V47" s="4"/>
      <c r="W47" s="4"/>
      <c r="X47" s="4"/>
      <c r="Y47" s="4"/>
      <c r="Z47" s="4"/>
      <c r="AA47" s="4"/>
      <c r="AB47" s="1"/>
      <c r="AC47" s="1"/>
      <c r="AD47" s="1"/>
      <c r="AE47" s="1"/>
      <c r="AF47" s="1"/>
      <c r="AG47" s="1"/>
      <c r="AH47" s="1"/>
      <c r="AI47" s="1"/>
    </row>
    <row r="48" spans="1:35" s="2" customFormat="1" ht="11.5" x14ac:dyDescent="0.25">
      <c r="A48" s="1"/>
      <c r="B48" s="227"/>
      <c r="C48" s="227"/>
      <c r="D48" s="225"/>
      <c r="E48" s="225"/>
      <c r="F48" s="226"/>
      <c r="G48" s="166"/>
      <c r="H48" s="226"/>
      <c r="I48" s="166"/>
      <c r="J48" s="226"/>
      <c r="K48" s="166"/>
      <c r="L48" s="226"/>
      <c r="M48" s="166"/>
      <c r="N48" s="226"/>
      <c r="O48" s="166"/>
      <c r="P48" s="226"/>
      <c r="Q48" s="166"/>
      <c r="R48" s="226"/>
      <c r="S48" s="1"/>
      <c r="T48" s="1"/>
      <c r="U48" s="1"/>
      <c r="V48" s="4"/>
      <c r="W48" s="4"/>
      <c r="X48" s="4"/>
      <c r="Y48" s="4"/>
      <c r="Z48" s="4"/>
      <c r="AA48" s="4"/>
      <c r="AB48" s="1"/>
      <c r="AC48" s="1"/>
      <c r="AD48" s="1"/>
      <c r="AE48" s="1"/>
      <c r="AF48" s="1"/>
      <c r="AG48" s="1"/>
      <c r="AH48" s="1"/>
      <c r="AI48" s="1"/>
    </row>
    <row r="49" spans="1:35" s="2" customFormat="1" ht="11.5" x14ac:dyDescent="0.25">
      <c r="A49" s="1"/>
      <c r="B49" s="227"/>
      <c r="C49" s="227"/>
      <c r="D49" s="225"/>
      <c r="E49" s="225"/>
      <c r="F49" s="226"/>
      <c r="G49" s="166"/>
      <c r="H49" s="226"/>
      <c r="I49" s="166"/>
      <c r="J49" s="226"/>
      <c r="K49" s="166"/>
      <c r="L49" s="226"/>
      <c r="M49" s="166"/>
      <c r="N49" s="226"/>
      <c r="O49" s="166"/>
      <c r="P49" s="226"/>
      <c r="Q49" s="166"/>
      <c r="R49" s="226"/>
      <c r="S49" s="1"/>
      <c r="T49" s="1"/>
      <c r="U49" s="1"/>
      <c r="V49" s="4"/>
      <c r="W49" s="4"/>
      <c r="X49" s="4"/>
      <c r="Y49" s="4"/>
      <c r="Z49" s="4"/>
      <c r="AA49" s="4"/>
      <c r="AB49" s="1"/>
      <c r="AC49" s="1"/>
      <c r="AD49" s="1"/>
      <c r="AE49" s="1"/>
      <c r="AF49" s="1"/>
      <c r="AG49" s="1"/>
      <c r="AH49" s="1"/>
      <c r="AI49" s="1"/>
    </row>
    <row r="50" spans="1:35" s="2" customFormat="1" ht="11.5" x14ac:dyDescent="0.25">
      <c r="A50" s="1"/>
      <c r="B50" s="227"/>
      <c r="C50" s="227"/>
      <c r="D50" s="225"/>
      <c r="E50" s="225"/>
      <c r="F50" s="226"/>
      <c r="G50" s="166"/>
      <c r="H50" s="226"/>
      <c r="I50" s="166"/>
      <c r="J50" s="226"/>
      <c r="K50" s="166"/>
      <c r="L50" s="226"/>
      <c r="M50" s="166"/>
      <c r="N50" s="226"/>
      <c r="O50" s="166"/>
      <c r="P50" s="226"/>
      <c r="Q50" s="166"/>
      <c r="R50" s="226"/>
      <c r="S50" s="1"/>
      <c r="T50" s="1"/>
      <c r="U50" s="1"/>
      <c r="V50" s="4"/>
      <c r="W50" s="4"/>
      <c r="X50" s="4"/>
      <c r="Y50" s="4"/>
      <c r="Z50" s="4"/>
      <c r="AA50" s="4"/>
      <c r="AB50" s="1"/>
      <c r="AC50" s="1"/>
      <c r="AD50" s="1"/>
      <c r="AE50" s="1"/>
      <c r="AF50" s="1"/>
      <c r="AG50" s="1"/>
      <c r="AH50" s="1"/>
      <c r="AI50" s="1"/>
    </row>
    <row r="51" spans="1:35" s="2" customFormat="1" ht="11.5" x14ac:dyDescent="0.25">
      <c r="A51" s="1"/>
      <c r="B51" s="227"/>
      <c r="C51" s="227"/>
      <c r="D51" s="225"/>
      <c r="E51" s="225"/>
      <c r="F51" s="226"/>
      <c r="G51" s="166"/>
      <c r="H51" s="226"/>
      <c r="I51" s="166"/>
      <c r="J51" s="226"/>
      <c r="K51" s="166"/>
      <c r="L51" s="226"/>
      <c r="M51" s="166"/>
      <c r="N51" s="226"/>
      <c r="O51" s="166"/>
      <c r="P51" s="226"/>
      <c r="Q51" s="166"/>
      <c r="R51" s="226"/>
      <c r="S51" s="1"/>
      <c r="T51" s="1"/>
      <c r="U51" s="1"/>
      <c r="V51" s="4"/>
      <c r="W51" s="4"/>
      <c r="X51" s="4"/>
      <c r="Y51" s="4"/>
      <c r="Z51" s="4"/>
      <c r="AA51" s="4"/>
      <c r="AB51" s="1"/>
      <c r="AC51" s="1"/>
      <c r="AD51" s="1"/>
      <c r="AE51" s="1"/>
      <c r="AF51" s="1"/>
      <c r="AG51" s="1"/>
      <c r="AH51" s="1"/>
      <c r="AI51" s="1"/>
    </row>
    <row r="52" spans="1:35" s="2" customFormat="1" ht="11.5" x14ac:dyDescent="0.25">
      <c r="A52" s="1"/>
      <c r="B52" s="227"/>
      <c r="C52" s="227"/>
      <c r="D52" s="225"/>
      <c r="E52" s="225"/>
      <c r="F52" s="226"/>
      <c r="G52" s="166"/>
      <c r="H52" s="226"/>
      <c r="I52" s="166"/>
      <c r="J52" s="226"/>
      <c r="K52" s="166"/>
      <c r="L52" s="226"/>
      <c r="M52" s="166"/>
      <c r="N52" s="226"/>
      <c r="O52" s="166"/>
      <c r="P52" s="226"/>
      <c r="Q52" s="166"/>
      <c r="R52" s="226"/>
      <c r="S52" s="1"/>
      <c r="T52" s="1"/>
      <c r="U52" s="1"/>
      <c r="V52" s="4"/>
      <c r="W52" s="4"/>
      <c r="X52" s="4"/>
      <c r="Y52" s="4"/>
      <c r="Z52" s="4"/>
      <c r="AA52" s="4"/>
      <c r="AB52" s="1"/>
      <c r="AC52" s="1"/>
      <c r="AD52" s="1"/>
      <c r="AE52" s="1"/>
      <c r="AF52" s="1"/>
      <c r="AG52" s="1"/>
      <c r="AH52" s="1"/>
      <c r="AI52" s="1"/>
    </row>
    <row r="53" spans="1:35" s="2" customFormat="1" ht="11.5" x14ac:dyDescent="0.25">
      <c r="A53" s="1"/>
      <c r="B53" s="227"/>
      <c r="C53" s="227"/>
      <c r="D53" s="225"/>
      <c r="E53" s="225"/>
      <c r="F53" s="226"/>
      <c r="G53" s="166"/>
      <c r="H53" s="226"/>
      <c r="I53" s="166"/>
      <c r="J53" s="226"/>
      <c r="K53" s="166"/>
      <c r="L53" s="226"/>
      <c r="M53" s="166"/>
      <c r="N53" s="226"/>
      <c r="O53" s="166"/>
      <c r="P53" s="226"/>
      <c r="Q53" s="166"/>
      <c r="R53" s="226"/>
      <c r="S53" s="1"/>
      <c r="T53" s="1"/>
      <c r="U53" s="1"/>
      <c r="V53" s="4"/>
      <c r="W53" s="4"/>
      <c r="X53" s="4"/>
      <c r="Y53" s="4"/>
      <c r="Z53" s="4"/>
      <c r="AA53" s="4"/>
      <c r="AB53" s="1"/>
      <c r="AC53" s="1"/>
      <c r="AD53" s="1"/>
      <c r="AE53" s="1"/>
      <c r="AF53" s="1"/>
      <c r="AG53" s="1"/>
      <c r="AH53" s="1"/>
      <c r="AI53" s="1"/>
    </row>
    <row r="54" spans="1:35" s="2" customFormat="1" ht="11.5" x14ac:dyDescent="0.25">
      <c r="A54" s="1"/>
      <c r="B54" s="227"/>
      <c r="C54" s="227"/>
      <c r="D54" s="225"/>
      <c r="E54" s="225"/>
      <c r="F54" s="226"/>
      <c r="G54" s="166"/>
      <c r="H54" s="226"/>
      <c r="I54" s="166"/>
      <c r="J54" s="226"/>
      <c r="K54" s="166"/>
      <c r="L54" s="226"/>
      <c r="M54" s="166"/>
      <c r="N54" s="226"/>
      <c r="O54" s="166"/>
      <c r="P54" s="226"/>
      <c r="Q54" s="166"/>
      <c r="R54" s="226"/>
      <c r="S54" s="1"/>
      <c r="T54" s="1"/>
      <c r="U54" s="1"/>
      <c r="V54" s="4"/>
      <c r="W54" s="4"/>
      <c r="X54" s="4"/>
      <c r="Y54" s="4"/>
      <c r="Z54" s="4"/>
      <c r="AA54" s="4"/>
      <c r="AB54" s="1"/>
      <c r="AC54" s="1"/>
      <c r="AD54" s="1"/>
      <c r="AE54" s="1"/>
      <c r="AF54" s="1"/>
      <c r="AG54" s="1"/>
      <c r="AH54" s="1"/>
      <c r="AI54" s="1"/>
    </row>
    <row r="55" spans="1:35" s="2" customFormat="1" ht="11.5" x14ac:dyDescent="0.25">
      <c r="A55" s="1"/>
      <c r="B55" s="227"/>
      <c r="C55" s="227"/>
      <c r="D55" s="225"/>
      <c r="E55" s="225"/>
      <c r="F55" s="226"/>
      <c r="G55" s="166"/>
      <c r="H55" s="226"/>
      <c r="I55" s="166"/>
      <c r="J55" s="226"/>
      <c r="K55" s="166"/>
      <c r="L55" s="226"/>
      <c r="M55" s="166"/>
      <c r="N55" s="226"/>
      <c r="O55" s="166"/>
      <c r="P55" s="226"/>
      <c r="Q55" s="166"/>
      <c r="R55" s="226"/>
      <c r="S55" s="1"/>
      <c r="T55" s="1"/>
      <c r="U55" s="1"/>
      <c r="V55" s="4"/>
      <c r="W55" s="4"/>
      <c r="X55" s="4"/>
      <c r="Y55" s="4"/>
      <c r="Z55" s="4"/>
      <c r="AA55" s="4"/>
      <c r="AB55" s="1"/>
      <c r="AC55" s="1"/>
      <c r="AD55" s="1"/>
      <c r="AE55" s="1"/>
      <c r="AF55" s="1"/>
      <c r="AG55" s="1"/>
      <c r="AH55" s="1"/>
      <c r="AI55" s="1"/>
    </row>
    <row r="56" spans="1:35" s="2" customFormat="1" ht="11.5" x14ac:dyDescent="0.25">
      <c r="A56" s="1"/>
      <c r="B56" s="227"/>
      <c r="C56" s="227"/>
      <c r="D56" s="225"/>
      <c r="E56" s="225"/>
      <c r="F56" s="226"/>
      <c r="G56" s="166"/>
      <c r="H56" s="226"/>
      <c r="I56" s="166"/>
      <c r="J56" s="226"/>
      <c r="K56" s="166"/>
      <c r="L56" s="226"/>
      <c r="M56" s="166"/>
      <c r="N56" s="226"/>
      <c r="O56" s="166"/>
      <c r="P56" s="226"/>
      <c r="Q56" s="166"/>
      <c r="R56" s="226"/>
      <c r="S56" s="1"/>
      <c r="T56" s="1"/>
      <c r="U56" s="1"/>
      <c r="V56" s="4"/>
      <c r="W56" s="4"/>
      <c r="X56" s="4"/>
      <c r="Y56" s="4"/>
      <c r="Z56" s="4"/>
      <c r="AA56" s="4"/>
      <c r="AB56" s="1"/>
      <c r="AC56" s="1"/>
      <c r="AD56" s="1"/>
      <c r="AE56" s="1"/>
      <c r="AF56" s="1"/>
      <c r="AG56" s="1"/>
      <c r="AH56" s="1"/>
      <c r="AI56" s="1"/>
    </row>
    <row r="57" spans="1:35" s="2" customFormat="1" ht="11.5" x14ac:dyDescent="0.25">
      <c r="A57" s="1"/>
      <c r="B57" s="227"/>
      <c r="C57" s="227"/>
      <c r="D57" s="225"/>
      <c r="E57" s="225"/>
      <c r="F57" s="226"/>
      <c r="G57" s="166"/>
      <c r="H57" s="226"/>
      <c r="I57" s="166"/>
      <c r="J57" s="226"/>
      <c r="K57" s="166"/>
      <c r="L57" s="226"/>
      <c r="M57" s="166"/>
      <c r="N57" s="226"/>
      <c r="O57" s="166"/>
      <c r="P57" s="226"/>
      <c r="Q57" s="166"/>
      <c r="R57" s="226"/>
      <c r="S57" s="1"/>
      <c r="T57" s="1"/>
      <c r="U57" s="1"/>
      <c r="V57" s="4"/>
      <c r="W57" s="4"/>
      <c r="X57" s="4"/>
      <c r="Y57" s="4"/>
      <c r="Z57" s="4"/>
      <c r="AA57" s="4"/>
      <c r="AB57" s="1"/>
      <c r="AC57" s="1"/>
      <c r="AD57" s="1"/>
      <c r="AE57" s="1"/>
      <c r="AF57" s="1"/>
      <c r="AG57" s="1"/>
      <c r="AH57" s="1"/>
      <c r="AI57" s="1"/>
    </row>
    <row r="58" spans="1:35" s="2" customFormat="1" ht="11.5" x14ac:dyDescent="0.25">
      <c r="A58" s="1"/>
      <c r="B58" s="227"/>
      <c r="C58" s="227"/>
      <c r="D58" s="225"/>
      <c r="E58" s="225"/>
      <c r="F58" s="226"/>
      <c r="G58" s="166"/>
      <c r="H58" s="226"/>
      <c r="I58" s="166"/>
      <c r="J58" s="226"/>
      <c r="K58" s="166"/>
      <c r="L58" s="226"/>
      <c r="M58" s="166"/>
      <c r="N58" s="226"/>
      <c r="O58" s="166"/>
      <c r="P58" s="226"/>
      <c r="Q58" s="166"/>
      <c r="R58" s="226"/>
      <c r="S58" s="1"/>
      <c r="T58" s="1"/>
      <c r="U58" s="1"/>
      <c r="V58" s="4"/>
      <c r="W58" s="4"/>
      <c r="X58" s="4"/>
      <c r="Y58" s="4"/>
      <c r="Z58" s="4"/>
      <c r="AA58" s="4"/>
      <c r="AB58" s="1"/>
      <c r="AC58" s="1"/>
      <c r="AD58" s="1"/>
      <c r="AE58" s="1"/>
      <c r="AF58" s="1"/>
      <c r="AG58" s="1"/>
      <c r="AH58" s="1"/>
      <c r="AI58" s="1"/>
    </row>
    <row r="59" spans="1:35" s="2" customFormat="1" ht="11.5" x14ac:dyDescent="0.25">
      <c r="A59" s="1"/>
      <c r="B59" s="227"/>
      <c r="C59" s="227"/>
      <c r="D59" s="225"/>
      <c r="E59" s="225"/>
      <c r="F59" s="226"/>
      <c r="G59" s="166"/>
      <c r="H59" s="226"/>
      <c r="I59" s="166"/>
      <c r="J59" s="226"/>
      <c r="K59" s="166"/>
      <c r="L59" s="226"/>
      <c r="M59" s="166"/>
      <c r="N59" s="226"/>
      <c r="O59" s="166"/>
      <c r="P59" s="226"/>
      <c r="Q59" s="166"/>
      <c r="R59" s="226"/>
      <c r="S59" s="1"/>
      <c r="T59" s="1"/>
      <c r="U59" s="1"/>
      <c r="V59" s="4"/>
      <c r="W59" s="4"/>
      <c r="X59" s="4"/>
      <c r="Y59" s="4"/>
      <c r="Z59" s="4"/>
      <c r="AA59" s="4"/>
      <c r="AB59" s="1"/>
      <c r="AC59" s="1"/>
      <c r="AD59" s="1"/>
      <c r="AE59" s="1"/>
      <c r="AF59" s="1"/>
      <c r="AG59" s="1"/>
      <c r="AH59" s="1"/>
      <c r="AI59" s="1"/>
    </row>
    <row r="60" spans="1:35" s="2" customFormat="1" ht="11.5" x14ac:dyDescent="0.25">
      <c r="A60" s="1"/>
      <c r="B60" s="227"/>
      <c r="C60" s="227"/>
      <c r="D60" s="225"/>
      <c r="E60" s="225"/>
      <c r="F60" s="226"/>
      <c r="G60" s="166"/>
      <c r="H60" s="226"/>
      <c r="I60" s="166"/>
      <c r="J60" s="226"/>
      <c r="K60" s="166"/>
      <c r="L60" s="226"/>
      <c r="M60" s="166"/>
      <c r="N60" s="226"/>
      <c r="O60" s="166"/>
      <c r="P60" s="226"/>
      <c r="Q60" s="166"/>
      <c r="R60" s="226"/>
      <c r="S60" s="1"/>
      <c r="T60" s="1"/>
      <c r="U60" s="1"/>
      <c r="V60" s="4"/>
      <c r="W60" s="4"/>
      <c r="X60" s="4"/>
      <c r="Y60" s="4"/>
      <c r="Z60" s="4"/>
      <c r="AA60" s="4"/>
      <c r="AB60" s="1"/>
      <c r="AC60" s="1"/>
      <c r="AD60" s="1"/>
      <c r="AE60" s="1"/>
      <c r="AF60" s="1"/>
      <c r="AG60" s="1"/>
      <c r="AH60" s="1"/>
      <c r="AI60" s="1"/>
    </row>
    <row r="61" spans="1:35" s="2" customFormat="1" ht="11.5" x14ac:dyDescent="0.25">
      <c r="A61" s="1"/>
      <c r="B61" s="227"/>
      <c r="C61" s="227"/>
      <c r="D61" s="225"/>
      <c r="E61" s="225"/>
      <c r="F61" s="226"/>
      <c r="G61" s="166"/>
      <c r="H61" s="226"/>
      <c r="I61" s="166"/>
      <c r="J61" s="226"/>
      <c r="K61" s="166"/>
      <c r="L61" s="226"/>
      <c r="M61" s="166"/>
      <c r="N61" s="226"/>
      <c r="O61" s="166"/>
      <c r="P61" s="226"/>
      <c r="Q61" s="166"/>
      <c r="R61" s="226"/>
      <c r="S61" s="1"/>
      <c r="T61" s="1"/>
      <c r="U61" s="1"/>
      <c r="V61" s="4"/>
      <c r="W61" s="4"/>
      <c r="X61" s="4"/>
      <c r="Y61" s="4"/>
      <c r="Z61" s="4"/>
      <c r="AA61" s="4"/>
      <c r="AB61" s="1"/>
      <c r="AC61" s="1"/>
      <c r="AD61" s="1"/>
      <c r="AE61" s="1"/>
      <c r="AF61" s="1"/>
      <c r="AG61" s="1"/>
      <c r="AH61" s="1"/>
      <c r="AI61" s="1"/>
    </row>
    <row r="62" spans="1:35" s="2" customFormat="1" ht="11.5" x14ac:dyDescent="0.25">
      <c r="A62" s="1"/>
      <c r="B62" s="227"/>
      <c r="C62" s="227"/>
      <c r="D62" s="225"/>
      <c r="E62" s="225"/>
      <c r="F62" s="226"/>
      <c r="G62" s="166"/>
      <c r="H62" s="226"/>
      <c r="I62" s="166"/>
      <c r="J62" s="226"/>
      <c r="K62" s="166"/>
      <c r="L62" s="226"/>
      <c r="M62" s="166"/>
      <c r="N62" s="226"/>
      <c r="O62" s="166"/>
      <c r="P62" s="226"/>
      <c r="Q62" s="166"/>
      <c r="R62" s="226"/>
      <c r="S62" s="1"/>
      <c r="T62" s="1"/>
      <c r="U62" s="1"/>
      <c r="V62" s="4"/>
      <c r="W62" s="4"/>
      <c r="X62" s="4"/>
      <c r="Y62" s="4"/>
      <c r="Z62" s="4"/>
      <c r="AA62" s="4"/>
      <c r="AB62" s="1"/>
      <c r="AC62" s="1"/>
      <c r="AD62" s="1"/>
      <c r="AE62" s="1"/>
      <c r="AF62" s="1"/>
      <c r="AG62" s="1"/>
      <c r="AH62" s="1"/>
      <c r="AI62" s="1"/>
    </row>
    <row r="63" spans="1:35" s="2" customFormat="1" ht="11.5" x14ac:dyDescent="0.25">
      <c r="A63" s="1"/>
      <c r="B63" s="227"/>
      <c r="C63" s="227"/>
      <c r="D63" s="225"/>
      <c r="E63" s="225"/>
      <c r="F63" s="226"/>
      <c r="G63" s="166"/>
      <c r="H63" s="226"/>
      <c r="I63" s="166"/>
      <c r="J63" s="226"/>
      <c r="K63" s="166"/>
      <c r="L63" s="226"/>
      <c r="M63" s="166"/>
      <c r="N63" s="226"/>
      <c r="O63" s="166"/>
      <c r="P63" s="226"/>
      <c r="Q63" s="166"/>
      <c r="R63" s="226"/>
      <c r="S63" s="1"/>
      <c r="T63" s="1"/>
      <c r="U63" s="1"/>
      <c r="V63" s="4"/>
      <c r="W63" s="4"/>
      <c r="X63" s="4"/>
      <c r="Y63" s="4"/>
      <c r="Z63" s="4"/>
      <c r="AA63" s="4"/>
      <c r="AB63" s="1"/>
      <c r="AC63" s="1"/>
      <c r="AD63" s="1"/>
      <c r="AE63" s="1"/>
      <c r="AF63" s="1"/>
      <c r="AG63" s="1"/>
      <c r="AH63" s="1"/>
      <c r="AI63" s="1"/>
    </row>
    <row r="64" spans="1:35" s="2" customFormat="1" ht="11.5" x14ac:dyDescent="0.25">
      <c r="A64" s="1"/>
      <c r="B64" s="227"/>
      <c r="C64" s="227"/>
      <c r="D64" s="225"/>
      <c r="E64" s="225"/>
      <c r="F64" s="226"/>
      <c r="G64" s="166"/>
      <c r="H64" s="226"/>
      <c r="I64" s="166"/>
      <c r="J64" s="226"/>
      <c r="K64" s="166"/>
      <c r="L64" s="226"/>
      <c r="M64" s="166"/>
      <c r="N64" s="226"/>
      <c r="O64" s="166"/>
      <c r="P64" s="226"/>
      <c r="Q64" s="166"/>
      <c r="R64" s="226"/>
      <c r="S64" s="1"/>
      <c r="T64" s="1"/>
      <c r="U64" s="1"/>
      <c r="V64" s="4"/>
      <c r="W64" s="4"/>
      <c r="X64" s="4"/>
      <c r="Y64" s="4"/>
      <c r="Z64" s="4"/>
      <c r="AA64" s="4"/>
      <c r="AB64" s="1"/>
      <c r="AC64" s="1"/>
      <c r="AD64" s="1"/>
      <c r="AE64" s="1"/>
      <c r="AF64" s="1"/>
      <c r="AG64" s="1"/>
      <c r="AH64" s="1"/>
      <c r="AI64" s="1"/>
    </row>
    <row r="65" spans="1:35" s="2" customFormat="1" ht="11.5" x14ac:dyDescent="0.25">
      <c r="A65" s="1"/>
      <c r="B65" s="227"/>
      <c r="C65" s="227"/>
      <c r="D65" s="225"/>
      <c r="E65" s="225"/>
      <c r="F65" s="226"/>
      <c r="G65" s="166"/>
      <c r="H65" s="226"/>
      <c r="I65" s="166"/>
      <c r="J65" s="226"/>
      <c r="K65" s="166"/>
      <c r="L65" s="226"/>
      <c r="M65" s="166"/>
      <c r="N65" s="226"/>
      <c r="O65" s="166"/>
      <c r="P65" s="226"/>
      <c r="Q65" s="166"/>
      <c r="R65" s="226"/>
      <c r="S65" s="1"/>
      <c r="T65" s="1"/>
      <c r="U65" s="1"/>
      <c r="V65" s="4"/>
      <c r="W65" s="4"/>
      <c r="X65" s="4"/>
      <c r="Y65" s="4"/>
      <c r="Z65" s="4"/>
      <c r="AA65" s="4"/>
      <c r="AB65" s="1"/>
      <c r="AC65" s="1"/>
      <c r="AD65" s="1"/>
      <c r="AE65" s="1"/>
      <c r="AF65" s="1"/>
      <c r="AG65" s="1"/>
      <c r="AH65" s="1"/>
      <c r="AI65" s="1"/>
    </row>
    <row r="66" spans="1:35" s="2" customFormat="1" ht="11.5" x14ac:dyDescent="0.25">
      <c r="A66" s="1"/>
      <c r="B66" s="227"/>
      <c r="C66" s="227"/>
      <c r="D66" s="225"/>
      <c r="E66" s="225"/>
      <c r="F66" s="226"/>
      <c r="G66" s="166"/>
      <c r="H66" s="226"/>
      <c r="I66" s="166"/>
      <c r="J66" s="226"/>
      <c r="K66" s="166"/>
      <c r="L66" s="226"/>
      <c r="M66" s="166"/>
      <c r="N66" s="226"/>
      <c r="O66" s="166"/>
      <c r="P66" s="226"/>
      <c r="Q66" s="166"/>
      <c r="R66" s="226"/>
      <c r="S66" s="1"/>
      <c r="T66" s="1"/>
      <c r="U66" s="1"/>
      <c r="V66" s="4"/>
      <c r="W66" s="4"/>
      <c r="X66" s="4"/>
      <c r="Y66" s="4"/>
      <c r="Z66" s="4"/>
      <c r="AA66" s="4"/>
      <c r="AB66" s="1"/>
      <c r="AC66" s="1"/>
      <c r="AD66" s="1"/>
      <c r="AE66" s="1"/>
      <c r="AF66" s="1"/>
      <c r="AG66" s="1"/>
      <c r="AH66" s="1"/>
      <c r="AI66" s="1"/>
    </row>
    <row r="67" spans="1:35" s="2" customFormat="1" ht="11.5" x14ac:dyDescent="0.25">
      <c r="A67" s="1"/>
      <c r="B67" s="227"/>
      <c r="C67" s="227"/>
      <c r="D67" s="225"/>
      <c r="E67" s="225"/>
      <c r="F67" s="226"/>
      <c r="G67" s="166"/>
      <c r="H67" s="226"/>
      <c r="I67" s="166"/>
      <c r="J67" s="226"/>
      <c r="K67" s="166"/>
      <c r="L67" s="226"/>
      <c r="M67" s="166"/>
      <c r="N67" s="226"/>
      <c r="O67" s="166"/>
      <c r="P67" s="226"/>
      <c r="Q67" s="166"/>
      <c r="R67" s="226"/>
      <c r="S67" s="1"/>
      <c r="T67" s="1"/>
      <c r="U67" s="1"/>
      <c r="V67" s="4"/>
      <c r="W67" s="4"/>
      <c r="X67" s="4"/>
      <c r="Y67" s="4"/>
      <c r="Z67" s="4"/>
      <c r="AA67" s="4"/>
      <c r="AB67" s="1"/>
      <c r="AC67" s="1"/>
      <c r="AD67" s="1"/>
      <c r="AE67" s="1"/>
      <c r="AF67" s="1"/>
      <c r="AG67" s="1"/>
      <c r="AH67" s="1"/>
      <c r="AI67" s="1"/>
    </row>
    <row r="68" spans="1:35" s="2" customFormat="1" ht="11.5" x14ac:dyDescent="0.25">
      <c r="A68" s="1"/>
      <c r="B68" s="227"/>
      <c r="C68" s="227"/>
      <c r="D68" s="225"/>
      <c r="E68" s="225"/>
      <c r="F68" s="226"/>
      <c r="G68" s="166"/>
      <c r="H68" s="226"/>
      <c r="I68" s="166"/>
      <c r="J68" s="226"/>
      <c r="K68" s="166"/>
      <c r="L68" s="226"/>
      <c r="M68" s="166"/>
      <c r="N68" s="226"/>
      <c r="O68" s="166"/>
      <c r="P68" s="226"/>
      <c r="Q68" s="166"/>
      <c r="R68" s="226"/>
      <c r="S68" s="1"/>
      <c r="T68" s="1"/>
      <c r="U68" s="1"/>
      <c r="V68" s="4"/>
      <c r="W68" s="4"/>
      <c r="X68" s="4"/>
      <c r="Y68" s="4"/>
      <c r="Z68" s="4"/>
      <c r="AA68" s="4"/>
      <c r="AB68" s="1"/>
      <c r="AC68" s="1"/>
      <c r="AD68" s="1"/>
      <c r="AE68" s="1"/>
      <c r="AF68" s="1"/>
      <c r="AG68" s="1"/>
      <c r="AH68" s="1"/>
      <c r="AI68" s="1"/>
    </row>
    <row r="69" spans="1:35" s="2" customFormat="1" ht="11.5" x14ac:dyDescent="0.25">
      <c r="A69" s="1"/>
      <c r="B69" s="227"/>
      <c r="C69" s="227"/>
      <c r="D69" s="225"/>
      <c r="E69" s="225"/>
      <c r="F69" s="226"/>
      <c r="G69" s="166"/>
      <c r="H69" s="226"/>
      <c r="I69" s="166"/>
      <c r="J69" s="226"/>
      <c r="K69" s="166"/>
      <c r="L69" s="226"/>
      <c r="M69" s="166"/>
      <c r="N69" s="226"/>
      <c r="O69" s="166"/>
      <c r="P69" s="226"/>
      <c r="Q69" s="166"/>
      <c r="R69" s="226"/>
      <c r="S69" s="1"/>
      <c r="T69" s="1"/>
      <c r="U69" s="1"/>
      <c r="V69" s="4"/>
      <c r="W69" s="4"/>
      <c r="X69" s="4"/>
      <c r="Y69" s="4"/>
      <c r="Z69" s="4"/>
      <c r="AA69" s="4"/>
      <c r="AB69" s="1"/>
      <c r="AC69" s="1"/>
      <c r="AD69" s="1"/>
      <c r="AE69" s="1"/>
      <c r="AF69" s="1"/>
      <c r="AG69" s="1"/>
      <c r="AH69" s="1"/>
      <c r="AI69" s="1"/>
    </row>
    <row r="70" spans="1:35" s="2" customFormat="1" ht="11.5" x14ac:dyDescent="0.25">
      <c r="A70" s="1"/>
      <c r="B70" s="227"/>
      <c r="C70" s="227"/>
      <c r="D70" s="225"/>
      <c r="E70" s="225"/>
      <c r="F70" s="226"/>
      <c r="G70" s="166"/>
      <c r="H70" s="226"/>
      <c r="I70" s="166"/>
      <c r="J70" s="226"/>
      <c r="K70" s="166"/>
      <c r="L70" s="226"/>
      <c r="M70" s="166"/>
      <c r="N70" s="226"/>
      <c r="O70" s="166"/>
      <c r="P70" s="226"/>
      <c r="Q70" s="166"/>
      <c r="R70" s="226"/>
      <c r="S70" s="1"/>
      <c r="T70" s="1"/>
      <c r="U70" s="1"/>
      <c r="V70" s="4"/>
      <c r="W70" s="4"/>
      <c r="X70" s="4"/>
      <c r="Y70" s="4"/>
      <c r="Z70" s="4"/>
      <c r="AA70" s="4"/>
      <c r="AB70" s="1"/>
      <c r="AC70" s="1"/>
      <c r="AD70" s="1"/>
      <c r="AE70" s="1"/>
      <c r="AF70" s="1"/>
      <c r="AG70" s="1"/>
      <c r="AH70" s="1"/>
      <c r="AI70" s="1"/>
    </row>
    <row r="71" spans="1:35" s="2" customFormat="1" ht="11.5" x14ac:dyDescent="0.25">
      <c r="A71" s="1"/>
      <c r="B71" s="227"/>
      <c r="C71" s="227"/>
      <c r="D71" s="225"/>
      <c r="E71" s="225"/>
      <c r="F71" s="226"/>
      <c r="G71" s="166"/>
      <c r="H71" s="226"/>
      <c r="I71" s="166"/>
      <c r="J71" s="226"/>
      <c r="K71" s="166"/>
      <c r="L71" s="226"/>
      <c r="M71" s="166"/>
      <c r="N71" s="226"/>
      <c r="O71" s="166"/>
      <c r="P71" s="226"/>
      <c r="Q71" s="166"/>
      <c r="R71" s="226"/>
      <c r="S71" s="1"/>
      <c r="T71" s="1"/>
      <c r="U71" s="1"/>
      <c r="V71" s="4"/>
      <c r="W71" s="4"/>
      <c r="X71" s="4"/>
      <c r="Y71" s="4"/>
      <c r="Z71" s="4"/>
      <c r="AA71" s="4"/>
      <c r="AB71" s="1"/>
      <c r="AC71" s="1"/>
      <c r="AD71" s="1"/>
      <c r="AE71" s="1"/>
      <c r="AF71" s="1"/>
      <c r="AG71" s="1"/>
      <c r="AH71" s="1"/>
      <c r="AI71" s="1"/>
    </row>
    <row r="72" spans="1:35" s="2" customFormat="1" ht="11.5" x14ac:dyDescent="0.25">
      <c r="A72" s="1"/>
      <c r="B72" s="227"/>
      <c r="C72" s="227"/>
      <c r="D72" s="225"/>
      <c r="E72" s="225"/>
      <c r="F72" s="226"/>
      <c r="G72" s="166"/>
      <c r="H72" s="226"/>
      <c r="I72" s="166"/>
      <c r="J72" s="226"/>
      <c r="K72" s="166"/>
      <c r="L72" s="226"/>
      <c r="M72" s="166"/>
      <c r="N72" s="226"/>
      <c r="O72" s="166"/>
      <c r="P72" s="226"/>
      <c r="Q72" s="166"/>
      <c r="R72" s="226"/>
      <c r="S72" s="1"/>
      <c r="T72" s="1"/>
      <c r="U72" s="1"/>
      <c r="V72" s="4"/>
      <c r="W72" s="4"/>
      <c r="X72" s="4"/>
      <c r="Y72" s="4"/>
      <c r="Z72" s="4"/>
      <c r="AA72" s="4"/>
      <c r="AB72" s="1"/>
      <c r="AC72" s="1"/>
      <c r="AD72" s="1"/>
      <c r="AE72" s="1"/>
      <c r="AF72" s="1"/>
      <c r="AG72" s="1"/>
      <c r="AH72" s="1"/>
      <c r="AI72" s="1"/>
    </row>
    <row r="73" spans="1:35" s="2" customFormat="1" ht="11.5" x14ac:dyDescent="0.25">
      <c r="A73" s="1"/>
      <c r="B73" s="227"/>
      <c r="C73" s="227"/>
      <c r="D73" s="225"/>
      <c r="E73" s="225"/>
      <c r="F73" s="226"/>
      <c r="G73" s="166"/>
      <c r="H73" s="226"/>
      <c r="I73" s="166"/>
      <c r="J73" s="226"/>
      <c r="K73" s="166"/>
      <c r="L73" s="226"/>
      <c r="M73" s="166"/>
      <c r="N73" s="226"/>
      <c r="O73" s="166"/>
      <c r="P73" s="226"/>
      <c r="Q73" s="166"/>
      <c r="R73" s="226"/>
      <c r="S73" s="1"/>
      <c r="T73" s="1"/>
      <c r="U73" s="1"/>
      <c r="V73" s="4"/>
      <c r="W73" s="4"/>
      <c r="X73" s="4"/>
      <c r="Y73" s="4"/>
      <c r="Z73" s="4"/>
      <c r="AA73" s="4"/>
      <c r="AB73" s="1"/>
      <c r="AC73" s="1"/>
      <c r="AD73" s="1"/>
      <c r="AE73" s="1"/>
      <c r="AF73" s="1"/>
      <c r="AG73" s="1"/>
      <c r="AH73" s="1"/>
      <c r="AI73" s="1"/>
    </row>
    <row r="74" spans="1:35" s="2" customFormat="1" ht="11.5" x14ac:dyDescent="0.25">
      <c r="A74" s="1"/>
      <c r="B74" s="227"/>
      <c r="C74" s="227"/>
      <c r="D74" s="225"/>
      <c r="E74" s="225"/>
      <c r="F74" s="226"/>
      <c r="G74" s="166"/>
      <c r="H74" s="226"/>
      <c r="I74" s="166"/>
      <c r="J74" s="226"/>
      <c r="K74" s="166"/>
      <c r="L74" s="226"/>
      <c r="M74" s="166"/>
      <c r="N74" s="226"/>
      <c r="O74" s="166"/>
      <c r="P74" s="226"/>
      <c r="Q74" s="166"/>
      <c r="R74" s="226"/>
      <c r="S74" s="1"/>
      <c r="T74" s="1"/>
      <c r="U74" s="1"/>
      <c r="V74" s="4"/>
      <c r="W74" s="4"/>
      <c r="X74" s="4"/>
      <c r="Y74" s="4"/>
      <c r="Z74" s="4"/>
      <c r="AA74" s="4"/>
      <c r="AB74" s="1"/>
      <c r="AC74" s="1"/>
      <c r="AD74" s="1"/>
      <c r="AE74" s="1"/>
      <c r="AF74" s="1"/>
      <c r="AG74" s="1"/>
      <c r="AH74" s="1"/>
      <c r="AI74" s="1"/>
    </row>
    <row r="75" spans="1:35" s="2" customFormat="1" ht="11.5" x14ac:dyDescent="0.25">
      <c r="A75" s="1"/>
      <c r="B75" s="227"/>
      <c r="C75" s="227"/>
      <c r="D75" s="225"/>
      <c r="E75" s="225"/>
      <c r="F75" s="226"/>
      <c r="G75" s="166"/>
      <c r="H75" s="226"/>
      <c r="I75" s="166"/>
      <c r="J75" s="226"/>
      <c r="K75" s="166"/>
      <c r="L75" s="226"/>
      <c r="M75" s="166"/>
      <c r="N75" s="226"/>
      <c r="O75" s="166"/>
      <c r="P75" s="226"/>
      <c r="Q75" s="166"/>
      <c r="R75" s="226"/>
      <c r="S75" s="1"/>
      <c r="T75" s="1"/>
      <c r="U75" s="1"/>
      <c r="V75" s="4"/>
      <c r="W75" s="4"/>
      <c r="X75" s="4"/>
      <c r="Y75" s="4"/>
      <c r="Z75" s="4"/>
      <c r="AA75" s="4"/>
      <c r="AB75" s="1"/>
      <c r="AC75" s="1"/>
      <c r="AD75" s="1"/>
      <c r="AE75" s="1"/>
      <c r="AF75" s="1"/>
      <c r="AG75" s="1"/>
      <c r="AH75" s="1"/>
      <c r="AI75" s="1"/>
    </row>
    <row r="76" spans="1:35" s="2" customFormat="1" ht="11.5" x14ac:dyDescent="0.25">
      <c r="A76" s="1"/>
      <c r="B76" s="227"/>
      <c r="C76" s="227"/>
      <c r="D76" s="225"/>
      <c r="E76" s="225"/>
      <c r="F76" s="226"/>
      <c r="G76" s="166"/>
      <c r="H76" s="226"/>
      <c r="I76" s="166"/>
      <c r="J76" s="226"/>
      <c r="K76" s="166"/>
      <c r="L76" s="226"/>
      <c r="M76" s="166"/>
      <c r="N76" s="226"/>
      <c r="O76" s="166"/>
      <c r="P76" s="226"/>
      <c r="Q76" s="166"/>
      <c r="R76" s="226"/>
      <c r="S76" s="1"/>
      <c r="T76" s="1"/>
      <c r="U76" s="1"/>
      <c r="V76" s="4"/>
      <c r="W76" s="4"/>
      <c r="X76" s="4"/>
      <c r="Y76" s="4"/>
      <c r="Z76" s="4"/>
      <c r="AA76" s="4"/>
      <c r="AB76" s="1"/>
      <c r="AC76" s="1"/>
      <c r="AD76" s="1"/>
      <c r="AE76" s="1"/>
      <c r="AF76" s="1"/>
      <c r="AG76" s="1"/>
      <c r="AH76" s="1"/>
      <c r="AI76" s="1"/>
    </row>
    <row r="77" spans="1:35" s="2" customFormat="1" ht="11.5" x14ac:dyDescent="0.25">
      <c r="A77" s="1"/>
      <c r="B77" s="227"/>
      <c r="C77" s="227"/>
      <c r="D77" s="225"/>
      <c r="E77" s="225"/>
      <c r="F77" s="226"/>
      <c r="G77" s="166"/>
      <c r="H77" s="226"/>
      <c r="I77" s="166"/>
      <c r="J77" s="226"/>
      <c r="K77" s="166"/>
      <c r="L77" s="226"/>
      <c r="M77" s="166"/>
      <c r="N77" s="226"/>
      <c r="O77" s="166"/>
      <c r="P77" s="226"/>
      <c r="Q77" s="166"/>
      <c r="R77" s="226"/>
      <c r="S77" s="1"/>
      <c r="T77" s="1"/>
      <c r="U77" s="1"/>
      <c r="V77" s="4"/>
      <c r="W77" s="4"/>
      <c r="X77" s="4"/>
      <c r="Y77" s="4"/>
      <c r="Z77" s="4"/>
      <c r="AA77" s="4"/>
      <c r="AB77" s="1"/>
      <c r="AC77" s="1"/>
      <c r="AD77" s="1"/>
      <c r="AE77" s="1"/>
      <c r="AF77" s="1"/>
      <c r="AG77" s="1"/>
      <c r="AH77" s="1"/>
      <c r="AI77" s="1"/>
    </row>
    <row r="78" spans="1:35" s="2" customFormat="1" ht="11.5" x14ac:dyDescent="0.25">
      <c r="A78" s="1"/>
      <c r="B78" s="227"/>
      <c r="C78" s="227"/>
      <c r="D78" s="225"/>
      <c r="E78" s="225"/>
      <c r="F78" s="226"/>
      <c r="G78" s="166"/>
      <c r="H78" s="226"/>
      <c r="I78" s="166"/>
      <c r="J78" s="226"/>
      <c r="K78" s="166"/>
      <c r="L78" s="226"/>
      <c r="M78" s="166"/>
      <c r="N78" s="226"/>
      <c r="O78" s="166"/>
      <c r="P78" s="226"/>
      <c r="Q78" s="166"/>
      <c r="R78" s="226"/>
      <c r="S78" s="1"/>
      <c r="T78" s="1"/>
      <c r="U78" s="1"/>
      <c r="V78" s="4"/>
      <c r="W78" s="4"/>
      <c r="X78" s="4"/>
      <c r="Y78" s="4"/>
      <c r="Z78" s="4"/>
      <c r="AA78" s="4"/>
      <c r="AB78" s="1"/>
      <c r="AC78" s="1"/>
      <c r="AD78" s="1"/>
      <c r="AE78" s="1"/>
      <c r="AF78" s="1"/>
      <c r="AG78" s="1"/>
      <c r="AH78" s="1"/>
      <c r="AI78" s="1"/>
    </row>
    <row r="79" spans="1:35" s="2" customFormat="1" ht="11.5" x14ac:dyDescent="0.25">
      <c r="A79" s="1"/>
      <c r="B79" s="227"/>
      <c r="C79" s="227"/>
      <c r="D79" s="225"/>
      <c r="E79" s="225"/>
      <c r="F79" s="226"/>
      <c r="G79" s="166"/>
      <c r="H79" s="226"/>
      <c r="I79" s="166"/>
      <c r="J79" s="226"/>
      <c r="K79" s="166"/>
      <c r="L79" s="226"/>
      <c r="M79" s="166"/>
      <c r="N79" s="226"/>
      <c r="O79" s="166"/>
      <c r="P79" s="226"/>
      <c r="Q79" s="166"/>
      <c r="R79" s="226"/>
      <c r="S79" s="1"/>
      <c r="T79" s="1"/>
      <c r="U79" s="1"/>
      <c r="V79" s="4"/>
      <c r="W79" s="4"/>
      <c r="X79" s="4"/>
      <c r="Y79" s="4"/>
      <c r="Z79" s="4"/>
      <c r="AA79" s="4"/>
      <c r="AB79" s="1"/>
      <c r="AC79" s="1"/>
      <c r="AD79" s="1"/>
      <c r="AE79" s="1"/>
      <c r="AF79" s="1"/>
      <c r="AG79" s="1"/>
      <c r="AH79" s="1"/>
      <c r="AI79" s="1"/>
    </row>
    <row r="80" spans="1:35" s="2" customFormat="1" ht="11.5" x14ac:dyDescent="0.25">
      <c r="A80" s="1"/>
      <c r="B80" s="227"/>
      <c r="C80" s="227"/>
      <c r="D80" s="225"/>
      <c r="E80" s="225"/>
      <c r="F80" s="226"/>
      <c r="G80" s="166"/>
      <c r="H80" s="226"/>
      <c r="I80" s="166"/>
      <c r="J80" s="226"/>
      <c r="K80" s="166"/>
      <c r="L80" s="226"/>
      <c r="M80" s="166"/>
      <c r="N80" s="226"/>
      <c r="O80" s="166"/>
      <c r="P80" s="226"/>
      <c r="Q80" s="166"/>
      <c r="R80" s="226"/>
      <c r="S80" s="1"/>
      <c r="T80" s="1"/>
      <c r="U80" s="1"/>
      <c r="V80" s="4"/>
      <c r="W80" s="4"/>
      <c r="X80" s="4"/>
      <c r="Y80" s="4"/>
      <c r="Z80" s="4"/>
      <c r="AA80" s="4"/>
      <c r="AB80" s="1"/>
      <c r="AC80" s="1"/>
      <c r="AD80" s="1"/>
      <c r="AE80" s="1"/>
      <c r="AF80" s="1"/>
      <c r="AG80" s="1"/>
      <c r="AH80" s="1"/>
      <c r="AI80" s="1"/>
    </row>
    <row r="81" spans="1:35" s="2" customFormat="1" ht="11.5" x14ac:dyDescent="0.25">
      <c r="A81" s="1"/>
      <c r="B81" s="227"/>
      <c r="C81" s="227"/>
      <c r="D81" s="225"/>
      <c r="E81" s="225"/>
      <c r="F81" s="226"/>
      <c r="G81" s="166"/>
      <c r="H81" s="226"/>
      <c r="I81" s="166"/>
      <c r="J81" s="226"/>
      <c r="K81" s="166"/>
      <c r="L81" s="226"/>
      <c r="M81" s="166"/>
      <c r="N81" s="226"/>
      <c r="O81" s="166"/>
      <c r="P81" s="226"/>
      <c r="Q81" s="166"/>
      <c r="R81" s="226"/>
      <c r="S81" s="1"/>
      <c r="T81" s="1"/>
      <c r="U81" s="1"/>
      <c r="V81" s="4"/>
      <c r="W81" s="4"/>
      <c r="X81" s="4"/>
      <c r="Y81" s="4"/>
      <c r="Z81" s="4"/>
      <c r="AA81" s="4"/>
      <c r="AB81" s="1"/>
      <c r="AC81" s="1"/>
      <c r="AD81" s="1"/>
      <c r="AE81" s="1"/>
      <c r="AF81" s="1"/>
      <c r="AG81" s="1"/>
      <c r="AH81" s="1"/>
      <c r="AI81" s="1"/>
    </row>
    <row r="82" spans="1:35" s="2" customFormat="1" ht="11.5" x14ac:dyDescent="0.25">
      <c r="A82" s="1"/>
      <c r="B82" s="227"/>
      <c r="C82" s="227"/>
      <c r="D82" s="225"/>
      <c r="E82" s="225"/>
      <c r="F82" s="226"/>
      <c r="G82" s="166"/>
      <c r="H82" s="226"/>
      <c r="I82" s="166"/>
      <c r="J82" s="226"/>
      <c r="K82" s="166"/>
      <c r="L82" s="226"/>
      <c r="M82" s="166"/>
      <c r="N82" s="226"/>
      <c r="O82" s="166"/>
      <c r="P82" s="226"/>
      <c r="Q82" s="166"/>
      <c r="R82" s="226"/>
      <c r="S82" s="1"/>
      <c r="T82" s="1"/>
      <c r="U82" s="1"/>
      <c r="V82" s="4"/>
      <c r="W82" s="4"/>
      <c r="X82" s="4"/>
      <c r="Y82" s="4"/>
      <c r="Z82" s="4"/>
      <c r="AA82" s="4"/>
      <c r="AB82" s="1"/>
      <c r="AC82" s="1"/>
      <c r="AD82" s="1"/>
      <c r="AE82" s="1"/>
      <c r="AF82" s="1"/>
      <c r="AG82" s="1"/>
      <c r="AH82" s="1"/>
      <c r="AI82" s="1"/>
    </row>
    <row r="83" spans="1:35" s="2" customFormat="1" ht="11.5" x14ac:dyDescent="0.25">
      <c r="A83" s="1"/>
      <c r="B83" s="227"/>
      <c r="C83" s="227"/>
      <c r="D83" s="225"/>
      <c r="E83" s="225"/>
      <c r="F83" s="226"/>
      <c r="G83" s="166"/>
      <c r="H83" s="226"/>
      <c r="I83" s="166"/>
      <c r="J83" s="226"/>
      <c r="K83" s="166"/>
      <c r="L83" s="226"/>
      <c r="M83" s="166"/>
      <c r="N83" s="226"/>
      <c r="O83" s="166"/>
      <c r="P83" s="226"/>
      <c r="Q83" s="166"/>
      <c r="R83" s="226"/>
      <c r="S83" s="1"/>
      <c r="T83" s="1"/>
      <c r="U83" s="1"/>
      <c r="V83" s="4"/>
      <c r="W83" s="4"/>
      <c r="X83" s="4"/>
      <c r="Y83" s="4"/>
      <c r="Z83" s="4"/>
      <c r="AA83" s="4"/>
      <c r="AB83" s="1"/>
      <c r="AC83" s="1"/>
      <c r="AD83" s="1"/>
      <c r="AE83" s="1"/>
      <c r="AF83" s="1"/>
      <c r="AG83" s="1"/>
      <c r="AH83" s="1"/>
      <c r="AI83" s="1"/>
    </row>
    <row r="84" spans="1:35" s="2" customFormat="1" ht="11.5" x14ac:dyDescent="0.25">
      <c r="A84" s="1"/>
      <c r="B84" s="227"/>
      <c r="C84" s="227"/>
      <c r="D84" s="225"/>
      <c r="E84" s="225"/>
      <c r="F84" s="226"/>
      <c r="G84" s="166"/>
      <c r="H84" s="226"/>
      <c r="I84" s="166"/>
      <c r="J84" s="226"/>
      <c r="K84" s="166"/>
      <c r="L84" s="226"/>
      <c r="M84" s="166"/>
      <c r="N84" s="226"/>
      <c r="O84" s="166"/>
      <c r="P84" s="226"/>
      <c r="Q84" s="166"/>
      <c r="R84" s="226"/>
      <c r="S84" s="1"/>
      <c r="T84" s="1"/>
      <c r="U84" s="1"/>
      <c r="V84" s="4"/>
      <c r="W84" s="4"/>
      <c r="X84" s="4"/>
      <c r="Y84" s="4"/>
      <c r="Z84" s="4"/>
      <c r="AA84" s="4"/>
      <c r="AB84" s="1"/>
      <c r="AC84" s="1"/>
      <c r="AD84" s="1"/>
      <c r="AE84" s="1"/>
      <c r="AF84" s="1"/>
      <c r="AG84" s="1"/>
      <c r="AH84" s="1"/>
      <c r="AI84" s="1"/>
    </row>
    <row r="85" spans="1:35" s="2" customFormat="1" ht="11.5" x14ac:dyDescent="0.25">
      <c r="A85" s="1"/>
      <c r="B85" s="227"/>
      <c r="C85" s="227"/>
      <c r="D85" s="225"/>
      <c r="E85" s="225"/>
      <c r="F85" s="226"/>
      <c r="G85" s="166"/>
      <c r="H85" s="226"/>
      <c r="I85" s="166"/>
      <c r="J85" s="226"/>
      <c r="K85" s="166"/>
      <c r="L85" s="226"/>
      <c r="M85" s="166"/>
      <c r="N85" s="226"/>
      <c r="O85" s="166"/>
      <c r="P85" s="226"/>
      <c r="Q85" s="166"/>
      <c r="R85" s="226"/>
      <c r="S85" s="1"/>
      <c r="T85" s="1"/>
      <c r="U85" s="1"/>
      <c r="V85" s="4"/>
      <c r="W85" s="4"/>
      <c r="X85" s="4"/>
      <c r="Y85" s="4"/>
      <c r="Z85" s="4"/>
      <c r="AA85" s="4"/>
      <c r="AB85" s="1"/>
      <c r="AC85" s="1"/>
      <c r="AD85" s="1"/>
      <c r="AE85" s="1"/>
      <c r="AF85" s="1"/>
      <c r="AG85" s="1"/>
      <c r="AH85" s="1"/>
      <c r="AI85" s="1"/>
    </row>
    <row r="86" spans="1:35" s="2" customFormat="1" ht="11.5" x14ac:dyDescent="0.25">
      <c r="A86" s="1"/>
      <c r="B86" s="227"/>
      <c r="C86" s="227"/>
      <c r="D86" s="225"/>
      <c r="E86" s="225"/>
      <c r="F86" s="226"/>
      <c r="G86" s="166"/>
      <c r="H86" s="226"/>
      <c r="I86" s="166"/>
      <c r="J86" s="226"/>
      <c r="K86" s="166"/>
      <c r="L86" s="226"/>
      <c r="M86" s="166"/>
      <c r="N86" s="226"/>
      <c r="O86" s="166"/>
      <c r="P86" s="226"/>
      <c r="Q86" s="166"/>
      <c r="R86" s="226"/>
      <c r="S86" s="1"/>
      <c r="T86" s="1"/>
      <c r="U86" s="1"/>
      <c r="V86" s="4"/>
      <c r="W86" s="4"/>
      <c r="X86" s="4"/>
      <c r="Y86" s="4"/>
      <c r="Z86" s="4"/>
      <c r="AA86" s="4"/>
      <c r="AB86" s="1"/>
      <c r="AC86" s="1"/>
      <c r="AD86" s="1"/>
      <c r="AE86" s="1"/>
      <c r="AF86" s="1"/>
      <c r="AG86" s="1"/>
      <c r="AH86" s="1"/>
      <c r="AI86" s="1"/>
    </row>
    <row r="87" spans="1:35" s="2" customFormat="1" ht="11.5" x14ac:dyDescent="0.25">
      <c r="A87" s="1"/>
      <c r="B87" s="227"/>
      <c r="C87" s="227"/>
      <c r="D87" s="225"/>
      <c r="E87" s="225"/>
      <c r="F87" s="226"/>
      <c r="G87" s="166"/>
      <c r="H87" s="226"/>
      <c r="I87" s="166"/>
      <c r="J87" s="226"/>
      <c r="K87" s="166"/>
      <c r="L87" s="226"/>
      <c r="M87" s="166"/>
      <c r="N87" s="226"/>
      <c r="O87" s="166"/>
      <c r="P87" s="226"/>
      <c r="Q87" s="166"/>
      <c r="R87" s="226"/>
      <c r="S87" s="1"/>
      <c r="T87" s="1"/>
      <c r="U87" s="1"/>
      <c r="V87" s="4"/>
      <c r="W87" s="4"/>
      <c r="X87" s="4"/>
      <c r="Y87" s="4"/>
      <c r="Z87" s="4"/>
      <c r="AA87" s="4"/>
      <c r="AB87" s="1"/>
      <c r="AC87" s="1"/>
      <c r="AD87" s="1"/>
      <c r="AE87" s="1"/>
      <c r="AF87" s="1"/>
      <c r="AG87" s="1"/>
      <c r="AH87" s="1"/>
      <c r="AI87" s="1"/>
    </row>
    <row r="88" spans="1:35" s="2" customFormat="1" ht="11.5" x14ac:dyDescent="0.25">
      <c r="A88" s="1"/>
      <c r="B88" s="227"/>
      <c r="C88" s="227"/>
      <c r="D88" s="225"/>
      <c r="E88" s="225"/>
      <c r="F88" s="226"/>
      <c r="G88" s="166"/>
      <c r="H88" s="226"/>
      <c r="I88" s="166"/>
      <c r="J88" s="226"/>
      <c r="K88" s="166"/>
      <c r="L88" s="226"/>
      <c r="M88" s="166"/>
      <c r="N88" s="226"/>
      <c r="O88" s="166"/>
      <c r="P88" s="226"/>
      <c r="Q88" s="166"/>
      <c r="R88" s="226"/>
      <c r="S88" s="1"/>
      <c r="T88" s="1"/>
      <c r="U88" s="1"/>
      <c r="V88" s="4"/>
      <c r="W88" s="4"/>
      <c r="X88" s="4"/>
      <c r="Y88" s="4"/>
      <c r="Z88" s="4"/>
      <c r="AA88" s="4"/>
      <c r="AB88" s="1"/>
      <c r="AC88" s="1"/>
      <c r="AD88" s="1"/>
      <c r="AE88" s="1"/>
      <c r="AF88" s="1"/>
      <c r="AG88" s="1"/>
      <c r="AH88" s="1"/>
      <c r="AI88" s="1"/>
    </row>
    <row r="89" spans="1:35" s="2" customFormat="1" ht="11.5" x14ac:dyDescent="0.25">
      <c r="A89" s="1"/>
      <c r="B89" s="227"/>
      <c r="C89" s="227"/>
      <c r="D89" s="225"/>
      <c r="E89" s="225"/>
      <c r="F89" s="226"/>
      <c r="G89" s="166"/>
      <c r="H89" s="226"/>
      <c r="I89" s="166"/>
      <c r="J89" s="226"/>
      <c r="K89" s="166"/>
      <c r="L89" s="226"/>
      <c r="M89" s="166"/>
      <c r="N89" s="226"/>
      <c r="O89" s="166"/>
      <c r="P89" s="226"/>
      <c r="Q89" s="166"/>
      <c r="R89" s="226"/>
      <c r="S89" s="1"/>
      <c r="T89" s="1"/>
      <c r="U89" s="1"/>
      <c r="V89" s="4"/>
      <c r="W89" s="4"/>
      <c r="X89" s="4"/>
      <c r="Y89" s="4"/>
      <c r="Z89" s="4"/>
      <c r="AA89" s="4"/>
      <c r="AB89" s="1"/>
      <c r="AC89" s="1"/>
      <c r="AD89" s="1"/>
      <c r="AE89" s="1"/>
      <c r="AF89" s="1"/>
      <c r="AG89" s="1"/>
      <c r="AH89" s="1"/>
      <c r="AI89" s="1"/>
    </row>
    <row r="90" spans="1:35" s="2" customFormat="1" ht="11.5" x14ac:dyDescent="0.25">
      <c r="A90" s="1"/>
      <c r="B90" s="227"/>
      <c r="C90" s="227"/>
      <c r="D90" s="225"/>
      <c r="E90" s="225"/>
      <c r="F90" s="226"/>
      <c r="G90" s="166"/>
      <c r="H90" s="226"/>
      <c r="I90" s="166"/>
      <c r="J90" s="226"/>
      <c r="K90" s="166"/>
      <c r="L90" s="226"/>
      <c r="M90" s="166"/>
      <c r="N90" s="226"/>
      <c r="O90" s="166"/>
      <c r="P90" s="226"/>
      <c r="Q90" s="166"/>
      <c r="R90" s="226"/>
      <c r="S90" s="1"/>
      <c r="T90" s="1"/>
      <c r="U90" s="1"/>
      <c r="V90" s="4"/>
      <c r="W90" s="4"/>
      <c r="X90" s="4"/>
      <c r="Y90" s="4"/>
      <c r="Z90" s="4"/>
      <c r="AA90" s="4"/>
      <c r="AB90" s="1"/>
      <c r="AC90" s="1"/>
      <c r="AD90" s="1"/>
      <c r="AE90" s="1"/>
      <c r="AF90" s="1"/>
      <c r="AG90" s="1"/>
      <c r="AH90" s="1"/>
      <c r="AI90" s="1"/>
    </row>
    <row r="91" spans="1:35" s="2" customFormat="1" ht="11.5" x14ac:dyDescent="0.25">
      <c r="A91" s="1"/>
      <c r="B91" s="227"/>
      <c r="C91" s="227"/>
      <c r="D91" s="225"/>
      <c r="E91" s="225"/>
      <c r="F91" s="226"/>
      <c r="G91" s="166"/>
      <c r="H91" s="226"/>
      <c r="I91" s="166"/>
      <c r="J91" s="226"/>
      <c r="K91" s="166"/>
      <c r="L91" s="226"/>
      <c r="M91" s="166"/>
      <c r="N91" s="226"/>
      <c r="O91" s="166"/>
      <c r="P91" s="226"/>
      <c r="Q91" s="166"/>
      <c r="R91" s="226"/>
      <c r="S91" s="1"/>
      <c r="T91" s="1"/>
      <c r="U91" s="1"/>
      <c r="V91" s="4"/>
      <c r="W91" s="4"/>
      <c r="X91" s="4"/>
      <c r="Y91" s="4"/>
      <c r="Z91" s="4"/>
      <c r="AA91" s="4"/>
      <c r="AB91" s="1"/>
      <c r="AC91" s="1"/>
      <c r="AD91" s="1"/>
      <c r="AE91" s="1"/>
      <c r="AF91" s="1"/>
      <c r="AG91" s="1"/>
      <c r="AH91" s="1"/>
      <c r="AI91" s="1"/>
    </row>
    <row r="92" spans="1:35" s="2" customFormat="1" ht="11.5" x14ac:dyDescent="0.25">
      <c r="A92" s="1"/>
      <c r="B92" s="227"/>
      <c r="C92" s="227"/>
      <c r="D92" s="225"/>
      <c r="E92" s="225"/>
      <c r="F92" s="226"/>
      <c r="G92" s="166"/>
      <c r="H92" s="226"/>
      <c r="I92" s="166"/>
      <c r="J92" s="226"/>
      <c r="K92" s="166"/>
      <c r="L92" s="226"/>
      <c r="M92" s="166"/>
      <c r="N92" s="226"/>
      <c r="O92" s="166"/>
      <c r="P92" s="226"/>
      <c r="Q92" s="166"/>
      <c r="R92" s="226"/>
      <c r="S92" s="1"/>
      <c r="T92" s="1"/>
      <c r="U92" s="1"/>
      <c r="V92" s="4"/>
      <c r="W92" s="4"/>
      <c r="X92" s="4"/>
      <c r="Y92" s="4"/>
      <c r="Z92" s="4"/>
      <c r="AA92" s="4"/>
      <c r="AB92" s="1"/>
      <c r="AC92" s="1"/>
      <c r="AD92" s="1"/>
      <c r="AE92" s="1"/>
      <c r="AF92" s="1"/>
      <c r="AG92" s="1"/>
      <c r="AH92" s="1"/>
      <c r="AI92" s="1"/>
    </row>
    <row r="93" spans="1:35" s="2" customFormat="1" ht="11.5" x14ac:dyDescent="0.25">
      <c r="A93" s="1"/>
      <c r="B93" s="227"/>
      <c r="C93" s="227"/>
      <c r="D93" s="225"/>
      <c r="E93" s="225"/>
      <c r="F93" s="226"/>
      <c r="G93" s="166"/>
      <c r="H93" s="226"/>
      <c r="I93" s="166"/>
      <c r="J93" s="226"/>
      <c r="K93" s="166"/>
      <c r="L93" s="226"/>
      <c r="M93" s="166"/>
      <c r="N93" s="226"/>
      <c r="O93" s="166"/>
      <c r="P93" s="226"/>
      <c r="Q93" s="166"/>
      <c r="R93" s="226"/>
      <c r="S93" s="1"/>
      <c r="T93" s="1"/>
      <c r="U93" s="1"/>
      <c r="V93" s="4"/>
      <c r="W93" s="4"/>
      <c r="X93" s="4"/>
      <c r="Y93" s="4"/>
      <c r="Z93" s="4"/>
      <c r="AA93" s="4"/>
      <c r="AB93" s="1"/>
      <c r="AC93" s="1"/>
      <c r="AD93" s="1"/>
      <c r="AE93" s="1"/>
      <c r="AF93" s="1"/>
      <c r="AG93" s="1"/>
      <c r="AH93" s="1"/>
      <c r="AI93" s="1"/>
    </row>
    <row r="94" spans="1:35" s="2" customFormat="1" ht="11.5" x14ac:dyDescent="0.25">
      <c r="A94" s="1"/>
      <c r="B94" s="227"/>
      <c r="C94" s="227"/>
      <c r="D94" s="225"/>
      <c r="E94" s="225"/>
      <c r="F94" s="226"/>
      <c r="G94" s="166"/>
      <c r="H94" s="226"/>
      <c r="I94" s="166"/>
      <c r="J94" s="226"/>
      <c r="K94" s="166"/>
      <c r="L94" s="226"/>
      <c r="M94" s="166"/>
      <c r="N94" s="226"/>
      <c r="O94" s="166"/>
      <c r="P94" s="226"/>
      <c r="Q94" s="166"/>
      <c r="R94" s="226"/>
      <c r="S94" s="1"/>
      <c r="T94" s="1"/>
      <c r="U94" s="1"/>
      <c r="V94" s="4"/>
      <c r="W94" s="4"/>
      <c r="X94" s="4"/>
      <c r="Y94" s="4"/>
      <c r="Z94" s="4"/>
      <c r="AA94" s="4"/>
      <c r="AB94" s="1"/>
      <c r="AC94" s="1"/>
      <c r="AD94" s="1"/>
      <c r="AE94" s="1"/>
      <c r="AF94" s="1"/>
      <c r="AG94" s="1"/>
      <c r="AH94" s="1"/>
      <c r="AI94" s="1"/>
    </row>
    <row r="95" spans="1:35" s="2" customFormat="1" ht="11.5" x14ac:dyDescent="0.25">
      <c r="A95" s="1"/>
      <c r="B95" s="227"/>
      <c r="C95" s="227"/>
      <c r="D95" s="225"/>
      <c r="E95" s="225"/>
      <c r="F95" s="226"/>
      <c r="G95" s="166"/>
      <c r="H95" s="226"/>
      <c r="I95" s="166"/>
      <c r="J95" s="226"/>
      <c r="K95" s="166"/>
      <c r="L95" s="226"/>
      <c r="M95" s="166"/>
      <c r="N95" s="226"/>
      <c r="O95" s="166"/>
      <c r="P95" s="226"/>
      <c r="Q95" s="166"/>
      <c r="R95" s="226"/>
      <c r="S95" s="1"/>
      <c r="T95" s="1"/>
      <c r="U95" s="1"/>
      <c r="V95" s="4"/>
      <c r="W95" s="4"/>
      <c r="X95" s="4"/>
      <c r="Y95" s="4"/>
      <c r="Z95" s="4"/>
      <c r="AA95" s="4"/>
      <c r="AB95" s="1"/>
      <c r="AC95" s="1"/>
      <c r="AD95" s="1"/>
      <c r="AE95" s="1"/>
      <c r="AF95" s="1"/>
      <c r="AG95" s="1"/>
      <c r="AH95" s="1"/>
      <c r="AI95" s="1"/>
    </row>
    <row r="96" spans="1:35" s="2" customFormat="1" ht="11.5" x14ac:dyDescent="0.25">
      <c r="A96" s="1"/>
      <c r="B96" s="227"/>
      <c r="C96" s="227"/>
      <c r="D96" s="225"/>
      <c r="E96" s="225"/>
      <c r="F96" s="226"/>
      <c r="G96" s="166"/>
      <c r="H96" s="226"/>
      <c r="I96" s="166"/>
      <c r="J96" s="226"/>
      <c r="K96" s="166"/>
      <c r="L96" s="226"/>
      <c r="M96" s="166"/>
      <c r="N96" s="226"/>
      <c r="O96" s="166"/>
      <c r="P96" s="226"/>
      <c r="Q96" s="166"/>
      <c r="R96" s="226"/>
      <c r="S96" s="1"/>
      <c r="T96" s="1"/>
      <c r="U96" s="1"/>
      <c r="V96" s="4"/>
      <c r="W96" s="4"/>
      <c r="X96" s="4"/>
      <c r="Y96" s="4"/>
      <c r="Z96" s="4"/>
      <c r="AA96" s="4"/>
      <c r="AB96" s="1"/>
      <c r="AC96" s="1"/>
      <c r="AD96" s="1"/>
      <c r="AE96" s="1"/>
      <c r="AF96" s="1"/>
      <c r="AG96" s="1"/>
      <c r="AH96" s="1"/>
      <c r="AI96" s="1"/>
    </row>
    <row r="97" spans="1:35" s="2" customFormat="1" ht="11.5" x14ac:dyDescent="0.25">
      <c r="A97" s="1"/>
      <c r="B97" s="227"/>
      <c r="C97" s="227"/>
      <c r="D97" s="225"/>
      <c r="E97" s="225"/>
      <c r="F97" s="226"/>
      <c r="G97" s="166"/>
      <c r="H97" s="226"/>
      <c r="I97" s="166"/>
      <c r="J97" s="226"/>
      <c r="K97" s="166"/>
      <c r="L97" s="226"/>
      <c r="M97" s="166"/>
      <c r="N97" s="226"/>
      <c r="O97" s="166"/>
      <c r="P97" s="226"/>
      <c r="Q97" s="166"/>
      <c r="R97" s="226"/>
      <c r="S97" s="1"/>
      <c r="T97" s="1"/>
      <c r="U97" s="1"/>
      <c r="V97" s="4"/>
      <c r="W97" s="4"/>
      <c r="X97" s="4"/>
      <c r="Y97" s="4"/>
      <c r="Z97" s="4"/>
      <c r="AA97" s="4"/>
      <c r="AB97" s="1"/>
      <c r="AC97" s="1"/>
      <c r="AD97" s="1"/>
      <c r="AE97" s="1"/>
      <c r="AF97" s="1"/>
      <c r="AG97" s="1"/>
      <c r="AH97" s="1"/>
      <c r="AI97" s="1"/>
    </row>
    <row r="98" spans="1:35" s="2" customFormat="1" ht="11.5" x14ac:dyDescent="0.25">
      <c r="A98" s="1"/>
      <c r="B98" s="227"/>
      <c r="C98" s="227"/>
      <c r="D98" s="225"/>
      <c r="E98" s="225"/>
      <c r="F98" s="226"/>
      <c r="G98" s="166"/>
      <c r="H98" s="226"/>
      <c r="I98" s="166"/>
      <c r="J98" s="226"/>
      <c r="K98" s="166"/>
      <c r="L98" s="226"/>
      <c r="M98" s="166"/>
      <c r="N98" s="226"/>
      <c r="O98" s="166"/>
      <c r="P98" s="226"/>
      <c r="Q98" s="166"/>
      <c r="R98" s="226"/>
      <c r="S98" s="1"/>
      <c r="T98" s="1"/>
      <c r="U98" s="1"/>
      <c r="V98" s="4"/>
      <c r="W98" s="4"/>
      <c r="X98" s="4"/>
      <c r="Y98" s="4"/>
      <c r="Z98" s="4"/>
      <c r="AA98" s="4"/>
      <c r="AB98" s="1"/>
      <c r="AC98" s="1"/>
      <c r="AD98" s="1"/>
      <c r="AE98" s="1"/>
      <c r="AF98" s="1"/>
      <c r="AG98" s="1"/>
      <c r="AH98" s="1"/>
      <c r="AI98" s="1"/>
    </row>
    <row r="99" spans="1:35" s="2" customFormat="1" ht="11.5" x14ac:dyDescent="0.25">
      <c r="A99" s="1"/>
      <c r="B99" s="227"/>
      <c r="C99" s="227"/>
      <c r="D99" s="225"/>
      <c r="E99" s="225"/>
      <c r="F99" s="226"/>
      <c r="G99" s="166"/>
      <c r="H99" s="226"/>
      <c r="I99" s="166"/>
      <c r="J99" s="226"/>
      <c r="K99" s="166"/>
      <c r="L99" s="226"/>
      <c r="M99" s="166"/>
      <c r="N99" s="226"/>
      <c r="O99" s="166"/>
      <c r="P99" s="226"/>
      <c r="Q99" s="166"/>
      <c r="R99" s="226"/>
      <c r="S99" s="1"/>
      <c r="T99" s="1"/>
      <c r="U99" s="1"/>
      <c r="V99" s="4"/>
      <c r="W99" s="4"/>
      <c r="X99" s="4"/>
      <c r="Y99" s="4"/>
      <c r="Z99" s="4"/>
      <c r="AA99" s="4"/>
      <c r="AB99" s="1"/>
      <c r="AC99" s="1"/>
      <c r="AD99" s="1"/>
      <c r="AE99" s="1"/>
      <c r="AF99" s="1"/>
      <c r="AG99" s="1"/>
      <c r="AH99" s="1"/>
      <c r="AI99" s="1"/>
    </row>
    <row r="100" spans="1:35" s="2" customFormat="1" ht="11.5" x14ac:dyDescent="0.25">
      <c r="A100" s="1"/>
      <c r="B100" s="227"/>
      <c r="C100" s="227"/>
      <c r="D100" s="225"/>
      <c r="E100" s="225"/>
      <c r="F100" s="226"/>
      <c r="G100" s="166"/>
      <c r="H100" s="226"/>
      <c r="I100" s="166"/>
      <c r="J100" s="226"/>
      <c r="K100" s="166"/>
      <c r="L100" s="226"/>
      <c r="M100" s="166"/>
      <c r="N100" s="226"/>
      <c r="O100" s="166"/>
      <c r="P100" s="226"/>
      <c r="Q100" s="166"/>
      <c r="R100" s="226"/>
      <c r="S100" s="1"/>
      <c r="T100" s="1"/>
      <c r="U100" s="1"/>
      <c r="V100" s="4"/>
      <c r="W100" s="4"/>
      <c r="X100" s="4"/>
      <c r="Y100" s="4"/>
      <c r="Z100" s="4"/>
      <c r="AA100" s="4"/>
      <c r="AB100" s="1"/>
      <c r="AC100" s="1"/>
      <c r="AD100" s="1"/>
      <c r="AE100" s="1"/>
      <c r="AF100" s="1"/>
      <c r="AG100" s="1"/>
      <c r="AH100" s="1"/>
      <c r="AI100" s="1"/>
    </row>
    <row r="101" spans="1:35" s="2" customFormat="1" ht="11.5" x14ac:dyDescent="0.25">
      <c r="A101" s="1"/>
      <c r="B101" s="227"/>
      <c r="C101" s="227"/>
      <c r="D101" s="225"/>
      <c r="E101" s="225"/>
      <c r="F101" s="226"/>
      <c r="G101" s="166"/>
      <c r="H101" s="226"/>
      <c r="I101" s="166"/>
      <c r="J101" s="226"/>
      <c r="K101" s="166"/>
      <c r="L101" s="226"/>
      <c r="M101" s="166"/>
      <c r="N101" s="226"/>
      <c r="O101" s="166"/>
      <c r="P101" s="226"/>
      <c r="Q101" s="166"/>
      <c r="R101" s="226"/>
      <c r="S101" s="1"/>
      <c r="T101" s="1"/>
      <c r="U101" s="1"/>
      <c r="V101" s="4"/>
      <c r="W101" s="4"/>
      <c r="X101" s="4"/>
      <c r="Y101" s="4"/>
      <c r="Z101" s="4"/>
      <c r="AA101" s="4"/>
      <c r="AB101" s="1"/>
      <c r="AC101" s="1"/>
      <c r="AD101" s="1"/>
      <c r="AE101" s="1"/>
      <c r="AF101" s="1"/>
      <c r="AG101" s="1"/>
      <c r="AH101" s="1"/>
      <c r="AI101" s="1"/>
    </row>
    <row r="102" spans="1:35" s="2" customFormat="1" ht="11.5" x14ac:dyDescent="0.25">
      <c r="A102" s="1"/>
      <c r="B102" s="227"/>
      <c r="C102" s="227"/>
      <c r="D102" s="225"/>
      <c r="E102" s="225"/>
      <c r="F102" s="226"/>
      <c r="G102" s="166"/>
      <c r="H102" s="226"/>
      <c r="I102" s="166"/>
      <c r="J102" s="226"/>
      <c r="K102" s="166"/>
      <c r="L102" s="226"/>
      <c r="M102" s="166"/>
      <c r="N102" s="226"/>
      <c r="O102" s="166"/>
      <c r="P102" s="226"/>
      <c r="Q102" s="166"/>
      <c r="R102" s="226"/>
      <c r="S102" s="1"/>
      <c r="T102" s="1"/>
      <c r="U102" s="1"/>
      <c r="V102" s="4"/>
      <c r="W102" s="4"/>
      <c r="X102" s="4"/>
      <c r="Y102" s="4"/>
      <c r="Z102" s="4"/>
      <c r="AA102" s="4"/>
      <c r="AB102" s="1"/>
      <c r="AC102" s="1"/>
      <c r="AD102" s="1"/>
      <c r="AE102" s="1"/>
      <c r="AF102" s="1"/>
      <c r="AG102" s="1"/>
      <c r="AH102" s="1"/>
      <c r="AI102" s="1"/>
    </row>
    <row r="103" spans="1:35" s="2" customFormat="1" ht="11.5" x14ac:dyDescent="0.25">
      <c r="A103" s="1"/>
      <c r="B103" s="227"/>
      <c r="C103" s="227"/>
      <c r="D103" s="225"/>
      <c r="E103" s="225"/>
      <c r="F103" s="226"/>
      <c r="G103" s="166"/>
      <c r="H103" s="226"/>
      <c r="I103" s="166"/>
      <c r="J103" s="226"/>
      <c r="K103" s="166"/>
      <c r="L103" s="226"/>
      <c r="M103" s="166"/>
      <c r="N103" s="226"/>
      <c r="O103" s="166"/>
      <c r="P103" s="226"/>
      <c r="Q103" s="166"/>
      <c r="R103" s="226"/>
      <c r="S103" s="1"/>
      <c r="T103" s="1"/>
      <c r="U103" s="1"/>
      <c r="V103" s="4"/>
      <c r="W103" s="4"/>
      <c r="X103" s="4"/>
      <c r="Y103" s="4"/>
      <c r="Z103" s="4"/>
      <c r="AA103" s="4"/>
      <c r="AB103" s="1"/>
      <c r="AC103" s="1"/>
      <c r="AD103" s="1"/>
      <c r="AE103" s="1"/>
      <c r="AF103" s="1"/>
      <c r="AG103" s="1"/>
      <c r="AH103" s="1"/>
      <c r="AI103" s="1"/>
    </row>
    <row r="104" spans="1:35" s="2" customFormat="1" ht="11.5" x14ac:dyDescent="0.25">
      <c r="A104" s="1"/>
      <c r="B104" s="227"/>
      <c r="C104" s="227"/>
      <c r="D104" s="225"/>
      <c r="E104" s="225"/>
      <c r="F104" s="226"/>
      <c r="G104" s="166"/>
      <c r="H104" s="226"/>
      <c r="I104" s="166"/>
      <c r="J104" s="226"/>
      <c r="K104" s="166"/>
      <c r="L104" s="226"/>
      <c r="M104" s="166"/>
      <c r="N104" s="226"/>
      <c r="O104" s="166"/>
      <c r="P104" s="226"/>
      <c r="Q104" s="166"/>
      <c r="R104" s="226"/>
      <c r="S104" s="1"/>
      <c r="T104" s="1"/>
      <c r="U104" s="1"/>
      <c r="V104" s="4"/>
      <c r="W104" s="4"/>
      <c r="X104" s="4"/>
      <c r="Y104" s="4"/>
      <c r="Z104" s="4"/>
      <c r="AA104" s="4"/>
      <c r="AB104" s="1"/>
      <c r="AC104" s="1"/>
      <c r="AD104" s="1"/>
      <c r="AE104" s="1"/>
      <c r="AF104" s="1"/>
      <c r="AG104" s="1"/>
      <c r="AH104" s="1"/>
      <c r="AI104" s="1"/>
    </row>
    <row r="105" spans="1:35" s="2" customFormat="1" ht="11.5" x14ac:dyDescent="0.25">
      <c r="A105" s="1"/>
      <c r="B105" s="227"/>
      <c r="C105" s="227"/>
      <c r="D105" s="225"/>
      <c r="E105" s="225"/>
      <c r="F105" s="226"/>
      <c r="G105" s="166"/>
      <c r="H105" s="226"/>
      <c r="I105" s="166"/>
      <c r="J105" s="226"/>
      <c r="K105" s="166"/>
      <c r="L105" s="226"/>
      <c r="M105" s="166"/>
      <c r="N105" s="226"/>
      <c r="O105" s="166"/>
      <c r="P105" s="226"/>
      <c r="Q105" s="166"/>
      <c r="R105" s="226"/>
      <c r="S105" s="1"/>
      <c r="T105" s="1"/>
      <c r="U105" s="1"/>
      <c r="V105" s="4"/>
      <c r="W105" s="4"/>
      <c r="X105" s="4"/>
      <c r="Y105" s="4"/>
      <c r="Z105" s="4"/>
      <c r="AA105" s="4"/>
      <c r="AB105" s="1"/>
      <c r="AC105" s="1"/>
      <c r="AD105" s="1"/>
      <c r="AE105" s="1"/>
      <c r="AF105" s="1"/>
      <c r="AG105" s="1"/>
      <c r="AH105" s="1"/>
      <c r="AI105" s="1"/>
    </row>
    <row r="106" spans="1:35" s="2" customFormat="1" ht="11.5" x14ac:dyDescent="0.25">
      <c r="A106" s="1"/>
      <c r="B106" s="227"/>
      <c r="C106" s="227"/>
      <c r="D106" s="225"/>
      <c r="E106" s="225"/>
      <c r="F106" s="226"/>
      <c r="G106" s="166"/>
      <c r="H106" s="226"/>
      <c r="I106" s="166"/>
      <c r="J106" s="226"/>
      <c r="K106" s="166"/>
      <c r="L106" s="226"/>
      <c r="M106" s="166"/>
      <c r="N106" s="226"/>
      <c r="O106" s="166"/>
      <c r="P106" s="226"/>
      <c r="Q106" s="166"/>
      <c r="R106" s="226"/>
      <c r="S106" s="1"/>
      <c r="T106" s="1"/>
      <c r="U106" s="1"/>
      <c r="V106" s="4"/>
      <c r="W106" s="4"/>
      <c r="X106" s="4"/>
      <c r="Y106" s="4"/>
      <c r="Z106" s="4"/>
      <c r="AA106" s="4"/>
      <c r="AB106" s="1"/>
      <c r="AC106" s="1"/>
      <c r="AD106" s="1"/>
      <c r="AE106" s="1"/>
      <c r="AF106" s="1"/>
      <c r="AG106" s="1"/>
      <c r="AH106" s="1"/>
      <c r="AI106" s="1"/>
    </row>
    <row r="107" spans="1:35" s="2" customFormat="1" ht="11.5" x14ac:dyDescent="0.25">
      <c r="A107" s="1"/>
      <c r="B107" s="227"/>
      <c r="C107" s="227"/>
      <c r="D107" s="225"/>
      <c r="E107" s="225"/>
      <c r="F107" s="226"/>
      <c r="G107" s="166"/>
      <c r="H107" s="226"/>
      <c r="I107" s="166"/>
      <c r="J107" s="226"/>
      <c r="K107" s="166"/>
      <c r="L107" s="226"/>
      <c r="M107" s="166"/>
      <c r="N107" s="226"/>
      <c r="O107" s="166"/>
      <c r="P107" s="226"/>
      <c r="Q107" s="166"/>
      <c r="R107" s="226"/>
      <c r="S107" s="1"/>
      <c r="T107" s="1"/>
      <c r="U107" s="1"/>
      <c r="V107" s="4"/>
      <c r="W107" s="4"/>
      <c r="X107" s="4"/>
      <c r="Y107" s="4"/>
      <c r="Z107" s="4"/>
      <c r="AA107" s="4"/>
      <c r="AB107" s="1"/>
      <c r="AC107" s="1"/>
      <c r="AD107" s="1"/>
      <c r="AE107" s="1"/>
      <c r="AF107" s="1"/>
      <c r="AG107" s="1"/>
      <c r="AH107" s="1"/>
      <c r="AI107" s="1"/>
    </row>
    <row r="108" spans="1:35" s="2" customFormat="1" ht="11.5" x14ac:dyDescent="0.25">
      <c r="A108" s="1"/>
      <c r="B108" s="227"/>
      <c r="C108" s="227"/>
      <c r="D108" s="225"/>
      <c r="E108" s="225"/>
      <c r="F108" s="226"/>
      <c r="G108" s="166"/>
      <c r="H108" s="226"/>
      <c r="I108" s="166"/>
      <c r="J108" s="226"/>
      <c r="K108" s="166"/>
      <c r="L108" s="226"/>
      <c r="M108" s="166"/>
      <c r="N108" s="226"/>
      <c r="O108" s="166"/>
      <c r="P108" s="226"/>
      <c r="Q108" s="166"/>
      <c r="R108" s="226"/>
      <c r="S108" s="1"/>
      <c r="T108" s="1"/>
      <c r="U108" s="1"/>
      <c r="V108" s="4"/>
      <c r="W108" s="4"/>
      <c r="X108" s="4"/>
      <c r="Y108" s="4"/>
      <c r="Z108" s="4"/>
      <c r="AA108" s="4"/>
      <c r="AB108" s="1"/>
      <c r="AC108" s="1"/>
      <c r="AD108" s="1"/>
      <c r="AE108" s="1"/>
      <c r="AF108" s="1"/>
      <c r="AG108" s="1"/>
      <c r="AH108" s="1"/>
      <c r="AI108" s="1"/>
    </row>
    <row r="109" spans="1:35" s="2" customFormat="1" ht="11.5" x14ac:dyDescent="0.25">
      <c r="A109" s="1"/>
      <c r="B109" s="227"/>
      <c r="C109" s="227"/>
      <c r="D109" s="225"/>
      <c r="E109" s="225"/>
      <c r="F109" s="226"/>
      <c r="G109" s="166"/>
      <c r="H109" s="226"/>
      <c r="I109" s="166"/>
      <c r="J109" s="226"/>
      <c r="K109" s="166"/>
      <c r="L109" s="226"/>
      <c r="M109" s="166"/>
      <c r="N109" s="226"/>
      <c r="O109" s="166"/>
      <c r="P109" s="226"/>
      <c r="Q109" s="166"/>
      <c r="R109" s="226"/>
      <c r="S109" s="1"/>
      <c r="T109" s="1"/>
      <c r="U109" s="1"/>
      <c r="V109" s="4"/>
      <c r="W109" s="4"/>
      <c r="X109" s="4"/>
      <c r="Y109" s="4"/>
      <c r="Z109" s="4"/>
      <c r="AA109" s="4"/>
      <c r="AB109" s="1"/>
      <c r="AC109" s="1"/>
      <c r="AD109" s="1"/>
      <c r="AE109" s="1"/>
      <c r="AF109" s="1"/>
      <c r="AG109" s="1"/>
      <c r="AH109" s="1"/>
      <c r="AI109" s="1"/>
    </row>
    <row r="110" spans="1:35" s="2" customFormat="1" ht="11.5" x14ac:dyDescent="0.25">
      <c r="A110" s="1"/>
      <c r="B110" s="227"/>
      <c r="C110" s="227"/>
      <c r="D110" s="225"/>
      <c r="E110" s="225"/>
      <c r="F110" s="226"/>
      <c r="G110" s="166"/>
      <c r="H110" s="226"/>
      <c r="I110" s="166"/>
      <c r="J110" s="226"/>
      <c r="K110" s="166"/>
      <c r="L110" s="226"/>
      <c r="M110" s="166"/>
      <c r="N110" s="226"/>
      <c r="O110" s="166"/>
      <c r="P110" s="226"/>
      <c r="Q110" s="166"/>
      <c r="R110" s="226"/>
      <c r="S110" s="1"/>
      <c r="T110" s="1"/>
      <c r="U110" s="1"/>
      <c r="V110" s="4"/>
      <c r="W110" s="4"/>
      <c r="X110" s="4"/>
      <c r="Y110" s="4"/>
      <c r="Z110" s="4"/>
      <c r="AA110" s="4"/>
      <c r="AB110" s="1"/>
      <c r="AC110" s="1"/>
      <c r="AD110" s="1"/>
      <c r="AE110" s="1"/>
      <c r="AF110" s="1"/>
      <c r="AG110" s="1"/>
      <c r="AH110" s="1"/>
      <c r="AI110" s="1"/>
    </row>
    <row r="111" spans="1:35" s="2" customFormat="1" ht="11.5" x14ac:dyDescent="0.25">
      <c r="A111" s="1"/>
      <c r="B111" s="227"/>
      <c r="C111" s="227"/>
      <c r="D111" s="225"/>
      <c r="E111" s="225"/>
      <c r="F111" s="226"/>
      <c r="G111" s="166"/>
      <c r="H111" s="226"/>
      <c r="I111" s="166"/>
      <c r="J111" s="226"/>
      <c r="K111" s="166"/>
      <c r="L111" s="226"/>
      <c r="M111" s="166"/>
      <c r="N111" s="226"/>
      <c r="O111" s="166"/>
      <c r="P111" s="226"/>
      <c r="Q111" s="166"/>
      <c r="R111" s="226"/>
      <c r="S111" s="1"/>
      <c r="T111" s="1"/>
      <c r="U111" s="1"/>
      <c r="V111" s="4"/>
      <c r="W111" s="4"/>
      <c r="X111" s="4"/>
      <c r="Y111" s="4"/>
      <c r="Z111" s="4"/>
      <c r="AA111" s="4"/>
      <c r="AB111" s="1"/>
      <c r="AC111" s="1"/>
      <c r="AD111" s="1"/>
      <c r="AE111" s="1"/>
      <c r="AF111" s="1"/>
      <c r="AG111" s="1"/>
      <c r="AH111" s="1"/>
      <c r="AI111" s="1"/>
    </row>
    <row r="112" spans="1:35" s="2" customFormat="1" ht="11.5" x14ac:dyDescent="0.25">
      <c r="A112" s="1"/>
      <c r="B112" s="227"/>
      <c r="C112" s="227"/>
      <c r="D112" s="225"/>
      <c r="E112" s="225"/>
      <c r="F112" s="226"/>
      <c r="G112" s="166"/>
      <c r="H112" s="226"/>
      <c r="I112" s="166"/>
      <c r="J112" s="226"/>
      <c r="K112" s="166"/>
      <c r="L112" s="226"/>
      <c r="M112" s="166"/>
      <c r="N112" s="226"/>
      <c r="O112" s="166"/>
      <c r="P112" s="226"/>
      <c r="Q112" s="166"/>
      <c r="R112" s="226"/>
      <c r="S112" s="1"/>
      <c r="T112" s="1"/>
      <c r="U112" s="1"/>
      <c r="V112" s="4"/>
      <c r="W112" s="4"/>
      <c r="X112" s="4"/>
      <c r="Y112" s="4"/>
      <c r="Z112" s="4"/>
      <c r="AA112" s="4"/>
      <c r="AB112" s="1"/>
      <c r="AC112" s="1"/>
      <c r="AD112" s="1"/>
      <c r="AE112" s="1"/>
      <c r="AF112" s="1"/>
      <c r="AG112" s="1"/>
      <c r="AH112" s="1"/>
      <c r="AI112" s="1"/>
    </row>
    <row r="113" spans="1:35" s="2" customFormat="1" ht="11.5" x14ac:dyDescent="0.25">
      <c r="A113" s="1"/>
      <c r="B113" s="227"/>
      <c r="C113" s="227"/>
      <c r="D113" s="225"/>
      <c r="E113" s="225"/>
      <c r="F113" s="226"/>
      <c r="G113" s="166"/>
      <c r="H113" s="226"/>
      <c r="I113" s="166"/>
      <c r="J113" s="226"/>
      <c r="K113" s="166"/>
      <c r="L113" s="226"/>
      <c r="M113" s="166"/>
      <c r="N113" s="226"/>
      <c r="O113" s="166"/>
      <c r="P113" s="226"/>
      <c r="Q113" s="166"/>
      <c r="R113" s="226"/>
      <c r="S113" s="1"/>
      <c r="T113" s="1"/>
      <c r="U113" s="1"/>
      <c r="V113" s="4"/>
      <c r="W113" s="4"/>
      <c r="X113" s="4"/>
      <c r="Y113" s="4"/>
      <c r="Z113" s="4"/>
      <c r="AA113" s="4"/>
      <c r="AB113" s="1"/>
      <c r="AC113" s="1"/>
      <c r="AD113" s="1"/>
      <c r="AE113" s="1"/>
      <c r="AF113" s="1"/>
      <c r="AG113" s="1"/>
      <c r="AH113" s="1"/>
      <c r="AI113" s="1"/>
    </row>
    <row r="114" spans="1:35" s="2" customFormat="1" ht="11.5" x14ac:dyDescent="0.25">
      <c r="A114" s="1"/>
      <c r="B114" s="227"/>
      <c r="C114" s="227"/>
      <c r="D114" s="225"/>
      <c r="E114" s="225"/>
      <c r="F114" s="226"/>
      <c r="G114" s="166"/>
      <c r="H114" s="226"/>
      <c r="I114" s="166"/>
      <c r="J114" s="226"/>
      <c r="K114" s="166"/>
      <c r="L114" s="226"/>
      <c r="M114" s="166"/>
      <c r="N114" s="226"/>
      <c r="O114" s="166"/>
      <c r="P114" s="226"/>
      <c r="Q114" s="166"/>
      <c r="R114" s="226"/>
      <c r="S114" s="1"/>
      <c r="T114" s="1"/>
      <c r="U114" s="1"/>
      <c r="V114" s="4"/>
      <c r="W114" s="4"/>
      <c r="X114" s="4"/>
      <c r="Y114" s="4"/>
      <c r="Z114" s="4"/>
      <c r="AA114" s="4"/>
      <c r="AB114" s="1"/>
      <c r="AC114" s="1"/>
      <c r="AD114" s="1"/>
      <c r="AE114" s="1"/>
      <c r="AF114" s="1"/>
      <c r="AG114" s="1"/>
      <c r="AH114" s="1"/>
      <c r="AI114" s="1"/>
    </row>
    <row r="115" spans="1:35" s="2" customFormat="1" ht="11.5" x14ac:dyDescent="0.25">
      <c r="A115" s="1"/>
      <c r="B115" s="227"/>
      <c r="C115" s="227"/>
      <c r="D115" s="225"/>
      <c r="E115" s="225"/>
      <c r="F115" s="226"/>
      <c r="G115" s="166"/>
      <c r="H115" s="226"/>
      <c r="I115" s="166"/>
      <c r="J115" s="226"/>
      <c r="K115" s="166"/>
      <c r="L115" s="226"/>
      <c r="M115" s="166"/>
      <c r="N115" s="226"/>
      <c r="O115" s="166"/>
      <c r="P115" s="226"/>
      <c r="Q115" s="166"/>
      <c r="R115" s="226"/>
      <c r="S115" s="1"/>
      <c r="T115" s="1"/>
      <c r="U115" s="1"/>
      <c r="V115" s="4"/>
      <c r="W115" s="4"/>
      <c r="X115" s="4"/>
      <c r="Y115" s="4"/>
      <c r="Z115" s="4"/>
      <c r="AA115" s="4"/>
      <c r="AB115" s="1"/>
      <c r="AC115" s="1"/>
      <c r="AD115" s="1"/>
      <c r="AE115" s="1"/>
      <c r="AF115" s="1"/>
      <c r="AG115" s="1"/>
      <c r="AH115" s="1"/>
      <c r="AI115" s="1"/>
    </row>
    <row r="116" spans="1:35" s="2" customFormat="1" ht="11.5" x14ac:dyDescent="0.25">
      <c r="A116" s="1"/>
      <c r="B116" s="227"/>
      <c r="C116" s="227"/>
      <c r="D116" s="225"/>
      <c r="E116" s="225"/>
      <c r="F116" s="226"/>
      <c r="G116" s="166"/>
      <c r="H116" s="226"/>
      <c r="I116" s="166"/>
      <c r="J116" s="226"/>
      <c r="K116" s="166"/>
      <c r="L116" s="226"/>
      <c r="M116" s="166"/>
      <c r="N116" s="226"/>
      <c r="O116" s="166"/>
      <c r="P116" s="226"/>
      <c r="Q116" s="166"/>
      <c r="R116" s="226"/>
      <c r="S116" s="1"/>
      <c r="T116" s="1"/>
      <c r="U116" s="1"/>
      <c r="V116" s="4"/>
      <c r="W116" s="4"/>
      <c r="X116" s="4"/>
      <c r="Y116" s="4"/>
      <c r="Z116" s="4"/>
      <c r="AA116" s="4"/>
      <c r="AB116" s="1"/>
      <c r="AC116" s="1"/>
      <c r="AD116" s="1"/>
      <c r="AE116" s="1"/>
      <c r="AF116" s="1"/>
      <c r="AG116" s="1"/>
      <c r="AH116" s="1"/>
      <c r="AI116" s="1"/>
    </row>
    <row r="117" spans="1:35" s="2" customFormat="1" ht="11.5" x14ac:dyDescent="0.25">
      <c r="A117" s="1"/>
      <c r="B117" s="227"/>
      <c r="C117" s="227"/>
      <c r="D117" s="225"/>
      <c r="E117" s="225"/>
      <c r="F117" s="226"/>
      <c r="G117" s="166"/>
      <c r="H117" s="226"/>
      <c r="I117" s="166"/>
      <c r="J117" s="226"/>
      <c r="K117" s="166"/>
      <c r="L117" s="226"/>
      <c r="M117" s="166"/>
      <c r="N117" s="226"/>
      <c r="O117" s="166"/>
      <c r="P117" s="226"/>
      <c r="Q117" s="166"/>
      <c r="R117" s="226"/>
      <c r="S117" s="1"/>
      <c r="T117" s="1"/>
      <c r="U117" s="1"/>
      <c r="V117" s="4"/>
      <c r="W117" s="4"/>
      <c r="X117" s="4"/>
      <c r="Y117" s="4"/>
      <c r="Z117" s="4"/>
      <c r="AA117" s="4"/>
      <c r="AB117" s="1"/>
      <c r="AC117" s="1"/>
      <c r="AD117" s="1"/>
      <c r="AE117" s="1"/>
      <c r="AF117" s="1"/>
      <c r="AG117" s="1"/>
      <c r="AH117" s="1"/>
      <c r="AI117" s="1"/>
    </row>
    <row r="118" spans="1:35" s="2" customFormat="1" ht="11.5" x14ac:dyDescent="0.25">
      <c r="A118" s="1"/>
      <c r="B118" s="227"/>
      <c r="C118" s="227"/>
      <c r="D118" s="225"/>
      <c r="E118" s="225"/>
      <c r="F118" s="226"/>
      <c r="G118" s="166"/>
      <c r="H118" s="226"/>
      <c r="I118" s="166"/>
      <c r="J118" s="226"/>
      <c r="K118" s="166"/>
      <c r="L118" s="226"/>
      <c r="M118" s="166"/>
      <c r="N118" s="226"/>
      <c r="O118" s="166"/>
      <c r="P118" s="226"/>
      <c r="Q118" s="166"/>
      <c r="R118" s="226"/>
      <c r="S118" s="1"/>
      <c r="T118" s="1"/>
      <c r="U118" s="1"/>
      <c r="V118" s="4"/>
      <c r="W118" s="4"/>
      <c r="X118" s="4"/>
      <c r="Y118" s="4"/>
      <c r="Z118" s="4"/>
      <c r="AA118" s="4"/>
      <c r="AB118" s="1"/>
      <c r="AC118" s="1"/>
      <c r="AD118" s="1"/>
      <c r="AE118" s="1"/>
      <c r="AF118" s="1"/>
      <c r="AG118" s="1"/>
      <c r="AH118" s="1"/>
      <c r="AI118" s="1"/>
    </row>
    <row r="119" spans="1:35" s="2" customFormat="1" ht="11.5" x14ac:dyDescent="0.25">
      <c r="A119" s="1"/>
      <c r="B119" s="227"/>
      <c r="C119" s="227"/>
      <c r="D119" s="225"/>
      <c r="E119" s="225"/>
      <c r="F119" s="226"/>
      <c r="G119" s="166"/>
      <c r="H119" s="226"/>
      <c r="I119" s="166"/>
      <c r="J119" s="226"/>
      <c r="K119" s="166"/>
      <c r="L119" s="226"/>
      <c r="M119" s="166"/>
      <c r="N119" s="226"/>
      <c r="O119" s="166"/>
      <c r="P119" s="226"/>
      <c r="Q119" s="166"/>
      <c r="R119" s="226"/>
      <c r="S119" s="1"/>
      <c r="T119" s="1"/>
      <c r="U119" s="1"/>
      <c r="V119" s="4"/>
      <c r="W119" s="4"/>
      <c r="X119" s="4"/>
      <c r="Y119" s="4"/>
      <c r="Z119" s="4"/>
      <c r="AA119" s="4"/>
      <c r="AB119" s="1"/>
      <c r="AC119" s="1"/>
      <c r="AD119" s="1"/>
      <c r="AE119" s="1"/>
      <c r="AF119" s="1"/>
      <c r="AG119" s="1"/>
      <c r="AH119" s="1"/>
      <c r="AI119" s="1"/>
    </row>
    <row r="120" spans="1:35" s="2" customFormat="1" ht="11.5" x14ac:dyDescent="0.25">
      <c r="A120" s="1"/>
      <c r="B120" s="227"/>
      <c r="C120" s="227"/>
      <c r="D120" s="225"/>
      <c r="E120" s="225"/>
      <c r="F120" s="226"/>
      <c r="G120" s="166"/>
      <c r="H120" s="226"/>
      <c r="I120" s="166"/>
      <c r="J120" s="226"/>
      <c r="K120" s="166"/>
      <c r="L120" s="226"/>
      <c r="M120" s="166"/>
      <c r="N120" s="226"/>
      <c r="O120" s="166"/>
      <c r="P120" s="226"/>
      <c r="Q120" s="166"/>
      <c r="R120" s="226"/>
      <c r="S120" s="1"/>
      <c r="T120" s="1"/>
      <c r="U120" s="1"/>
      <c r="V120" s="4"/>
      <c r="W120" s="4"/>
      <c r="X120" s="4"/>
      <c r="Y120" s="4"/>
      <c r="Z120" s="4"/>
      <c r="AA120" s="4"/>
      <c r="AB120" s="1"/>
      <c r="AC120" s="1"/>
      <c r="AD120" s="1"/>
      <c r="AE120" s="1"/>
      <c r="AF120" s="1"/>
      <c r="AG120" s="1"/>
      <c r="AH120" s="1"/>
      <c r="AI120" s="1"/>
    </row>
    <row r="121" spans="1:35" s="2" customFormat="1" ht="11.5" x14ac:dyDescent="0.25">
      <c r="A121" s="1"/>
      <c r="B121" s="227"/>
      <c r="C121" s="227"/>
      <c r="D121" s="225"/>
      <c r="E121" s="225"/>
      <c r="F121" s="226"/>
      <c r="G121" s="166"/>
      <c r="H121" s="226"/>
      <c r="I121" s="166"/>
      <c r="J121" s="226"/>
      <c r="K121" s="166"/>
      <c r="L121" s="226"/>
      <c r="M121" s="166"/>
      <c r="N121" s="226"/>
      <c r="O121" s="166"/>
      <c r="P121" s="226"/>
      <c r="Q121" s="166"/>
      <c r="R121" s="226"/>
      <c r="S121" s="1"/>
      <c r="T121" s="1"/>
      <c r="U121" s="1"/>
      <c r="V121" s="4"/>
      <c r="W121" s="4"/>
      <c r="X121" s="4"/>
      <c r="Y121" s="4"/>
      <c r="Z121" s="4"/>
      <c r="AA121" s="4"/>
      <c r="AB121" s="1"/>
      <c r="AC121" s="1"/>
      <c r="AD121" s="1"/>
      <c r="AE121" s="1"/>
      <c r="AF121" s="1"/>
      <c r="AG121" s="1"/>
      <c r="AH121" s="1"/>
      <c r="AI121" s="1"/>
    </row>
    <row r="122" spans="1:35" s="2" customFormat="1" ht="11.5" x14ac:dyDescent="0.25">
      <c r="A122" s="1"/>
      <c r="B122" s="227"/>
      <c r="C122" s="227"/>
      <c r="D122" s="225"/>
      <c r="E122" s="225"/>
      <c r="F122" s="226"/>
      <c r="G122" s="166"/>
      <c r="H122" s="226"/>
      <c r="I122" s="166"/>
      <c r="J122" s="226"/>
      <c r="K122" s="166"/>
      <c r="L122" s="226"/>
      <c r="M122" s="166"/>
      <c r="N122" s="226"/>
      <c r="O122" s="166"/>
      <c r="P122" s="226"/>
      <c r="Q122" s="166"/>
      <c r="R122" s="226"/>
      <c r="S122" s="1"/>
      <c r="T122" s="1"/>
      <c r="U122" s="1"/>
      <c r="V122" s="4"/>
      <c r="W122" s="4"/>
      <c r="X122" s="4"/>
      <c r="Y122" s="4"/>
      <c r="Z122" s="4"/>
      <c r="AA122" s="4"/>
      <c r="AB122" s="1"/>
      <c r="AC122" s="1"/>
      <c r="AD122" s="1"/>
      <c r="AE122" s="1"/>
      <c r="AF122" s="1"/>
      <c r="AG122" s="1"/>
      <c r="AH122" s="1"/>
      <c r="AI122" s="1"/>
    </row>
    <row r="123" spans="1:35" s="2" customFormat="1" ht="11.5" x14ac:dyDescent="0.25">
      <c r="A123" s="1"/>
      <c r="B123" s="227"/>
      <c r="C123" s="227"/>
      <c r="D123" s="225"/>
      <c r="E123" s="225"/>
      <c r="F123" s="226"/>
      <c r="G123" s="166"/>
      <c r="H123" s="226"/>
      <c r="I123" s="166"/>
      <c r="J123" s="226"/>
      <c r="K123" s="166"/>
      <c r="L123" s="226"/>
      <c r="M123" s="166"/>
      <c r="N123" s="226"/>
      <c r="O123" s="166"/>
      <c r="P123" s="226"/>
      <c r="Q123" s="166"/>
      <c r="R123" s="226"/>
      <c r="S123" s="1"/>
      <c r="T123" s="1"/>
      <c r="U123" s="1"/>
      <c r="V123" s="4"/>
      <c r="W123" s="4"/>
      <c r="X123" s="4"/>
      <c r="Y123" s="4"/>
      <c r="Z123" s="4"/>
      <c r="AA123" s="4"/>
      <c r="AB123" s="1"/>
      <c r="AC123" s="1"/>
      <c r="AD123" s="1"/>
      <c r="AE123" s="1"/>
      <c r="AF123" s="1"/>
      <c r="AG123" s="1"/>
      <c r="AH123" s="1"/>
      <c r="AI123" s="1"/>
    </row>
    <row r="124" spans="1:35" s="2" customFormat="1" ht="11.5" x14ac:dyDescent="0.25">
      <c r="A124" s="1"/>
      <c r="B124" s="227"/>
      <c r="C124" s="227"/>
      <c r="D124" s="225"/>
      <c r="E124" s="225"/>
      <c r="F124" s="226"/>
      <c r="G124" s="166"/>
      <c r="H124" s="226"/>
      <c r="I124" s="166"/>
      <c r="J124" s="226"/>
      <c r="K124" s="166"/>
      <c r="L124" s="226"/>
      <c r="M124" s="166"/>
      <c r="N124" s="226"/>
      <c r="O124" s="166"/>
      <c r="P124" s="226"/>
      <c r="Q124" s="166"/>
      <c r="R124" s="226"/>
      <c r="S124" s="1"/>
      <c r="T124" s="1"/>
      <c r="U124" s="1"/>
      <c r="V124" s="4"/>
      <c r="W124" s="4"/>
      <c r="X124" s="4"/>
      <c r="Y124" s="4"/>
      <c r="Z124" s="4"/>
      <c r="AA124" s="4"/>
      <c r="AB124" s="1"/>
      <c r="AC124" s="1"/>
      <c r="AD124" s="1"/>
      <c r="AE124" s="1"/>
      <c r="AF124" s="1"/>
      <c r="AG124" s="1"/>
      <c r="AH124" s="1"/>
      <c r="AI124" s="1"/>
    </row>
    <row r="125" spans="1:35" s="2" customFormat="1" ht="11.5" x14ac:dyDescent="0.25">
      <c r="A125" s="1"/>
      <c r="B125" s="227"/>
      <c r="C125" s="227"/>
      <c r="D125" s="225"/>
      <c r="E125" s="225"/>
      <c r="F125" s="226"/>
      <c r="G125" s="166"/>
      <c r="H125" s="226"/>
      <c r="I125" s="166"/>
      <c r="J125" s="226"/>
      <c r="K125" s="166"/>
      <c r="L125" s="226"/>
      <c r="M125" s="166"/>
      <c r="N125" s="226"/>
      <c r="O125" s="166"/>
      <c r="P125" s="226"/>
      <c r="Q125" s="166"/>
      <c r="R125" s="226"/>
      <c r="S125" s="1"/>
      <c r="T125" s="1"/>
      <c r="U125" s="1"/>
      <c r="V125" s="4"/>
      <c r="W125" s="4"/>
      <c r="X125" s="4"/>
      <c r="Y125" s="4"/>
      <c r="Z125" s="4"/>
      <c r="AA125" s="4"/>
      <c r="AB125" s="1"/>
      <c r="AC125" s="1"/>
      <c r="AD125" s="1"/>
      <c r="AE125" s="1"/>
      <c r="AF125" s="1"/>
      <c r="AG125" s="1"/>
      <c r="AH125" s="1"/>
      <c r="AI125" s="1"/>
    </row>
    <row r="126" spans="1:35" s="2" customFormat="1" ht="11.5" x14ac:dyDescent="0.25">
      <c r="A126" s="1"/>
      <c r="B126" s="227"/>
      <c r="C126" s="227"/>
      <c r="D126" s="225"/>
      <c r="E126" s="225"/>
      <c r="F126" s="226"/>
      <c r="G126" s="166"/>
      <c r="H126" s="226"/>
      <c r="I126" s="166"/>
      <c r="J126" s="226"/>
      <c r="K126" s="166"/>
      <c r="L126" s="226"/>
      <c r="M126" s="166"/>
      <c r="N126" s="226"/>
      <c r="O126" s="166"/>
      <c r="P126" s="226"/>
      <c r="Q126" s="166"/>
      <c r="R126" s="226"/>
      <c r="S126" s="1"/>
      <c r="T126" s="1"/>
      <c r="U126" s="1"/>
      <c r="V126" s="4"/>
      <c r="W126" s="4"/>
      <c r="X126" s="4"/>
      <c r="Y126" s="4"/>
      <c r="Z126" s="4"/>
      <c r="AA126" s="4"/>
      <c r="AB126" s="1"/>
      <c r="AC126" s="1"/>
      <c r="AD126" s="1"/>
      <c r="AE126" s="1"/>
      <c r="AF126" s="1"/>
      <c r="AG126" s="1"/>
      <c r="AH126" s="1"/>
      <c r="AI126" s="1"/>
    </row>
    <row r="127" spans="1:35" s="2" customFormat="1" ht="11.5" x14ac:dyDescent="0.25">
      <c r="A127" s="1"/>
      <c r="B127" s="227"/>
      <c r="C127" s="227"/>
      <c r="D127" s="225"/>
      <c r="E127" s="225"/>
      <c r="F127" s="226"/>
      <c r="G127" s="166"/>
      <c r="H127" s="226"/>
      <c r="I127" s="166"/>
      <c r="J127" s="226"/>
      <c r="K127" s="166"/>
      <c r="L127" s="226"/>
      <c r="M127" s="166"/>
      <c r="N127" s="226"/>
      <c r="O127" s="166"/>
      <c r="P127" s="226"/>
      <c r="Q127" s="166"/>
      <c r="R127" s="226"/>
      <c r="S127" s="1"/>
      <c r="T127" s="1"/>
      <c r="U127" s="1"/>
      <c r="V127" s="4"/>
      <c r="W127" s="4"/>
      <c r="X127" s="4"/>
      <c r="Y127" s="4"/>
      <c r="Z127" s="4"/>
      <c r="AA127" s="4"/>
      <c r="AB127" s="1"/>
      <c r="AC127" s="1"/>
      <c r="AD127" s="1"/>
      <c r="AE127" s="1"/>
      <c r="AF127" s="1"/>
      <c r="AG127" s="1"/>
      <c r="AH127" s="1"/>
      <c r="AI127" s="1"/>
    </row>
    <row r="128" spans="1:35" s="2" customFormat="1" ht="11.5" x14ac:dyDescent="0.25">
      <c r="A128" s="1"/>
      <c r="B128" s="227"/>
      <c r="C128" s="227"/>
      <c r="D128" s="225"/>
      <c r="E128" s="225"/>
      <c r="F128" s="226"/>
      <c r="G128" s="166"/>
      <c r="H128" s="226"/>
      <c r="I128" s="166"/>
      <c r="J128" s="226"/>
      <c r="K128" s="166"/>
      <c r="L128" s="226"/>
      <c r="M128" s="166"/>
      <c r="N128" s="226"/>
      <c r="O128" s="166"/>
      <c r="P128" s="226"/>
      <c r="Q128" s="166"/>
      <c r="R128" s="226"/>
      <c r="S128" s="1"/>
      <c r="T128" s="1"/>
      <c r="U128" s="1"/>
      <c r="V128" s="4"/>
      <c r="W128" s="4"/>
      <c r="X128" s="4"/>
      <c r="Y128" s="4"/>
      <c r="Z128" s="4"/>
      <c r="AA128" s="4"/>
      <c r="AB128" s="1"/>
      <c r="AC128" s="1"/>
      <c r="AD128" s="1"/>
      <c r="AE128" s="1"/>
      <c r="AF128" s="1"/>
      <c r="AG128" s="1"/>
      <c r="AH128" s="1"/>
      <c r="AI128" s="1"/>
    </row>
    <row r="129" spans="1:35" s="2" customFormat="1" ht="11.5" x14ac:dyDescent="0.25">
      <c r="A129" s="1"/>
      <c r="B129" s="227"/>
      <c r="C129" s="227"/>
      <c r="D129" s="225"/>
      <c r="E129" s="225"/>
      <c r="F129" s="226"/>
      <c r="G129" s="166"/>
      <c r="H129" s="226"/>
      <c r="I129" s="166"/>
      <c r="J129" s="226"/>
      <c r="K129" s="166"/>
      <c r="L129" s="226"/>
      <c r="M129" s="166"/>
      <c r="N129" s="226"/>
      <c r="O129" s="166"/>
      <c r="P129" s="226"/>
      <c r="Q129" s="166"/>
      <c r="R129" s="226"/>
      <c r="S129" s="1"/>
      <c r="T129" s="1"/>
      <c r="U129" s="1"/>
      <c r="V129" s="4"/>
      <c r="W129" s="4"/>
      <c r="X129" s="4"/>
      <c r="Y129" s="4"/>
      <c r="Z129" s="4"/>
      <c r="AA129" s="4"/>
      <c r="AB129" s="1"/>
      <c r="AC129" s="1"/>
      <c r="AD129" s="1"/>
      <c r="AE129" s="1"/>
      <c r="AF129" s="1"/>
      <c r="AG129" s="1"/>
      <c r="AH129" s="1"/>
      <c r="AI129" s="1"/>
    </row>
    <row r="130" spans="1:35" s="2" customFormat="1" ht="11.5" x14ac:dyDescent="0.25">
      <c r="A130" s="1"/>
      <c r="B130" s="227"/>
      <c r="C130" s="227"/>
      <c r="D130" s="225"/>
      <c r="E130" s="225"/>
      <c r="F130" s="226"/>
      <c r="G130" s="166"/>
      <c r="H130" s="226"/>
      <c r="I130" s="166"/>
      <c r="J130" s="226"/>
      <c r="K130" s="166"/>
      <c r="L130" s="226"/>
      <c r="M130" s="166"/>
      <c r="N130" s="226"/>
      <c r="O130" s="166"/>
      <c r="P130" s="226"/>
      <c r="Q130" s="166"/>
      <c r="R130" s="226"/>
      <c r="S130" s="1"/>
      <c r="T130" s="1"/>
      <c r="U130" s="1"/>
      <c r="V130" s="4"/>
      <c r="W130" s="4"/>
      <c r="X130" s="4"/>
      <c r="Y130" s="4"/>
      <c r="Z130" s="4"/>
      <c r="AA130" s="4"/>
      <c r="AB130" s="1"/>
      <c r="AC130" s="1"/>
      <c r="AD130" s="1"/>
      <c r="AE130" s="1"/>
      <c r="AF130" s="1"/>
      <c r="AG130" s="1"/>
      <c r="AH130" s="1"/>
      <c r="AI130" s="1"/>
    </row>
    <row r="131" spans="1:35" s="2" customFormat="1" ht="11.5" x14ac:dyDescent="0.25">
      <c r="A131" s="1"/>
      <c r="B131" s="227"/>
      <c r="C131" s="227"/>
      <c r="D131" s="225"/>
      <c r="E131" s="225"/>
      <c r="F131" s="226"/>
      <c r="G131" s="166"/>
      <c r="H131" s="226"/>
      <c r="I131" s="166"/>
      <c r="J131" s="226"/>
      <c r="K131" s="166"/>
      <c r="L131" s="226"/>
      <c r="M131" s="166"/>
      <c r="N131" s="226"/>
      <c r="O131" s="166"/>
      <c r="P131" s="226"/>
      <c r="Q131" s="166"/>
      <c r="R131" s="226"/>
      <c r="S131" s="1"/>
      <c r="T131" s="1"/>
      <c r="U131" s="1"/>
      <c r="V131" s="4"/>
      <c r="W131" s="4"/>
      <c r="X131" s="4"/>
      <c r="Y131" s="4"/>
      <c r="Z131" s="4"/>
      <c r="AA131" s="4"/>
      <c r="AB131" s="1"/>
      <c r="AC131" s="1"/>
      <c r="AD131" s="1"/>
      <c r="AE131" s="1"/>
      <c r="AF131" s="1"/>
      <c r="AG131" s="1"/>
      <c r="AH131" s="1"/>
      <c r="AI131" s="1"/>
    </row>
    <row r="132" spans="1:35" s="2" customFormat="1" ht="11.5" x14ac:dyDescent="0.25">
      <c r="A132" s="1"/>
      <c r="B132" s="227"/>
      <c r="C132" s="227"/>
      <c r="D132" s="225"/>
      <c r="E132" s="225"/>
      <c r="F132" s="226"/>
      <c r="G132" s="166"/>
      <c r="H132" s="226"/>
      <c r="I132" s="166"/>
      <c r="J132" s="226"/>
      <c r="K132" s="166"/>
      <c r="L132" s="226"/>
      <c r="M132" s="166"/>
      <c r="N132" s="226"/>
      <c r="O132" s="166"/>
      <c r="P132" s="226"/>
      <c r="Q132" s="166"/>
      <c r="R132" s="226"/>
      <c r="S132" s="1"/>
      <c r="T132" s="1"/>
      <c r="U132" s="1"/>
      <c r="V132" s="4"/>
      <c r="W132" s="4"/>
      <c r="X132" s="4"/>
      <c r="Y132" s="4"/>
      <c r="Z132" s="4"/>
      <c r="AA132" s="4"/>
      <c r="AB132" s="1"/>
      <c r="AC132" s="1"/>
      <c r="AD132" s="1"/>
      <c r="AE132" s="1"/>
      <c r="AF132" s="1"/>
      <c r="AG132" s="1"/>
      <c r="AH132" s="1"/>
      <c r="AI132" s="1"/>
    </row>
    <row r="133" spans="1:35" s="2" customFormat="1" ht="11.5" x14ac:dyDescent="0.25">
      <c r="A133" s="1"/>
      <c r="B133" s="227"/>
      <c r="C133" s="227"/>
      <c r="D133" s="225"/>
      <c r="E133" s="225"/>
      <c r="F133" s="226"/>
      <c r="G133" s="166"/>
      <c r="H133" s="226"/>
      <c r="I133" s="166"/>
      <c r="J133" s="226"/>
      <c r="K133" s="166"/>
      <c r="L133" s="226"/>
      <c r="M133" s="166"/>
      <c r="N133" s="226"/>
      <c r="O133" s="166"/>
      <c r="P133" s="226"/>
      <c r="Q133" s="166"/>
      <c r="R133" s="226"/>
      <c r="S133" s="1"/>
      <c r="T133" s="1"/>
      <c r="U133" s="1"/>
      <c r="V133" s="4"/>
      <c r="W133" s="4"/>
      <c r="X133" s="4"/>
      <c r="Y133" s="4"/>
      <c r="Z133" s="4"/>
      <c r="AA133" s="4"/>
      <c r="AB133" s="1"/>
      <c r="AC133" s="1"/>
      <c r="AD133" s="1"/>
      <c r="AE133" s="1"/>
      <c r="AF133" s="1"/>
      <c r="AG133" s="1"/>
      <c r="AH133" s="1"/>
      <c r="AI133" s="1"/>
    </row>
    <row r="134" spans="1:35" s="2" customFormat="1" ht="11.5" x14ac:dyDescent="0.25">
      <c r="A134" s="1"/>
      <c r="B134" s="227"/>
      <c r="C134" s="227"/>
      <c r="D134" s="225"/>
      <c r="E134" s="225"/>
      <c r="F134" s="226"/>
      <c r="G134" s="166"/>
      <c r="H134" s="226"/>
      <c r="I134" s="166"/>
      <c r="J134" s="226"/>
      <c r="K134" s="166"/>
      <c r="L134" s="226"/>
      <c r="M134" s="166"/>
      <c r="N134" s="226"/>
      <c r="O134" s="166"/>
      <c r="P134" s="226"/>
      <c r="Q134" s="166"/>
      <c r="R134" s="226"/>
      <c r="S134" s="1"/>
      <c r="T134" s="1"/>
      <c r="U134" s="1"/>
      <c r="V134" s="4"/>
      <c r="W134" s="4"/>
      <c r="X134" s="4"/>
      <c r="Y134" s="4"/>
      <c r="Z134" s="4"/>
      <c r="AA134" s="4"/>
      <c r="AB134" s="1"/>
      <c r="AC134" s="1"/>
      <c r="AD134" s="1"/>
      <c r="AE134" s="1"/>
      <c r="AF134" s="1"/>
      <c r="AG134" s="1"/>
      <c r="AH134" s="1"/>
      <c r="AI134" s="1"/>
    </row>
    <row r="135" spans="1:35" s="2" customFormat="1" ht="11.5" x14ac:dyDescent="0.25">
      <c r="A135" s="1"/>
      <c r="B135" s="227"/>
      <c r="C135" s="227"/>
      <c r="D135" s="225"/>
      <c r="E135" s="225"/>
      <c r="F135" s="226"/>
      <c r="G135" s="166"/>
      <c r="H135" s="226"/>
      <c r="I135" s="166"/>
      <c r="J135" s="226"/>
      <c r="K135" s="166"/>
      <c r="L135" s="226"/>
      <c r="M135" s="166"/>
      <c r="N135" s="226"/>
      <c r="O135" s="166"/>
      <c r="P135" s="226"/>
      <c r="Q135" s="166"/>
      <c r="R135" s="226"/>
      <c r="S135" s="1"/>
      <c r="T135" s="1"/>
      <c r="U135" s="1"/>
      <c r="V135" s="4"/>
      <c r="W135" s="4"/>
      <c r="X135" s="4"/>
      <c r="Y135" s="4"/>
      <c r="Z135" s="4"/>
      <c r="AA135" s="4"/>
      <c r="AB135" s="1"/>
      <c r="AC135" s="1"/>
      <c r="AD135" s="1"/>
      <c r="AE135" s="1"/>
      <c r="AF135" s="1"/>
      <c r="AG135" s="1"/>
      <c r="AH135" s="1"/>
      <c r="AI135" s="1"/>
    </row>
    <row r="136" spans="1:35" s="2" customFormat="1" ht="11.5" x14ac:dyDescent="0.25">
      <c r="A136" s="1"/>
      <c r="B136" s="227"/>
      <c r="C136" s="227"/>
      <c r="D136" s="225"/>
      <c r="E136" s="225"/>
      <c r="F136" s="226"/>
      <c r="G136" s="166"/>
      <c r="H136" s="226"/>
      <c r="I136" s="166"/>
      <c r="J136" s="226"/>
      <c r="K136" s="166"/>
      <c r="L136" s="226"/>
      <c r="M136" s="166"/>
      <c r="N136" s="226"/>
      <c r="O136" s="166"/>
      <c r="P136" s="226"/>
      <c r="Q136" s="166"/>
      <c r="R136" s="226"/>
      <c r="S136" s="1"/>
      <c r="T136" s="1"/>
      <c r="U136" s="1"/>
      <c r="V136" s="4"/>
      <c r="W136" s="4"/>
      <c r="X136" s="4"/>
      <c r="Y136" s="4"/>
      <c r="Z136" s="4"/>
      <c r="AA136" s="4"/>
      <c r="AB136" s="1"/>
      <c r="AC136" s="1"/>
      <c r="AD136" s="1"/>
      <c r="AE136" s="1"/>
      <c r="AF136" s="1"/>
      <c r="AG136" s="1"/>
      <c r="AH136" s="1"/>
      <c r="AI136" s="1"/>
    </row>
    <row r="137" spans="1:35" s="2" customFormat="1" ht="11.5" x14ac:dyDescent="0.25">
      <c r="A137" s="1"/>
      <c r="B137" s="227"/>
      <c r="C137" s="227"/>
      <c r="D137" s="225"/>
      <c r="E137" s="225"/>
      <c r="F137" s="226"/>
      <c r="G137" s="166"/>
      <c r="H137" s="226"/>
      <c r="I137" s="166"/>
      <c r="J137" s="226"/>
      <c r="K137" s="166"/>
      <c r="L137" s="226"/>
      <c r="M137" s="166"/>
      <c r="N137" s="226"/>
      <c r="O137" s="166"/>
      <c r="P137" s="226"/>
      <c r="Q137" s="166"/>
      <c r="R137" s="226"/>
      <c r="S137" s="1"/>
      <c r="T137" s="1"/>
      <c r="U137" s="1"/>
      <c r="V137" s="4"/>
      <c r="W137" s="4"/>
      <c r="X137" s="4"/>
      <c r="Y137" s="4"/>
      <c r="Z137" s="4"/>
      <c r="AA137" s="4"/>
      <c r="AB137" s="1"/>
      <c r="AC137" s="1"/>
      <c r="AD137" s="1"/>
      <c r="AE137" s="1"/>
      <c r="AF137" s="1"/>
      <c r="AG137" s="1"/>
      <c r="AH137" s="1"/>
      <c r="AI137" s="1"/>
    </row>
    <row r="138" spans="1:35" s="2" customFormat="1" ht="11.5" x14ac:dyDescent="0.25">
      <c r="A138" s="1"/>
      <c r="B138" s="227"/>
      <c r="C138" s="227"/>
      <c r="D138" s="225"/>
      <c r="E138" s="225"/>
      <c r="F138" s="226"/>
      <c r="G138" s="166"/>
      <c r="H138" s="226"/>
      <c r="I138" s="166"/>
      <c r="J138" s="226"/>
      <c r="K138" s="166"/>
      <c r="L138" s="226"/>
      <c r="M138" s="166"/>
      <c r="N138" s="226"/>
      <c r="O138" s="166"/>
      <c r="P138" s="226"/>
      <c r="Q138" s="166"/>
      <c r="R138" s="226"/>
      <c r="S138" s="1"/>
      <c r="T138" s="1"/>
      <c r="U138" s="1"/>
      <c r="V138" s="4"/>
      <c r="W138" s="4"/>
      <c r="X138" s="4"/>
      <c r="Y138" s="4"/>
      <c r="Z138" s="4"/>
      <c r="AA138" s="4"/>
      <c r="AB138" s="1"/>
      <c r="AC138" s="1"/>
      <c r="AD138" s="1"/>
      <c r="AE138" s="1"/>
      <c r="AF138" s="1"/>
      <c r="AG138" s="1"/>
      <c r="AH138" s="1"/>
      <c r="AI138" s="1"/>
    </row>
    <row r="139" spans="1:35" s="2" customFormat="1" ht="11.5" x14ac:dyDescent="0.25">
      <c r="A139" s="1"/>
      <c r="B139" s="227"/>
      <c r="C139" s="227"/>
      <c r="D139" s="225"/>
      <c r="E139" s="225"/>
      <c r="F139" s="226"/>
      <c r="G139" s="166"/>
      <c r="H139" s="226"/>
      <c r="I139" s="166"/>
      <c r="J139" s="226"/>
      <c r="K139" s="166"/>
      <c r="L139" s="226"/>
      <c r="M139" s="166"/>
      <c r="N139" s="226"/>
      <c r="O139" s="166"/>
      <c r="P139" s="226"/>
      <c r="Q139" s="166"/>
      <c r="R139" s="226"/>
      <c r="S139" s="1"/>
      <c r="T139" s="1"/>
      <c r="U139" s="1"/>
      <c r="V139" s="4"/>
      <c r="W139" s="4"/>
      <c r="X139" s="4"/>
      <c r="Y139" s="4"/>
      <c r="Z139" s="4"/>
      <c r="AA139" s="4"/>
      <c r="AB139" s="1"/>
      <c r="AC139" s="1"/>
      <c r="AD139" s="1"/>
      <c r="AE139" s="1"/>
      <c r="AF139" s="1"/>
      <c r="AG139" s="1"/>
      <c r="AH139" s="1"/>
      <c r="AI139" s="1"/>
    </row>
    <row r="140" spans="1:35" s="2" customFormat="1" ht="11.5" x14ac:dyDescent="0.25">
      <c r="A140" s="1"/>
      <c r="B140" s="227"/>
      <c r="C140" s="227"/>
      <c r="D140" s="225"/>
      <c r="E140" s="225"/>
      <c r="F140" s="226"/>
      <c r="G140" s="166"/>
      <c r="H140" s="226"/>
      <c r="I140" s="166"/>
      <c r="J140" s="226"/>
      <c r="K140" s="166"/>
      <c r="L140" s="226"/>
      <c r="M140" s="166"/>
      <c r="N140" s="226"/>
      <c r="O140" s="166"/>
      <c r="P140" s="226"/>
      <c r="Q140" s="166"/>
      <c r="R140" s="226"/>
      <c r="S140" s="1"/>
      <c r="T140" s="1"/>
      <c r="U140" s="1"/>
      <c r="V140" s="4"/>
      <c r="W140" s="4"/>
      <c r="X140" s="4"/>
      <c r="Y140" s="4"/>
      <c r="Z140" s="4"/>
      <c r="AA140" s="4"/>
      <c r="AB140" s="1"/>
      <c r="AC140" s="1"/>
      <c r="AD140" s="1"/>
      <c r="AE140" s="1"/>
      <c r="AF140" s="1"/>
      <c r="AG140" s="1"/>
      <c r="AH140" s="1"/>
      <c r="AI140" s="1"/>
    </row>
    <row r="141" spans="1:35" s="2" customFormat="1" ht="11.5" x14ac:dyDescent="0.25">
      <c r="A141" s="1"/>
      <c r="B141" s="227"/>
      <c r="C141" s="227"/>
      <c r="D141" s="225"/>
      <c r="E141" s="225"/>
      <c r="F141" s="226"/>
      <c r="G141" s="166"/>
      <c r="H141" s="226"/>
      <c r="I141" s="166"/>
      <c r="J141" s="226"/>
      <c r="K141" s="166"/>
      <c r="L141" s="226"/>
      <c r="M141" s="166"/>
      <c r="N141" s="226"/>
      <c r="O141" s="166"/>
      <c r="P141" s="226"/>
      <c r="Q141" s="166"/>
      <c r="R141" s="226"/>
      <c r="S141" s="1"/>
      <c r="T141" s="1"/>
      <c r="U141" s="1"/>
      <c r="V141" s="4"/>
      <c r="W141" s="4"/>
      <c r="X141" s="4"/>
      <c r="Y141" s="4"/>
      <c r="Z141" s="4"/>
      <c r="AA141" s="4"/>
      <c r="AB141" s="1"/>
      <c r="AC141" s="1"/>
      <c r="AD141" s="1"/>
      <c r="AE141" s="1"/>
      <c r="AF141" s="1"/>
      <c r="AG141" s="1"/>
      <c r="AH141" s="1"/>
      <c r="AI141" s="1"/>
    </row>
    <row r="142" spans="1:35" s="2" customFormat="1" ht="11.5" x14ac:dyDescent="0.25">
      <c r="A142" s="1"/>
      <c r="B142" s="227"/>
      <c r="C142" s="227"/>
      <c r="D142" s="225"/>
      <c r="E142" s="225"/>
      <c r="F142" s="226"/>
      <c r="G142" s="166"/>
      <c r="H142" s="226"/>
      <c r="I142" s="166"/>
      <c r="J142" s="226"/>
      <c r="K142" s="166"/>
      <c r="L142" s="226"/>
      <c r="M142" s="166"/>
      <c r="N142" s="226"/>
      <c r="O142" s="166"/>
      <c r="P142" s="226"/>
      <c r="Q142" s="166"/>
      <c r="R142" s="226"/>
      <c r="S142" s="1"/>
      <c r="T142" s="1"/>
      <c r="U142" s="1"/>
      <c r="V142" s="4"/>
      <c r="W142" s="4"/>
      <c r="X142" s="4"/>
      <c r="Y142" s="4"/>
      <c r="Z142" s="4"/>
      <c r="AA142" s="4"/>
      <c r="AB142" s="1"/>
      <c r="AC142" s="1"/>
      <c r="AD142" s="1"/>
      <c r="AE142" s="1"/>
      <c r="AF142" s="1"/>
      <c r="AG142" s="1"/>
      <c r="AH142" s="1"/>
      <c r="AI142" s="1"/>
    </row>
    <row r="143" spans="1:35" s="2" customFormat="1" ht="11.5" x14ac:dyDescent="0.25">
      <c r="A143" s="1"/>
      <c r="B143" s="227"/>
      <c r="C143" s="227"/>
      <c r="D143" s="225"/>
      <c r="E143" s="225"/>
      <c r="F143" s="226"/>
      <c r="G143" s="166"/>
      <c r="H143" s="226"/>
      <c r="I143" s="166"/>
      <c r="J143" s="226"/>
      <c r="K143" s="166"/>
      <c r="L143" s="226"/>
      <c r="M143" s="166"/>
      <c r="N143" s="226"/>
      <c r="O143" s="166"/>
      <c r="P143" s="226"/>
      <c r="Q143" s="166"/>
      <c r="R143" s="226"/>
      <c r="S143" s="1"/>
      <c r="T143" s="1"/>
      <c r="U143" s="1"/>
      <c r="V143" s="4"/>
      <c r="W143" s="4"/>
      <c r="X143" s="4"/>
      <c r="Y143" s="4"/>
      <c r="Z143" s="4"/>
      <c r="AA143" s="4"/>
      <c r="AB143" s="1"/>
      <c r="AC143" s="1"/>
      <c r="AD143" s="1"/>
      <c r="AE143" s="1"/>
      <c r="AF143" s="1"/>
      <c r="AG143" s="1"/>
      <c r="AH143" s="1"/>
      <c r="AI143" s="1"/>
    </row>
    <row r="144" spans="1:35" s="2" customFormat="1" ht="11.5" x14ac:dyDescent="0.25">
      <c r="A144" s="1"/>
      <c r="B144" s="227"/>
      <c r="C144" s="227"/>
      <c r="D144" s="225"/>
      <c r="E144" s="225"/>
      <c r="F144" s="226"/>
      <c r="G144" s="166"/>
      <c r="H144" s="226"/>
      <c r="I144" s="166"/>
      <c r="J144" s="226"/>
      <c r="K144" s="166"/>
      <c r="L144" s="226"/>
      <c r="M144" s="166"/>
      <c r="N144" s="226"/>
      <c r="O144" s="166"/>
      <c r="P144" s="226"/>
      <c r="Q144" s="166"/>
      <c r="R144" s="226"/>
      <c r="S144" s="1"/>
      <c r="T144" s="1"/>
      <c r="U144" s="1"/>
      <c r="V144" s="4"/>
      <c r="W144" s="4"/>
      <c r="X144" s="4"/>
      <c r="Y144" s="4"/>
      <c r="Z144" s="4"/>
      <c r="AA144" s="4"/>
      <c r="AB144" s="1"/>
      <c r="AC144" s="1"/>
      <c r="AD144" s="1"/>
      <c r="AE144" s="1"/>
      <c r="AF144" s="1"/>
      <c r="AG144" s="1"/>
      <c r="AH144" s="1"/>
      <c r="AI144" s="1"/>
    </row>
    <row r="145" spans="1:35" s="2" customFormat="1" ht="11.5" x14ac:dyDescent="0.25">
      <c r="A145" s="1"/>
      <c r="B145" s="227"/>
      <c r="C145" s="227"/>
      <c r="D145" s="225"/>
      <c r="E145" s="225"/>
      <c r="F145" s="226"/>
      <c r="G145" s="166"/>
      <c r="H145" s="226"/>
      <c r="I145" s="166"/>
      <c r="J145" s="226"/>
      <c r="K145" s="166"/>
      <c r="L145" s="226"/>
      <c r="M145" s="166"/>
      <c r="N145" s="226"/>
      <c r="O145" s="166"/>
      <c r="P145" s="226"/>
      <c r="Q145" s="166"/>
      <c r="R145" s="226"/>
      <c r="S145" s="1"/>
      <c r="T145" s="1"/>
      <c r="U145" s="1"/>
      <c r="V145" s="4"/>
      <c r="W145" s="4"/>
      <c r="X145" s="4"/>
      <c r="Y145" s="4"/>
      <c r="Z145" s="4"/>
      <c r="AA145" s="4"/>
      <c r="AB145" s="1"/>
      <c r="AC145" s="1"/>
      <c r="AD145" s="1"/>
      <c r="AE145" s="1"/>
      <c r="AF145" s="1"/>
      <c r="AG145" s="1"/>
      <c r="AH145" s="1"/>
      <c r="AI145" s="1"/>
    </row>
    <row r="146" spans="1:35" s="2" customFormat="1" ht="11.5" x14ac:dyDescent="0.25">
      <c r="A146" s="1"/>
      <c r="B146" s="227"/>
      <c r="C146" s="227"/>
      <c r="D146" s="225"/>
      <c r="E146" s="225"/>
      <c r="F146" s="226"/>
      <c r="G146" s="166"/>
      <c r="H146" s="226"/>
      <c r="I146" s="166"/>
      <c r="J146" s="226"/>
      <c r="K146" s="166"/>
      <c r="L146" s="226"/>
      <c r="M146" s="166"/>
      <c r="N146" s="226"/>
      <c r="O146" s="166"/>
      <c r="P146" s="226"/>
      <c r="Q146" s="166"/>
      <c r="R146" s="226"/>
      <c r="S146" s="1"/>
      <c r="T146" s="1"/>
      <c r="U146" s="1"/>
      <c r="V146" s="4"/>
      <c r="W146" s="4"/>
      <c r="X146" s="4"/>
      <c r="Y146" s="4"/>
      <c r="Z146" s="4"/>
      <c r="AA146" s="4"/>
      <c r="AB146" s="1"/>
      <c r="AC146" s="1"/>
      <c r="AD146" s="1"/>
      <c r="AE146" s="1"/>
      <c r="AF146" s="1"/>
      <c r="AG146" s="1"/>
      <c r="AH146" s="1"/>
      <c r="AI146" s="1"/>
    </row>
    <row r="147" spans="1:35" s="2" customFormat="1" ht="11.5" x14ac:dyDescent="0.25">
      <c r="A147" s="1"/>
      <c r="B147" s="227"/>
      <c r="C147" s="227"/>
      <c r="D147" s="225"/>
      <c r="E147" s="225"/>
      <c r="F147" s="226"/>
      <c r="G147" s="166"/>
      <c r="H147" s="226"/>
      <c r="I147" s="166"/>
      <c r="J147" s="226"/>
      <c r="K147" s="166"/>
      <c r="L147" s="226"/>
      <c r="M147" s="166"/>
      <c r="N147" s="226"/>
      <c r="O147" s="166"/>
      <c r="P147" s="226"/>
      <c r="Q147" s="166"/>
      <c r="R147" s="226"/>
      <c r="S147" s="1"/>
      <c r="T147" s="1"/>
      <c r="U147" s="1"/>
      <c r="V147" s="4"/>
      <c r="W147" s="4"/>
      <c r="X147" s="4"/>
      <c r="Y147" s="4"/>
      <c r="Z147" s="4"/>
      <c r="AA147" s="4"/>
      <c r="AB147" s="1"/>
      <c r="AC147" s="1"/>
      <c r="AD147" s="1"/>
      <c r="AE147" s="1"/>
      <c r="AF147" s="1"/>
      <c r="AG147" s="1"/>
      <c r="AH147" s="1"/>
      <c r="AI147" s="1"/>
    </row>
    <row r="148" spans="1:35" s="2" customFormat="1" ht="11.5" x14ac:dyDescent="0.25">
      <c r="A148" s="1"/>
      <c r="B148" s="227"/>
      <c r="C148" s="227"/>
      <c r="D148" s="225"/>
      <c r="E148" s="225"/>
      <c r="F148" s="226"/>
      <c r="G148" s="166"/>
      <c r="H148" s="226"/>
      <c r="I148" s="166"/>
      <c r="J148" s="226"/>
      <c r="K148" s="166"/>
      <c r="L148" s="226"/>
      <c r="M148" s="166"/>
      <c r="N148" s="226"/>
      <c r="O148" s="166"/>
      <c r="P148" s="226"/>
      <c r="Q148" s="166"/>
      <c r="R148" s="226"/>
      <c r="S148" s="1"/>
      <c r="T148" s="1"/>
      <c r="U148" s="1"/>
      <c r="V148" s="4"/>
      <c r="W148" s="4"/>
      <c r="X148" s="4"/>
      <c r="Y148" s="4"/>
      <c r="Z148" s="4"/>
      <c r="AA148" s="4"/>
      <c r="AB148" s="1"/>
      <c r="AC148" s="1"/>
      <c r="AD148" s="1"/>
      <c r="AE148" s="1"/>
      <c r="AF148" s="1"/>
      <c r="AG148" s="1"/>
      <c r="AH148" s="1"/>
      <c r="AI148" s="1"/>
    </row>
    <row r="149" spans="1:35" s="2" customFormat="1" ht="11.5" x14ac:dyDescent="0.25">
      <c r="A149" s="1"/>
      <c r="B149" s="227"/>
      <c r="C149" s="227"/>
      <c r="D149" s="225"/>
      <c r="E149" s="225"/>
      <c r="F149" s="226"/>
      <c r="G149" s="166"/>
      <c r="H149" s="226"/>
      <c r="I149" s="166"/>
      <c r="J149" s="226"/>
      <c r="K149" s="166"/>
      <c r="L149" s="226"/>
      <c r="M149" s="166"/>
      <c r="N149" s="226"/>
      <c r="O149" s="166"/>
      <c r="P149" s="226"/>
      <c r="Q149" s="166"/>
      <c r="R149" s="226"/>
      <c r="S149" s="1"/>
      <c r="T149" s="1"/>
      <c r="U149" s="1"/>
      <c r="V149" s="4"/>
      <c r="W149" s="4"/>
      <c r="X149" s="4"/>
      <c r="Y149" s="4"/>
      <c r="Z149" s="4"/>
      <c r="AA149" s="4"/>
      <c r="AB149" s="1"/>
      <c r="AC149" s="1"/>
      <c r="AD149" s="1"/>
      <c r="AE149" s="1"/>
      <c r="AF149" s="1"/>
      <c r="AG149" s="1"/>
      <c r="AH149" s="1"/>
      <c r="AI149" s="1"/>
    </row>
    <row r="150" spans="1:35" s="2" customFormat="1" ht="11.5" x14ac:dyDescent="0.25">
      <c r="A150" s="1"/>
      <c r="B150" s="227"/>
      <c r="C150" s="227"/>
      <c r="D150" s="225"/>
      <c r="E150" s="225"/>
      <c r="F150" s="226"/>
      <c r="G150" s="166"/>
      <c r="H150" s="226"/>
      <c r="I150" s="166"/>
      <c r="J150" s="226"/>
      <c r="K150" s="166"/>
      <c r="L150" s="226"/>
      <c r="M150" s="166"/>
      <c r="N150" s="226"/>
      <c r="O150" s="166"/>
      <c r="P150" s="226"/>
      <c r="Q150" s="166"/>
      <c r="R150" s="226"/>
      <c r="S150" s="1"/>
      <c r="T150" s="1"/>
      <c r="U150" s="1"/>
      <c r="V150" s="4"/>
      <c r="W150" s="4"/>
      <c r="X150" s="4"/>
      <c r="Y150" s="4"/>
      <c r="Z150" s="4"/>
      <c r="AA150" s="4"/>
      <c r="AB150" s="1"/>
      <c r="AC150" s="1"/>
      <c r="AD150" s="1"/>
      <c r="AE150" s="1"/>
      <c r="AF150" s="1"/>
      <c r="AG150" s="1"/>
      <c r="AH150" s="1"/>
      <c r="AI150" s="1"/>
    </row>
    <row r="151" spans="1:35" s="2" customFormat="1" ht="11.5" x14ac:dyDescent="0.25">
      <c r="A151" s="1"/>
      <c r="B151" s="227"/>
      <c r="C151" s="227"/>
      <c r="D151" s="225"/>
      <c r="E151" s="225"/>
      <c r="F151" s="226"/>
      <c r="G151" s="166"/>
      <c r="H151" s="226"/>
      <c r="I151" s="166"/>
      <c r="J151" s="226"/>
      <c r="K151" s="166"/>
      <c r="L151" s="226"/>
      <c r="M151" s="166"/>
      <c r="N151" s="226"/>
      <c r="O151" s="166"/>
      <c r="P151" s="226"/>
      <c r="Q151" s="166"/>
      <c r="R151" s="226"/>
      <c r="S151" s="1"/>
      <c r="T151" s="1"/>
      <c r="U151" s="1"/>
      <c r="V151" s="4"/>
      <c r="W151" s="4"/>
      <c r="X151" s="4"/>
      <c r="Y151" s="4"/>
      <c r="Z151" s="4"/>
      <c r="AA151" s="4"/>
      <c r="AB151" s="1"/>
      <c r="AC151" s="1"/>
      <c r="AD151" s="1"/>
      <c r="AE151" s="1"/>
      <c r="AF151" s="1"/>
      <c r="AG151" s="1"/>
      <c r="AH151" s="1"/>
      <c r="AI151" s="1"/>
    </row>
    <row r="152" spans="1:35" s="2" customFormat="1" ht="11.5" x14ac:dyDescent="0.25">
      <c r="A152" s="1"/>
      <c r="B152" s="227"/>
      <c r="C152" s="227"/>
      <c r="D152" s="225"/>
      <c r="E152" s="225"/>
      <c r="F152" s="226"/>
      <c r="G152" s="166"/>
      <c r="H152" s="226"/>
      <c r="I152" s="166"/>
      <c r="J152" s="226"/>
      <c r="K152" s="166"/>
      <c r="L152" s="226"/>
      <c r="M152" s="166"/>
      <c r="N152" s="226"/>
      <c r="O152" s="166"/>
      <c r="P152" s="226"/>
      <c r="Q152" s="166"/>
      <c r="R152" s="226"/>
      <c r="S152" s="1"/>
      <c r="T152" s="1"/>
      <c r="U152" s="1"/>
      <c r="V152" s="4"/>
      <c r="W152" s="4"/>
      <c r="X152" s="4"/>
      <c r="Y152" s="4"/>
      <c r="Z152" s="4"/>
      <c r="AA152" s="4"/>
      <c r="AB152" s="1"/>
      <c r="AC152" s="1"/>
      <c r="AD152" s="1"/>
      <c r="AE152" s="1"/>
      <c r="AF152" s="1"/>
      <c r="AG152" s="1"/>
      <c r="AH152" s="1"/>
      <c r="AI152" s="1"/>
    </row>
    <row r="153" spans="1:35" s="2" customFormat="1" ht="11.5" x14ac:dyDescent="0.25">
      <c r="A153" s="1"/>
      <c r="B153" s="227"/>
      <c r="C153" s="227"/>
      <c r="D153" s="225"/>
      <c r="E153" s="225"/>
      <c r="F153" s="226"/>
      <c r="G153" s="166"/>
      <c r="H153" s="226"/>
      <c r="I153" s="166"/>
      <c r="J153" s="226"/>
      <c r="K153" s="166"/>
      <c r="L153" s="226"/>
      <c r="M153" s="166"/>
      <c r="N153" s="226"/>
      <c r="O153" s="166"/>
      <c r="P153" s="226"/>
      <c r="Q153" s="166"/>
      <c r="R153" s="226"/>
      <c r="S153" s="1"/>
      <c r="T153" s="1"/>
      <c r="U153" s="1"/>
      <c r="V153" s="4"/>
      <c r="W153" s="4"/>
      <c r="X153" s="4"/>
      <c r="Y153" s="4"/>
      <c r="Z153" s="4"/>
      <c r="AA153" s="4"/>
      <c r="AB153" s="1"/>
      <c r="AC153" s="1"/>
      <c r="AD153" s="1"/>
      <c r="AE153" s="1"/>
      <c r="AF153" s="1"/>
      <c r="AG153" s="1"/>
      <c r="AH153" s="1"/>
      <c r="AI153" s="1"/>
    </row>
    <row r="154" spans="1:35" s="2" customFormat="1" ht="11.5" x14ac:dyDescent="0.25">
      <c r="A154" s="1"/>
      <c r="B154" s="227"/>
      <c r="C154" s="227"/>
      <c r="D154" s="225"/>
      <c r="E154" s="225"/>
      <c r="F154" s="226"/>
      <c r="G154" s="166"/>
      <c r="H154" s="226"/>
      <c r="I154" s="166"/>
      <c r="J154" s="226"/>
      <c r="K154" s="166"/>
      <c r="L154" s="226"/>
      <c r="M154" s="166"/>
      <c r="N154" s="226"/>
      <c r="O154" s="166"/>
      <c r="P154" s="226"/>
      <c r="Q154" s="166"/>
      <c r="R154" s="226"/>
      <c r="S154" s="1"/>
      <c r="T154" s="1"/>
      <c r="U154" s="1"/>
      <c r="V154" s="4"/>
      <c r="W154" s="4"/>
      <c r="X154" s="4"/>
      <c r="Y154" s="4"/>
      <c r="Z154" s="4"/>
      <c r="AA154" s="4"/>
      <c r="AB154" s="1"/>
      <c r="AC154" s="1"/>
      <c r="AD154" s="1"/>
      <c r="AE154" s="1"/>
      <c r="AF154" s="1"/>
      <c r="AG154" s="1"/>
      <c r="AH154" s="1"/>
      <c r="AI154" s="1"/>
    </row>
    <row r="155" spans="1:35" s="2" customFormat="1" ht="11.5" x14ac:dyDescent="0.25">
      <c r="A155" s="1"/>
      <c r="B155" s="227"/>
      <c r="C155" s="227"/>
      <c r="D155" s="225"/>
      <c r="E155" s="225"/>
      <c r="F155" s="226"/>
      <c r="G155" s="166"/>
      <c r="H155" s="226"/>
      <c r="I155" s="166"/>
      <c r="J155" s="226"/>
      <c r="K155" s="166"/>
      <c r="L155" s="226"/>
      <c r="M155" s="166"/>
      <c r="N155" s="226"/>
      <c r="O155" s="166"/>
      <c r="P155" s="226"/>
      <c r="Q155" s="166"/>
      <c r="R155" s="226"/>
      <c r="S155" s="1"/>
      <c r="T155" s="1"/>
      <c r="U155" s="1"/>
      <c r="V155" s="4"/>
      <c r="W155" s="4"/>
      <c r="X155" s="4"/>
      <c r="Y155" s="4"/>
      <c r="Z155" s="4"/>
      <c r="AA155" s="4"/>
      <c r="AB155" s="1"/>
      <c r="AC155" s="1"/>
      <c r="AD155" s="1"/>
      <c r="AE155" s="1"/>
      <c r="AF155" s="1"/>
      <c r="AG155" s="1"/>
      <c r="AH155" s="1"/>
      <c r="AI155" s="1"/>
    </row>
    <row r="156" spans="1:35" s="2" customFormat="1" ht="11.5" x14ac:dyDescent="0.25">
      <c r="A156" s="1"/>
      <c r="B156" s="227"/>
      <c r="C156" s="227"/>
      <c r="D156" s="225"/>
      <c r="E156" s="225"/>
      <c r="F156" s="226"/>
      <c r="G156" s="166"/>
      <c r="H156" s="226"/>
      <c r="I156" s="166"/>
      <c r="J156" s="226"/>
      <c r="K156" s="166"/>
      <c r="L156" s="226"/>
      <c r="M156" s="166"/>
      <c r="N156" s="226"/>
      <c r="O156" s="166"/>
      <c r="P156" s="226"/>
      <c r="Q156" s="166"/>
      <c r="R156" s="226"/>
      <c r="S156" s="1"/>
      <c r="T156" s="1"/>
      <c r="U156" s="1"/>
      <c r="V156" s="4"/>
      <c r="W156" s="4"/>
      <c r="X156" s="4"/>
      <c r="Y156" s="4"/>
      <c r="Z156" s="4"/>
      <c r="AA156" s="4"/>
      <c r="AB156" s="1"/>
      <c r="AC156" s="1"/>
      <c r="AD156" s="1"/>
      <c r="AE156" s="1"/>
      <c r="AF156" s="1"/>
      <c r="AG156" s="1"/>
      <c r="AH156" s="1"/>
      <c r="AI156" s="1"/>
    </row>
    <row r="157" spans="1:35" s="2" customFormat="1" ht="11.5" x14ac:dyDescent="0.25">
      <c r="A157" s="1"/>
      <c r="B157" s="227"/>
      <c r="C157" s="227"/>
      <c r="D157" s="225"/>
      <c r="E157" s="225"/>
      <c r="F157" s="226"/>
      <c r="G157" s="166"/>
      <c r="H157" s="226"/>
      <c r="I157" s="166"/>
      <c r="J157" s="226"/>
      <c r="K157" s="166"/>
      <c r="L157" s="226"/>
      <c r="M157" s="166"/>
      <c r="N157" s="226"/>
      <c r="O157" s="166"/>
      <c r="P157" s="226"/>
      <c r="Q157" s="166"/>
      <c r="R157" s="226"/>
      <c r="S157" s="1"/>
      <c r="T157" s="1"/>
      <c r="U157" s="1"/>
      <c r="V157" s="4"/>
      <c r="W157" s="4"/>
      <c r="X157" s="4"/>
      <c r="Y157" s="4"/>
      <c r="Z157" s="4"/>
      <c r="AA157" s="4"/>
      <c r="AB157" s="1"/>
      <c r="AC157" s="1"/>
      <c r="AD157" s="1"/>
      <c r="AE157" s="1"/>
      <c r="AF157" s="1"/>
      <c r="AG157" s="1"/>
      <c r="AH157" s="1"/>
      <c r="AI157" s="1"/>
    </row>
    <row r="158" spans="1:35" s="2" customFormat="1" ht="11.5" x14ac:dyDescent="0.25">
      <c r="A158" s="1"/>
      <c r="B158" s="227"/>
      <c r="C158" s="227"/>
      <c r="D158" s="225"/>
      <c r="E158" s="225"/>
      <c r="F158" s="226"/>
      <c r="G158" s="166"/>
      <c r="H158" s="226"/>
      <c r="I158" s="166"/>
      <c r="J158" s="226"/>
      <c r="K158" s="166"/>
      <c r="L158" s="226"/>
      <c r="M158" s="166"/>
      <c r="N158" s="226"/>
      <c r="O158" s="166"/>
      <c r="P158" s="226"/>
      <c r="Q158" s="166"/>
      <c r="R158" s="226"/>
      <c r="S158" s="1"/>
      <c r="T158" s="1"/>
      <c r="U158" s="1"/>
      <c r="V158" s="4"/>
      <c r="W158" s="4"/>
      <c r="X158" s="4"/>
      <c r="Y158" s="4"/>
      <c r="Z158" s="4"/>
      <c r="AA158" s="4"/>
      <c r="AB158" s="1"/>
      <c r="AC158" s="1"/>
      <c r="AD158" s="1"/>
      <c r="AE158" s="1"/>
      <c r="AF158" s="1"/>
      <c r="AG158" s="1"/>
      <c r="AH158" s="1"/>
      <c r="AI158" s="1"/>
    </row>
    <row r="159" spans="1:35" s="2" customFormat="1" ht="11.5" x14ac:dyDescent="0.25">
      <c r="A159" s="1"/>
      <c r="B159" s="227"/>
      <c r="C159" s="227"/>
      <c r="D159" s="225"/>
      <c r="E159" s="225"/>
      <c r="F159" s="226"/>
      <c r="G159" s="166"/>
      <c r="H159" s="226"/>
      <c r="I159" s="166"/>
      <c r="J159" s="226"/>
      <c r="K159" s="166"/>
      <c r="L159" s="226"/>
      <c r="M159" s="166"/>
      <c r="N159" s="226"/>
      <c r="O159" s="166"/>
      <c r="P159" s="226"/>
      <c r="Q159" s="166"/>
      <c r="R159" s="226"/>
      <c r="S159" s="1"/>
      <c r="T159" s="1"/>
      <c r="U159" s="1"/>
      <c r="V159" s="4"/>
      <c r="W159" s="4"/>
      <c r="X159" s="4"/>
      <c r="Y159" s="4"/>
      <c r="Z159" s="4"/>
      <c r="AA159" s="4"/>
      <c r="AB159" s="1"/>
      <c r="AC159" s="1"/>
      <c r="AD159" s="1"/>
      <c r="AE159" s="1"/>
      <c r="AF159" s="1"/>
      <c r="AG159" s="1"/>
      <c r="AH159" s="1"/>
      <c r="AI159" s="1"/>
    </row>
    <row r="160" spans="1:35" s="2" customFormat="1" ht="11.5" x14ac:dyDescent="0.25">
      <c r="A160" s="1"/>
      <c r="B160" s="227"/>
      <c r="C160" s="227"/>
      <c r="D160" s="225"/>
      <c r="E160" s="225"/>
      <c r="F160" s="226"/>
      <c r="G160" s="166"/>
      <c r="H160" s="226"/>
      <c r="I160" s="166"/>
      <c r="J160" s="226"/>
      <c r="K160" s="166"/>
      <c r="L160" s="226"/>
      <c r="M160" s="166"/>
      <c r="N160" s="226"/>
      <c r="O160" s="166"/>
      <c r="P160" s="226"/>
      <c r="Q160" s="166"/>
      <c r="R160" s="226"/>
      <c r="S160" s="1"/>
      <c r="T160" s="1"/>
      <c r="U160" s="1"/>
      <c r="V160" s="4"/>
      <c r="W160" s="4"/>
      <c r="X160" s="4"/>
      <c r="Y160" s="4"/>
      <c r="Z160" s="4"/>
      <c r="AA160" s="4"/>
      <c r="AB160" s="1"/>
      <c r="AC160" s="1"/>
      <c r="AD160" s="1"/>
      <c r="AE160" s="1"/>
      <c r="AF160" s="1"/>
      <c r="AG160" s="1"/>
      <c r="AH160" s="1"/>
      <c r="AI160" s="1"/>
    </row>
    <row r="161" spans="1:35" s="2" customFormat="1" ht="11.5" x14ac:dyDescent="0.25">
      <c r="A161" s="1"/>
      <c r="B161" s="227"/>
      <c r="C161" s="227"/>
      <c r="D161" s="225"/>
      <c r="E161" s="225"/>
      <c r="F161" s="226"/>
      <c r="G161" s="166"/>
      <c r="H161" s="226"/>
      <c r="I161" s="166"/>
      <c r="J161" s="226"/>
      <c r="K161" s="166"/>
      <c r="L161" s="226"/>
      <c r="M161" s="166"/>
      <c r="N161" s="226"/>
      <c r="O161" s="166"/>
      <c r="P161" s="226"/>
      <c r="Q161" s="166"/>
      <c r="R161" s="226"/>
      <c r="S161" s="1"/>
      <c r="T161" s="1"/>
      <c r="U161" s="1"/>
      <c r="V161" s="4"/>
      <c r="W161" s="4"/>
      <c r="X161" s="4"/>
      <c r="Y161" s="4"/>
      <c r="Z161" s="4"/>
      <c r="AA161" s="4"/>
      <c r="AB161" s="1"/>
      <c r="AC161" s="1"/>
      <c r="AD161" s="1"/>
      <c r="AE161" s="1"/>
      <c r="AF161" s="1"/>
      <c r="AG161" s="1"/>
      <c r="AH161" s="1"/>
      <c r="AI161" s="1"/>
    </row>
    <row r="162" spans="1:35" s="2" customFormat="1" ht="11.5" x14ac:dyDescent="0.25">
      <c r="A162" s="1"/>
      <c r="B162" s="227"/>
      <c r="C162" s="227"/>
      <c r="D162" s="225"/>
      <c r="E162" s="225"/>
      <c r="F162" s="226"/>
      <c r="G162" s="166"/>
      <c r="H162" s="226"/>
      <c r="I162" s="166"/>
      <c r="J162" s="226"/>
      <c r="K162" s="166"/>
      <c r="L162" s="226"/>
      <c r="M162" s="166"/>
      <c r="N162" s="226"/>
      <c r="O162" s="166"/>
      <c r="P162" s="226"/>
      <c r="Q162" s="166"/>
      <c r="R162" s="226"/>
      <c r="S162" s="1"/>
      <c r="T162" s="1"/>
      <c r="U162" s="1"/>
      <c r="V162" s="4"/>
      <c r="W162" s="4"/>
      <c r="X162" s="4"/>
      <c r="Y162" s="4"/>
      <c r="Z162" s="4"/>
      <c r="AA162" s="4"/>
      <c r="AB162" s="1"/>
      <c r="AC162" s="1"/>
      <c r="AD162" s="1"/>
      <c r="AE162" s="1"/>
      <c r="AF162" s="1"/>
      <c r="AG162" s="1"/>
      <c r="AH162" s="1"/>
      <c r="AI162" s="1"/>
    </row>
    <row r="163" spans="1:35" s="2" customFormat="1" ht="11.5" x14ac:dyDescent="0.25">
      <c r="A163" s="1"/>
      <c r="B163" s="227"/>
      <c r="C163" s="227"/>
      <c r="D163" s="225"/>
      <c r="E163" s="225"/>
      <c r="F163" s="226"/>
      <c r="G163" s="166"/>
      <c r="H163" s="226"/>
      <c r="I163" s="166"/>
      <c r="J163" s="226"/>
      <c r="K163" s="166"/>
      <c r="L163" s="226"/>
      <c r="M163" s="166"/>
      <c r="N163" s="226"/>
      <c r="O163" s="166"/>
      <c r="P163" s="226"/>
      <c r="Q163" s="166"/>
      <c r="R163" s="226"/>
      <c r="S163" s="1"/>
      <c r="T163" s="1"/>
      <c r="U163" s="1"/>
      <c r="V163" s="4"/>
      <c r="W163" s="4"/>
      <c r="X163" s="4"/>
      <c r="Y163" s="4"/>
      <c r="Z163" s="4"/>
      <c r="AA163" s="4"/>
      <c r="AB163" s="1"/>
      <c r="AC163" s="1"/>
      <c r="AD163" s="1"/>
      <c r="AE163" s="1"/>
      <c r="AF163" s="1"/>
      <c r="AG163" s="1"/>
      <c r="AH163" s="1"/>
      <c r="AI163" s="1"/>
    </row>
    <row r="164" spans="1:35" s="2" customFormat="1" ht="11.5" x14ac:dyDescent="0.25">
      <c r="A164" s="1"/>
      <c r="B164" s="227"/>
      <c r="C164" s="227"/>
      <c r="D164" s="225"/>
      <c r="E164" s="225"/>
      <c r="F164" s="226"/>
      <c r="G164" s="166"/>
      <c r="H164" s="226"/>
      <c r="I164" s="166"/>
      <c r="J164" s="226"/>
      <c r="K164" s="166"/>
      <c r="L164" s="226"/>
      <c r="M164" s="166"/>
      <c r="N164" s="226"/>
      <c r="O164" s="166"/>
      <c r="P164" s="226"/>
      <c r="Q164" s="166"/>
      <c r="R164" s="226"/>
      <c r="S164" s="1"/>
      <c r="T164" s="1"/>
      <c r="U164" s="1"/>
      <c r="V164" s="4"/>
      <c r="W164" s="4"/>
      <c r="X164" s="4"/>
      <c r="Y164" s="4"/>
      <c r="Z164" s="4"/>
      <c r="AA164" s="4"/>
      <c r="AB164" s="1"/>
      <c r="AC164" s="1"/>
      <c r="AD164" s="1"/>
      <c r="AE164" s="1"/>
      <c r="AF164" s="1"/>
      <c r="AG164" s="1"/>
      <c r="AH164" s="1"/>
      <c r="AI164" s="1"/>
    </row>
    <row r="165" spans="1:35" s="2" customFormat="1" ht="11.5" x14ac:dyDescent="0.25">
      <c r="A165" s="1"/>
      <c r="B165" s="227"/>
      <c r="C165" s="227"/>
      <c r="D165" s="225"/>
      <c r="E165" s="225"/>
      <c r="F165" s="226"/>
      <c r="G165" s="166"/>
      <c r="H165" s="226"/>
      <c r="I165" s="166"/>
      <c r="J165" s="226"/>
      <c r="K165" s="166"/>
      <c r="L165" s="226"/>
      <c r="M165" s="166"/>
      <c r="N165" s="226"/>
      <c r="O165" s="166"/>
      <c r="P165" s="226"/>
      <c r="Q165" s="166"/>
      <c r="R165" s="226"/>
      <c r="S165" s="1"/>
      <c r="T165" s="1"/>
      <c r="U165" s="1"/>
      <c r="V165" s="4"/>
      <c r="W165" s="4"/>
      <c r="X165" s="4"/>
      <c r="Y165" s="4"/>
      <c r="Z165" s="4"/>
      <c r="AA165" s="4"/>
      <c r="AB165" s="1"/>
      <c r="AC165" s="1"/>
      <c r="AD165" s="1"/>
      <c r="AE165" s="1"/>
      <c r="AF165" s="1"/>
      <c r="AG165" s="1"/>
      <c r="AH165" s="1"/>
      <c r="AI165" s="1"/>
    </row>
    <row r="166" spans="1:35" s="2" customFormat="1" ht="11.5" x14ac:dyDescent="0.25">
      <c r="A166" s="1"/>
      <c r="B166" s="227"/>
      <c r="C166" s="227"/>
      <c r="D166" s="225"/>
      <c r="E166" s="225"/>
      <c r="F166" s="226"/>
      <c r="G166" s="166"/>
      <c r="H166" s="226"/>
      <c r="I166" s="166"/>
      <c r="J166" s="226"/>
      <c r="K166" s="166"/>
      <c r="L166" s="226"/>
      <c r="M166" s="166"/>
      <c r="N166" s="226"/>
      <c r="O166" s="166"/>
      <c r="P166" s="226"/>
      <c r="Q166" s="166"/>
      <c r="R166" s="226"/>
      <c r="S166" s="1"/>
      <c r="T166" s="1"/>
      <c r="U166" s="1"/>
      <c r="V166" s="4"/>
      <c r="W166" s="4"/>
      <c r="X166" s="4"/>
      <c r="Y166" s="4"/>
      <c r="Z166" s="4"/>
      <c r="AA166" s="4"/>
      <c r="AB166" s="1"/>
      <c r="AC166" s="1"/>
      <c r="AD166" s="1"/>
      <c r="AE166" s="1"/>
      <c r="AF166" s="1"/>
      <c r="AG166" s="1"/>
      <c r="AH166" s="1"/>
      <c r="AI166" s="1"/>
    </row>
    <row r="167" spans="1:35" s="2" customFormat="1" ht="11.5" x14ac:dyDescent="0.25">
      <c r="A167" s="1"/>
      <c r="B167" s="227"/>
      <c r="C167" s="227"/>
      <c r="D167" s="225"/>
      <c r="E167" s="225"/>
      <c r="F167" s="226"/>
      <c r="G167" s="166"/>
      <c r="H167" s="226"/>
      <c r="I167" s="166"/>
      <c r="J167" s="226"/>
      <c r="K167" s="166"/>
      <c r="L167" s="226"/>
      <c r="M167" s="166"/>
      <c r="N167" s="226"/>
      <c r="O167" s="166"/>
      <c r="P167" s="226"/>
      <c r="Q167" s="166"/>
      <c r="R167" s="226"/>
      <c r="S167" s="1"/>
      <c r="T167" s="1"/>
      <c r="U167" s="1"/>
      <c r="V167" s="4"/>
      <c r="W167" s="4"/>
      <c r="X167" s="4"/>
      <c r="Y167" s="4"/>
      <c r="Z167" s="4"/>
      <c r="AA167" s="4"/>
      <c r="AB167" s="1"/>
      <c r="AC167" s="1"/>
      <c r="AD167" s="1"/>
      <c r="AE167" s="1"/>
      <c r="AF167" s="1"/>
      <c r="AG167" s="1"/>
      <c r="AH167" s="1"/>
      <c r="AI167" s="1"/>
    </row>
    <row r="168" spans="1:35" s="2" customFormat="1" ht="11.5" x14ac:dyDescent="0.25">
      <c r="A168" s="1"/>
      <c r="B168" s="227"/>
      <c r="C168" s="227"/>
      <c r="D168" s="225"/>
      <c r="E168" s="225"/>
      <c r="F168" s="226"/>
      <c r="G168" s="166"/>
      <c r="H168" s="226"/>
      <c r="I168" s="166"/>
      <c r="J168" s="226"/>
      <c r="K168" s="166"/>
      <c r="L168" s="226"/>
      <c r="M168" s="166"/>
      <c r="N168" s="226"/>
      <c r="O168" s="166"/>
      <c r="P168" s="226"/>
      <c r="Q168" s="166"/>
      <c r="R168" s="226"/>
      <c r="S168" s="1"/>
      <c r="T168" s="1"/>
      <c r="U168" s="1"/>
      <c r="V168" s="4"/>
      <c r="W168" s="4"/>
      <c r="X168" s="4"/>
      <c r="Y168" s="4"/>
      <c r="Z168" s="4"/>
      <c r="AA168" s="4"/>
      <c r="AB168" s="1"/>
      <c r="AC168" s="1"/>
      <c r="AD168" s="1"/>
      <c r="AE168" s="1"/>
      <c r="AF168" s="1"/>
      <c r="AG168" s="1"/>
      <c r="AH168" s="1"/>
      <c r="AI168" s="1"/>
    </row>
    <row r="169" spans="1:35" s="2" customFormat="1" ht="11.5" x14ac:dyDescent="0.25">
      <c r="A169" s="1"/>
      <c r="B169" s="227"/>
      <c r="C169" s="227"/>
      <c r="D169" s="225"/>
      <c r="E169" s="225"/>
      <c r="F169" s="226"/>
      <c r="G169" s="166"/>
      <c r="H169" s="226"/>
      <c r="I169" s="166"/>
      <c r="J169" s="226"/>
      <c r="K169" s="166"/>
      <c r="L169" s="226"/>
      <c r="M169" s="166"/>
      <c r="N169" s="226"/>
      <c r="O169" s="166"/>
      <c r="P169" s="226"/>
      <c r="Q169" s="166"/>
      <c r="R169" s="226"/>
      <c r="S169" s="1"/>
      <c r="T169" s="1"/>
      <c r="U169" s="1"/>
      <c r="V169" s="4"/>
      <c r="W169" s="4"/>
      <c r="X169" s="4"/>
      <c r="Y169" s="4"/>
      <c r="Z169" s="4"/>
      <c r="AA169" s="4"/>
      <c r="AB169" s="1"/>
      <c r="AC169" s="1"/>
      <c r="AD169" s="1"/>
      <c r="AE169" s="1"/>
      <c r="AF169" s="1"/>
      <c r="AG169" s="1"/>
      <c r="AH169" s="1"/>
      <c r="AI169" s="1"/>
    </row>
    <row r="170" spans="1:35" s="2" customFormat="1" ht="11.5" x14ac:dyDescent="0.25">
      <c r="A170" s="1"/>
      <c r="B170" s="227"/>
      <c r="C170" s="227"/>
      <c r="D170" s="225"/>
      <c r="E170" s="225"/>
      <c r="F170" s="226"/>
      <c r="G170" s="166"/>
      <c r="H170" s="226"/>
      <c r="I170" s="166"/>
      <c r="J170" s="226"/>
      <c r="K170" s="166"/>
      <c r="L170" s="226"/>
      <c r="M170" s="166"/>
      <c r="N170" s="226"/>
      <c r="O170" s="166"/>
      <c r="P170" s="226"/>
      <c r="Q170" s="166"/>
      <c r="R170" s="226"/>
      <c r="S170" s="1"/>
      <c r="T170" s="1"/>
      <c r="U170" s="1"/>
      <c r="V170" s="4"/>
      <c r="W170" s="4"/>
      <c r="X170" s="4"/>
      <c r="Y170" s="4"/>
      <c r="Z170" s="4"/>
      <c r="AA170" s="4"/>
      <c r="AB170" s="1"/>
      <c r="AC170" s="1"/>
      <c r="AD170" s="1"/>
      <c r="AE170" s="1"/>
      <c r="AF170" s="1"/>
      <c r="AG170" s="1"/>
      <c r="AH170" s="1"/>
      <c r="AI170" s="1"/>
    </row>
    <row r="171" spans="1:35" s="2" customFormat="1" ht="11.5" x14ac:dyDescent="0.25">
      <c r="A171" s="1"/>
      <c r="B171" s="227"/>
      <c r="C171" s="227"/>
      <c r="D171" s="225"/>
      <c r="E171" s="225"/>
      <c r="F171" s="226"/>
      <c r="G171" s="166"/>
      <c r="H171" s="226"/>
      <c r="I171" s="166"/>
      <c r="J171" s="226"/>
      <c r="K171" s="166"/>
      <c r="L171" s="226"/>
      <c r="M171" s="166"/>
      <c r="N171" s="226"/>
      <c r="O171" s="166"/>
      <c r="P171" s="226"/>
      <c r="Q171" s="166"/>
      <c r="R171" s="226"/>
      <c r="S171" s="1"/>
      <c r="T171" s="1"/>
      <c r="U171" s="1"/>
      <c r="V171" s="4"/>
      <c r="W171" s="4"/>
      <c r="X171" s="4"/>
      <c r="Y171" s="4"/>
      <c r="Z171" s="4"/>
      <c r="AA171" s="4"/>
      <c r="AB171" s="1"/>
      <c r="AC171" s="1"/>
      <c r="AD171" s="1"/>
      <c r="AE171" s="1"/>
      <c r="AF171" s="1"/>
      <c r="AG171" s="1"/>
      <c r="AH171" s="1"/>
      <c r="AI171" s="1"/>
    </row>
    <row r="172" spans="1:35" s="2" customFormat="1" ht="11.5" x14ac:dyDescent="0.25">
      <c r="A172" s="1"/>
      <c r="B172" s="227"/>
      <c r="C172" s="227"/>
      <c r="D172" s="225"/>
      <c r="E172" s="225"/>
      <c r="F172" s="226"/>
      <c r="G172" s="166"/>
      <c r="H172" s="226"/>
      <c r="I172" s="166"/>
      <c r="J172" s="226"/>
      <c r="K172" s="166"/>
      <c r="L172" s="226"/>
      <c r="M172" s="166"/>
      <c r="N172" s="226"/>
      <c r="O172" s="166"/>
      <c r="P172" s="226"/>
      <c r="Q172" s="166"/>
      <c r="R172" s="226"/>
      <c r="S172" s="1"/>
      <c r="T172" s="1"/>
      <c r="U172" s="1"/>
      <c r="V172" s="4"/>
      <c r="W172" s="4"/>
      <c r="X172" s="4"/>
      <c r="Y172" s="4"/>
      <c r="Z172" s="4"/>
      <c r="AA172" s="4"/>
      <c r="AB172" s="1"/>
      <c r="AC172" s="1"/>
      <c r="AD172" s="1"/>
      <c r="AE172" s="1"/>
      <c r="AF172" s="1"/>
      <c r="AG172" s="1"/>
      <c r="AH172" s="1"/>
      <c r="AI172" s="1"/>
    </row>
    <row r="173" spans="1:35" s="2" customFormat="1" ht="11.5" x14ac:dyDescent="0.25">
      <c r="A173" s="1"/>
      <c r="B173" s="227"/>
      <c r="C173" s="227"/>
      <c r="D173" s="225"/>
      <c r="E173" s="225"/>
      <c r="F173" s="226"/>
      <c r="G173" s="166"/>
      <c r="H173" s="226"/>
      <c r="I173" s="166"/>
      <c r="J173" s="226"/>
      <c r="K173" s="166"/>
      <c r="L173" s="226"/>
      <c r="M173" s="166"/>
      <c r="N173" s="226"/>
      <c r="O173" s="166"/>
      <c r="P173" s="226"/>
      <c r="Q173" s="166"/>
      <c r="R173" s="226"/>
      <c r="S173" s="1"/>
      <c r="T173" s="1"/>
      <c r="U173" s="1"/>
      <c r="V173" s="4"/>
      <c r="W173" s="4"/>
      <c r="X173" s="4"/>
      <c r="Y173" s="4"/>
      <c r="Z173" s="4"/>
      <c r="AA173" s="4"/>
      <c r="AB173" s="1"/>
      <c r="AC173" s="1"/>
      <c r="AD173" s="1"/>
      <c r="AE173" s="1"/>
      <c r="AF173" s="1"/>
      <c r="AG173" s="1"/>
      <c r="AH173" s="1"/>
      <c r="AI173" s="1"/>
    </row>
    <row r="174" spans="1:35" s="2" customFormat="1" ht="11.5" x14ac:dyDescent="0.25">
      <c r="A174" s="1"/>
      <c r="B174" s="227"/>
      <c r="C174" s="227"/>
      <c r="D174" s="225"/>
      <c r="E174" s="225"/>
      <c r="F174" s="226"/>
      <c r="G174" s="166"/>
      <c r="H174" s="226"/>
      <c r="I174" s="166"/>
      <c r="J174" s="226"/>
      <c r="K174" s="166"/>
      <c r="L174" s="226"/>
      <c r="M174" s="166"/>
      <c r="N174" s="226"/>
      <c r="O174" s="166"/>
      <c r="P174" s="226"/>
      <c r="Q174" s="166"/>
      <c r="R174" s="226"/>
      <c r="S174" s="1"/>
      <c r="T174" s="1"/>
      <c r="U174" s="1"/>
      <c r="V174" s="4"/>
      <c r="W174" s="4"/>
      <c r="X174" s="4"/>
      <c r="Y174" s="4"/>
      <c r="Z174" s="4"/>
      <c r="AA174" s="4"/>
      <c r="AB174" s="1"/>
      <c r="AC174" s="1"/>
      <c r="AD174" s="1"/>
      <c r="AE174" s="1"/>
      <c r="AF174" s="1"/>
      <c r="AG174" s="1"/>
      <c r="AH174" s="1"/>
      <c r="AI174" s="1"/>
    </row>
    <row r="175" spans="1:35" s="2" customFormat="1" ht="11.5" x14ac:dyDescent="0.25">
      <c r="A175" s="1"/>
      <c r="B175" s="227"/>
      <c r="C175" s="227"/>
      <c r="D175" s="225"/>
      <c r="E175" s="225"/>
      <c r="F175" s="226"/>
      <c r="G175" s="166"/>
      <c r="H175" s="226"/>
      <c r="I175" s="166"/>
      <c r="J175" s="226"/>
      <c r="K175" s="166"/>
      <c r="L175" s="226"/>
      <c r="M175" s="166"/>
      <c r="N175" s="226"/>
      <c r="O175" s="166"/>
      <c r="P175" s="226"/>
      <c r="Q175" s="166"/>
      <c r="R175" s="226"/>
      <c r="S175" s="1"/>
      <c r="T175" s="1"/>
      <c r="U175" s="1"/>
      <c r="V175" s="4"/>
      <c r="W175" s="4"/>
      <c r="X175" s="4"/>
      <c r="Y175" s="4"/>
      <c r="Z175" s="4"/>
      <c r="AA175" s="4"/>
      <c r="AB175" s="1"/>
      <c r="AC175" s="1"/>
      <c r="AD175" s="1"/>
      <c r="AE175" s="1"/>
      <c r="AF175" s="1"/>
      <c r="AG175" s="1"/>
      <c r="AH175" s="1"/>
      <c r="AI175" s="1"/>
    </row>
    <row r="176" spans="1:35" s="2" customFormat="1" ht="11.5" x14ac:dyDescent="0.25">
      <c r="A176" s="1"/>
      <c r="B176" s="227"/>
      <c r="C176" s="227"/>
      <c r="D176" s="225"/>
      <c r="E176" s="225"/>
      <c r="F176" s="226"/>
      <c r="G176" s="166"/>
      <c r="H176" s="226"/>
      <c r="I176" s="166"/>
      <c r="J176" s="226"/>
      <c r="K176" s="166"/>
      <c r="L176" s="226"/>
      <c r="M176" s="166"/>
      <c r="N176" s="226"/>
      <c r="O176" s="166"/>
      <c r="P176" s="226"/>
      <c r="Q176" s="166"/>
      <c r="R176" s="226"/>
      <c r="S176" s="1"/>
      <c r="T176" s="1"/>
      <c r="U176" s="1"/>
      <c r="V176" s="4"/>
      <c r="W176" s="4"/>
      <c r="X176" s="4"/>
      <c r="Y176" s="4"/>
      <c r="Z176" s="4"/>
      <c r="AA176" s="4"/>
      <c r="AB176" s="1"/>
      <c r="AC176" s="1"/>
      <c r="AD176" s="1"/>
      <c r="AE176" s="1"/>
      <c r="AF176" s="1"/>
      <c r="AG176" s="1"/>
      <c r="AH176" s="1"/>
      <c r="AI176" s="1"/>
    </row>
    <row r="177" spans="1:35" s="2" customFormat="1" ht="11.5" x14ac:dyDescent="0.25">
      <c r="A177" s="1"/>
      <c r="B177" s="227"/>
      <c r="C177" s="227"/>
      <c r="D177" s="225"/>
      <c r="E177" s="225"/>
      <c r="F177" s="226"/>
      <c r="G177" s="166"/>
      <c r="H177" s="226"/>
      <c r="I177" s="166"/>
      <c r="J177" s="226"/>
      <c r="K177" s="166"/>
      <c r="L177" s="226"/>
      <c r="M177" s="166"/>
      <c r="N177" s="226"/>
      <c r="O177" s="166"/>
      <c r="P177" s="226"/>
      <c r="Q177" s="166"/>
      <c r="R177" s="226"/>
      <c r="S177" s="1"/>
      <c r="T177" s="1"/>
      <c r="U177" s="1"/>
      <c r="V177" s="4"/>
      <c r="W177" s="4"/>
      <c r="X177" s="4"/>
      <c r="Y177" s="4"/>
      <c r="Z177" s="4"/>
      <c r="AA177" s="4"/>
      <c r="AB177" s="1"/>
      <c r="AC177" s="1"/>
      <c r="AD177" s="1"/>
      <c r="AE177" s="1"/>
      <c r="AF177" s="1"/>
      <c r="AG177" s="1"/>
      <c r="AH177" s="1"/>
      <c r="AI177" s="1"/>
    </row>
    <row r="178" spans="1:35" s="2" customFormat="1" ht="11.5" x14ac:dyDescent="0.25">
      <c r="A178" s="1"/>
      <c r="B178" s="227"/>
      <c r="C178" s="227"/>
      <c r="D178" s="225"/>
      <c r="E178" s="225"/>
      <c r="F178" s="226"/>
      <c r="G178" s="166"/>
      <c r="H178" s="226"/>
      <c r="I178" s="166"/>
      <c r="J178" s="226"/>
      <c r="K178" s="166"/>
      <c r="L178" s="226"/>
      <c r="M178" s="166"/>
      <c r="N178" s="226"/>
      <c r="O178" s="166"/>
      <c r="P178" s="226"/>
      <c r="Q178" s="166"/>
      <c r="R178" s="226"/>
      <c r="S178" s="1"/>
      <c r="T178" s="1"/>
      <c r="U178" s="1"/>
      <c r="V178" s="4"/>
      <c r="W178" s="4"/>
      <c r="X178" s="4"/>
      <c r="Y178" s="4"/>
      <c r="Z178" s="4"/>
      <c r="AA178" s="4"/>
      <c r="AB178" s="1"/>
      <c r="AC178" s="1"/>
      <c r="AD178" s="1"/>
      <c r="AE178" s="1"/>
      <c r="AF178" s="1"/>
      <c r="AG178" s="1"/>
      <c r="AH178" s="1"/>
      <c r="AI178" s="1"/>
    </row>
    <row r="179" spans="1:35" s="2" customFormat="1" ht="11.5" x14ac:dyDescent="0.25">
      <c r="A179" s="1"/>
      <c r="B179" s="227"/>
      <c r="C179" s="227"/>
      <c r="D179" s="225"/>
      <c r="E179" s="225"/>
      <c r="F179" s="226"/>
      <c r="G179" s="166"/>
      <c r="H179" s="226"/>
      <c r="I179" s="166"/>
      <c r="J179" s="226"/>
      <c r="K179" s="166"/>
      <c r="L179" s="226"/>
      <c r="M179" s="166"/>
      <c r="N179" s="226"/>
      <c r="O179" s="166"/>
      <c r="P179" s="226"/>
      <c r="Q179" s="166"/>
      <c r="R179" s="226"/>
      <c r="S179" s="1"/>
      <c r="T179" s="1"/>
      <c r="U179" s="1"/>
      <c r="V179" s="4"/>
      <c r="W179" s="4"/>
      <c r="X179" s="4"/>
      <c r="Y179" s="4"/>
      <c r="Z179" s="4"/>
      <c r="AA179" s="4"/>
      <c r="AB179" s="1"/>
      <c r="AC179" s="1"/>
      <c r="AD179" s="1"/>
      <c r="AE179" s="1"/>
      <c r="AF179" s="1"/>
      <c r="AG179" s="1"/>
      <c r="AH179" s="1"/>
      <c r="AI179" s="1"/>
    </row>
    <row r="180" spans="1:35" s="2" customFormat="1" ht="11.5" x14ac:dyDescent="0.25">
      <c r="A180" s="1"/>
      <c r="B180" s="227"/>
      <c r="C180" s="227"/>
      <c r="D180" s="225"/>
      <c r="E180" s="225"/>
      <c r="F180" s="226"/>
      <c r="G180" s="166"/>
      <c r="H180" s="226"/>
      <c r="I180" s="166"/>
      <c r="J180" s="226"/>
      <c r="K180" s="166"/>
      <c r="L180" s="226"/>
      <c r="M180" s="166"/>
      <c r="N180" s="226"/>
      <c r="O180" s="166"/>
      <c r="P180" s="226"/>
      <c r="Q180" s="166"/>
      <c r="R180" s="226"/>
      <c r="S180" s="1"/>
      <c r="T180" s="1"/>
      <c r="U180" s="1"/>
      <c r="V180" s="4"/>
      <c r="W180" s="4"/>
      <c r="X180" s="4"/>
      <c r="Y180" s="4"/>
      <c r="Z180" s="4"/>
      <c r="AA180" s="4"/>
      <c r="AB180" s="1"/>
      <c r="AC180" s="1"/>
      <c r="AD180" s="1"/>
      <c r="AE180" s="1"/>
      <c r="AF180" s="1"/>
      <c r="AG180" s="1"/>
      <c r="AH180" s="1"/>
      <c r="AI180" s="1"/>
    </row>
    <row r="181" spans="1:35" s="2" customFormat="1" ht="11.5" x14ac:dyDescent="0.25">
      <c r="A181" s="1"/>
      <c r="B181" s="227"/>
      <c r="C181" s="227"/>
      <c r="D181" s="225"/>
      <c r="E181" s="225"/>
      <c r="F181" s="226"/>
      <c r="G181" s="166"/>
      <c r="H181" s="226"/>
      <c r="I181" s="166"/>
      <c r="J181" s="226"/>
      <c r="K181" s="166"/>
      <c r="L181" s="226"/>
      <c r="M181" s="166"/>
      <c r="N181" s="226"/>
      <c r="O181" s="166"/>
      <c r="P181" s="226"/>
      <c r="Q181" s="166"/>
      <c r="R181" s="226"/>
      <c r="S181" s="1"/>
      <c r="T181" s="1"/>
      <c r="U181" s="1"/>
      <c r="V181" s="4"/>
      <c r="W181" s="4"/>
      <c r="X181" s="4"/>
      <c r="Y181" s="4"/>
      <c r="Z181" s="4"/>
      <c r="AA181" s="4"/>
      <c r="AB181" s="1"/>
      <c r="AC181" s="1"/>
      <c r="AD181" s="1"/>
      <c r="AE181" s="1"/>
      <c r="AF181" s="1"/>
      <c r="AG181" s="1"/>
      <c r="AH181" s="1"/>
      <c r="AI181" s="1"/>
    </row>
    <row r="182" spans="1:35" s="2" customFormat="1" ht="11.5" x14ac:dyDescent="0.25">
      <c r="A182" s="1"/>
      <c r="B182" s="227"/>
      <c r="C182" s="227"/>
      <c r="D182" s="225"/>
      <c r="E182" s="225"/>
      <c r="F182" s="226"/>
      <c r="G182" s="166"/>
      <c r="H182" s="226"/>
      <c r="I182" s="166"/>
      <c r="J182" s="226"/>
      <c r="K182" s="166"/>
      <c r="L182" s="226"/>
      <c r="M182" s="166"/>
      <c r="N182" s="226"/>
      <c r="O182" s="166"/>
      <c r="P182" s="226"/>
      <c r="Q182" s="166"/>
      <c r="R182" s="226"/>
      <c r="S182" s="1"/>
      <c r="T182" s="1"/>
      <c r="U182" s="1"/>
      <c r="V182" s="4"/>
      <c r="W182" s="4"/>
      <c r="X182" s="4"/>
      <c r="Y182" s="4"/>
      <c r="Z182" s="4"/>
      <c r="AA182" s="4"/>
      <c r="AB182" s="1"/>
      <c r="AC182" s="1"/>
      <c r="AD182" s="1"/>
      <c r="AE182" s="1"/>
      <c r="AF182" s="1"/>
      <c r="AG182" s="1"/>
      <c r="AH182" s="1"/>
      <c r="AI182" s="1"/>
    </row>
    <row r="183" spans="1:35" s="2" customFormat="1" ht="11.5" x14ac:dyDescent="0.25">
      <c r="A183" s="1"/>
      <c r="B183" s="227"/>
      <c r="C183" s="227"/>
      <c r="D183" s="225"/>
      <c r="E183" s="225"/>
      <c r="F183" s="226"/>
      <c r="G183" s="166"/>
      <c r="H183" s="226"/>
      <c r="I183" s="166"/>
      <c r="J183" s="226"/>
      <c r="K183" s="166"/>
      <c r="L183" s="226"/>
      <c r="M183" s="166"/>
      <c r="N183" s="226"/>
      <c r="O183" s="166"/>
      <c r="P183" s="226"/>
      <c r="Q183" s="166"/>
      <c r="R183" s="226"/>
      <c r="S183" s="1"/>
      <c r="T183" s="1"/>
      <c r="U183" s="1"/>
      <c r="V183" s="4"/>
      <c r="W183" s="4"/>
      <c r="X183" s="4"/>
      <c r="Y183" s="4"/>
      <c r="Z183" s="4"/>
      <c r="AA183" s="4"/>
      <c r="AB183" s="1"/>
      <c r="AC183" s="1"/>
      <c r="AD183" s="1"/>
      <c r="AE183" s="1"/>
      <c r="AF183" s="1"/>
      <c r="AG183" s="1"/>
      <c r="AH183" s="1"/>
      <c r="AI183" s="1"/>
    </row>
    <row r="184" spans="1:35" s="2" customFormat="1" ht="11.5" x14ac:dyDescent="0.25">
      <c r="A184" s="1"/>
      <c r="B184" s="227"/>
      <c r="C184" s="227"/>
      <c r="D184" s="225"/>
      <c r="E184" s="225"/>
      <c r="F184" s="226"/>
      <c r="G184" s="166"/>
      <c r="H184" s="226"/>
      <c r="I184" s="166"/>
      <c r="J184" s="226"/>
      <c r="K184" s="166"/>
      <c r="L184" s="226"/>
      <c r="M184" s="166"/>
      <c r="N184" s="226"/>
      <c r="O184" s="166"/>
      <c r="P184" s="226"/>
      <c r="Q184" s="166"/>
      <c r="R184" s="226"/>
      <c r="S184" s="1"/>
      <c r="T184" s="1"/>
      <c r="U184" s="1"/>
      <c r="V184" s="4"/>
      <c r="W184" s="4"/>
      <c r="X184" s="4"/>
      <c r="Y184" s="4"/>
      <c r="Z184" s="4"/>
      <c r="AA184" s="4"/>
      <c r="AB184" s="1"/>
      <c r="AC184" s="1"/>
      <c r="AD184" s="1"/>
      <c r="AE184" s="1"/>
      <c r="AF184" s="1"/>
      <c r="AG184" s="1"/>
      <c r="AH184" s="1"/>
      <c r="AI184" s="1"/>
    </row>
    <row r="185" spans="1:35" s="2" customFormat="1" ht="11.5" x14ac:dyDescent="0.25">
      <c r="A185" s="1"/>
      <c r="B185" s="227"/>
      <c r="C185" s="227"/>
      <c r="D185" s="225"/>
      <c r="E185" s="225"/>
      <c r="F185" s="226"/>
      <c r="G185" s="166"/>
      <c r="H185" s="226"/>
      <c r="I185" s="166"/>
      <c r="J185" s="226"/>
      <c r="K185" s="166"/>
      <c r="L185" s="226"/>
      <c r="M185" s="166"/>
      <c r="N185" s="226"/>
      <c r="O185" s="166"/>
      <c r="P185" s="226"/>
      <c r="Q185" s="166"/>
      <c r="R185" s="226"/>
      <c r="S185" s="1"/>
      <c r="T185" s="1"/>
      <c r="U185" s="1"/>
      <c r="V185" s="4"/>
      <c r="W185" s="4"/>
      <c r="X185" s="4"/>
      <c r="Y185" s="4"/>
      <c r="Z185" s="4"/>
      <c r="AA185" s="4"/>
      <c r="AB185" s="1"/>
      <c r="AC185" s="1"/>
      <c r="AD185" s="1"/>
      <c r="AE185" s="1"/>
      <c r="AF185" s="1"/>
      <c r="AG185" s="1"/>
      <c r="AH185" s="1"/>
      <c r="AI185" s="1"/>
    </row>
    <row r="186" spans="1:35" s="2" customFormat="1" ht="11.5" x14ac:dyDescent="0.25">
      <c r="A186" s="1"/>
      <c r="B186" s="227"/>
      <c r="C186" s="227"/>
      <c r="D186" s="225"/>
      <c r="E186" s="225"/>
      <c r="F186" s="226"/>
      <c r="G186" s="166"/>
      <c r="H186" s="226"/>
      <c r="I186" s="166"/>
      <c r="J186" s="226"/>
      <c r="K186" s="166"/>
      <c r="L186" s="226"/>
      <c r="M186" s="166"/>
      <c r="N186" s="226"/>
      <c r="O186" s="166"/>
      <c r="P186" s="226"/>
      <c r="Q186" s="166"/>
      <c r="R186" s="226"/>
      <c r="S186" s="1"/>
      <c r="T186" s="1"/>
      <c r="U186" s="1"/>
      <c r="V186" s="4"/>
      <c r="W186" s="4"/>
      <c r="X186" s="4"/>
      <c r="Y186" s="4"/>
      <c r="Z186" s="4"/>
      <c r="AA186" s="4"/>
      <c r="AB186" s="1"/>
      <c r="AC186" s="1"/>
      <c r="AD186" s="1"/>
      <c r="AE186" s="1"/>
      <c r="AF186" s="1"/>
      <c r="AG186" s="1"/>
      <c r="AH186" s="1"/>
      <c r="AI186" s="1"/>
    </row>
    <row r="187" spans="1:35" s="2" customFormat="1" ht="11.5" x14ac:dyDescent="0.25">
      <c r="A187" s="1"/>
      <c r="B187" s="227"/>
      <c r="C187" s="227"/>
      <c r="D187" s="225"/>
      <c r="E187" s="225"/>
      <c r="F187" s="226"/>
      <c r="G187" s="166"/>
      <c r="H187" s="226"/>
      <c r="I187" s="166"/>
      <c r="J187" s="226"/>
      <c r="K187" s="166"/>
      <c r="L187" s="226"/>
      <c r="M187" s="166"/>
      <c r="N187" s="226"/>
      <c r="O187" s="166"/>
      <c r="P187" s="226"/>
      <c r="Q187" s="166"/>
      <c r="R187" s="226"/>
      <c r="S187" s="1"/>
      <c r="T187" s="1"/>
      <c r="U187" s="1"/>
      <c r="V187" s="4"/>
      <c r="W187" s="4"/>
      <c r="X187" s="4"/>
      <c r="Y187" s="4"/>
      <c r="Z187" s="4"/>
      <c r="AA187" s="4"/>
      <c r="AB187" s="1"/>
      <c r="AC187" s="1"/>
      <c r="AD187" s="1"/>
      <c r="AE187" s="1"/>
      <c r="AF187" s="1"/>
      <c r="AG187" s="1"/>
      <c r="AH187" s="1"/>
      <c r="AI187" s="1"/>
    </row>
    <row r="188" spans="1:35" s="2" customFormat="1" ht="11.5" x14ac:dyDescent="0.25">
      <c r="A188" s="1"/>
      <c r="B188" s="227"/>
      <c r="C188" s="227"/>
      <c r="D188" s="225"/>
      <c r="E188" s="225"/>
      <c r="F188" s="226"/>
      <c r="G188" s="166"/>
      <c r="H188" s="226"/>
      <c r="I188" s="166"/>
      <c r="J188" s="226"/>
      <c r="K188" s="166"/>
      <c r="L188" s="226"/>
      <c r="M188" s="166"/>
      <c r="N188" s="226"/>
      <c r="O188" s="166"/>
      <c r="P188" s="226"/>
      <c r="Q188" s="166"/>
      <c r="R188" s="226"/>
      <c r="S188" s="1"/>
      <c r="T188" s="1"/>
      <c r="U188" s="1"/>
      <c r="V188" s="4"/>
      <c r="W188" s="4"/>
      <c r="X188" s="4"/>
      <c r="Y188" s="4"/>
      <c r="Z188" s="4"/>
      <c r="AA188" s="4"/>
      <c r="AB188" s="1"/>
      <c r="AC188" s="1"/>
      <c r="AD188" s="1"/>
      <c r="AE188" s="1"/>
      <c r="AF188" s="1"/>
      <c r="AG188" s="1"/>
      <c r="AH188" s="1"/>
      <c r="AI188" s="1"/>
    </row>
    <row r="189" spans="1:35" s="2" customFormat="1" ht="11.5" x14ac:dyDescent="0.25">
      <c r="A189" s="1"/>
      <c r="B189" s="227"/>
      <c r="C189" s="227"/>
      <c r="D189" s="225"/>
      <c r="E189" s="225"/>
      <c r="F189" s="226"/>
      <c r="G189" s="166"/>
      <c r="H189" s="226"/>
      <c r="I189" s="166"/>
      <c r="J189" s="226"/>
      <c r="K189" s="166"/>
      <c r="L189" s="226"/>
      <c r="M189" s="166"/>
      <c r="N189" s="226"/>
      <c r="O189" s="166"/>
      <c r="P189" s="226"/>
      <c r="Q189" s="166"/>
      <c r="R189" s="226"/>
      <c r="S189" s="1"/>
      <c r="T189" s="1"/>
      <c r="U189" s="1"/>
      <c r="V189" s="4"/>
      <c r="W189" s="4"/>
      <c r="X189" s="4"/>
      <c r="Y189" s="4"/>
      <c r="Z189" s="4"/>
      <c r="AA189" s="4"/>
      <c r="AB189" s="1"/>
      <c r="AC189" s="1"/>
      <c r="AD189" s="1"/>
      <c r="AE189" s="1"/>
      <c r="AF189" s="1"/>
      <c r="AG189" s="1"/>
      <c r="AH189" s="1"/>
      <c r="AI189" s="1"/>
    </row>
    <row r="190" spans="1:35" s="2" customFormat="1" ht="11.5" x14ac:dyDescent="0.25">
      <c r="A190" s="1"/>
      <c r="B190" s="227"/>
      <c r="C190" s="227"/>
      <c r="D190" s="225"/>
      <c r="E190" s="225"/>
      <c r="F190" s="226"/>
      <c r="G190" s="166"/>
      <c r="H190" s="226"/>
      <c r="I190" s="166"/>
      <c r="J190" s="226"/>
      <c r="K190" s="166"/>
      <c r="L190" s="226"/>
      <c r="M190" s="166"/>
      <c r="N190" s="226"/>
      <c r="O190" s="166"/>
      <c r="P190" s="226"/>
      <c r="Q190" s="166"/>
      <c r="R190" s="226"/>
      <c r="S190" s="1"/>
      <c r="T190" s="1"/>
      <c r="U190" s="1"/>
      <c r="V190" s="4"/>
      <c r="W190" s="4"/>
      <c r="X190" s="4"/>
      <c r="Y190" s="4"/>
      <c r="Z190" s="4"/>
      <c r="AA190" s="4"/>
      <c r="AB190" s="1"/>
      <c r="AC190" s="1"/>
      <c r="AD190" s="1"/>
      <c r="AE190" s="1"/>
      <c r="AF190" s="1"/>
      <c r="AG190" s="1"/>
      <c r="AH190" s="1"/>
      <c r="AI190" s="1"/>
    </row>
    <row r="191" spans="1:35" s="2" customFormat="1" ht="11.5" x14ac:dyDescent="0.25">
      <c r="A191" s="1"/>
      <c r="B191" s="227"/>
      <c r="C191" s="227"/>
      <c r="D191" s="225"/>
      <c r="E191" s="225"/>
      <c r="F191" s="226"/>
      <c r="G191" s="166"/>
      <c r="H191" s="226"/>
      <c r="I191" s="166"/>
      <c r="J191" s="226"/>
      <c r="K191" s="166"/>
      <c r="L191" s="226"/>
      <c r="M191" s="166"/>
      <c r="N191" s="226"/>
      <c r="O191" s="166"/>
      <c r="P191" s="226"/>
      <c r="Q191" s="166"/>
      <c r="R191" s="226"/>
      <c r="S191" s="1"/>
      <c r="T191" s="1"/>
      <c r="U191" s="1"/>
      <c r="V191" s="4"/>
      <c r="W191" s="4"/>
      <c r="X191" s="4"/>
      <c r="Y191" s="4"/>
      <c r="Z191" s="4"/>
      <c r="AA191" s="4"/>
      <c r="AB191" s="1"/>
      <c r="AC191" s="1"/>
      <c r="AD191" s="1"/>
      <c r="AE191" s="1"/>
      <c r="AF191" s="1"/>
      <c r="AG191" s="1"/>
      <c r="AH191" s="1"/>
      <c r="AI191" s="1"/>
    </row>
    <row r="192" spans="1:35" s="2" customFormat="1" ht="11.5" x14ac:dyDescent="0.25">
      <c r="A192" s="1"/>
      <c r="B192" s="227"/>
      <c r="C192" s="227"/>
      <c r="D192" s="225"/>
      <c r="E192" s="225"/>
      <c r="F192" s="226"/>
      <c r="G192" s="166"/>
      <c r="H192" s="226"/>
      <c r="I192" s="166"/>
      <c r="J192" s="226"/>
      <c r="K192" s="166"/>
      <c r="L192" s="226"/>
      <c r="M192" s="166"/>
      <c r="N192" s="226"/>
      <c r="O192" s="166"/>
      <c r="P192" s="226"/>
      <c r="Q192" s="166"/>
      <c r="R192" s="226"/>
      <c r="S192" s="1"/>
      <c r="T192" s="1"/>
      <c r="U192" s="1"/>
      <c r="V192" s="4"/>
      <c r="W192" s="4"/>
      <c r="X192" s="4"/>
      <c r="Y192" s="4"/>
      <c r="Z192" s="4"/>
      <c r="AA192" s="4"/>
      <c r="AB192" s="1"/>
      <c r="AC192" s="1"/>
      <c r="AD192" s="1"/>
      <c r="AE192" s="1"/>
      <c r="AF192" s="1"/>
      <c r="AG192" s="1"/>
      <c r="AH192" s="1"/>
      <c r="AI192" s="1"/>
    </row>
    <row r="193" spans="1:35" s="2" customFormat="1" ht="11.5" x14ac:dyDescent="0.25">
      <c r="A193" s="1"/>
      <c r="B193" s="227"/>
      <c r="C193" s="227"/>
      <c r="D193" s="225"/>
      <c r="E193" s="225"/>
      <c r="F193" s="226"/>
      <c r="G193" s="166"/>
      <c r="H193" s="226"/>
      <c r="I193" s="166"/>
      <c r="J193" s="226"/>
      <c r="K193" s="166"/>
      <c r="L193" s="226"/>
      <c r="M193" s="166"/>
      <c r="N193" s="226"/>
      <c r="O193" s="166"/>
      <c r="P193" s="226"/>
      <c r="Q193" s="166"/>
      <c r="R193" s="226"/>
      <c r="S193" s="1"/>
      <c r="T193" s="1"/>
      <c r="U193" s="1"/>
      <c r="V193" s="4"/>
      <c r="W193" s="4"/>
      <c r="X193" s="4"/>
      <c r="Y193" s="4"/>
      <c r="Z193" s="4"/>
      <c r="AA193" s="4"/>
      <c r="AB193" s="1"/>
      <c r="AC193" s="1"/>
      <c r="AD193" s="1"/>
      <c r="AE193" s="1"/>
      <c r="AF193" s="1"/>
      <c r="AG193" s="1"/>
      <c r="AH193" s="1"/>
      <c r="AI193" s="1"/>
    </row>
    <row r="194" spans="1:35" s="2" customFormat="1" ht="11.5" x14ac:dyDescent="0.25">
      <c r="A194" s="1"/>
      <c r="B194" s="227"/>
      <c r="C194" s="227"/>
      <c r="D194" s="225"/>
      <c r="E194" s="225"/>
      <c r="F194" s="226"/>
      <c r="G194" s="166"/>
      <c r="H194" s="226"/>
      <c r="I194" s="166"/>
      <c r="J194" s="226"/>
      <c r="K194" s="166"/>
      <c r="L194" s="226"/>
      <c r="M194" s="166"/>
      <c r="N194" s="226"/>
      <c r="O194" s="166"/>
      <c r="P194" s="226"/>
      <c r="Q194" s="166"/>
      <c r="R194" s="226"/>
      <c r="S194" s="1"/>
      <c r="T194" s="1"/>
      <c r="U194" s="1"/>
      <c r="V194" s="4"/>
      <c r="W194" s="4"/>
      <c r="X194" s="4"/>
      <c r="Y194" s="4"/>
      <c r="Z194" s="4"/>
      <c r="AA194" s="4"/>
      <c r="AB194" s="1"/>
      <c r="AC194" s="1"/>
      <c r="AD194" s="1"/>
      <c r="AE194" s="1"/>
      <c r="AF194" s="1"/>
      <c r="AG194" s="1"/>
      <c r="AH194" s="1"/>
      <c r="AI194" s="1"/>
    </row>
    <row r="195" spans="1:35" s="2" customFormat="1" ht="11.5" x14ac:dyDescent="0.25">
      <c r="A195" s="1"/>
      <c r="B195" s="227"/>
      <c r="C195" s="227"/>
      <c r="D195" s="225"/>
      <c r="E195" s="225"/>
      <c r="F195" s="226"/>
      <c r="G195" s="166"/>
      <c r="H195" s="226"/>
      <c r="I195" s="166"/>
      <c r="J195" s="226"/>
      <c r="K195" s="166"/>
      <c r="L195" s="226"/>
      <c r="M195" s="166"/>
      <c r="N195" s="226"/>
      <c r="O195" s="166"/>
      <c r="P195" s="226"/>
      <c r="Q195" s="166"/>
      <c r="R195" s="226"/>
      <c r="S195" s="1"/>
      <c r="T195" s="1"/>
      <c r="U195" s="1"/>
      <c r="V195" s="4"/>
      <c r="W195" s="4"/>
      <c r="X195" s="4"/>
      <c r="Y195" s="4"/>
      <c r="Z195" s="4"/>
      <c r="AA195" s="4"/>
      <c r="AB195" s="1"/>
      <c r="AC195" s="1"/>
      <c r="AD195" s="1"/>
      <c r="AE195" s="1"/>
      <c r="AF195" s="1"/>
      <c r="AG195" s="1"/>
      <c r="AH195" s="1"/>
      <c r="AI195" s="1"/>
    </row>
    <row r="196" spans="1:35" s="2" customFormat="1" ht="11.5" x14ac:dyDescent="0.25">
      <c r="A196" s="1"/>
      <c r="B196" s="227"/>
      <c r="C196" s="227"/>
      <c r="D196" s="225"/>
      <c r="E196" s="225"/>
      <c r="F196" s="226"/>
      <c r="G196" s="166"/>
      <c r="H196" s="226"/>
      <c r="I196" s="166"/>
      <c r="J196" s="226"/>
      <c r="K196" s="166"/>
      <c r="L196" s="226"/>
      <c r="M196" s="166"/>
      <c r="N196" s="226"/>
      <c r="O196" s="166"/>
      <c r="P196" s="226"/>
      <c r="Q196" s="166"/>
      <c r="R196" s="226"/>
      <c r="S196" s="1"/>
      <c r="T196" s="1"/>
      <c r="U196" s="1"/>
      <c r="V196" s="4"/>
      <c r="W196" s="4"/>
      <c r="X196" s="4"/>
      <c r="Y196" s="4"/>
      <c r="Z196" s="4"/>
      <c r="AA196" s="4"/>
      <c r="AB196" s="1"/>
      <c r="AC196" s="1"/>
      <c r="AD196" s="1"/>
      <c r="AE196" s="1"/>
      <c r="AF196" s="1"/>
      <c r="AG196" s="1"/>
      <c r="AH196" s="1"/>
      <c r="AI196" s="1"/>
    </row>
    <row r="197" spans="1:35" s="2" customFormat="1" ht="11.5" x14ac:dyDescent="0.25">
      <c r="A197" s="1"/>
      <c r="B197" s="227"/>
      <c r="C197" s="227"/>
      <c r="D197" s="225"/>
      <c r="E197" s="225"/>
      <c r="F197" s="226"/>
      <c r="G197" s="166"/>
      <c r="H197" s="226"/>
      <c r="I197" s="166"/>
      <c r="J197" s="226"/>
      <c r="K197" s="166"/>
      <c r="L197" s="226"/>
      <c r="M197" s="166"/>
      <c r="N197" s="226"/>
      <c r="O197" s="166"/>
      <c r="P197" s="226"/>
      <c r="Q197" s="166"/>
      <c r="R197" s="226"/>
      <c r="S197" s="1"/>
      <c r="T197" s="1"/>
      <c r="U197" s="1"/>
      <c r="V197" s="4"/>
      <c r="W197" s="4"/>
      <c r="X197" s="4"/>
      <c r="Y197" s="4"/>
      <c r="Z197" s="4"/>
      <c r="AA197" s="4"/>
      <c r="AB197" s="1"/>
      <c r="AC197" s="1"/>
      <c r="AD197" s="1"/>
      <c r="AE197" s="1"/>
      <c r="AF197" s="1"/>
      <c r="AG197" s="1"/>
      <c r="AH197" s="1"/>
      <c r="AI197" s="1"/>
    </row>
    <row r="198" spans="1:35" s="2" customFormat="1" ht="11.5" x14ac:dyDescent="0.25">
      <c r="A198" s="1"/>
      <c r="B198" s="227"/>
      <c r="C198" s="227"/>
      <c r="D198" s="225"/>
      <c r="E198" s="225"/>
      <c r="F198" s="226"/>
      <c r="G198" s="166"/>
      <c r="H198" s="226"/>
      <c r="I198" s="166"/>
      <c r="J198" s="226"/>
      <c r="K198" s="166"/>
      <c r="L198" s="226"/>
      <c r="M198" s="166"/>
      <c r="N198" s="226"/>
      <c r="O198" s="166"/>
      <c r="P198" s="226"/>
      <c r="Q198" s="166"/>
      <c r="R198" s="226"/>
      <c r="S198" s="1"/>
      <c r="T198" s="1"/>
      <c r="U198" s="1"/>
      <c r="V198" s="4"/>
      <c r="W198" s="4"/>
      <c r="X198" s="4"/>
      <c r="Y198" s="4"/>
      <c r="Z198" s="4"/>
      <c r="AA198" s="4"/>
      <c r="AB198" s="1"/>
      <c r="AC198" s="1"/>
      <c r="AD198" s="1"/>
      <c r="AE198" s="1"/>
      <c r="AF198" s="1"/>
      <c r="AG198" s="1"/>
      <c r="AH198" s="1"/>
      <c r="AI198" s="1"/>
    </row>
    <row r="199" spans="1:35" s="2" customFormat="1" ht="11.5" x14ac:dyDescent="0.25">
      <c r="A199" s="1"/>
      <c r="B199" s="227"/>
      <c r="C199" s="227"/>
      <c r="D199" s="225"/>
      <c r="E199" s="225"/>
      <c r="F199" s="226"/>
      <c r="G199" s="166"/>
      <c r="H199" s="226"/>
      <c r="I199" s="166"/>
      <c r="J199" s="226"/>
      <c r="K199" s="166"/>
      <c r="L199" s="226"/>
      <c r="M199" s="166"/>
      <c r="N199" s="226"/>
      <c r="O199" s="166"/>
      <c r="P199" s="226"/>
      <c r="Q199" s="166"/>
      <c r="R199" s="226"/>
      <c r="S199" s="1"/>
      <c r="T199" s="1"/>
      <c r="U199" s="1"/>
      <c r="V199" s="4"/>
      <c r="W199" s="4"/>
      <c r="X199" s="4"/>
      <c r="Y199" s="4"/>
      <c r="Z199" s="4"/>
      <c r="AA199" s="4"/>
      <c r="AB199" s="1"/>
      <c r="AC199" s="1"/>
      <c r="AD199" s="1"/>
      <c r="AE199" s="1"/>
      <c r="AF199" s="1"/>
      <c r="AG199" s="1"/>
      <c r="AH199" s="1"/>
      <c r="AI199" s="1"/>
    </row>
    <row r="200" spans="1:35" s="2" customFormat="1" ht="11.5" x14ac:dyDescent="0.25">
      <c r="A200" s="1"/>
      <c r="B200" s="227"/>
      <c r="C200" s="227"/>
      <c r="D200" s="225"/>
      <c r="E200" s="225"/>
      <c r="F200" s="226"/>
      <c r="G200" s="166"/>
      <c r="H200" s="226"/>
      <c r="I200" s="166"/>
      <c r="J200" s="226"/>
      <c r="K200" s="166"/>
      <c r="L200" s="226"/>
      <c r="M200" s="166"/>
      <c r="N200" s="226"/>
      <c r="O200" s="166"/>
      <c r="P200" s="226"/>
      <c r="Q200" s="166"/>
      <c r="R200" s="226"/>
      <c r="S200" s="1"/>
      <c r="T200" s="1"/>
      <c r="U200" s="1"/>
      <c r="V200" s="4"/>
      <c r="W200" s="4"/>
      <c r="X200" s="4"/>
      <c r="Y200" s="4"/>
      <c r="Z200" s="4"/>
      <c r="AA200" s="4"/>
      <c r="AB200" s="1"/>
      <c r="AC200" s="1"/>
      <c r="AD200" s="1"/>
      <c r="AE200" s="1"/>
      <c r="AF200" s="1"/>
      <c r="AG200" s="1"/>
      <c r="AH200" s="1"/>
      <c r="AI200" s="1"/>
    </row>
    <row r="201" spans="1:35" s="2" customFormat="1" ht="11.5" x14ac:dyDescent="0.25">
      <c r="A201" s="1"/>
      <c r="B201" s="227"/>
      <c r="C201" s="227"/>
      <c r="D201" s="225"/>
      <c r="E201" s="225"/>
      <c r="F201" s="226"/>
      <c r="G201" s="166"/>
      <c r="H201" s="226"/>
      <c r="I201" s="166"/>
      <c r="J201" s="226"/>
      <c r="K201" s="166"/>
      <c r="L201" s="226"/>
      <c r="M201" s="166"/>
      <c r="N201" s="226"/>
      <c r="O201" s="166"/>
      <c r="P201" s="226"/>
      <c r="Q201" s="166"/>
      <c r="R201" s="226"/>
      <c r="S201" s="1"/>
      <c r="T201" s="1"/>
      <c r="U201" s="1"/>
      <c r="V201" s="4"/>
      <c r="W201" s="4"/>
      <c r="X201" s="4"/>
      <c r="Y201" s="4"/>
      <c r="Z201" s="4"/>
      <c r="AA201" s="4"/>
      <c r="AB201" s="1"/>
      <c r="AC201" s="1"/>
      <c r="AD201" s="1"/>
      <c r="AE201" s="1"/>
      <c r="AF201" s="1"/>
      <c r="AG201" s="1"/>
      <c r="AH201" s="1"/>
      <c r="AI201" s="1"/>
    </row>
    <row r="202" spans="1:35" s="2" customFormat="1" ht="11.5" x14ac:dyDescent="0.25">
      <c r="A202" s="1"/>
      <c r="B202" s="227"/>
      <c r="C202" s="227"/>
      <c r="D202" s="225"/>
      <c r="E202" s="225"/>
      <c r="F202" s="226"/>
      <c r="G202" s="166"/>
      <c r="H202" s="226"/>
      <c r="I202" s="166"/>
      <c r="J202" s="226"/>
      <c r="K202" s="166"/>
      <c r="L202" s="226"/>
      <c r="M202" s="166"/>
      <c r="N202" s="226"/>
      <c r="O202" s="166"/>
      <c r="P202" s="226"/>
      <c r="Q202" s="166"/>
      <c r="R202" s="226"/>
      <c r="S202" s="1"/>
      <c r="T202" s="1"/>
      <c r="U202" s="1"/>
      <c r="V202" s="4"/>
      <c r="W202" s="4"/>
      <c r="X202" s="4"/>
      <c r="Y202" s="4"/>
      <c r="Z202" s="4"/>
      <c r="AA202" s="4"/>
      <c r="AB202" s="1"/>
      <c r="AC202" s="1"/>
      <c r="AD202" s="1"/>
      <c r="AE202" s="1"/>
      <c r="AF202" s="1"/>
      <c r="AG202" s="1"/>
      <c r="AH202" s="1"/>
      <c r="AI202" s="1"/>
    </row>
    <row r="203" spans="1:35" s="2" customFormat="1" ht="11.5" x14ac:dyDescent="0.25">
      <c r="A203" s="1"/>
      <c r="B203" s="227"/>
      <c r="C203" s="227"/>
      <c r="D203" s="225"/>
      <c r="E203" s="225"/>
      <c r="F203" s="226"/>
      <c r="G203" s="166"/>
      <c r="H203" s="226"/>
      <c r="I203" s="166"/>
      <c r="J203" s="226"/>
      <c r="K203" s="166"/>
      <c r="L203" s="226"/>
      <c r="M203" s="166"/>
      <c r="N203" s="226"/>
      <c r="O203" s="166"/>
      <c r="P203" s="226"/>
      <c r="Q203" s="166"/>
      <c r="R203" s="226"/>
      <c r="S203" s="1"/>
      <c r="T203" s="1"/>
      <c r="U203" s="1"/>
      <c r="V203" s="4"/>
      <c r="W203" s="4"/>
      <c r="X203" s="4"/>
      <c r="Y203" s="4"/>
      <c r="Z203" s="4"/>
      <c r="AA203" s="4"/>
      <c r="AB203" s="1"/>
      <c r="AC203" s="1"/>
      <c r="AD203" s="1"/>
      <c r="AE203" s="1"/>
      <c r="AF203" s="1"/>
      <c r="AG203" s="1"/>
      <c r="AH203" s="1"/>
      <c r="AI203" s="1"/>
    </row>
    <row r="204" spans="1:35" s="2" customFormat="1" ht="11.5" x14ac:dyDescent="0.25">
      <c r="A204" s="1"/>
      <c r="B204" s="227"/>
      <c r="C204" s="227"/>
      <c r="D204" s="225"/>
      <c r="E204" s="225"/>
      <c r="F204" s="226"/>
      <c r="G204" s="166"/>
      <c r="H204" s="226"/>
      <c r="I204" s="166"/>
      <c r="J204" s="226"/>
      <c r="K204" s="166"/>
      <c r="L204" s="226"/>
      <c r="M204" s="166"/>
      <c r="N204" s="226"/>
      <c r="O204" s="166"/>
      <c r="P204" s="226"/>
      <c r="Q204" s="166"/>
      <c r="R204" s="226"/>
      <c r="S204" s="1"/>
      <c r="T204" s="1"/>
      <c r="U204" s="1"/>
      <c r="V204" s="4"/>
      <c r="W204" s="4"/>
      <c r="X204" s="4"/>
      <c r="Y204" s="4"/>
      <c r="Z204" s="4"/>
      <c r="AA204" s="4"/>
      <c r="AB204" s="1"/>
      <c r="AC204" s="1"/>
      <c r="AD204" s="1"/>
      <c r="AE204" s="1"/>
      <c r="AF204" s="1"/>
      <c r="AG204" s="1"/>
      <c r="AH204" s="1"/>
      <c r="AI204" s="1"/>
    </row>
    <row r="205" spans="1:35" s="2" customFormat="1" ht="11.5" x14ac:dyDescent="0.25">
      <c r="A205" s="1"/>
      <c r="B205" s="227"/>
      <c r="C205" s="227"/>
      <c r="D205" s="225"/>
      <c r="E205" s="225"/>
      <c r="F205" s="226"/>
      <c r="G205" s="166"/>
      <c r="H205" s="226"/>
      <c r="I205" s="166"/>
      <c r="J205" s="226"/>
      <c r="K205" s="166"/>
      <c r="L205" s="226"/>
      <c r="M205" s="166"/>
      <c r="N205" s="226"/>
      <c r="O205" s="166"/>
      <c r="P205" s="226"/>
      <c r="Q205" s="166"/>
      <c r="R205" s="226"/>
      <c r="S205" s="1"/>
      <c r="T205" s="1"/>
      <c r="U205" s="1"/>
      <c r="V205" s="4"/>
      <c r="W205" s="4"/>
      <c r="X205" s="4"/>
      <c r="Y205" s="4"/>
      <c r="Z205" s="4"/>
      <c r="AA205" s="4"/>
      <c r="AB205" s="1"/>
      <c r="AC205" s="1"/>
      <c r="AD205" s="1"/>
      <c r="AE205" s="1"/>
      <c r="AF205" s="1"/>
      <c r="AG205" s="1"/>
      <c r="AH205" s="1"/>
      <c r="AI205" s="1"/>
    </row>
    <row r="206" spans="1:35" s="2" customFormat="1" ht="11.5" x14ac:dyDescent="0.25">
      <c r="A206" s="1"/>
      <c r="B206" s="227"/>
      <c r="C206" s="227"/>
      <c r="D206" s="225"/>
      <c r="E206" s="225"/>
      <c r="F206" s="226"/>
      <c r="G206" s="166"/>
      <c r="H206" s="226"/>
      <c r="I206" s="166"/>
      <c r="J206" s="226"/>
      <c r="K206" s="166"/>
      <c r="L206" s="226"/>
      <c r="M206" s="166"/>
      <c r="N206" s="226"/>
      <c r="O206" s="166"/>
      <c r="P206" s="226"/>
      <c r="Q206" s="166"/>
      <c r="R206" s="226"/>
      <c r="S206" s="1"/>
      <c r="T206" s="1"/>
      <c r="U206" s="1"/>
      <c r="V206" s="4"/>
      <c r="W206" s="4"/>
      <c r="X206" s="4"/>
      <c r="Y206" s="4"/>
      <c r="Z206" s="4"/>
      <c r="AA206" s="4"/>
      <c r="AB206" s="1"/>
      <c r="AC206" s="1"/>
      <c r="AD206" s="1"/>
      <c r="AE206" s="1"/>
      <c r="AF206" s="1"/>
      <c r="AG206" s="1"/>
      <c r="AH206" s="1"/>
      <c r="AI206" s="1"/>
    </row>
    <row r="207" spans="1:35" s="2" customFormat="1" ht="11.5" x14ac:dyDescent="0.25">
      <c r="A207" s="1"/>
      <c r="B207" s="227"/>
      <c r="C207" s="227"/>
      <c r="D207" s="225"/>
      <c r="E207" s="225"/>
      <c r="F207" s="226"/>
      <c r="G207" s="166"/>
      <c r="H207" s="226"/>
      <c r="I207" s="166"/>
      <c r="J207" s="226"/>
      <c r="K207" s="166"/>
      <c r="L207" s="226"/>
      <c r="M207" s="166"/>
      <c r="N207" s="226"/>
      <c r="O207" s="166"/>
      <c r="P207" s="226"/>
      <c r="Q207" s="166"/>
      <c r="R207" s="226"/>
      <c r="S207" s="1"/>
      <c r="T207" s="1"/>
      <c r="U207" s="1"/>
      <c r="V207" s="4"/>
      <c r="W207" s="4"/>
      <c r="X207" s="4"/>
      <c r="Y207" s="4"/>
      <c r="Z207" s="4"/>
      <c r="AA207" s="4"/>
      <c r="AB207" s="1"/>
      <c r="AC207" s="1"/>
      <c r="AD207" s="1"/>
      <c r="AE207" s="1"/>
      <c r="AF207" s="1"/>
      <c r="AG207" s="1"/>
      <c r="AH207" s="1"/>
      <c r="AI207" s="1"/>
    </row>
    <row r="208" spans="1:35" s="2" customFormat="1" ht="11.5" x14ac:dyDescent="0.25">
      <c r="A208" s="1"/>
      <c r="B208" s="227"/>
      <c r="C208" s="227"/>
      <c r="D208" s="225"/>
      <c r="E208" s="225"/>
      <c r="F208" s="226"/>
      <c r="G208" s="166"/>
      <c r="H208" s="226"/>
      <c r="I208" s="166"/>
      <c r="J208" s="226"/>
      <c r="K208" s="166"/>
      <c r="L208" s="226"/>
      <c r="M208" s="166"/>
      <c r="N208" s="226"/>
      <c r="O208" s="166"/>
      <c r="P208" s="226"/>
      <c r="Q208" s="166"/>
      <c r="R208" s="226"/>
      <c r="S208" s="1"/>
      <c r="T208" s="1"/>
      <c r="U208" s="1"/>
      <c r="V208" s="4"/>
      <c r="W208" s="4"/>
      <c r="X208" s="4"/>
      <c r="Y208" s="4"/>
      <c r="Z208" s="4"/>
      <c r="AA208" s="4"/>
      <c r="AB208" s="1"/>
      <c r="AC208" s="1"/>
      <c r="AD208" s="1"/>
      <c r="AE208" s="1"/>
      <c r="AF208" s="1"/>
      <c r="AG208" s="1"/>
      <c r="AH208" s="1"/>
      <c r="AI208" s="1"/>
    </row>
    <row r="209" spans="1:35" s="2" customFormat="1" ht="11.5" x14ac:dyDescent="0.25">
      <c r="A209" s="1"/>
      <c r="B209" s="227"/>
      <c r="C209" s="227"/>
      <c r="D209" s="225"/>
      <c r="E209" s="225"/>
      <c r="F209" s="226"/>
      <c r="G209" s="166"/>
      <c r="H209" s="226"/>
      <c r="I209" s="166"/>
      <c r="J209" s="226"/>
      <c r="K209" s="166"/>
      <c r="L209" s="226"/>
      <c r="M209" s="166"/>
      <c r="N209" s="226"/>
      <c r="O209" s="166"/>
      <c r="P209" s="226"/>
      <c r="Q209" s="166"/>
      <c r="R209" s="226"/>
      <c r="S209" s="1"/>
      <c r="T209" s="1"/>
      <c r="U209" s="1"/>
      <c r="V209" s="4"/>
      <c r="W209" s="4"/>
      <c r="X209" s="4"/>
      <c r="Y209" s="4"/>
      <c r="Z209" s="4"/>
      <c r="AA209" s="4"/>
      <c r="AB209" s="1"/>
      <c r="AC209" s="1"/>
      <c r="AD209" s="1"/>
      <c r="AE209" s="1"/>
      <c r="AF209" s="1"/>
      <c r="AG209" s="1"/>
      <c r="AH209" s="1"/>
      <c r="AI209" s="1"/>
    </row>
    <row r="210" spans="1:35" s="2" customFormat="1" ht="11.5" x14ac:dyDescent="0.25">
      <c r="A210" s="1"/>
      <c r="B210" s="227"/>
      <c r="C210" s="227"/>
      <c r="D210" s="225"/>
      <c r="E210" s="225"/>
      <c r="F210" s="226"/>
      <c r="G210" s="166"/>
      <c r="H210" s="226"/>
      <c r="I210" s="166"/>
      <c r="J210" s="226"/>
      <c r="K210" s="166"/>
      <c r="L210" s="226"/>
      <c r="M210" s="166"/>
      <c r="N210" s="226"/>
      <c r="O210" s="166"/>
      <c r="P210" s="226"/>
      <c r="Q210" s="166"/>
      <c r="R210" s="226"/>
      <c r="S210" s="1"/>
      <c r="T210" s="1"/>
      <c r="U210" s="1"/>
      <c r="V210" s="4"/>
      <c r="W210" s="4"/>
      <c r="X210" s="4"/>
      <c r="Y210" s="4"/>
      <c r="Z210" s="4"/>
      <c r="AA210" s="4"/>
      <c r="AB210" s="1"/>
      <c r="AC210" s="1"/>
      <c r="AD210" s="1"/>
      <c r="AE210" s="1"/>
      <c r="AF210" s="1"/>
      <c r="AG210" s="1"/>
      <c r="AH210" s="1"/>
      <c r="AI210" s="1"/>
    </row>
    <row r="211" spans="1:35" s="2" customFormat="1" ht="11.5" x14ac:dyDescent="0.25">
      <c r="A211" s="1"/>
      <c r="B211" s="227"/>
      <c r="C211" s="227"/>
      <c r="D211" s="225"/>
      <c r="E211" s="225"/>
      <c r="F211" s="226"/>
      <c r="G211" s="166"/>
      <c r="H211" s="226"/>
      <c r="I211" s="166"/>
      <c r="J211" s="226"/>
      <c r="K211" s="166"/>
      <c r="L211" s="226"/>
      <c r="M211" s="166"/>
      <c r="N211" s="226"/>
      <c r="O211" s="166"/>
      <c r="P211" s="226"/>
      <c r="Q211" s="166"/>
      <c r="R211" s="226"/>
      <c r="S211" s="1"/>
      <c r="T211" s="1"/>
      <c r="U211" s="1"/>
      <c r="V211" s="4"/>
      <c r="W211" s="4"/>
      <c r="X211" s="4"/>
      <c r="Y211" s="4"/>
      <c r="Z211" s="4"/>
      <c r="AA211" s="4"/>
      <c r="AB211" s="1"/>
      <c r="AC211" s="1"/>
      <c r="AD211" s="1"/>
      <c r="AE211" s="1"/>
      <c r="AF211" s="1"/>
      <c r="AG211" s="1"/>
      <c r="AH211" s="1"/>
      <c r="AI211" s="1"/>
    </row>
    <row r="212" spans="1:35" s="2" customFormat="1" ht="11.5" x14ac:dyDescent="0.25">
      <c r="A212" s="1"/>
      <c r="B212" s="227"/>
      <c r="C212" s="227"/>
      <c r="D212" s="225"/>
      <c r="E212" s="225"/>
      <c r="F212" s="226"/>
      <c r="G212" s="166"/>
      <c r="H212" s="226"/>
      <c r="I212" s="166"/>
      <c r="J212" s="226"/>
      <c r="K212" s="166"/>
      <c r="L212" s="226"/>
      <c r="M212" s="166"/>
      <c r="N212" s="226"/>
      <c r="O212" s="166"/>
      <c r="P212" s="226"/>
      <c r="Q212" s="166"/>
      <c r="R212" s="226"/>
      <c r="S212" s="1"/>
      <c r="T212" s="1"/>
      <c r="U212" s="1"/>
      <c r="V212" s="4"/>
      <c r="W212" s="4"/>
      <c r="X212" s="4"/>
      <c r="Y212" s="4"/>
      <c r="Z212" s="4"/>
      <c r="AA212" s="4"/>
      <c r="AB212" s="1"/>
      <c r="AC212" s="1"/>
      <c r="AD212" s="1"/>
      <c r="AE212" s="1"/>
      <c r="AF212" s="1"/>
      <c r="AG212" s="1"/>
      <c r="AH212" s="1"/>
      <c r="AI212" s="1"/>
    </row>
    <row r="213" spans="1:35" s="2" customFormat="1" ht="11.5" x14ac:dyDescent="0.25">
      <c r="A213" s="1"/>
      <c r="B213" s="227"/>
      <c r="C213" s="227"/>
      <c r="D213" s="225"/>
      <c r="E213" s="225"/>
      <c r="F213" s="226"/>
      <c r="G213" s="166"/>
      <c r="H213" s="226"/>
      <c r="I213" s="166"/>
      <c r="J213" s="226"/>
      <c r="K213" s="166"/>
      <c r="L213" s="226"/>
      <c r="M213" s="166"/>
      <c r="N213" s="226"/>
      <c r="O213" s="166"/>
      <c r="P213" s="226"/>
      <c r="Q213" s="166"/>
      <c r="R213" s="226"/>
      <c r="S213" s="1"/>
      <c r="T213" s="1"/>
      <c r="U213" s="1"/>
      <c r="V213" s="4"/>
      <c r="W213" s="4"/>
      <c r="X213" s="4"/>
      <c r="Y213" s="4"/>
      <c r="Z213" s="4"/>
      <c r="AA213" s="4"/>
      <c r="AB213" s="1"/>
      <c r="AC213" s="1"/>
      <c r="AD213" s="1"/>
      <c r="AE213" s="1"/>
      <c r="AF213" s="1"/>
      <c r="AG213" s="1"/>
      <c r="AH213" s="1"/>
      <c r="AI213" s="1"/>
    </row>
    <row r="214" spans="1:35" s="2" customFormat="1" ht="11.5" x14ac:dyDescent="0.25">
      <c r="A214" s="1"/>
      <c r="B214" s="227"/>
      <c r="C214" s="227"/>
      <c r="D214" s="225"/>
      <c r="E214" s="225"/>
      <c r="F214" s="226"/>
      <c r="G214" s="166"/>
      <c r="H214" s="226"/>
      <c r="I214" s="166"/>
      <c r="J214" s="226"/>
      <c r="K214" s="166"/>
      <c r="L214" s="226"/>
      <c r="M214" s="166"/>
      <c r="N214" s="226"/>
      <c r="O214" s="166"/>
      <c r="P214" s="226"/>
      <c r="Q214" s="166"/>
      <c r="R214" s="226"/>
      <c r="S214" s="1"/>
      <c r="T214" s="1"/>
      <c r="U214" s="1"/>
      <c r="V214" s="4"/>
      <c r="W214" s="4"/>
      <c r="X214" s="4"/>
      <c r="Y214" s="4"/>
      <c r="Z214" s="4"/>
      <c r="AA214" s="4"/>
      <c r="AB214" s="1"/>
      <c r="AC214" s="1"/>
      <c r="AD214" s="1"/>
      <c r="AE214" s="1"/>
      <c r="AF214" s="1"/>
      <c r="AG214" s="1"/>
      <c r="AH214" s="1"/>
      <c r="AI214" s="1"/>
    </row>
    <row r="215" spans="1:35" s="2" customFormat="1" ht="11.5" x14ac:dyDescent="0.25">
      <c r="A215" s="1"/>
      <c r="B215" s="227"/>
      <c r="C215" s="227"/>
      <c r="D215" s="225"/>
      <c r="E215" s="225"/>
      <c r="F215" s="226"/>
      <c r="G215" s="166"/>
      <c r="H215" s="226"/>
      <c r="I215" s="166"/>
      <c r="J215" s="226"/>
      <c r="K215" s="166"/>
      <c r="L215" s="226"/>
      <c r="M215" s="166"/>
      <c r="N215" s="226"/>
      <c r="O215" s="166"/>
      <c r="P215" s="226"/>
      <c r="Q215" s="166"/>
      <c r="R215" s="226"/>
      <c r="S215" s="1"/>
      <c r="T215" s="1"/>
      <c r="U215" s="1"/>
      <c r="V215" s="4"/>
      <c r="W215" s="4"/>
      <c r="X215" s="4"/>
      <c r="Y215" s="4"/>
      <c r="Z215" s="4"/>
      <c r="AA215" s="4"/>
      <c r="AB215" s="1"/>
      <c r="AC215" s="1"/>
      <c r="AD215" s="1"/>
      <c r="AE215" s="1"/>
      <c r="AF215" s="1"/>
      <c r="AG215" s="1"/>
      <c r="AH215" s="1"/>
      <c r="AI215" s="1"/>
    </row>
    <row r="216" spans="1:35" s="2" customFormat="1" ht="11.5" x14ac:dyDescent="0.25">
      <c r="A216" s="1"/>
      <c r="B216" s="227"/>
      <c r="C216" s="227"/>
      <c r="D216" s="225"/>
      <c r="E216" s="225"/>
      <c r="F216" s="226"/>
      <c r="G216" s="166"/>
      <c r="H216" s="226"/>
      <c r="I216" s="166"/>
      <c r="J216" s="226"/>
      <c r="K216" s="166"/>
      <c r="L216" s="226"/>
      <c r="M216" s="166"/>
      <c r="N216" s="226"/>
      <c r="O216" s="166"/>
      <c r="P216" s="226"/>
      <c r="Q216" s="166"/>
      <c r="R216" s="226"/>
      <c r="S216" s="1"/>
      <c r="T216" s="1"/>
      <c r="U216" s="1"/>
      <c r="V216" s="4"/>
      <c r="W216" s="4"/>
      <c r="X216" s="4"/>
      <c r="Y216" s="4"/>
      <c r="Z216" s="4"/>
      <c r="AA216" s="4"/>
      <c r="AB216" s="1"/>
      <c r="AC216" s="1"/>
      <c r="AD216" s="1"/>
      <c r="AE216" s="1"/>
      <c r="AF216" s="1"/>
      <c r="AG216" s="1"/>
      <c r="AH216" s="1"/>
      <c r="AI216" s="1"/>
    </row>
    <row r="217" spans="1:35" s="2" customFormat="1" ht="11.5" x14ac:dyDescent="0.25">
      <c r="A217" s="1"/>
      <c r="B217" s="227"/>
      <c r="C217" s="227"/>
      <c r="D217" s="225"/>
      <c r="E217" s="225"/>
      <c r="F217" s="226"/>
      <c r="G217" s="166"/>
      <c r="H217" s="226"/>
      <c r="I217" s="166"/>
      <c r="J217" s="226"/>
      <c r="K217" s="166"/>
      <c r="L217" s="226"/>
      <c r="M217" s="166"/>
      <c r="N217" s="226"/>
      <c r="O217" s="166"/>
      <c r="P217" s="226"/>
      <c r="Q217" s="166"/>
      <c r="R217" s="226"/>
      <c r="S217" s="1"/>
      <c r="T217" s="1"/>
      <c r="U217" s="1"/>
      <c r="V217" s="4"/>
      <c r="W217" s="4"/>
      <c r="X217" s="4"/>
      <c r="Y217" s="4"/>
      <c r="Z217" s="4"/>
      <c r="AA217" s="4"/>
      <c r="AB217" s="1"/>
      <c r="AC217" s="1"/>
      <c r="AD217" s="1"/>
      <c r="AE217" s="1"/>
      <c r="AF217" s="1"/>
      <c r="AG217" s="1"/>
      <c r="AH217" s="1"/>
      <c r="AI217" s="1"/>
    </row>
    <row r="218" spans="1:35" s="2" customFormat="1" ht="11.5" x14ac:dyDescent="0.25">
      <c r="A218" s="1"/>
      <c r="B218" s="227"/>
      <c r="C218" s="227"/>
      <c r="D218" s="225"/>
      <c r="E218" s="225"/>
      <c r="F218" s="226"/>
      <c r="G218" s="166"/>
      <c r="H218" s="226"/>
      <c r="I218" s="166"/>
      <c r="J218" s="226"/>
      <c r="K218" s="166"/>
      <c r="L218" s="226"/>
      <c r="M218" s="166"/>
      <c r="N218" s="226"/>
      <c r="O218" s="166"/>
      <c r="P218" s="226"/>
      <c r="Q218" s="166"/>
      <c r="R218" s="226"/>
      <c r="S218" s="1"/>
      <c r="T218" s="1"/>
      <c r="U218" s="1"/>
      <c r="V218" s="4"/>
      <c r="W218" s="4"/>
      <c r="X218" s="4"/>
      <c r="Y218" s="4"/>
      <c r="Z218" s="4"/>
      <c r="AA218" s="4"/>
      <c r="AB218" s="1"/>
      <c r="AC218" s="1"/>
      <c r="AD218" s="1"/>
      <c r="AE218" s="1"/>
      <c r="AF218" s="1"/>
      <c r="AG218" s="1"/>
      <c r="AH218" s="1"/>
      <c r="AI218" s="1"/>
    </row>
    <row r="219" spans="1:35" s="2" customFormat="1" ht="11.5" x14ac:dyDescent="0.25">
      <c r="A219" s="1"/>
      <c r="B219" s="227"/>
      <c r="C219" s="227"/>
      <c r="D219" s="225"/>
      <c r="E219" s="225"/>
      <c r="F219" s="226"/>
      <c r="G219" s="166"/>
      <c r="H219" s="226"/>
      <c r="I219" s="166"/>
      <c r="J219" s="226"/>
      <c r="K219" s="166"/>
      <c r="L219" s="226"/>
      <c r="M219" s="166"/>
      <c r="N219" s="226"/>
      <c r="O219" s="166"/>
      <c r="P219" s="226"/>
      <c r="Q219" s="166"/>
      <c r="R219" s="226"/>
      <c r="S219" s="1"/>
      <c r="T219" s="1"/>
      <c r="U219" s="1"/>
      <c r="V219" s="4"/>
      <c r="W219" s="4"/>
      <c r="X219" s="4"/>
      <c r="Y219" s="4"/>
      <c r="Z219" s="4"/>
      <c r="AA219" s="4"/>
      <c r="AB219" s="1"/>
      <c r="AC219" s="1"/>
      <c r="AD219" s="1"/>
      <c r="AE219" s="1"/>
      <c r="AF219" s="1"/>
      <c r="AG219" s="1"/>
      <c r="AH219" s="1"/>
      <c r="AI219" s="1"/>
    </row>
    <row r="220" spans="1:35" s="2" customFormat="1" ht="11.5" x14ac:dyDescent="0.25">
      <c r="A220" s="1"/>
      <c r="B220" s="227"/>
      <c r="C220" s="227"/>
      <c r="D220" s="225"/>
      <c r="E220" s="225"/>
      <c r="F220" s="226"/>
      <c r="G220" s="166"/>
      <c r="H220" s="226"/>
      <c r="I220" s="166"/>
      <c r="J220" s="226"/>
      <c r="K220" s="166"/>
      <c r="L220" s="226"/>
      <c r="M220" s="166"/>
      <c r="N220" s="226"/>
      <c r="O220" s="166"/>
      <c r="P220" s="226"/>
      <c r="Q220" s="166"/>
      <c r="R220" s="226"/>
      <c r="S220" s="1"/>
      <c r="T220" s="1"/>
      <c r="U220" s="1"/>
      <c r="V220" s="4"/>
      <c r="W220" s="4"/>
      <c r="X220" s="4"/>
      <c r="Y220" s="4"/>
      <c r="Z220" s="4"/>
      <c r="AA220" s="4"/>
      <c r="AB220" s="1"/>
      <c r="AC220" s="1"/>
      <c r="AD220" s="1"/>
      <c r="AE220" s="1"/>
      <c r="AF220" s="1"/>
      <c r="AG220" s="1"/>
      <c r="AH220" s="1"/>
      <c r="AI220" s="1"/>
    </row>
    <row r="221" spans="1:35" s="2" customFormat="1" ht="11.5" x14ac:dyDescent="0.25">
      <c r="A221" s="1"/>
      <c r="B221" s="227"/>
      <c r="C221" s="227"/>
      <c r="D221" s="225"/>
      <c r="E221" s="225"/>
      <c r="F221" s="226"/>
      <c r="G221" s="166"/>
      <c r="H221" s="226"/>
      <c r="I221" s="166"/>
      <c r="J221" s="226"/>
      <c r="K221" s="166"/>
      <c r="L221" s="226"/>
      <c r="M221" s="166"/>
      <c r="N221" s="226"/>
      <c r="O221" s="166"/>
      <c r="P221" s="226"/>
      <c r="Q221" s="166"/>
      <c r="R221" s="226"/>
      <c r="S221" s="1"/>
      <c r="T221" s="1"/>
      <c r="U221" s="1"/>
      <c r="V221" s="4"/>
      <c r="W221" s="4"/>
      <c r="X221" s="4"/>
      <c r="Y221" s="4"/>
      <c r="Z221" s="4"/>
      <c r="AA221" s="4"/>
      <c r="AB221" s="1"/>
      <c r="AC221" s="1"/>
      <c r="AD221" s="1"/>
      <c r="AE221" s="1"/>
      <c r="AF221" s="1"/>
      <c r="AG221" s="1"/>
      <c r="AH221" s="1"/>
      <c r="AI221" s="1"/>
    </row>
    <row r="222" spans="1:35" s="2" customFormat="1" ht="11.5" x14ac:dyDescent="0.25">
      <c r="A222" s="1"/>
      <c r="B222" s="227"/>
      <c r="C222" s="227"/>
      <c r="D222" s="225"/>
      <c r="E222" s="225"/>
      <c r="F222" s="226"/>
      <c r="G222" s="166"/>
      <c r="H222" s="226"/>
      <c r="I222" s="166"/>
      <c r="J222" s="226"/>
      <c r="K222" s="166"/>
      <c r="L222" s="226"/>
      <c r="M222" s="166"/>
      <c r="N222" s="226"/>
      <c r="O222" s="166"/>
      <c r="P222" s="226"/>
      <c r="Q222" s="166"/>
      <c r="R222" s="226"/>
      <c r="S222" s="1"/>
      <c r="T222" s="1"/>
      <c r="U222" s="1"/>
      <c r="V222" s="4"/>
      <c r="W222" s="4"/>
      <c r="X222" s="4"/>
      <c r="Y222" s="4"/>
      <c r="Z222" s="4"/>
      <c r="AA222" s="4"/>
      <c r="AB222" s="1"/>
      <c r="AC222" s="1"/>
      <c r="AD222" s="1"/>
      <c r="AE222" s="1"/>
      <c r="AF222" s="1"/>
      <c r="AG222" s="1"/>
      <c r="AH222" s="1"/>
      <c r="AI222" s="1"/>
    </row>
    <row r="223" spans="1:35" s="2" customFormat="1" ht="11.5" x14ac:dyDescent="0.25">
      <c r="A223" s="1"/>
      <c r="B223" s="227"/>
      <c r="C223" s="227"/>
      <c r="D223" s="225"/>
      <c r="E223" s="225"/>
      <c r="F223" s="226"/>
      <c r="G223" s="166"/>
      <c r="H223" s="226"/>
      <c r="I223" s="166"/>
      <c r="J223" s="226"/>
      <c r="K223" s="166"/>
      <c r="L223" s="226"/>
      <c r="M223" s="166"/>
      <c r="N223" s="226"/>
      <c r="O223" s="166"/>
      <c r="P223" s="226"/>
      <c r="Q223" s="166"/>
      <c r="R223" s="226"/>
      <c r="S223" s="1"/>
      <c r="T223" s="1"/>
      <c r="U223" s="1"/>
      <c r="V223" s="4"/>
      <c r="W223" s="4"/>
      <c r="X223" s="4"/>
      <c r="Y223" s="4"/>
      <c r="Z223" s="4"/>
      <c r="AA223" s="4"/>
      <c r="AB223" s="1"/>
      <c r="AC223" s="1"/>
      <c r="AD223" s="1"/>
      <c r="AE223" s="1"/>
      <c r="AF223" s="1"/>
      <c r="AG223" s="1"/>
      <c r="AH223" s="1"/>
      <c r="AI223" s="1"/>
    </row>
    <row r="224" spans="1:35" s="2" customFormat="1" ht="11.5" x14ac:dyDescent="0.25">
      <c r="A224" s="1"/>
      <c r="B224" s="227"/>
      <c r="C224" s="227"/>
      <c r="D224" s="225"/>
      <c r="E224" s="225"/>
      <c r="F224" s="226"/>
      <c r="G224" s="166"/>
      <c r="H224" s="226"/>
      <c r="I224" s="166"/>
      <c r="J224" s="226"/>
      <c r="K224" s="166"/>
      <c r="L224" s="226"/>
      <c r="M224" s="166"/>
      <c r="N224" s="226"/>
      <c r="O224" s="166"/>
      <c r="P224" s="226"/>
      <c r="Q224" s="166"/>
      <c r="R224" s="226"/>
      <c r="S224" s="1"/>
      <c r="T224" s="1"/>
      <c r="U224" s="1"/>
      <c r="V224" s="4"/>
      <c r="W224" s="4"/>
      <c r="X224" s="4"/>
      <c r="Y224" s="4"/>
      <c r="Z224" s="4"/>
      <c r="AA224" s="4"/>
      <c r="AB224" s="1"/>
      <c r="AC224" s="1"/>
      <c r="AD224" s="1"/>
      <c r="AE224" s="1"/>
      <c r="AF224" s="1"/>
      <c r="AG224" s="1"/>
      <c r="AH224" s="1"/>
      <c r="AI224" s="1"/>
    </row>
    <row r="225" spans="1:35" s="2" customFormat="1" ht="11.5" x14ac:dyDescent="0.25">
      <c r="A225" s="1"/>
      <c r="B225" s="227"/>
      <c r="C225" s="227"/>
      <c r="D225" s="225"/>
      <c r="E225" s="225"/>
      <c r="F225" s="226"/>
      <c r="G225" s="166"/>
      <c r="H225" s="226"/>
      <c r="I225" s="166"/>
      <c r="J225" s="226"/>
      <c r="K225" s="166"/>
      <c r="L225" s="226"/>
      <c r="M225" s="166"/>
      <c r="N225" s="226"/>
      <c r="O225" s="166"/>
      <c r="P225" s="226"/>
      <c r="Q225" s="166"/>
      <c r="R225" s="226"/>
      <c r="S225" s="1"/>
      <c r="T225" s="1"/>
      <c r="U225" s="1"/>
      <c r="V225" s="4"/>
      <c r="W225" s="4"/>
      <c r="X225" s="4"/>
      <c r="Y225" s="4"/>
      <c r="Z225" s="4"/>
      <c r="AA225" s="4"/>
      <c r="AB225" s="1"/>
      <c r="AC225" s="1"/>
      <c r="AD225" s="1"/>
      <c r="AE225" s="1"/>
      <c r="AF225" s="1"/>
      <c r="AG225" s="1"/>
      <c r="AH225" s="1"/>
      <c r="AI225" s="1"/>
    </row>
    <row r="226" spans="1:35" s="2" customFormat="1" ht="11.5" x14ac:dyDescent="0.25">
      <c r="A226" s="1"/>
      <c r="B226" s="227"/>
      <c r="C226" s="227"/>
      <c r="D226" s="225"/>
      <c r="E226" s="225"/>
      <c r="F226" s="226"/>
      <c r="G226" s="166"/>
      <c r="H226" s="226"/>
      <c r="I226" s="166"/>
      <c r="J226" s="226"/>
      <c r="K226" s="166"/>
      <c r="L226" s="226"/>
      <c r="M226" s="166"/>
      <c r="N226" s="226"/>
      <c r="O226" s="166"/>
      <c r="P226" s="226"/>
      <c r="Q226" s="166"/>
      <c r="R226" s="226"/>
      <c r="S226" s="1"/>
      <c r="T226" s="1"/>
      <c r="U226" s="1"/>
      <c r="V226" s="4"/>
      <c r="W226" s="4"/>
      <c r="X226" s="4"/>
      <c r="Y226" s="4"/>
      <c r="Z226" s="4"/>
      <c r="AA226" s="4"/>
      <c r="AB226" s="1"/>
      <c r="AC226" s="1"/>
      <c r="AD226" s="1"/>
      <c r="AE226" s="1"/>
      <c r="AF226" s="1"/>
      <c r="AG226" s="1"/>
      <c r="AH226" s="1"/>
      <c r="AI226" s="1"/>
    </row>
    <row r="227" spans="1:35" s="2" customFormat="1" ht="11.5" x14ac:dyDescent="0.25">
      <c r="A227" s="1"/>
      <c r="B227" s="227"/>
      <c r="C227" s="227"/>
      <c r="D227" s="225"/>
      <c r="E227" s="225"/>
      <c r="F227" s="226"/>
      <c r="G227" s="166"/>
      <c r="H227" s="226"/>
      <c r="I227" s="166"/>
      <c r="J227" s="226"/>
      <c r="K227" s="166"/>
      <c r="L227" s="226"/>
      <c r="M227" s="166"/>
      <c r="N227" s="226"/>
      <c r="O227" s="166"/>
      <c r="P227" s="226"/>
      <c r="Q227" s="166"/>
      <c r="R227" s="226"/>
      <c r="S227" s="1"/>
      <c r="T227" s="1"/>
      <c r="U227" s="1"/>
      <c r="V227" s="4"/>
      <c r="W227" s="4"/>
      <c r="X227" s="4"/>
      <c r="Y227" s="4"/>
      <c r="Z227" s="4"/>
      <c r="AA227" s="4"/>
      <c r="AB227" s="1"/>
      <c r="AC227" s="1"/>
      <c r="AD227" s="1"/>
      <c r="AE227" s="1"/>
      <c r="AF227" s="1"/>
      <c r="AG227" s="1"/>
      <c r="AH227" s="1"/>
      <c r="AI227" s="1"/>
    </row>
    <row r="228" spans="1:35" s="2" customFormat="1" ht="11.5" x14ac:dyDescent="0.25">
      <c r="A228" s="1"/>
      <c r="B228" s="227"/>
      <c r="C228" s="227"/>
      <c r="D228" s="225"/>
      <c r="E228" s="225"/>
      <c r="F228" s="226"/>
      <c r="G228" s="166"/>
      <c r="H228" s="226"/>
      <c r="I228" s="166"/>
      <c r="J228" s="226"/>
      <c r="K228" s="166"/>
      <c r="L228" s="226"/>
      <c r="M228" s="166"/>
      <c r="N228" s="226"/>
      <c r="O228" s="166"/>
      <c r="P228" s="226"/>
      <c r="Q228" s="166"/>
      <c r="R228" s="226"/>
      <c r="S228" s="1"/>
      <c r="T228" s="1"/>
      <c r="U228" s="1"/>
      <c r="V228" s="4"/>
      <c r="W228" s="4"/>
      <c r="X228" s="4"/>
      <c r="Y228" s="4"/>
      <c r="Z228" s="4"/>
      <c r="AA228" s="4"/>
      <c r="AB228" s="1"/>
      <c r="AC228" s="1"/>
      <c r="AD228" s="1"/>
      <c r="AE228" s="1"/>
      <c r="AF228" s="1"/>
      <c r="AG228" s="1"/>
      <c r="AH228" s="1"/>
      <c r="AI228" s="1"/>
    </row>
    <row r="229" spans="1:35" s="2" customFormat="1" ht="11.5" x14ac:dyDescent="0.25">
      <c r="A229" s="1"/>
      <c r="B229" s="227"/>
      <c r="C229" s="227"/>
      <c r="D229" s="225"/>
      <c r="E229" s="225"/>
      <c r="F229" s="226"/>
      <c r="G229" s="166"/>
      <c r="H229" s="226"/>
      <c r="I229" s="166"/>
      <c r="J229" s="226"/>
      <c r="K229" s="166"/>
      <c r="L229" s="226"/>
      <c r="M229" s="166"/>
      <c r="N229" s="226"/>
      <c r="O229" s="166"/>
      <c r="P229" s="226"/>
      <c r="Q229" s="166"/>
      <c r="R229" s="226"/>
      <c r="S229" s="1"/>
      <c r="T229" s="1"/>
      <c r="U229" s="1"/>
      <c r="V229" s="4"/>
      <c r="W229" s="4"/>
      <c r="X229" s="4"/>
      <c r="Y229" s="4"/>
      <c r="Z229" s="4"/>
      <c r="AA229" s="4"/>
      <c r="AB229" s="1"/>
      <c r="AC229" s="1"/>
      <c r="AD229" s="1"/>
      <c r="AE229" s="1"/>
      <c r="AF229" s="1"/>
      <c r="AG229" s="1"/>
      <c r="AH229" s="1"/>
      <c r="AI229" s="1"/>
    </row>
    <row r="230" spans="1:35" s="2" customFormat="1" ht="11.5" x14ac:dyDescent="0.25">
      <c r="A230" s="1"/>
      <c r="B230" s="227"/>
      <c r="C230" s="227"/>
      <c r="D230" s="225"/>
      <c r="E230" s="225"/>
      <c r="F230" s="226"/>
      <c r="G230" s="166"/>
      <c r="H230" s="226"/>
      <c r="I230" s="166"/>
      <c r="J230" s="226"/>
      <c r="K230" s="166"/>
      <c r="L230" s="226"/>
      <c r="M230" s="166"/>
      <c r="N230" s="226"/>
      <c r="O230" s="166"/>
      <c r="P230" s="226"/>
      <c r="Q230" s="166"/>
      <c r="R230" s="226"/>
      <c r="S230" s="1"/>
      <c r="T230" s="1"/>
      <c r="U230" s="1"/>
      <c r="V230" s="4"/>
      <c r="W230" s="4"/>
      <c r="X230" s="4"/>
      <c r="Y230" s="4"/>
      <c r="Z230" s="4"/>
      <c r="AA230" s="4"/>
      <c r="AB230" s="1"/>
      <c r="AC230" s="1"/>
      <c r="AD230" s="1"/>
      <c r="AE230" s="1"/>
      <c r="AF230" s="1"/>
      <c r="AG230" s="1"/>
      <c r="AH230" s="1"/>
      <c r="AI230" s="1"/>
    </row>
    <row r="231" spans="1:35" s="2" customFormat="1" ht="11.5" x14ac:dyDescent="0.25">
      <c r="A231" s="1"/>
      <c r="B231" s="227"/>
      <c r="C231" s="227"/>
      <c r="D231" s="225"/>
      <c r="E231" s="225"/>
      <c r="F231" s="226"/>
      <c r="G231" s="166"/>
      <c r="H231" s="226"/>
      <c r="I231" s="166"/>
      <c r="J231" s="226"/>
      <c r="K231" s="166"/>
      <c r="L231" s="226"/>
      <c r="M231" s="166"/>
      <c r="N231" s="226"/>
      <c r="O231" s="166"/>
      <c r="P231" s="226"/>
      <c r="Q231" s="166"/>
      <c r="R231" s="226"/>
      <c r="S231" s="1"/>
      <c r="T231" s="1"/>
      <c r="U231" s="1"/>
      <c r="V231" s="4"/>
      <c r="W231" s="4"/>
      <c r="X231" s="4"/>
      <c r="Y231" s="4"/>
      <c r="Z231" s="4"/>
      <c r="AA231" s="4"/>
      <c r="AB231" s="1"/>
      <c r="AC231" s="1"/>
      <c r="AD231" s="1"/>
      <c r="AE231" s="1"/>
      <c r="AF231" s="1"/>
      <c r="AG231" s="1"/>
      <c r="AH231" s="1"/>
      <c r="AI231" s="1"/>
    </row>
    <row r="232" spans="1:35" s="2" customFormat="1" ht="11.5" x14ac:dyDescent="0.25">
      <c r="A232" s="1"/>
      <c r="B232" s="227"/>
      <c r="C232" s="227"/>
      <c r="D232" s="225"/>
      <c r="E232" s="225"/>
      <c r="F232" s="226"/>
      <c r="G232" s="166"/>
      <c r="H232" s="226"/>
      <c r="I232" s="166"/>
      <c r="J232" s="226"/>
      <c r="K232" s="166"/>
      <c r="L232" s="226"/>
      <c r="M232" s="166"/>
      <c r="N232" s="226"/>
      <c r="O232" s="166"/>
      <c r="P232" s="226"/>
      <c r="Q232" s="166"/>
      <c r="R232" s="226"/>
      <c r="S232" s="1"/>
      <c r="T232" s="1"/>
      <c r="U232" s="1"/>
      <c r="V232" s="4"/>
      <c r="W232" s="4"/>
      <c r="X232" s="4"/>
      <c r="Y232" s="4"/>
      <c r="Z232" s="4"/>
      <c r="AA232" s="4"/>
      <c r="AB232" s="1"/>
      <c r="AC232" s="1"/>
      <c r="AD232" s="1"/>
      <c r="AE232" s="1"/>
      <c r="AF232" s="1"/>
      <c r="AG232" s="1"/>
      <c r="AH232" s="1"/>
      <c r="AI232" s="1"/>
    </row>
    <row r="233" spans="1:35" s="2" customFormat="1" ht="11.5" x14ac:dyDescent="0.25">
      <c r="A233" s="1"/>
      <c r="B233" s="227"/>
      <c r="C233" s="227"/>
      <c r="D233" s="225"/>
      <c r="E233" s="225"/>
      <c r="F233" s="226"/>
      <c r="G233" s="166"/>
      <c r="H233" s="226"/>
      <c r="I233" s="166"/>
      <c r="J233" s="226"/>
      <c r="K233" s="166"/>
      <c r="L233" s="226"/>
      <c r="M233" s="166"/>
      <c r="N233" s="226"/>
      <c r="O233" s="166"/>
      <c r="P233" s="226"/>
      <c r="Q233" s="166"/>
      <c r="R233" s="226"/>
      <c r="S233" s="1"/>
      <c r="T233" s="1"/>
      <c r="U233" s="1"/>
      <c r="V233" s="4"/>
      <c r="W233" s="4"/>
      <c r="X233" s="4"/>
      <c r="Y233" s="4"/>
      <c r="Z233" s="4"/>
      <c r="AA233" s="4"/>
      <c r="AB233" s="1"/>
      <c r="AC233" s="1"/>
      <c r="AD233" s="1"/>
      <c r="AE233" s="1"/>
      <c r="AF233" s="1"/>
      <c r="AG233" s="1"/>
      <c r="AH233" s="1"/>
      <c r="AI233" s="1"/>
    </row>
    <row r="234" spans="1:35" s="2" customFormat="1" ht="11.5" x14ac:dyDescent="0.25">
      <c r="A234" s="1"/>
      <c r="B234" s="227"/>
      <c r="C234" s="227"/>
      <c r="D234" s="225"/>
      <c r="E234" s="225"/>
      <c r="F234" s="226"/>
      <c r="G234" s="166"/>
      <c r="H234" s="226"/>
      <c r="I234" s="166"/>
      <c r="J234" s="226"/>
      <c r="K234" s="166"/>
      <c r="L234" s="226"/>
      <c r="M234" s="166"/>
      <c r="N234" s="226"/>
      <c r="O234" s="166"/>
      <c r="P234" s="226"/>
      <c r="Q234" s="166"/>
      <c r="R234" s="226"/>
      <c r="S234" s="1"/>
      <c r="T234" s="1"/>
      <c r="U234" s="1"/>
      <c r="V234" s="4"/>
      <c r="W234" s="4"/>
      <c r="X234" s="4"/>
      <c r="Y234" s="4"/>
      <c r="Z234" s="4"/>
      <c r="AA234" s="4"/>
      <c r="AB234" s="1"/>
      <c r="AC234" s="1"/>
      <c r="AD234" s="1"/>
      <c r="AE234" s="1"/>
      <c r="AF234" s="1"/>
      <c r="AG234" s="1"/>
      <c r="AH234" s="1"/>
      <c r="AI234" s="1"/>
    </row>
    <row r="235" spans="1:35" s="2" customFormat="1" ht="11.5" x14ac:dyDescent="0.25">
      <c r="A235" s="1"/>
      <c r="B235" s="227"/>
      <c r="C235" s="227"/>
      <c r="D235" s="225"/>
      <c r="E235" s="225"/>
      <c r="F235" s="226"/>
      <c r="G235" s="166"/>
      <c r="H235" s="226"/>
      <c r="I235" s="166"/>
      <c r="J235" s="226"/>
      <c r="K235" s="166"/>
      <c r="L235" s="226"/>
      <c r="M235" s="166"/>
      <c r="N235" s="226"/>
      <c r="O235" s="166"/>
      <c r="P235" s="226"/>
      <c r="Q235" s="166"/>
      <c r="R235" s="226"/>
      <c r="S235" s="1"/>
      <c r="T235" s="1"/>
      <c r="U235" s="1"/>
      <c r="V235" s="4"/>
      <c r="W235" s="4"/>
      <c r="X235" s="4"/>
      <c r="Y235" s="4"/>
      <c r="Z235" s="4"/>
      <c r="AA235" s="4"/>
      <c r="AB235" s="1"/>
      <c r="AC235" s="1"/>
      <c r="AD235" s="1"/>
      <c r="AE235" s="1"/>
      <c r="AF235" s="1"/>
      <c r="AG235" s="1"/>
      <c r="AH235" s="1"/>
      <c r="AI235" s="1"/>
    </row>
    <row r="236" spans="1:35" s="2" customFormat="1" ht="11.5" x14ac:dyDescent="0.25">
      <c r="A236" s="1"/>
      <c r="B236" s="227"/>
      <c r="C236" s="227"/>
      <c r="D236" s="225"/>
      <c r="E236" s="225"/>
      <c r="F236" s="226"/>
      <c r="G236" s="166"/>
      <c r="H236" s="226"/>
      <c r="I236" s="166"/>
      <c r="J236" s="226"/>
      <c r="K236" s="166"/>
      <c r="L236" s="226"/>
      <c r="M236" s="166"/>
      <c r="N236" s="226"/>
      <c r="O236" s="166"/>
      <c r="P236" s="226"/>
      <c r="Q236" s="166"/>
      <c r="R236" s="226"/>
      <c r="S236" s="1"/>
      <c r="T236" s="1"/>
      <c r="U236" s="1"/>
      <c r="V236" s="4"/>
      <c r="W236" s="4"/>
      <c r="X236" s="4"/>
      <c r="Y236" s="4"/>
      <c r="Z236" s="4"/>
      <c r="AA236" s="4"/>
      <c r="AB236" s="1"/>
      <c r="AC236" s="1"/>
      <c r="AD236" s="1"/>
      <c r="AE236" s="1"/>
      <c r="AF236" s="1"/>
      <c r="AG236" s="1"/>
      <c r="AH236" s="1"/>
      <c r="AI236" s="1"/>
    </row>
    <row r="237" spans="1:35" s="2" customFormat="1" ht="11.5" x14ac:dyDescent="0.25">
      <c r="A237" s="1"/>
      <c r="B237" s="227"/>
      <c r="C237" s="227"/>
      <c r="D237" s="225"/>
      <c r="E237" s="225"/>
      <c r="F237" s="226"/>
      <c r="G237" s="166"/>
      <c r="H237" s="226"/>
      <c r="I237" s="166"/>
      <c r="J237" s="226"/>
      <c r="K237" s="166"/>
      <c r="L237" s="226"/>
      <c r="M237" s="166"/>
      <c r="N237" s="226"/>
      <c r="O237" s="166"/>
      <c r="P237" s="226"/>
      <c r="Q237" s="166"/>
      <c r="R237" s="226"/>
      <c r="S237" s="1"/>
      <c r="T237" s="1"/>
      <c r="U237" s="1"/>
      <c r="V237" s="4"/>
      <c r="W237" s="4"/>
      <c r="X237" s="4"/>
      <c r="Y237" s="4"/>
      <c r="Z237" s="4"/>
      <c r="AA237" s="4"/>
      <c r="AB237" s="1"/>
      <c r="AC237" s="1"/>
      <c r="AD237" s="1"/>
      <c r="AE237" s="1"/>
      <c r="AF237" s="1"/>
      <c r="AG237" s="1"/>
      <c r="AH237" s="1"/>
      <c r="AI237" s="1"/>
    </row>
    <row r="238" spans="1:35" s="2" customFormat="1" ht="11.5" x14ac:dyDescent="0.25">
      <c r="A238" s="1"/>
      <c r="B238" s="227"/>
      <c r="C238" s="227"/>
      <c r="D238" s="225"/>
      <c r="E238" s="225"/>
      <c r="F238" s="226"/>
      <c r="G238" s="166"/>
      <c r="H238" s="226"/>
      <c r="I238" s="166"/>
      <c r="J238" s="226"/>
      <c r="K238" s="166"/>
      <c r="L238" s="226"/>
      <c r="M238" s="166"/>
      <c r="N238" s="226"/>
      <c r="O238" s="166"/>
      <c r="P238" s="226"/>
      <c r="Q238" s="166"/>
      <c r="R238" s="226"/>
      <c r="S238" s="1"/>
      <c r="T238" s="1"/>
      <c r="U238" s="1"/>
      <c r="V238" s="4"/>
      <c r="W238" s="4"/>
      <c r="X238" s="4"/>
      <c r="Y238" s="4"/>
      <c r="Z238" s="4"/>
      <c r="AA238" s="4"/>
      <c r="AB238" s="1"/>
      <c r="AC238" s="1"/>
      <c r="AD238" s="1"/>
      <c r="AE238" s="1"/>
      <c r="AF238" s="1"/>
      <c r="AG238" s="1"/>
      <c r="AH238" s="1"/>
      <c r="AI238" s="1"/>
    </row>
    <row r="239" spans="1:35" s="2" customFormat="1" ht="11.5" x14ac:dyDescent="0.25">
      <c r="A239" s="1"/>
      <c r="B239" s="227"/>
      <c r="C239" s="227"/>
      <c r="D239" s="225"/>
      <c r="E239" s="225"/>
      <c r="F239" s="226"/>
      <c r="G239" s="166"/>
      <c r="H239" s="226"/>
      <c r="I239" s="166"/>
      <c r="J239" s="226"/>
      <c r="K239" s="166"/>
      <c r="L239" s="226"/>
      <c r="M239" s="166"/>
      <c r="N239" s="226"/>
      <c r="O239" s="166"/>
      <c r="P239" s="226"/>
      <c r="Q239" s="166"/>
      <c r="R239" s="226"/>
      <c r="S239" s="1"/>
      <c r="T239" s="1"/>
      <c r="U239" s="1"/>
      <c r="V239" s="4"/>
      <c r="W239" s="4"/>
      <c r="X239" s="4"/>
      <c r="Y239" s="4"/>
      <c r="Z239" s="4"/>
      <c r="AA239" s="4"/>
      <c r="AB239" s="1"/>
      <c r="AC239" s="1"/>
      <c r="AD239" s="1"/>
      <c r="AE239" s="1"/>
      <c r="AF239" s="1"/>
      <c r="AG239" s="1"/>
      <c r="AH239" s="1"/>
      <c r="AI239" s="1"/>
    </row>
    <row r="240" spans="1:35" s="2" customFormat="1" ht="11.5" x14ac:dyDescent="0.25">
      <c r="A240" s="1"/>
      <c r="B240" s="227"/>
      <c r="C240" s="227"/>
      <c r="D240" s="225"/>
      <c r="E240" s="225"/>
      <c r="F240" s="226"/>
      <c r="G240" s="166"/>
      <c r="H240" s="226"/>
      <c r="I240" s="166"/>
      <c r="J240" s="226"/>
      <c r="K240" s="166"/>
      <c r="L240" s="226"/>
      <c r="M240" s="166"/>
      <c r="N240" s="226"/>
      <c r="O240" s="166"/>
      <c r="P240" s="226"/>
      <c r="Q240" s="166"/>
      <c r="R240" s="226"/>
      <c r="S240" s="1"/>
      <c r="T240" s="1"/>
      <c r="U240" s="1"/>
      <c r="V240" s="4"/>
      <c r="W240" s="4"/>
      <c r="X240" s="4"/>
      <c r="Y240" s="4"/>
      <c r="Z240" s="4"/>
      <c r="AA240" s="4"/>
      <c r="AB240" s="1"/>
      <c r="AC240" s="1"/>
      <c r="AD240" s="1"/>
      <c r="AE240" s="1"/>
      <c r="AF240" s="1"/>
      <c r="AG240" s="1"/>
      <c r="AH240" s="1"/>
      <c r="AI240" s="1"/>
    </row>
    <row r="241" spans="1:35" s="2" customFormat="1" ht="11.5" x14ac:dyDescent="0.25">
      <c r="A241" s="1"/>
      <c r="B241" s="227"/>
      <c r="C241" s="227"/>
      <c r="D241" s="225"/>
      <c r="E241" s="225"/>
      <c r="F241" s="226"/>
      <c r="G241" s="166"/>
      <c r="H241" s="226"/>
      <c r="I241" s="166"/>
      <c r="J241" s="226"/>
      <c r="K241" s="166"/>
      <c r="L241" s="226"/>
      <c r="M241" s="166"/>
      <c r="N241" s="226"/>
      <c r="O241" s="166"/>
      <c r="P241" s="226"/>
      <c r="Q241" s="166"/>
      <c r="R241" s="226"/>
      <c r="S241" s="1"/>
      <c r="T241" s="1"/>
      <c r="U241" s="1"/>
      <c r="V241" s="4"/>
      <c r="W241" s="4"/>
      <c r="X241" s="4"/>
      <c r="Y241" s="4"/>
      <c r="Z241" s="4"/>
      <c r="AA241" s="4"/>
      <c r="AB241" s="1"/>
      <c r="AC241" s="1"/>
      <c r="AD241" s="1"/>
      <c r="AE241" s="1"/>
      <c r="AF241" s="1"/>
      <c r="AG241" s="1"/>
      <c r="AH241" s="1"/>
      <c r="AI241" s="1"/>
    </row>
    <row r="242" spans="1:35" s="2" customFormat="1" ht="11.5" x14ac:dyDescent="0.25">
      <c r="A242" s="1"/>
      <c r="B242" s="227"/>
      <c r="C242" s="227"/>
      <c r="D242" s="225"/>
      <c r="E242" s="225"/>
      <c r="F242" s="226"/>
      <c r="G242" s="166"/>
      <c r="H242" s="226"/>
      <c r="I242" s="166"/>
      <c r="J242" s="226"/>
      <c r="K242" s="166"/>
      <c r="L242" s="226"/>
      <c r="M242" s="166"/>
      <c r="N242" s="226"/>
      <c r="O242" s="166"/>
      <c r="P242" s="226"/>
      <c r="Q242" s="166"/>
      <c r="R242" s="226"/>
      <c r="S242" s="1"/>
      <c r="T242" s="1"/>
      <c r="U242" s="1"/>
      <c r="V242" s="4"/>
      <c r="W242" s="4"/>
      <c r="X242" s="4"/>
      <c r="Y242" s="4"/>
      <c r="Z242" s="4"/>
      <c r="AA242" s="4"/>
      <c r="AB242" s="1"/>
      <c r="AC242" s="1"/>
      <c r="AD242" s="1"/>
      <c r="AE242" s="1"/>
      <c r="AF242" s="1"/>
      <c r="AG242" s="1"/>
      <c r="AH242" s="1"/>
      <c r="AI242" s="1"/>
    </row>
    <row r="243" spans="1:35" s="2" customFormat="1" ht="11.5" x14ac:dyDescent="0.25">
      <c r="A243" s="1"/>
      <c r="B243" s="227"/>
      <c r="C243" s="227"/>
      <c r="D243" s="225"/>
      <c r="E243" s="225"/>
      <c r="F243" s="226"/>
      <c r="G243" s="166"/>
      <c r="H243" s="226"/>
      <c r="I243" s="166"/>
      <c r="J243" s="226"/>
      <c r="K243" s="166"/>
      <c r="L243" s="226"/>
      <c r="M243" s="166"/>
      <c r="N243" s="226"/>
      <c r="O243" s="166"/>
      <c r="P243" s="226"/>
      <c r="Q243" s="166"/>
      <c r="R243" s="226"/>
      <c r="S243" s="1"/>
      <c r="T243" s="1"/>
      <c r="U243" s="1"/>
      <c r="V243" s="4"/>
      <c r="W243" s="4"/>
      <c r="X243" s="4"/>
      <c r="Y243" s="4"/>
      <c r="Z243" s="4"/>
      <c r="AA243" s="4"/>
      <c r="AB243" s="1"/>
      <c r="AC243" s="1"/>
      <c r="AD243" s="1"/>
      <c r="AE243" s="1"/>
      <c r="AF243" s="1"/>
      <c r="AG243" s="1"/>
      <c r="AH243" s="1"/>
      <c r="AI243" s="1"/>
    </row>
    <row r="244" spans="1:35" s="2" customFormat="1" ht="11.5" x14ac:dyDescent="0.25">
      <c r="A244" s="1"/>
      <c r="B244" s="227"/>
      <c r="C244" s="227"/>
      <c r="D244" s="225"/>
      <c r="E244" s="225"/>
      <c r="F244" s="226"/>
      <c r="G244" s="166"/>
      <c r="H244" s="226"/>
      <c r="I244" s="166"/>
      <c r="J244" s="226"/>
      <c r="K244" s="166"/>
      <c r="L244" s="226"/>
      <c r="M244" s="166"/>
      <c r="N244" s="226"/>
      <c r="O244" s="166"/>
      <c r="P244" s="226"/>
      <c r="Q244" s="166"/>
      <c r="R244" s="226"/>
      <c r="S244" s="1"/>
      <c r="T244" s="1"/>
      <c r="U244" s="1"/>
      <c r="V244" s="4"/>
      <c r="W244" s="4"/>
      <c r="X244" s="4"/>
      <c r="Y244" s="4"/>
      <c r="Z244" s="4"/>
      <c r="AA244" s="4"/>
      <c r="AB244" s="1"/>
      <c r="AC244" s="1"/>
      <c r="AD244" s="1"/>
      <c r="AE244" s="1"/>
      <c r="AF244" s="1"/>
      <c r="AG244" s="1"/>
      <c r="AH244" s="1"/>
      <c r="AI244" s="1"/>
    </row>
    <row r="245" spans="1:35" s="2" customFormat="1" ht="11.5" x14ac:dyDescent="0.25">
      <c r="A245" s="1"/>
      <c r="B245" s="227"/>
      <c r="C245" s="227"/>
      <c r="D245" s="225"/>
      <c r="E245" s="225"/>
      <c r="F245" s="226"/>
      <c r="G245" s="166"/>
      <c r="H245" s="226"/>
      <c r="I245" s="166"/>
      <c r="J245" s="226"/>
      <c r="K245" s="166"/>
      <c r="L245" s="226"/>
      <c r="M245" s="166"/>
      <c r="N245" s="226"/>
      <c r="O245" s="166"/>
      <c r="P245" s="226"/>
      <c r="Q245" s="166"/>
      <c r="R245" s="226"/>
      <c r="S245" s="1"/>
      <c r="T245" s="1"/>
      <c r="U245" s="1"/>
      <c r="V245" s="4"/>
      <c r="W245" s="4"/>
      <c r="X245" s="4"/>
      <c r="Y245" s="4"/>
      <c r="Z245" s="4"/>
      <c r="AA245" s="4"/>
      <c r="AB245" s="1"/>
      <c r="AC245" s="1"/>
      <c r="AD245" s="1"/>
      <c r="AE245" s="1"/>
      <c r="AF245" s="1"/>
      <c r="AG245" s="1"/>
      <c r="AH245" s="1"/>
      <c r="AI245" s="1"/>
    </row>
    <row r="246" spans="1:35" s="2" customFormat="1" ht="11.5" x14ac:dyDescent="0.25">
      <c r="A246" s="1"/>
      <c r="B246" s="227"/>
      <c r="C246" s="227"/>
      <c r="D246" s="225"/>
      <c r="E246" s="225"/>
      <c r="F246" s="226"/>
      <c r="G246" s="166"/>
      <c r="H246" s="226"/>
      <c r="I246" s="166"/>
      <c r="J246" s="226"/>
      <c r="K246" s="166"/>
      <c r="L246" s="226"/>
      <c r="M246" s="166"/>
      <c r="N246" s="226"/>
      <c r="O246" s="166"/>
      <c r="P246" s="226"/>
      <c r="Q246" s="166"/>
      <c r="R246" s="226"/>
      <c r="S246" s="1"/>
      <c r="T246" s="1"/>
      <c r="U246" s="1"/>
      <c r="V246" s="4"/>
      <c r="W246" s="4"/>
      <c r="X246" s="4"/>
      <c r="Y246" s="4"/>
      <c r="Z246" s="4"/>
      <c r="AA246" s="4"/>
      <c r="AB246" s="1"/>
      <c r="AC246" s="1"/>
      <c r="AD246" s="1"/>
      <c r="AE246" s="1"/>
      <c r="AF246" s="1"/>
      <c r="AG246" s="1"/>
      <c r="AH246" s="1"/>
      <c r="AI246" s="1"/>
    </row>
    <row r="247" spans="1:35" s="2" customFormat="1" ht="11.5" x14ac:dyDescent="0.25">
      <c r="A247" s="1"/>
      <c r="B247" s="227"/>
      <c r="C247" s="227"/>
      <c r="D247" s="225"/>
      <c r="E247" s="225"/>
      <c r="F247" s="226"/>
      <c r="G247" s="166"/>
      <c r="H247" s="226"/>
      <c r="I247" s="166"/>
      <c r="J247" s="226"/>
      <c r="K247" s="166"/>
      <c r="L247" s="226"/>
      <c r="M247" s="166"/>
      <c r="N247" s="226"/>
      <c r="O247" s="166"/>
      <c r="P247" s="226"/>
      <c r="Q247" s="166"/>
      <c r="R247" s="226"/>
      <c r="S247" s="1"/>
      <c r="T247" s="1"/>
      <c r="U247" s="1"/>
      <c r="V247" s="4"/>
      <c r="W247" s="4"/>
      <c r="X247" s="4"/>
      <c r="Y247" s="4"/>
      <c r="Z247" s="4"/>
      <c r="AA247" s="4"/>
      <c r="AB247" s="1"/>
      <c r="AC247" s="1"/>
      <c r="AD247" s="1"/>
      <c r="AE247" s="1"/>
      <c r="AF247" s="1"/>
      <c r="AG247" s="1"/>
      <c r="AH247" s="1"/>
      <c r="AI247" s="1"/>
    </row>
    <row r="248" spans="1:35" s="2" customFormat="1" ht="11.5" x14ac:dyDescent="0.25">
      <c r="A248" s="1"/>
      <c r="B248" s="227"/>
      <c r="C248" s="227"/>
      <c r="D248" s="225"/>
      <c r="E248" s="225"/>
      <c r="F248" s="226"/>
      <c r="G248" s="166"/>
      <c r="H248" s="226"/>
      <c r="I248" s="166"/>
      <c r="J248" s="226"/>
      <c r="K248" s="166"/>
      <c r="L248" s="226"/>
      <c r="M248" s="166"/>
      <c r="N248" s="226"/>
      <c r="O248" s="166"/>
      <c r="P248" s="226"/>
      <c r="Q248" s="166"/>
      <c r="R248" s="226"/>
      <c r="S248" s="1"/>
      <c r="T248" s="1"/>
      <c r="U248" s="1"/>
      <c r="V248" s="4"/>
      <c r="W248" s="4"/>
      <c r="X248" s="4"/>
      <c r="Y248" s="4"/>
      <c r="Z248" s="4"/>
      <c r="AA248" s="4"/>
      <c r="AB248" s="1"/>
      <c r="AC248" s="1"/>
      <c r="AD248" s="1"/>
      <c r="AE248" s="1"/>
      <c r="AF248" s="1"/>
      <c r="AG248" s="1"/>
      <c r="AH248" s="1"/>
      <c r="AI248" s="1"/>
    </row>
    <row r="249" spans="1:35" s="2" customFormat="1" ht="11.5" x14ac:dyDescent="0.25">
      <c r="A249" s="1"/>
      <c r="B249" s="227"/>
      <c r="C249" s="227"/>
      <c r="D249" s="225"/>
      <c r="E249" s="225"/>
      <c r="F249" s="226"/>
      <c r="G249" s="166"/>
      <c r="H249" s="226"/>
      <c r="I249" s="166"/>
      <c r="J249" s="226"/>
      <c r="K249" s="166"/>
      <c r="L249" s="226"/>
      <c r="M249" s="166"/>
      <c r="N249" s="226"/>
      <c r="O249" s="166"/>
      <c r="P249" s="226"/>
      <c r="Q249" s="166"/>
      <c r="R249" s="226"/>
      <c r="S249" s="1"/>
      <c r="T249" s="1"/>
      <c r="U249" s="1"/>
      <c r="V249" s="4"/>
      <c r="W249" s="4"/>
      <c r="X249" s="4"/>
      <c r="Y249" s="4"/>
      <c r="Z249" s="4"/>
      <c r="AA249" s="4"/>
      <c r="AB249" s="1"/>
      <c r="AC249" s="1"/>
      <c r="AD249" s="1"/>
      <c r="AE249" s="1"/>
      <c r="AF249" s="1"/>
      <c r="AG249" s="1"/>
      <c r="AH249" s="1"/>
      <c r="AI249" s="1"/>
    </row>
    <row r="250" spans="1:35" s="2" customFormat="1" ht="11.5" x14ac:dyDescent="0.25">
      <c r="A250" s="1"/>
      <c r="B250" s="227"/>
      <c r="C250" s="227"/>
      <c r="D250" s="225"/>
      <c r="E250" s="225"/>
      <c r="F250" s="226"/>
      <c r="G250" s="166"/>
      <c r="H250" s="226"/>
      <c r="I250" s="166"/>
      <c r="J250" s="226"/>
      <c r="K250" s="166"/>
      <c r="L250" s="226"/>
      <c r="M250" s="166"/>
      <c r="N250" s="226"/>
      <c r="O250" s="166"/>
      <c r="P250" s="226"/>
      <c r="Q250" s="166"/>
      <c r="R250" s="226"/>
      <c r="S250" s="1"/>
      <c r="T250" s="1"/>
      <c r="U250" s="1"/>
      <c r="V250" s="4"/>
      <c r="W250" s="4"/>
      <c r="X250" s="4"/>
      <c r="Y250" s="4"/>
      <c r="Z250" s="4"/>
      <c r="AA250" s="4"/>
      <c r="AB250" s="1"/>
      <c r="AC250" s="1"/>
      <c r="AD250" s="1"/>
      <c r="AE250" s="1"/>
      <c r="AF250" s="1"/>
      <c r="AG250" s="1"/>
      <c r="AH250" s="1"/>
      <c r="AI250" s="1"/>
    </row>
    <row r="251" spans="1:35" s="2" customFormat="1" ht="11.5" x14ac:dyDescent="0.25">
      <c r="A251" s="1"/>
      <c r="B251" s="227"/>
      <c r="C251" s="227"/>
      <c r="D251" s="225"/>
      <c r="E251" s="225"/>
      <c r="F251" s="226"/>
      <c r="G251" s="166"/>
      <c r="H251" s="226"/>
      <c r="I251" s="166"/>
      <c r="J251" s="226"/>
      <c r="K251" s="166"/>
      <c r="L251" s="226"/>
      <c r="M251" s="166"/>
      <c r="N251" s="226"/>
      <c r="O251" s="166"/>
      <c r="P251" s="226"/>
      <c r="Q251" s="166"/>
      <c r="R251" s="226"/>
      <c r="S251" s="1"/>
      <c r="T251" s="1"/>
      <c r="U251" s="1"/>
      <c r="V251" s="4"/>
      <c r="W251" s="4"/>
      <c r="X251" s="4"/>
      <c r="Y251" s="4"/>
      <c r="Z251" s="4"/>
      <c r="AA251" s="4"/>
      <c r="AB251" s="1"/>
      <c r="AC251" s="1"/>
      <c r="AD251" s="1"/>
      <c r="AE251" s="1"/>
      <c r="AF251" s="1"/>
      <c r="AG251" s="1"/>
      <c r="AH251" s="1"/>
      <c r="AI251" s="1"/>
    </row>
    <row r="252" spans="1:35" s="2" customFormat="1" ht="11.5" x14ac:dyDescent="0.25">
      <c r="A252" s="1"/>
      <c r="B252" s="227"/>
      <c r="C252" s="227"/>
      <c r="D252" s="225"/>
      <c r="E252" s="225"/>
      <c r="F252" s="226"/>
      <c r="G252" s="166"/>
      <c r="H252" s="226"/>
      <c r="I252" s="166"/>
      <c r="J252" s="226"/>
      <c r="K252" s="166"/>
      <c r="L252" s="226"/>
      <c r="M252" s="166"/>
      <c r="N252" s="226"/>
      <c r="O252" s="166"/>
      <c r="P252" s="226"/>
      <c r="Q252" s="166"/>
      <c r="R252" s="226"/>
      <c r="S252" s="1"/>
      <c r="T252" s="1"/>
      <c r="U252" s="1"/>
      <c r="V252" s="4"/>
      <c r="W252" s="4"/>
      <c r="X252" s="4"/>
      <c r="Y252" s="4"/>
      <c r="Z252" s="4"/>
      <c r="AA252" s="4"/>
      <c r="AB252" s="1"/>
      <c r="AC252" s="1"/>
      <c r="AD252" s="1"/>
      <c r="AE252" s="1"/>
      <c r="AF252" s="1"/>
      <c r="AG252" s="1"/>
      <c r="AH252" s="1"/>
      <c r="AI252" s="1"/>
    </row>
    <row r="253" spans="1:35" s="2" customFormat="1" ht="11.5" x14ac:dyDescent="0.25">
      <c r="A253" s="1"/>
      <c r="B253" s="227"/>
      <c r="C253" s="227"/>
      <c r="D253" s="225"/>
      <c r="E253" s="225"/>
      <c r="F253" s="226"/>
      <c r="G253" s="166"/>
      <c r="H253" s="226"/>
      <c r="I253" s="166"/>
      <c r="J253" s="226"/>
      <c r="K253" s="166"/>
      <c r="L253" s="226"/>
      <c r="M253" s="166"/>
      <c r="N253" s="226"/>
      <c r="O253" s="166"/>
      <c r="P253" s="226"/>
      <c r="Q253" s="166"/>
      <c r="R253" s="226"/>
      <c r="S253" s="1"/>
      <c r="T253" s="1"/>
      <c r="U253" s="1"/>
      <c r="V253" s="4"/>
      <c r="W253" s="4"/>
      <c r="X253" s="4"/>
      <c r="Y253" s="4"/>
      <c r="Z253" s="4"/>
      <c r="AA253" s="4"/>
      <c r="AB253" s="1"/>
      <c r="AC253" s="1"/>
      <c r="AD253" s="1"/>
      <c r="AE253" s="1"/>
      <c r="AF253" s="1"/>
      <c r="AG253" s="1"/>
      <c r="AH253" s="1"/>
      <c r="AI253" s="1"/>
    </row>
    <row r="254" spans="1:35" s="2" customFormat="1" ht="11.5" x14ac:dyDescent="0.25">
      <c r="A254" s="1"/>
      <c r="B254" s="227"/>
      <c r="C254" s="227"/>
      <c r="D254" s="225"/>
      <c r="E254" s="225"/>
      <c r="F254" s="226"/>
      <c r="G254" s="166"/>
      <c r="H254" s="226"/>
      <c r="I254" s="166"/>
      <c r="J254" s="226"/>
      <c r="K254" s="166"/>
      <c r="L254" s="226"/>
      <c r="M254" s="166"/>
      <c r="N254" s="226"/>
      <c r="O254" s="166"/>
      <c r="P254" s="226"/>
      <c r="Q254" s="166"/>
      <c r="R254" s="226"/>
      <c r="S254" s="1"/>
      <c r="T254" s="1"/>
      <c r="U254" s="1"/>
      <c r="V254" s="4"/>
      <c r="W254" s="4"/>
      <c r="X254" s="4"/>
      <c r="Y254" s="4"/>
      <c r="Z254" s="4"/>
      <c r="AA254" s="4"/>
      <c r="AB254" s="1"/>
      <c r="AC254" s="1"/>
      <c r="AD254" s="1"/>
      <c r="AE254" s="1"/>
      <c r="AF254" s="1"/>
      <c r="AG254" s="1"/>
      <c r="AH254" s="1"/>
      <c r="AI254" s="1"/>
    </row>
    <row r="255" spans="1:35" s="2" customFormat="1" ht="11.5" x14ac:dyDescent="0.25">
      <c r="A255" s="1"/>
      <c r="B255" s="227"/>
      <c r="C255" s="227"/>
      <c r="D255" s="225"/>
      <c r="E255" s="225"/>
      <c r="F255" s="226"/>
      <c r="G255" s="166"/>
      <c r="H255" s="226"/>
      <c r="I255" s="166"/>
      <c r="J255" s="226"/>
      <c r="K255" s="166"/>
      <c r="L255" s="226"/>
      <c r="M255" s="166"/>
      <c r="N255" s="226"/>
      <c r="O255" s="166"/>
      <c r="P255" s="226"/>
      <c r="Q255" s="166"/>
      <c r="R255" s="226"/>
      <c r="S255" s="1"/>
      <c r="T255" s="1"/>
      <c r="U255" s="1"/>
      <c r="V255" s="4"/>
      <c r="W255" s="4"/>
      <c r="X255" s="4"/>
      <c r="Y255" s="4"/>
      <c r="Z255" s="4"/>
      <c r="AA255" s="4"/>
      <c r="AB255" s="1"/>
      <c r="AC255" s="1"/>
      <c r="AD255" s="1"/>
      <c r="AE255" s="1"/>
      <c r="AF255" s="1"/>
      <c r="AG255" s="1"/>
      <c r="AH255" s="1"/>
      <c r="AI255" s="1"/>
    </row>
    <row r="256" spans="1:35" s="2" customFormat="1" ht="11.5" x14ac:dyDescent="0.25">
      <c r="A256" s="1"/>
      <c r="B256" s="227"/>
      <c r="C256" s="227"/>
      <c r="D256" s="225"/>
      <c r="E256" s="225"/>
      <c r="F256" s="226"/>
      <c r="G256" s="166"/>
      <c r="H256" s="226"/>
      <c r="I256" s="166"/>
      <c r="J256" s="226"/>
      <c r="K256" s="166"/>
      <c r="L256" s="226"/>
      <c r="M256" s="166"/>
      <c r="N256" s="226"/>
      <c r="O256" s="166"/>
      <c r="P256" s="226"/>
      <c r="Q256" s="166"/>
      <c r="R256" s="226"/>
      <c r="S256" s="1"/>
      <c r="T256" s="1"/>
      <c r="U256" s="1"/>
      <c r="V256" s="4"/>
      <c r="W256" s="4"/>
      <c r="X256" s="4"/>
      <c r="Y256" s="4"/>
      <c r="Z256" s="4"/>
      <c r="AA256" s="4"/>
      <c r="AB256" s="1"/>
      <c r="AC256" s="1"/>
      <c r="AD256" s="1"/>
      <c r="AE256" s="1"/>
      <c r="AF256" s="1"/>
      <c r="AG256" s="1"/>
      <c r="AH256" s="1"/>
      <c r="AI256" s="1"/>
    </row>
    <row r="257" spans="1:35" s="2" customFormat="1" ht="11.5" x14ac:dyDescent="0.25">
      <c r="A257" s="1"/>
      <c r="B257" s="227"/>
      <c r="C257" s="227"/>
      <c r="D257" s="225"/>
      <c r="E257" s="225"/>
      <c r="F257" s="226"/>
      <c r="G257" s="166"/>
      <c r="H257" s="226"/>
      <c r="I257" s="166"/>
      <c r="J257" s="226"/>
      <c r="K257" s="166"/>
      <c r="L257" s="226"/>
      <c r="M257" s="166"/>
      <c r="N257" s="226"/>
      <c r="O257" s="166"/>
      <c r="P257" s="226"/>
      <c r="Q257" s="166"/>
      <c r="R257" s="226"/>
      <c r="S257" s="1"/>
      <c r="T257" s="1"/>
      <c r="U257" s="1"/>
      <c r="V257" s="4"/>
      <c r="W257" s="4"/>
      <c r="X257" s="4"/>
      <c r="Y257" s="4"/>
      <c r="Z257" s="4"/>
      <c r="AA257" s="4"/>
      <c r="AB257" s="1"/>
      <c r="AC257" s="1"/>
      <c r="AD257" s="1"/>
      <c r="AE257" s="1"/>
      <c r="AF257" s="1"/>
      <c r="AG257" s="1"/>
      <c r="AH257" s="1"/>
      <c r="AI257" s="1"/>
    </row>
    <row r="258" spans="1:35" s="2" customFormat="1" ht="11.5" x14ac:dyDescent="0.25">
      <c r="A258" s="1"/>
      <c r="B258" s="227"/>
      <c r="C258" s="227"/>
      <c r="D258" s="225"/>
      <c r="E258" s="225"/>
      <c r="F258" s="226"/>
      <c r="G258" s="166"/>
      <c r="H258" s="226"/>
      <c r="I258" s="166"/>
      <c r="J258" s="226"/>
      <c r="K258" s="166"/>
      <c r="L258" s="226"/>
      <c r="M258" s="166"/>
      <c r="N258" s="226"/>
      <c r="O258" s="166"/>
      <c r="P258" s="226"/>
      <c r="Q258" s="166"/>
      <c r="R258" s="226"/>
      <c r="S258" s="1"/>
      <c r="T258" s="1"/>
      <c r="U258" s="1"/>
      <c r="V258" s="4"/>
      <c r="W258" s="4"/>
      <c r="X258" s="4"/>
      <c r="Y258" s="4"/>
      <c r="Z258" s="4"/>
      <c r="AA258" s="4"/>
      <c r="AB258" s="1"/>
      <c r="AC258" s="1"/>
      <c r="AD258" s="1"/>
      <c r="AE258" s="1"/>
      <c r="AF258" s="1"/>
      <c r="AG258" s="1"/>
      <c r="AH258" s="1"/>
      <c r="AI258" s="1"/>
    </row>
    <row r="259" spans="1:35" s="2" customFormat="1" ht="11.5" x14ac:dyDescent="0.25">
      <c r="A259" s="1"/>
      <c r="B259" s="227"/>
      <c r="C259" s="227"/>
      <c r="D259" s="225"/>
      <c r="E259" s="225"/>
      <c r="F259" s="226"/>
      <c r="G259" s="166"/>
      <c r="H259" s="226"/>
      <c r="I259" s="166"/>
      <c r="J259" s="226"/>
      <c r="K259" s="166"/>
      <c r="L259" s="226"/>
      <c r="M259" s="166"/>
      <c r="N259" s="226"/>
      <c r="O259" s="166"/>
      <c r="P259" s="226"/>
      <c r="Q259" s="166"/>
      <c r="R259" s="226"/>
      <c r="S259" s="1"/>
      <c r="T259" s="1"/>
      <c r="U259" s="1"/>
      <c r="V259" s="4"/>
      <c r="W259" s="4"/>
      <c r="X259" s="4"/>
      <c r="Y259" s="4"/>
      <c r="Z259" s="4"/>
      <c r="AA259" s="4"/>
      <c r="AB259" s="1"/>
      <c r="AC259" s="1"/>
      <c r="AD259" s="1"/>
      <c r="AE259" s="1"/>
      <c r="AF259" s="1"/>
      <c r="AG259" s="1"/>
      <c r="AH259" s="1"/>
      <c r="AI259" s="1"/>
    </row>
    <row r="260" spans="1:35" s="2" customFormat="1" ht="11.5" x14ac:dyDescent="0.25">
      <c r="A260" s="1"/>
      <c r="B260" s="227"/>
      <c r="C260" s="227"/>
      <c r="D260" s="225"/>
      <c r="E260" s="225"/>
      <c r="F260" s="226"/>
      <c r="G260" s="166"/>
      <c r="H260" s="226"/>
      <c r="I260" s="166"/>
      <c r="J260" s="226"/>
      <c r="K260" s="166"/>
      <c r="L260" s="226"/>
      <c r="M260" s="166"/>
      <c r="N260" s="226"/>
      <c r="O260" s="166"/>
      <c r="P260" s="226"/>
      <c r="Q260" s="166"/>
      <c r="R260" s="226"/>
      <c r="S260" s="1"/>
      <c r="T260" s="1"/>
      <c r="U260" s="1"/>
      <c r="V260" s="4"/>
      <c r="W260" s="4"/>
      <c r="X260" s="4"/>
      <c r="Y260" s="4"/>
      <c r="Z260" s="4"/>
      <c r="AA260" s="4"/>
      <c r="AB260" s="1"/>
      <c r="AC260" s="1"/>
      <c r="AD260" s="1"/>
      <c r="AE260" s="1"/>
      <c r="AF260" s="1"/>
      <c r="AG260" s="1"/>
      <c r="AH260" s="1"/>
      <c r="AI260" s="1"/>
    </row>
    <row r="261" spans="1:35" s="2" customFormat="1" ht="11.5" x14ac:dyDescent="0.25">
      <c r="A261" s="1"/>
      <c r="B261" s="227"/>
      <c r="C261" s="227"/>
      <c r="D261" s="225"/>
      <c r="E261" s="225"/>
      <c r="F261" s="226"/>
      <c r="G261" s="166"/>
      <c r="H261" s="226"/>
      <c r="I261" s="166"/>
      <c r="J261" s="226"/>
      <c r="K261" s="166"/>
      <c r="L261" s="226"/>
      <c r="M261" s="166"/>
      <c r="N261" s="226"/>
      <c r="O261" s="166"/>
      <c r="P261" s="226"/>
      <c r="Q261" s="166"/>
      <c r="R261" s="226"/>
      <c r="S261" s="1"/>
      <c r="T261" s="1"/>
      <c r="U261" s="1"/>
      <c r="V261" s="4"/>
      <c r="W261" s="4"/>
      <c r="X261" s="4"/>
      <c r="Y261" s="4"/>
      <c r="Z261" s="4"/>
      <c r="AA261" s="4"/>
      <c r="AB261" s="1"/>
      <c r="AC261" s="1"/>
      <c r="AD261" s="1"/>
      <c r="AE261" s="1"/>
      <c r="AF261" s="1"/>
      <c r="AG261" s="1"/>
      <c r="AH261" s="1"/>
      <c r="AI261" s="1"/>
    </row>
    <row r="262" spans="1:35" s="2" customFormat="1" ht="11.5" x14ac:dyDescent="0.25">
      <c r="A262" s="1"/>
      <c r="B262" s="227"/>
      <c r="C262" s="227"/>
      <c r="D262" s="225"/>
      <c r="E262" s="225"/>
      <c r="F262" s="226"/>
      <c r="G262" s="166"/>
      <c r="H262" s="226"/>
      <c r="I262" s="166"/>
      <c r="J262" s="226"/>
      <c r="K262" s="166"/>
      <c r="L262" s="226"/>
      <c r="M262" s="166"/>
      <c r="N262" s="226"/>
      <c r="O262" s="166"/>
      <c r="P262" s="226"/>
      <c r="Q262" s="166"/>
      <c r="R262" s="226"/>
      <c r="S262" s="1"/>
      <c r="T262" s="1"/>
      <c r="U262" s="1"/>
      <c r="V262" s="4"/>
      <c r="W262" s="4"/>
      <c r="X262" s="4"/>
      <c r="Y262" s="4"/>
      <c r="Z262" s="4"/>
      <c r="AA262" s="4"/>
      <c r="AB262" s="1"/>
      <c r="AC262" s="1"/>
      <c r="AD262" s="1"/>
      <c r="AE262" s="1"/>
      <c r="AF262" s="1"/>
      <c r="AG262" s="1"/>
      <c r="AH262" s="1"/>
      <c r="AI262" s="1"/>
    </row>
    <row r="263" spans="1:35" s="2" customFormat="1" ht="11.5" x14ac:dyDescent="0.25">
      <c r="A263" s="1"/>
      <c r="B263" s="227"/>
      <c r="C263" s="227"/>
      <c r="D263" s="225"/>
      <c r="E263" s="225"/>
      <c r="F263" s="226"/>
      <c r="G263" s="166"/>
      <c r="H263" s="226"/>
      <c r="I263" s="166"/>
      <c r="J263" s="226"/>
      <c r="K263" s="166"/>
      <c r="L263" s="226"/>
      <c r="M263" s="166"/>
      <c r="N263" s="226"/>
      <c r="O263" s="166"/>
      <c r="P263" s="226"/>
      <c r="Q263" s="166"/>
      <c r="R263" s="226"/>
      <c r="S263" s="1"/>
      <c r="T263" s="1"/>
      <c r="U263" s="1"/>
      <c r="V263" s="4"/>
      <c r="W263" s="4"/>
      <c r="X263" s="4"/>
      <c r="Y263" s="4"/>
      <c r="Z263" s="4"/>
      <c r="AA263" s="4"/>
      <c r="AB263" s="1"/>
      <c r="AC263" s="1"/>
      <c r="AD263" s="1"/>
      <c r="AE263" s="1"/>
      <c r="AF263" s="1"/>
      <c r="AG263" s="1"/>
      <c r="AH263" s="1"/>
      <c r="AI263" s="1"/>
    </row>
    <row r="264" spans="1:35" s="2" customFormat="1" ht="11.5" x14ac:dyDescent="0.25">
      <c r="A264" s="1"/>
      <c r="B264" s="227"/>
      <c r="C264" s="227"/>
      <c r="D264" s="225"/>
      <c r="E264" s="225"/>
      <c r="F264" s="226"/>
      <c r="G264" s="166"/>
      <c r="H264" s="226"/>
      <c r="I264" s="166"/>
      <c r="J264" s="226"/>
      <c r="K264" s="166"/>
      <c r="L264" s="226"/>
      <c r="M264" s="166"/>
      <c r="N264" s="226"/>
      <c r="O264" s="166"/>
      <c r="P264" s="226"/>
      <c r="Q264" s="166"/>
      <c r="R264" s="226"/>
      <c r="S264" s="1"/>
      <c r="T264" s="1"/>
      <c r="U264" s="1"/>
      <c r="V264" s="4"/>
      <c r="W264" s="4"/>
      <c r="X264" s="4"/>
      <c r="Y264" s="4"/>
      <c r="Z264" s="4"/>
      <c r="AA264" s="4"/>
      <c r="AB264" s="1"/>
      <c r="AC264" s="1"/>
      <c r="AD264" s="1"/>
      <c r="AE264" s="1"/>
      <c r="AF264" s="1"/>
      <c r="AG264" s="1"/>
      <c r="AH264" s="1"/>
      <c r="AI264" s="1"/>
    </row>
    <row r="265" spans="1:35" s="2" customFormat="1" ht="11.5" x14ac:dyDescent="0.25">
      <c r="A265" s="1"/>
      <c r="B265" s="227"/>
      <c r="C265" s="227"/>
      <c r="D265" s="225"/>
      <c r="E265" s="225"/>
      <c r="F265" s="226"/>
      <c r="G265" s="166"/>
      <c r="H265" s="226"/>
      <c r="I265" s="166"/>
      <c r="J265" s="226"/>
      <c r="K265" s="166"/>
      <c r="L265" s="226"/>
      <c r="M265" s="166"/>
      <c r="N265" s="226"/>
      <c r="O265" s="166"/>
      <c r="P265" s="226"/>
      <c r="Q265" s="166"/>
      <c r="R265" s="226"/>
      <c r="S265" s="1"/>
      <c r="T265" s="1"/>
      <c r="U265" s="1"/>
      <c r="V265" s="4"/>
      <c r="W265" s="4"/>
      <c r="X265" s="4"/>
      <c r="Y265" s="4"/>
      <c r="Z265" s="4"/>
      <c r="AA265" s="4"/>
      <c r="AB265" s="1"/>
      <c r="AC265" s="1"/>
      <c r="AD265" s="1"/>
      <c r="AE265" s="1"/>
      <c r="AF265" s="1"/>
      <c r="AG265" s="1"/>
      <c r="AH265" s="1"/>
      <c r="AI265" s="1"/>
    </row>
    <row r="266" spans="1:35" s="2" customFormat="1" ht="11.5" x14ac:dyDescent="0.25">
      <c r="A266" s="1"/>
      <c r="B266" s="227"/>
      <c r="C266" s="227"/>
      <c r="D266" s="225"/>
      <c r="E266" s="225"/>
      <c r="F266" s="226"/>
      <c r="G266" s="166"/>
      <c r="H266" s="226"/>
      <c r="I266" s="166"/>
      <c r="J266" s="226"/>
      <c r="K266" s="166"/>
      <c r="L266" s="226"/>
      <c r="M266" s="166"/>
      <c r="N266" s="226"/>
      <c r="O266" s="166"/>
      <c r="P266" s="226"/>
      <c r="Q266" s="166"/>
      <c r="R266" s="226"/>
      <c r="S266" s="1"/>
      <c r="T266" s="1"/>
      <c r="U266" s="1"/>
      <c r="V266" s="4"/>
      <c r="W266" s="4"/>
      <c r="X266" s="4"/>
      <c r="Y266" s="4"/>
      <c r="Z266" s="4"/>
      <c r="AA266" s="4"/>
      <c r="AB266" s="1"/>
      <c r="AC266" s="1"/>
      <c r="AD266" s="1"/>
      <c r="AE266" s="1"/>
      <c r="AF266" s="1"/>
      <c r="AG266" s="1"/>
      <c r="AH266" s="1"/>
      <c r="AI266" s="1"/>
    </row>
    <row r="267" spans="1:35" s="2" customFormat="1" ht="11.5" x14ac:dyDescent="0.25">
      <c r="A267" s="1"/>
      <c r="B267" s="227"/>
      <c r="C267" s="227"/>
      <c r="D267" s="225"/>
      <c r="E267" s="225"/>
      <c r="F267" s="226"/>
      <c r="G267" s="166"/>
      <c r="H267" s="226"/>
      <c r="I267" s="166"/>
      <c r="J267" s="226"/>
      <c r="K267" s="166"/>
      <c r="L267" s="226"/>
      <c r="M267" s="166"/>
      <c r="N267" s="226"/>
      <c r="O267" s="166"/>
      <c r="P267" s="226"/>
      <c r="Q267" s="166"/>
      <c r="R267" s="226"/>
      <c r="S267" s="1"/>
      <c r="T267" s="1"/>
      <c r="U267" s="1"/>
      <c r="V267" s="4"/>
      <c r="W267" s="4"/>
      <c r="X267" s="4"/>
      <c r="Y267" s="4"/>
      <c r="Z267" s="4"/>
      <c r="AA267" s="4"/>
      <c r="AB267" s="1"/>
      <c r="AC267" s="1"/>
      <c r="AD267" s="1"/>
      <c r="AE267" s="1"/>
      <c r="AF267" s="1"/>
      <c r="AG267" s="1"/>
      <c r="AH267" s="1"/>
      <c r="AI267" s="1"/>
    </row>
    <row r="268" spans="1:35" s="2" customFormat="1" ht="11.5" x14ac:dyDescent="0.25">
      <c r="A268" s="1"/>
      <c r="B268" s="227"/>
      <c r="C268" s="227"/>
      <c r="D268" s="225"/>
      <c r="E268" s="225"/>
      <c r="F268" s="226"/>
      <c r="G268" s="166"/>
      <c r="H268" s="226"/>
      <c r="I268" s="166"/>
      <c r="J268" s="226"/>
      <c r="K268" s="166"/>
      <c r="L268" s="226"/>
      <c r="M268" s="166"/>
      <c r="N268" s="226"/>
      <c r="O268" s="166"/>
      <c r="P268" s="226"/>
      <c r="Q268" s="166"/>
      <c r="R268" s="226"/>
      <c r="S268" s="1"/>
      <c r="T268" s="1"/>
      <c r="U268" s="1"/>
      <c r="V268" s="4"/>
      <c r="W268" s="4"/>
      <c r="X268" s="4"/>
      <c r="Y268" s="4"/>
      <c r="Z268" s="4"/>
      <c r="AA268" s="4"/>
      <c r="AB268" s="1"/>
      <c r="AC268" s="1"/>
      <c r="AD268" s="1"/>
      <c r="AE268" s="1"/>
      <c r="AF268" s="1"/>
      <c r="AG268" s="1"/>
      <c r="AH268" s="1"/>
      <c r="AI268" s="1"/>
    </row>
    <row r="269" spans="1:35" s="2" customFormat="1" ht="11.5" x14ac:dyDescent="0.25">
      <c r="A269" s="1"/>
      <c r="B269" s="227"/>
      <c r="C269" s="227"/>
      <c r="D269" s="225"/>
      <c r="E269" s="225"/>
      <c r="F269" s="226"/>
      <c r="G269" s="166"/>
      <c r="H269" s="226"/>
      <c r="I269" s="166"/>
      <c r="J269" s="226"/>
      <c r="K269" s="166"/>
      <c r="L269" s="226"/>
      <c r="M269" s="166"/>
      <c r="N269" s="226"/>
      <c r="O269" s="166"/>
      <c r="P269" s="226"/>
      <c r="Q269" s="166"/>
      <c r="R269" s="226"/>
      <c r="S269" s="1"/>
      <c r="T269" s="1"/>
      <c r="U269" s="1"/>
      <c r="V269" s="4"/>
      <c r="W269" s="4"/>
      <c r="X269" s="4"/>
      <c r="Y269" s="4"/>
      <c r="Z269" s="4"/>
      <c r="AA269" s="4"/>
      <c r="AB269" s="1"/>
      <c r="AC269" s="1"/>
      <c r="AD269" s="1"/>
      <c r="AE269" s="1"/>
      <c r="AF269" s="1"/>
      <c r="AG269" s="1"/>
      <c r="AH269" s="1"/>
      <c r="AI269" s="1"/>
    </row>
    <row r="270" spans="1:35" s="2" customFormat="1" ht="11.5" x14ac:dyDescent="0.25">
      <c r="A270" s="1"/>
      <c r="B270" s="227"/>
      <c r="C270" s="227"/>
      <c r="D270" s="225"/>
      <c r="E270" s="225"/>
      <c r="F270" s="226"/>
      <c r="G270" s="166"/>
      <c r="H270" s="226"/>
      <c r="I270" s="166"/>
      <c r="J270" s="226"/>
      <c r="K270" s="166"/>
      <c r="L270" s="226"/>
      <c r="M270" s="166"/>
      <c r="N270" s="226"/>
      <c r="O270" s="166"/>
      <c r="P270" s="226"/>
      <c r="Q270" s="166"/>
      <c r="R270" s="226"/>
      <c r="S270" s="1"/>
      <c r="T270" s="1"/>
      <c r="U270" s="1"/>
      <c r="V270" s="4"/>
      <c r="W270" s="4"/>
      <c r="X270" s="4"/>
      <c r="Y270" s="4"/>
      <c r="Z270" s="4"/>
      <c r="AA270" s="4"/>
      <c r="AB270" s="1"/>
      <c r="AC270" s="1"/>
      <c r="AD270" s="1"/>
      <c r="AE270" s="1"/>
      <c r="AF270" s="1"/>
      <c r="AG270" s="1"/>
      <c r="AH270" s="1"/>
      <c r="AI270" s="1"/>
    </row>
    <row r="271" spans="1:35" s="2" customFormat="1" ht="11.5" x14ac:dyDescent="0.25">
      <c r="A271" s="1"/>
      <c r="B271" s="227"/>
      <c r="C271" s="227"/>
      <c r="D271" s="225"/>
      <c r="E271" s="225"/>
      <c r="F271" s="226"/>
      <c r="G271" s="166"/>
      <c r="H271" s="226"/>
      <c r="I271" s="166"/>
      <c r="J271" s="226"/>
      <c r="K271" s="166"/>
      <c r="L271" s="226"/>
      <c r="M271" s="166"/>
      <c r="N271" s="226"/>
      <c r="O271" s="166"/>
      <c r="P271" s="226"/>
      <c r="Q271" s="166"/>
      <c r="R271" s="226"/>
      <c r="S271" s="1"/>
      <c r="T271" s="1"/>
      <c r="U271" s="1"/>
      <c r="V271" s="4"/>
      <c r="W271" s="4"/>
      <c r="X271" s="4"/>
      <c r="Y271" s="4"/>
      <c r="Z271" s="4"/>
      <c r="AA271" s="4"/>
      <c r="AB271" s="1"/>
      <c r="AC271" s="1"/>
      <c r="AD271" s="1"/>
      <c r="AE271" s="1"/>
      <c r="AF271" s="1"/>
      <c r="AG271" s="1"/>
      <c r="AH271" s="1"/>
      <c r="AI271" s="1"/>
    </row>
    <row r="272" spans="1:35" s="2" customFormat="1" ht="11.5" x14ac:dyDescent="0.25">
      <c r="A272" s="1"/>
      <c r="B272" s="227"/>
      <c r="C272" s="227"/>
      <c r="D272" s="225"/>
      <c r="E272" s="225"/>
      <c r="F272" s="226"/>
      <c r="G272" s="166"/>
      <c r="H272" s="226"/>
      <c r="I272" s="166"/>
      <c r="J272" s="226"/>
      <c r="K272" s="166"/>
      <c r="L272" s="226"/>
      <c r="M272" s="166"/>
      <c r="N272" s="226"/>
      <c r="O272" s="166"/>
      <c r="P272" s="226"/>
      <c r="Q272" s="166"/>
      <c r="R272" s="226"/>
      <c r="S272" s="1"/>
      <c r="T272" s="1"/>
      <c r="U272" s="1"/>
      <c r="V272" s="4"/>
      <c r="W272" s="4"/>
      <c r="X272" s="4"/>
      <c r="Y272" s="4"/>
      <c r="Z272" s="4"/>
      <c r="AA272" s="4"/>
      <c r="AB272" s="1"/>
      <c r="AC272" s="1"/>
      <c r="AD272" s="1"/>
      <c r="AE272" s="1"/>
      <c r="AF272" s="1"/>
      <c r="AG272" s="1"/>
      <c r="AH272" s="1"/>
      <c r="AI272" s="1"/>
    </row>
    <row r="273" spans="1:35" s="2" customFormat="1" ht="11.5" x14ac:dyDescent="0.25">
      <c r="A273" s="1"/>
      <c r="B273" s="227"/>
      <c r="C273" s="227"/>
      <c r="D273" s="225"/>
      <c r="E273" s="225"/>
      <c r="F273" s="226"/>
      <c r="G273" s="166"/>
      <c r="H273" s="226"/>
      <c r="I273" s="166"/>
      <c r="J273" s="226"/>
      <c r="K273" s="166"/>
      <c r="L273" s="226"/>
      <c r="M273" s="166"/>
      <c r="N273" s="226"/>
      <c r="O273" s="166"/>
      <c r="P273" s="226"/>
      <c r="Q273" s="166"/>
      <c r="R273" s="226"/>
      <c r="S273" s="1"/>
      <c r="T273" s="1"/>
      <c r="U273" s="1"/>
      <c r="V273" s="4"/>
      <c r="W273" s="4"/>
      <c r="X273" s="4"/>
      <c r="Y273" s="4"/>
      <c r="Z273" s="4"/>
      <c r="AA273" s="4"/>
      <c r="AB273" s="1"/>
      <c r="AC273" s="1"/>
      <c r="AD273" s="1"/>
      <c r="AE273" s="1"/>
      <c r="AF273" s="1"/>
      <c r="AG273" s="1"/>
      <c r="AH273" s="1"/>
      <c r="AI273" s="1"/>
    </row>
    <row r="274" spans="1:35" s="2" customFormat="1" ht="11.5" x14ac:dyDescent="0.25">
      <c r="A274" s="1"/>
      <c r="B274" s="227"/>
      <c r="C274" s="227"/>
      <c r="D274" s="225"/>
      <c r="E274" s="225"/>
      <c r="F274" s="226"/>
      <c r="G274" s="166"/>
      <c r="H274" s="226"/>
      <c r="I274" s="166"/>
      <c r="J274" s="226"/>
      <c r="K274" s="166"/>
      <c r="L274" s="226"/>
      <c r="M274" s="166"/>
      <c r="N274" s="226"/>
      <c r="O274" s="166"/>
      <c r="P274" s="226"/>
      <c r="Q274" s="166"/>
      <c r="R274" s="226"/>
      <c r="S274" s="1"/>
      <c r="T274" s="1"/>
      <c r="U274" s="1"/>
      <c r="V274" s="4"/>
      <c r="W274" s="4"/>
      <c r="X274" s="4"/>
      <c r="Y274" s="4"/>
      <c r="Z274" s="4"/>
      <c r="AA274" s="4"/>
      <c r="AB274" s="1"/>
      <c r="AC274" s="1"/>
      <c r="AD274" s="1"/>
      <c r="AE274" s="1"/>
      <c r="AF274" s="1"/>
      <c r="AG274" s="1"/>
      <c r="AH274" s="1"/>
      <c r="AI274" s="1"/>
    </row>
    <row r="275" spans="1:35" s="2" customFormat="1" ht="11.5" x14ac:dyDescent="0.25">
      <c r="A275" s="1"/>
      <c r="B275" s="227"/>
      <c r="C275" s="227"/>
      <c r="D275" s="225"/>
      <c r="E275" s="225"/>
      <c r="F275" s="226"/>
      <c r="G275" s="166"/>
      <c r="H275" s="226"/>
      <c r="I275" s="166"/>
      <c r="J275" s="226"/>
      <c r="K275" s="166"/>
      <c r="L275" s="226"/>
      <c r="M275" s="166"/>
      <c r="N275" s="226"/>
      <c r="O275" s="166"/>
      <c r="P275" s="226"/>
      <c r="Q275" s="166"/>
      <c r="R275" s="226"/>
      <c r="S275" s="1"/>
      <c r="T275" s="1"/>
      <c r="U275" s="1"/>
      <c r="V275" s="4"/>
      <c r="W275" s="4"/>
      <c r="X275" s="4"/>
      <c r="Y275" s="4"/>
      <c r="Z275" s="4"/>
      <c r="AA275" s="4"/>
      <c r="AB275" s="1"/>
      <c r="AC275" s="1"/>
      <c r="AD275" s="1"/>
      <c r="AE275" s="1"/>
      <c r="AF275" s="1"/>
      <c r="AG275" s="1"/>
      <c r="AH275" s="1"/>
      <c r="AI275" s="1"/>
    </row>
    <row r="276" spans="1:35" s="2" customFormat="1" ht="11.5" x14ac:dyDescent="0.25">
      <c r="A276" s="1"/>
      <c r="B276" s="227"/>
      <c r="C276" s="227"/>
      <c r="D276" s="225"/>
      <c r="E276" s="225"/>
      <c r="F276" s="226"/>
      <c r="G276" s="166"/>
      <c r="H276" s="226"/>
      <c r="I276" s="166"/>
      <c r="J276" s="226"/>
      <c r="K276" s="166"/>
      <c r="L276" s="226"/>
      <c r="M276" s="166"/>
      <c r="N276" s="226"/>
      <c r="O276" s="166"/>
      <c r="P276" s="226"/>
      <c r="Q276" s="166"/>
      <c r="R276" s="226"/>
      <c r="S276" s="1"/>
      <c r="T276" s="1"/>
      <c r="U276" s="1"/>
      <c r="V276" s="4"/>
      <c r="W276" s="4"/>
      <c r="X276" s="4"/>
      <c r="Y276" s="4"/>
      <c r="Z276" s="4"/>
      <c r="AA276" s="4"/>
      <c r="AB276" s="1"/>
      <c r="AC276" s="1"/>
      <c r="AD276" s="1"/>
      <c r="AE276" s="1"/>
      <c r="AF276" s="1"/>
      <c r="AG276" s="1"/>
      <c r="AH276" s="1"/>
      <c r="AI276" s="1"/>
    </row>
    <row r="277" spans="1:35" s="2" customFormat="1" ht="11.5" x14ac:dyDescent="0.25">
      <c r="A277" s="1"/>
      <c r="B277" s="227"/>
      <c r="C277" s="227"/>
      <c r="D277" s="225"/>
      <c r="E277" s="225"/>
      <c r="F277" s="226"/>
      <c r="G277" s="166"/>
      <c r="H277" s="226"/>
      <c r="I277" s="166"/>
      <c r="J277" s="226"/>
      <c r="K277" s="166"/>
      <c r="L277" s="226"/>
      <c r="M277" s="166"/>
      <c r="N277" s="226"/>
      <c r="O277" s="166"/>
      <c r="P277" s="226"/>
      <c r="Q277" s="166"/>
      <c r="R277" s="226"/>
      <c r="S277" s="1"/>
      <c r="T277" s="1"/>
      <c r="U277" s="1"/>
      <c r="V277" s="4"/>
      <c r="W277" s="4"/>
      <c r="X277" s="4"/>
      <c r="Y277" s="4"/>
      <c r="Z277" s="4"/>
      <c r="AA277" s="4"/>
      <c r="AB277" s="1"/>
      <c r="AC277" s="1"/>
      <c r="AD277" s="1"/>
      <c r="AE277" s="1"/>
      <c r="AF277" s="1"/>
      <c r="AG277" s="1"/>
      <c r="AH277" s="1"/>
      <c r="AI277" s="1"/>
    </row>
    <row r="278" spans="1:35" s="2" customFormat="1" ht="11.5" x14ac:dyDescent="0.25">
      <c r="A278" s="1"/>
      <c r="B278" s="227"/>
      <c r="C278" s="227"/>
      <c r="D278" s="225"/>
      <c r="E278" s="225"/>
      <c r="F278" s="226"/>
      <c r="G278" s="166"/>
      <c r="H278" s="226"/>
      <c r="I278" s="166"/>
      <c r="J278" s="226"/>
      <c r="K278" s="166"/>
      <c r="L278" s="226"/>
      <c r="M278" s="166"/>
      <c r="N278" s="226"/>
      <c r="O278" s="166"/>
      <c r="P278" s="226"/>
      <c r="Q278" s="166"/>
      <c r="R278" s="226"/>
      <c r="S278" s="1"/>
      <c r="T278" s="1"/>
      <c r="U278" s="1"/>
      <c r="V278" s="4"/>
      <c r="W278" s="4"/>
      <c r="X278" s="4"/>
      <c r="Y278" s="4"/>
      <c r="Z278" s="4"/>
      <c r="AA278" s="4"/>
      <c r="AB278" s="1"/>
      <c r="AC278" s="1"/>
      <c r="AD278" s="1"/>
      <c r="AE278" s="1"/>
      <c r="AF278" s="1"/>
      <c r="AG278" s="1"/>
      <c r="AH278" s="1"/>
      <c r="AI278" s="1"/>
    </row>
    <row r="279" spans="1:35" s="2" customFormat="1" ht="11.5" x14ac:dyDescent="0.25">
      <c r="A279" s="1"/>
      <c r="B279" s="227"/>
      <c r="C279" s="227"/>
      <c r="D279" s="225"/>
      <c r="E279" s="225"/>
      <c r="F279" s="226"/>
      <c r="G279" s="166"/>
      <c r="H279" s="226"/>
      <c r="I279" s="166"/>
      <c r="J279" s="226"/>
      <c r="K279" s="166"/>
      <c r="L279" s="226"/>
      <c r="M279" s="166"/>
      <c r="N279" s="226"/>
      <c r="O279" s="166"/>
      <c r="P279" s="226"/>
      <c r="Q279" s="166"/>
      <c r="R279" s="226"/>
      <c r="S279" s="1"/>
      <c r="T279" s="1"/>
      <c r="U279" s="1"/>
      <c r="V279" s="4"/>
      <c r="W279" s="4"/>
      <c r="X279" s="4"/>
      <c r="Y279" s="4"/>
      <c r="Z279" s="4"/>
      <c r="AA279" s="4"/>
      <c r="AB279" s="1"/>
      <c r="AC279" s="1"/>
      <c r="AD279" s="1"/>
      <c r="AE279" s="1"/>
      <c r="AF279" s="1"/>
      <c r="AG279" s="1"/>
      <c r="AH279" s="1"/>
      <c r="AI279" s="1"/>
    </row>
    <row r="280" spans="1:35" s="2" customFormat="1" ht="11.5" x14ac:dyDescent="0.25">
      <c r="A280" s="1"/>
      <c r="B280" s="227"/>
      <c r="C280" s="227"/>
      <c r="D280" s="225"/>
      <c r="E280" s="225"/>
      <c r="F280" s="226"/>
      <c r="G280" s="166"/>
      <c r="H280" s="226"/>
      <c r="I280" s="166"/>
      <c r="J280" s="226"/>
      <c r="K280" s="166"/>
      <c r="L280" s="226"/>
      <c r="M280" s="166"/>
      <c r="N280" s="226"/>
      <c r="O280" s="166"/>
      <c r="P280" s="226"/>
      <c r="Q280" s="166"/>
      <c r="R280" s="226"/>
      <c r="S280" s="1"/>
      <c r="T280" s="1"/>
      <c r="U280" s="1"/>
      <c r="V280" s="4"/>
      <c r="W280" s="4"/>
      <c r="X280" s="4"/>
      <c r="Y280" s="4"/>
      <c r="Z280" s="4"/>
      <c r="AA280" s="4"/>
      <c r="AB280" s="1"/>
      <c r="AC280" s="1"/>
      <c r="AD280" s="1"/>
      <c r="AE280" s="1"/>
      <c r="AF280" s="1"/>
      <c r="AG280" s="1"/>
      <c r="AH280" s="1"/>
      <c r="AI280" s="1"/>
    </row>
    <row r="281" spans="1:35" s="2" customFormat="1" ht="11.5" x14ac:dyDescent="0.25">
      <c r="A281" s="1"/>
      <c r="B281" s="227"/>
      <c r="C281" s="227"/>
      <c r="D281" s="225"/>
      <c r="E281" s="225"/>
      <c r="F281" s="226"/>
      <c r="G281" s="166"/>
      <c r="H281" s="226"/>
      <c r="I281" s="166"/>
      <c r="J281" s="226"/>
      <c r="K281" s="166"/>
      <c r="L281" s="226"/>
      <c r="M281" s="166"/>
      <c r="N281" s="226"/>
      <c r="O281" s="166"/>
      <c r="P281" s="226"/>
      <c r="Q281" s="166"/>
      <c r="R281" s="226"/>
      <c r="S281" s="1"/>
      <c r="T281" s="1"/>
      <c r="U281" s="1"/>
      <c r="V281" s="4"/>
      <c r="W281" s="4"/>
      <c r="X281" s="4"/>
      <c r="Y281" s="4"/>
      <c r="Z281" s="4"/>
      <c r="AA281" s="4"/>
      <c r="AB281" s="1"/>
      <c r="AC281" s="1"/>
      <c r="AD281" s="1"/>
      <c r="AE281" s="1"/>
      <c r="AF281" s="1"/>
      <c r="AG281" s="1"/>
      <c r="AH281" s="1"/>
      <c r="AI281" s="1"/>
    </row>
    <row r="282" spans="1:35" s="2" customFormat="1" ht="11.5" x14ac:dyDescent="0.25">
      <c r="A282" s="1"/>
      <c r="B282" s="227"/>
      <c r="C282" s="227"/>
      <c r="D282" s="225"/>
      <c r="E282" s="225"/>
      <c r="F282" s="226"/>
      <c r="G282" s="166"/>
      <c r="H282" s="226"/>
      <c r="I282" s="166"/>
      <c r="J282" s="226"/>
      <c r="K282" s="166"/>
      <c r="L282" s="226"/>
      <c r="M282" s="166"/>
      <c r="N282" s="226"/>
      <c r="O282" s="166"/>
      <c r="P282" s="226"/>
      <c r="Q282" s="166"/>
      <c r="R282" s="226"/>
      <c r="S282" s="1"/>
      <c r="T282" s="1"/>
      <c r="U282" s="1"/>
      <c r="V282" s="4"/>
      <c r="W282" s="4"/>
      <c r="X282" s="4"/>
      <c r="Y282" s="4"/>
      <c r="Z282" s="4"/>
      <c r="AA282" s="4"/>
      <c r="AB282" s="1"/>
      <c r="AC282" s="1"/>
      <c r="AD282" s="1"/>
      <c r="AE282" s="1"/>
      <c r="AF282" s="1"/>
      <c r="AG282" s="1"/>
      <c r="AH282" s="1"/>
      <c r="AI282" s="1"/>
    </row>
    <row r="283" spans="1:35" s="2" customFormat="1" ht="11.5" x14ac:dyDescent="0.25">
      <c r="A283" s="1"/>
      <c r="B283" s="227"/>
      <c r="C283" s="227"/>
      <c r="D283" s="225"/>
      <c r="E283" s="225"/>
      <c r="F283" s="226"/>
      <c r="G283" s="166"/>
      <c r="H283" s="226"/>
      <c r="I283" s="166"/>
      <c r="J283" s="226"/>
      <c r="K283" s="166"/>
      <c r="L283" s="226"/>
      <c r="M283" s="166"/>
      <c r="N283" s="226"/>
      <c r="O283" s="166"/>
      <c r="P283" s="226"/>
      <c r="Q283" s="166"/>
      <c r="R283" s="226"/>
      <c r="S283" s="1"/>
      <c r="T283" s="1"/>
      <c r="U283" s="1"/>
      <c r="V283" s="4"/>
      <c r="W283" s="4"/>
      <c r="X283" s="4"/>
      <c r="Y283" s="4"/>
      <c r="Z283" s="4"/>
      <c r="AA283" s="4"/>
      <c r="AB283" s="1"/>
      <c r="AC283" s="1"/>
      <c r="AD283" s="1"/>
      <c r="AE283" s="1"/>
      <c r="AF283" s="1"/>
      <c r="AG283" s="1"/>
      <c r="AH283" s="1"/>
      <c r="AI283" s="1"/>
    </row>
    <row r="284" spans="1:35" s="2" customFormat="1" ht="11.5" x14ac:dyDescent="0.25">
      <c r="A284" s="1"/>
      <c r="B284" s="227"/>
      <c r="C284" s="227"/>
      <c r="D284" s="225"/>
      <c r="E284" s="225"/>
      <c r="F284" s="226"/>
      <c r="G284" s="166"/>
      <c r="H284" s="226"/>
      <c r="I284" s="166"/>
      <c r="J284" s="226"/>
      <c r="K284" s="166"/>
      <c r="L284" s="226"/>
      <c r="M284" s="166"/>
      <c r="N284" s="226"/>
      <c r="O284" s="166"/>
      <c r="P284" s="226"/>
      <c r="Q284" s="166"/>
      <c r="R284" s="226"/>
      <c r="S284" s="1"/>
      <c r="T284" s="1"/>
      <c r="U284" s="1"/>
      <c r="V284" s="4"/>
      <c r="W284" s="4"/>
      <c r="X284" s="4"/>
      <c r="Y284" s="4"/>
      <c r="Z284" s="4"/>
      <c r="AA284" s="4"/>
      <c r="AB284" s="1"/>
      <c r="AC284" s="1"/>
      <c r="AD284" s="1"/>
      <c r="AE284" s="1"/>
      <c r="AF284" s="1"/>
      <c r="AG284" s="1"/>
      <c r="AH284" s="1"/>
      <c r="AI284" s="1"/>
    </row>
    <row r="285" spans="1:35" s="2" customFormat="1" ht="11.5" x14ac:dyDescent="0.25">
      <c r="A285" s="1"/>
      <c r="B285" s="227"/>
      <c r="C285" s="227"/>
      <c r="D285" s="225"/>
      <c r="E285" s="225"/>
      <c r="F285" s="226"/>
      <c r="G285" s="166"/>
      <c r="H285" s="226"/>
      <c r="I285" s="166"/>
      <c r="J285" s="226"/>
      <c r="K285" s="166"/>
      <c r="L285" s="226"/>
      <c r="M285" s="166"/>
      <c r="N285" s="226"/>
      <c r="O285" s="166"/>
      <c r="P285" s="226"/>
      <c r="Q285" s="166"/>
      <c r="R285" s="226"/>
      <c r="S285" s="1"/>
      <c r="T285" s="1"/>
      <c r="U285" s="1"/>
      <c r="V285" s="4"/>
      <c r="W285" s="4"/>
      <c r="X285" s="4"/>
      <c r="Y285" s="4"/>
      <c r="Z285" s="4"/>
      <c r="AA285" s="4"/>
      <c r="AB285" s="1"/>
      <c r="AC285" s="1"/>
      <c r="AD285" s="1"/>
      <c r="AE285" s="1"/>
      <c r="AF285" s="1"/>
      <c r="AG285" s="1"/>
      <c r="AH285" s="1"/>
      <c r="AI285" s="1"/>
    </row>
    <row r="286" spans="1:35" s="2" customFormat="1" ht="11.5" x14ac:dyDescent="0.25">
      <c r="A286" s="1"/>
      <c r="B286" s="227"/>
      <c r="C286" s="227"/>
      <c r="D286" s="225"/>
      <c r="E286" s="225"/>
      <c r="F286" s="226"/>
      <c r="G286" s="166"/>
      <c r="H286" s="226"/>
      <c r="I286" s="166"/>
      <c r="J286" s="226"/>
      <c r="K286" s="166"/>
      <c r="L286" s="226"/>
      <c r="M286" s="166"/>
      <c r="N286" s="226"/>
      <c r="O286" s="166"/>
      <c r="P286" s="226"/>
      <c r="Q286" s="166"/>
      <c r="R286" s="226"/>
      <c r="S286" s="1"/>
      <c r="T286" s="1"/>
      <c r="U286" s="1"/>
      <c r="V286" s="4"/>
      <c r="W286" s="4"/>
      <c r="X286" s="4"/>
      <c r="Y286" s="4"/>
      <c r="Z286" s="4"/>
      <c r="AA286" s="4"/>
      <c r="AB286" s="1"/>
      <c r="AC286" s="1"/>
      <c r="AD286" s="1"/>
      <c r="AE286" s="1"/>
      <c r="AF286" s="1"/>
      <c r="AG286" s="1"/>
      <c r="AH286" s="1"/>
      <c r="AI286" s="1"/>
    </row>
    <row r="287" spans="1:35" s="2" customFormat="1" ht="11.5" x14ac:dyDescent="0.25">
      <c r="A287" s="1"/>
      <c r="B287" s="227"/>
      <c r="C287" s="227"/>
      <c r="D287" s="225"/>
      <c r="E287" s="225"/>
      <c r="F287" s="226"/>
      <c r="G287" s="166"/>
      <c r="H287" s="226"/>
      <c r="I287" s="166"/>
      <c r="J287" s="226"/>
      <c r="K287" s="166"/>
      <c r="L287" s="226"/>
      <c r="M287" s="166"/>
      <c r="N287" s="226"/>
      <c r="O287" s="166"/>
      <c r="P287" s="226"/>
      <c r="Q287" s="166"/>
      <c r="R287" s="226"/>
      <c r="S287" s="1"/>
      <c r="T287" s="1"/>
      <c r="U287" s="1"/>
      <c r="V287" s="4"/>
      <c r="W287" s="4"/>
      <c r="X287" s="4"/>
      <c r="Y287" s="4"/>
      <c r="Z287" s="4"/>
      <c r="AA287" s="4"/>
      <c r="AB287" s="1"/>
      <c r="AC287" s="1"/>
      <c r="AD287" s="1"/>
      <c r="AE287" s="1"/>
      <c r="AF287" s="1"/>
      <c r="AG287" s="1"/>
      <c r="AH287" s="1"/>
      <c r="AI287" s="1"/>
    </row>
    <row r="288" spans="1:35" s="2" customFormat="1" ht="11.5" x14ac:dyDescent="0.25">
      <c r="A288" s="1"/>
      <c r="B288" s="227"/>
      <c r="C288" s="227"/>
      <c r="D288" s="225"/>
      <c r="E288" s="225"/>
      <c r="F288" s="226"/>
      <c r="G288" s="166"/>
      <c r="H288" s="226"/>
      <c r="I288" s="166"/>
      <c r="J288" s="226"/>
      <c r="K288" s="166"/>
      <c r="L288" s="226"/>
      <c r="M288" s="166"/>
      <c r="N288" s="226"/>
      <c r="O288" s="166"/>
      <c r="P288" s="226"/>
      <c r="Q288" s="166"/>
      <c r="R288" s="226"/>
      <c r="S288" s="1"/>
      <c r="T288" s="1"/>
      <c r="U288" s="1"/>
      <c r="V288" s="4"/>
      <c r="W288" s="4"/>
      <c r="X288" s="4"/>
      <c r="Y288" s="4"/>
      <c r="Z288" s="4"/>
      <c r="AA288" s="4"/>
      <c r="AB288" s="1"/>
      <c r="AC288" s="1"/>
      <c r="AD288" s="1"/>
      <c r="AE288" s="1"/>
      <c r="AF288" s="1"/>
      <c r="AG288" s="1"/>
      <c r="AH288" s="1"/>
      <c r="AI288" s="1"/>
    </row>
    <row r="289" spans="1:35" s="2" customFormat="1" ht="11.5" x14ac:dyDescent="0.25">
      <c r="A289" s="1"/>
      <c r="B289" s="227"/>
      <c r="C289" s="227"/>
      <c r="D289" s="225"/>
      <c r="E289" s="225"/>
      <c r="F289" s="226"/>
      <c r="G289" s="166"/>
      <c r="H289" s="226"/>
      <c r="I289" s="166"/>
      <c r="J289" s="226"/>
      <c r="K289" s="166"/>
      <c r="L289" s="226"/>
      <c r="M289" s="166"/>
      <c r="N289" s="226"/>
      <c r="O289" s="166"/>
      <c r="P289" s="226"/>
      <c r="Q289" s="166"/>
      <c r="R289" s="226"/>
      <c r="S289" s="1"/>
      <c r="T289" s="1"/>
      <c r="U289" s="1"/>
      <c r="V289" s="4"/>
      <c r="W289" s="4"/>
      <c r="X289" s="4"/>
      <c r="Y289" s="4"/>
      <c r="Z289" s="4"/>
      <c r="AA289" s="4"/>
      <c r="AB289" s="1"/>
      <c r="AC289" s="1"/>
      <c r="AD289" s="1"/>
      <c r="AE289" s="1"/>
      <c r="AF289" s="1"/>
      <c r="AG289" s="1"/>
      <c r="AH289" s="1"/>
      <c r="AI289" s="1"/>
    </row>
    <row r="290" spans="1:35" s="2" customFormat="1" ht="11.5" x14ac:dyDescent="0.25">
      <c r="A290" s="1"/>
      <c r="B290" s="227"/>
      <c r="C290" s="227"/>
      <c r="D290" s="225"/>
      <c r="E290" s="225"/>
      <c r="F290" s="226"/>
      <c r="G290" s="166"/>
      <c r="H290" s="226"/>
      <c r="I290" s="166"/>
      <c r="J290" s="226"/>
      <c r="K290" s="166"/>
      <c r="L290" s="226"/>
      <c r="M290" s="166"/>
      <c r="N290" s="226"/>
      <c r="O290" s="166"/>
      <c r="P290" s="226"/>
      <c r="Q290" s="166"/>
      <c r="R290" s="226"/>
      <c r="S290" s="1"/>
      <c r="T290" s="1"/>
      <c r="U290" s="1"/>
      <c r="V290" s="4"/>
      <c r="W290" s="4"/>
      <c r="X290" s="4"/>
      <c r="Y290" s="4"/>
      <c r="Z290" s="4"/>
      <c r="AA290" s="4"/>
      <c r="AB290" s="1"/>
      <c r="AC290" s="1"/>
      <c r="AD290" s="1"/>
      <c r="AE290" s="1"/>
      <c r="AF290" s="1"/>
      <c r="AG290" s="1"/>
      <c r="AH290" s="1"/>
      <c r="AI290" s="1"/>
    </row>
    <row r="291" spans="1:35" s="2" customFormat="1" ht="11.5" x14ac:dyDescent="0.25">
      <c r="A291" s="1"/>
      <c r="B291" s="227"/>
      <c r="C291" s="227"/>
      <c r="D291" s="225"/>
      <c r="E291" s="225"/>
      <c r="F291" s="226"/>
      <c r="G291" s="166"/>
      <c r="H291" s="226"/>
      <c r="I291" s="166"/>
      <c r="J291" s="226"/>
      <c r="K291" s="166"/>
      <c r="L291" s="226"/>
      <c r="M291" s="166"/>
      <c r="N291" s="226"/>
      <c r="O291" s="166"/>
      <c r="P291" s="226"/>
      <c r="Q291" s="166"/>
      <c r="R291" s="226"/>
      <c r="S291" s="1"/>
      <c r="T291" s="1"/>
      <c r="U291" s="1"/>
      <c r="V291" s="4"/>
      <c r="W291" s="4"/>
      <c r="X291" s="4"/>
      <c r="Y291" s="4"/>
      <c r="Z291" s="4"/>
      <c r="AA291" s="4"/>
      <c r="AB291" s="1"/>
      <c r="AC291" s="1"/>
      <c r="AD291" s="1"/>
      <c r="AE291" s="1"/>
      <c r="AF291" s="1"/>
      <c r="AG291" s="1"/>
      <c r="AH291" s="1"/>
      <c r="AI291" s="1"/>
    </row>
    <row r="292" spans="1:35" s="2" customFormat="1" ht="11.5" x14ac:dyDescent="0.25">
      <c r="A292" s="1"/>
      <c r="B292" s="227"/>
      <c r="C292" s="227"/>
      <c r="D292" s="225"/>
      <c r="E292" s="225"/>
      <c r="F292" s="226"/>
      <c r="G292" s="166"/>
      <c r="H292" s="226"/>
      <c r="I292" s="166"/>
      <c r="J292" s="226"/>
      <c r="K292" s="166"/>
      <c r="L292" s="226"/>
      <c r="M292" s="166"/>
      <c r="N292" s="226"/>
      <c r="O292" s="166"/>
      <c r="P292" s="226"/>
      <c r="Q292" s="166"/>
      <c r="R292" s="226"/>
      <c r="S292" s="1"/>
      <c r="T292" s="1"/>
      <c r="U292" s="1"/>
      <c r="V292" s="4"/>
      <c r="W292" s="4"/>
      <c r="X292" s="4"/>
      <c r="Y292" s="4"/>
      <c r="Z292" s="4"/>
      <c r="AA292" s="4"/>
      <c r="AB292" s="1"/>
      <c r="AC292" s="1"/>
      <c r="AD292" s="1"/>
      <c r="AE292" s="1"/>
      <c r="AF292" s="1"/>
      <c r="AG292" s="1"/>
      <c r="AH292" s="1"/>
      <c r="AI292" s="1"/>
    </row>
    <row r="293" spans="1:35" s="2" customFormat="1" ht="11.5" x14ac:dyDescent="0.25">
      <c r="A293" s="1"/>
      <c r="B293" s="227"/>
      <c r="C293" s="227"/>
      <c r="D293" s="225"/>
      <c r="E293" s="225"/>
      <c r="F293" s="226"/>
      <c r="G293" s="166"/>
      <c r="H293" s="226"/>
      <c r="I293" s="166"/>
      <c r="J293" s="226"/>
      <c r="K293" s="166"/>
      <c r="L293" s="226"/>
      <c r="M293" s="166"/>
      <c r="N293" s="226"/>
      <c r="O293" s="166"/>
      <c r="P293" s="226"/>
      <c r="Q293" s="166"/>
      <c r="R293" s="226"/>
      <c r="S293" s="1"/>
      <c r="T293" s="1"/>
      <c r="U293" s="1"/>
      <c r="V293" s="4"/>
      <c r="W293" s="4"/>
      <c r="X293" s="4"/>
      <c r="Y293" s="4"/>
      <c r="Z293" s="4"/>
      <c r="AA293" s="4"/>
      <c r="AB293" s="1"/>
      <c r="AC293" s="1"/>
      <c r="AD293" s="1"/>
      <c r="AE293" s="1"/>
      <c r="AF293" s="1"/>
      <c r="AG293" s="1"/>
      <c r="AH293" s="1"/>
      <c r="AI293" s="1"/>
    </row>
    <row r="294" spans="1:35" s="2" customFormat="1" ht="11.5" x14ac:dyDescent="0.25">
      <c r="A294" s="1"/>
      <c r="B294" s="227"/>
      <c r="C294" s="227"/>
      <c r="D294" s="225"/>
      <c r="E294" s="225"/>
      <c r="F294" s="226"/>
      <c r="G294" s="166"/>
      <c r="H294" s="226"/>
      <c r="I294" s="166"/>
      <c r="J294" s="226"/>
      <c r="K294" s="166"/>
      <c r="L294" s="226"/>
      <c r="M294" s="166"/>
      <c r="N294" s="226"/>
      <c r="O294" s="166"/>
      <c r="P294" s="226"/>
      <c r="Q294" s="166"/>
      <c r="R294" s="226"/>
      <c r="S294" s="1"/>
      <c r="T294" s="1"/>
      <c r="U294" s="1"/>
      <c r="V294" s="4"/>
      <c r="W294" s="4"/>
      <c r="X294" s="4"/>
      <c r="Y294" s="4"/>
      <c r="Z294" s="4"/>
      <c r="AA294" s="4"/>
      <c r="AB294" s="1"/>
      <c r="AC294" s="1"/>
      <c r="AD294" s="1"/>
      <c r="AE294" s="1"/>
      <c r="AF294" s="1"/>
      <c r="AG294" s="1"/>
      <c r="AH294" s="1"/>
      <c r="AI294" s="1"/>
    </row>
    <row r="295" spans="1:35" s="2" customFormat="1" ht="11.5" x14ac:dyDescent="0.25">
      <c r="A295" s="1"/>
      <c r="B295" s="227"/>
      <c r="C295" s="227"/>
      <c r="D295" s="225"/>
      <c r="E295" s="225"/>
      <c r="F295" s="226"/>
      <c r="G295" s="166"/>
      <c r="H295" s="226"/>
      <c r="I295" s="166"/>
      <c r="J295" s="226"/>
      <c r="K295" s="166"/>
      <c r="L295" s="226"/>
      <c r="M295" s="166"/>
      <c r="N295" s="226"/>
      <c r="O295" s="166"/>
      <c r="P295" s="226"/>
      <c r="Q295" s="166"/>
      <c r="R295" s="226"/>
      <c r="S295" s="1"/>
      <c r="T295" s="1"/>
      <c r="U295" s="1"/>
      <c r="V295" s="4"/>
      <c r="W295" s="4"/>
      <c r="X295" s="4"/>
      <c r="Y295" s="4"/>
      <c r="Z295" s="4"/>
      <c r="AA295" s="4"/>
      <c r="AB295" s="1"/>
      <c r="AC295" s="1"/>
      <c r="AD295" s="1"/>
      <c r="AE295" s="1"/>
      <c r="AF295" s="1"/>
      <c r="AG295" s="1"/>
      <c r="AH295" s="1"/>
      <c r="AI295" s="1"/>
    </row>
    <row r="296" spans="1:35" s="2" customFormat="1" ht="11.5" x14ac:dyDescent="0.25">
      <c r="A296" s="1"/>
      <c r="B296" s="227"/>
      <c r="C296" s="227"/>
      <c r="D296" s="225"/>
      <c r="E296" s="225"/>
      <c r="F296" s="226"/>
      <c r="G296" s="166"/>
      <c r="H296" s="226"/>
      <c r="I296" s="166"/>
      <c r="J296" s="226"/>
      <c r="K296" s="166"/>
      <c r="L296" s="226"/>
      <c r="M296" s="166"/>
      <c r="N296" s="226"/>
      <c r="O296" s="166"/>
      <c r="P296" s="226"/>
      <c r="Q296" s="166"/>
      <c r="R296" s="226"/>
      <c r="S296" s="1"/>
      <c r="T296" s="1"/>
      <c r="U296" s="1"/>
      <c r="V296" s="4"/>
      <c r="W296" s="4"/>
      <c r="X296" s="4"/>
      <c r="Y296" s="4"/>
      <c r="Z296" s="4"/>
      <c r="AA296" s="4"/>
      <c r="AB296" s="1"/>
      <c r="AC296" s="1"/>
      <c r="AD296" s="1"/>
      <c r="AE296" s="1"/>
      <c r="AF296" s="1"/>
      <c r="AG296" s="1"/>
      <c r="AH296" s="1"/>
      <c r="AI296" s="1"/>
    </row>
    <row r="297" spans="1:35" s="2" customFormat="1" ht="11.5" x14ac:dyDescent="0.25">
      <c r="A297" s="1"/>
      <c r="B297" s="227"/>
      <c r="C297" s="227"/>
      <c r="D297" s="225"/>
      <c r="E297" s="225"/>
      <c r="F297" s="226"/>
      <c r="G297" s="166"/>
      <c r="H297" s="226"/>
      <c r="I297" s="166"/>
      <c r="J297" s="226"/>
      <c r="K297" s="166"/>
      <c r="L297" s="226"/>
      <c r="M297" s="166"/>
      <c r="N297" s="226"/>
      <c r="O297" s="166"/>
      <c r="P297" s="226"/>
      <c r="Q297" s="166"/>
      <c r="R297" s="226"/>
      <c r="S297" s="1"/>
      <c r="T297" s="1"/>
      <c r="U297" s="1"/>
      <c r="V297" s="4"/>
      <c r="W297" s="4"/>
      <c r="X297" s="4"/>
      <c r="Y297" s="4"/>
      <c r="Z297" s="4"/>
      <c r="AA297" s="4"/>
      <c r="AB297" s="1"/>
      <c r="AC297" s="1"/>
      <c r="AD297" s="1"/>
      <c r="AE297" s="1"/>
      <c r="AF297" s="1"/>
      <c r="AG297" s="1"/>
      <c r="AH297" s="1"/>
      <c r="AI297" s="1"/>
    </row>
    <row r="298" spans="1:35" s="2" customFormat="1" ht="11.5" x14ac:dyDescent="0.25">
      <c r="A298" s="1"/>
      <c r="B298" s="227"/>
      <c r="C298" s="227"/>
      <c r="D298" s="225"/>
      <c r="E298" s="225"/>
      <c r="F298" s="226"/>
      <c r="G298" s="166"/>
      <c r="H298" s="226"/>
      <c r="I298" s="166"/>
      <c r="J298" s="226"/>
      <c r="K298" s="166"/>
      <c r="L298" s="226"/>
      <c r="M298" s="166"/>
      <c r="N298" s="226"/>
      <c r="O298" s="166"/>
      <c r="P298" s="226"/>
      <c r="Q298" s="166"/>
      <c r="R298" s="226"/>
      <c r="S298" s="1"/>
      <c r="T298" s="1"/>
      <c r="U298" s="1"/>
      <c r="V298" s="4"/>
      <c r="W298" s="4"/>
      <c r="X298" s="4"/>
      <c r="Y298" s="4"/>
      <c r="Z298" s="4"/>
      <c r="AA298" s="4"/>
      <c r="AB298" s="1"/>
      <c r="AC298" s="1"/>
      <c r="AD298" s="1"/>
      <c r="AE298" s="1"/>
      <c r="AF298" s="1"/>
      <c r="AG298" s="1"/>
      <c r="AH298" s="1"/>
      <c r="AI298" s="1"/>
    </row>
    <row r="299" spans="1:35" s="2" customFormat="1" ht="11.5" x14ac:dyDescent="0.25">
      <c r="A299" s="1"/>
      <c r="B299" s="227"/>
      <c r="C299" s="227"/>
      <c r="D299" s="225"/>
      <c r="E299" s="225"/>
      <c r="F299" s="226"/>
      <c r="G299" s="166"/>
      <c r="H299" s="226"/>
      <c r="I299" s="166"/>
      <c r="J299" s="226"/>
      <c r="K299" s="166"/>
      <c r="L299" s="226"/>
      <c r="M299" s="166"/>
      <c r="N299" s="226"/>
      <c r="O299" s="166"/>
      <c r="P299" s="226"/>
      <c r="Q299" s="166"/>
      <c r="R299" s="226"/>
      <c r="S299" s="1"/>
      <c r="T299" s="1"/>
      <c r="U299" s="1"/>
      <c r="V299" s="4"/>
      <c r="W299" s="4"/>
      <c r="X299" s="4"/>
      <c r="Y299" s="4"/>
      <c r="Z299" s="4"/>
      <c r="AA299" s="4"/>
      <c r="AB299" s="1"/>
      <c r="AC299" s="1"/>
      <c r="AD299" s="1"/>
      <c r="AE299" s="1"/>
      <c r="AF299" s="1"/>
      <c r="AG299" s="1"/>
      <c r="AH299" s="1"/>
      <c r="AI299" s="1"/>
    </row>
    <row r="300" spans="1:35" s="2" customFormat="1" ht="11.5" x14ac:dyDescent="0.25">
      <c r="A300" s="1"/>
      <c r="B300" s="227"/>
      <c r="C300" s="227"/>
      <c r="D300" s="225"/>
      <c r="E300" s="225"/>
      <c r="F300" s="226"/>
      <c r="G300" s="166"/>
      <c r="H300" s="226"/>
      <c r="I300" s="166"/>
      <c r="J300" s="226"/>
      <c r="K300" s="166"/>
      <c r="L300" s="226"/>
      <c r="M300" s="166"/>
      <c r="N300" s="226"/>
      <c r="O300" s="166"/>
      <c r="P300" s="226"/>
      <c r="Q300" s="166"/>
      <c r="R300" s="226"/>
      <c r="S300" s="1"/>
      <c r="T300" s="1"/>
      <c r="U300" s="1"/>
      <c r="V300" s="4"/>
      <c r="W300" s="4"/>
      <c r="X300" s="4"/>
      <c r="Y300" s="4"/>
      <c r="Z300" s="4"/>
      <c r="AA300" s="4"/>
      <c r="AB300" s="1"/>
      <c r="AC300" s="1"/>
      <c r="AD300" s="1"/>
      <c r="AE300" s="1"/>
      <c r="AF300" s="1"/>
      <c r="AG300" s="1"/>
      <c r="AH300" s="1"/>
      <c r="AI300" s="1"/>
    </row>
    <row r="301" spans="1:35" s="2" customFormat="1" ht="11.5" x14ac:dyDescent="0.25">
      <c r="A301" s="1"/>
      <c r="B301" s="227"/>
      <c r="C301" s="227"/>
      <c r="D301" s="225"/>
      <c r="E301" s="225"/>
      <c r="F301" s="226"/>
      <c r="G301" s="166"/>
      <c r="H301" s="226"/>
      <c r="I301" s="166"/>
      <c r="J301" s="226"/>
      <c r="K301" s="166"/>
      <c r="L301" s="226"/>
      <c r="M301" s="166"/>
      <c r="N301" s="226"/>
      <c r="O301" s="166"/>
      <c r="P301" s="226"/>
      <c r="Q301" s="166"/>
      <c r="R301" s="226"/>
      <c r="S301" s="1"/>
      <c r="T301" s="1"/>
      <c r="U301" s="1"/>
      <c r="V301" s="4"/>
      <c r="W301" s="4"/>
      <c r="X301" s="4"/>
      <c r="Y301" s="4"/>
      <c r="Z301" s="4"/>
      <c r="AA301" s="4"/>
      <c r="AB301" s="1"/>
      <c r="AC301" s="1"/>
      <c r="AD301" s="1"/>
      <c r="AE301" s="1"/>
      <c r="AF301" s="1"/>
      <c r="AG301" s="1"/>
      <c r="AH301" s="1"/>
      <c r="AI301" s="1"/>
    </row>
    <row r="302" spans="1:35" s="2" customFormat="1" ht="11.5" x14ac:dyDescent="0.25">
      <c r="A302" s="1"/>
      <c r="B302" s="227"/>
      <c r="C302" s="227"/>
      <c r="D302" s="225"/>
      <c r="E302" s="225"/>
      <c r="F302" s="226"/>
      <c r="G302" s="166"/>
      <c r="H302" s="226"/>
      <c r="I302" s="166"/>
      <c r="J302" s="226"/>
      <c r="K302" s="166"/>
      <c r="L302" s="226"/>
      <c r="M302" s="166"/>
      <c r="N302" s="226"/>
      <c r="O302" s="166"/>
      <c r="P302" s="226"/>
      <c r="Q302" s="166"/>
      <c r="R302" s="226"/>
      <c r="S302" s="1"/>
      <c r="T302" s="1"/>
      <c r="U302" s="1"/>
      <c r="V302" s="4"/>
      <c r="W302" s="4"/>
      <c r="X302" s="4"/>
      <c r="Y302" s="4"/>
      <c r="Z302" s="4"/>
      <c r="AA302" s="4"/>
      <c r="AB302" s="1"/>
      <c r="AC302" s="1"/>
      <c r="AD302" s="1"/>
      <c r="AE302" s="1"/>
      <c r="AF302" s="1"/>
      <c r="AG302" s="1"/>
      <c r="AH302" s="1"/>
      <c r="AI302" s="1"/>
    </row>
    <row r="303" spans="1:35" s="2" customFormat="1" ht="11.5" x14ac:dyDescent="0.25">
      <c r="A303" s="1"/>
      <c r="B303" s="227"/>
      <c r="C303" s="227"/>
      <c r="D303" s="225"/>
      <c r="E303" s="225"/>
      <c r="F303" s="226"/>
      <c r="G303" s="166"/>
      <c r="H303" s="226"/>
      <c r="I303" s="166"/>
      <c r="J303" s="226"/>
      <c r="K303" s="166"/>
      <c r="L303" s="226"/>
      <c r="M303" s="166"/>
      <c r="N303" s="226"/>
      <c r="O303" s="166"/>
      <c r="P303" s="226"/>
      <c r="Q303" s="166"/>
      <c r="R303" s="226"/>
      <c r="S303" s="1"/>
      <c r="T303" s="1"/>
      <c r="U303" s="1"/>
      <c r="V303" s="4"/>
      <c r="W303" s="4"/>
      <c r="X303" s="4"/>
      <c r="Y303" s="4"/>
      <c r="Z303" s="4"/>
      <c r="AA303" s="4"/>
      <c r="AB303" s="1"/>
      <c r="AC303" s="1"/>
      <c r="AD303" s="1"/>
      <c r="AE303" s="1"/>
      <c r="AF303" s="1"/>
      <c r="AG303" s="1"/>
      <c r="AH303" s="1"/>
      <c r="AI303" s="1"/>
    </row>
    <row r="304" spans="1:35" s="2" customFormat="1" ht="11.5" x14ac:dyDescent="0.25">
      <c r="A304" s="1"/>
      <c r="B304" s="227"/>
      <c r="C304" s="227"/>
      <c r="D304" s="225"/>
      <c r="E304" s="225"/>
      <c r="F304" s="226"/>
      <c r="G304" s="166"/>
      <c r="H304" s="226"/>
      <c r="I304" s="166"/>
      <c r="J304" s="226"/>
      <c r="K304" s="166"/>
      <c r="L304" s="226"/>
      <c r="M304" s="166"/>
      <c r="N304" s="226"/>
      <c r="O304" s="166"/>
      <c r="P304" s="226"/>
      <c r="Q304" s="166"/>
      <c r="R304" s="226"/>
      <c r="S304" s="1"/>
      <c r="T304" s="1"/>
      <c r="U304" s="1"/>
      <c r="V304" s="4"/>
      <c r="W304" s="4"/>
      <c r="X304" s="4"/>
      <c r="Y304" s="4"/>
      <c r="Z304" s="4"/>
      <c r="AA304" s="4"/>
      <c r="AB304" s="1"/>
      <c r="AC304" s="1"/>
      <c r="AD304" s="1"/>
      <c r="AE304" s="1"/>
      <c r="AF304" s="1"/>
      <c r="AG304" s="1"/>
      <c r="AH304" s="1"/>
      <c r="AI304" s="1"/>
    </row>
    <row r="305" spans="1:35" s="2" customFormat="1" ht="11.5" x14ac:dyDescent="0.25">
      <c r="A305" s="1"/>
      <c r="B305" s="227"/>
      <c r="C305" s="227"/>
      <c r="D305" s="225"/>
      <c r="E305" s="225"/>
      <c r="F305" s="226"/>
      <c r="G305" s="166"/>
      <c r="H305" s="226"/>
      <c r="I305" s="166"/>
      <c r="J305" s="226"/>
      <c r="K305" s="166"/>
      <c r="L305" s="226"/>
      <c r="M305" s="166"/>
      <c r="N305" s="226"/>
      <c r="O305" s="166"/>
      <c r="P305" s="226"/>
      <c r="Q305" s="166"/>
      <c r="R305" s="226"/>
      <c r="S305" s="1"/>
      <c r="T305" s="1"/>
      <c r="U305" s="1"/>
      <c r="V305" s="4"/>
      <c r="W305" s="4"/>
      <c r="X305" s="4"/>
      <c r="Y305" s="4"/>
      <c r="Z305" s="4"/>
      <c r="AA305" s="4"/>
      <c r="AB305" s="1"/>
      <c r="AC305" s="1"/>
      <c r="AD305" s="1"/>
      <c r="AE305" s="1"/>
      <c r="AF305" s="1"/>
      <c r="AG305" s="1"/>
      <c r="AH305" s="1"/>
      <c r="AI305" s="1"/>
    </row>
    <row r="306" spans="1:35" s="2" customFormat="1" ht="11.5" x14ac:dyDescent="0.25">
      <c r="A306" s="1"/>
      <c r="B306" s="227"/>
      <c r="C306" s="227"/>
      <c r="D306" s="225"/>
      <c r="E306" s="225"/>
      <c r="F306" s="226"/>
      <c r="G306" s="166"/>
      <c r="H306" s="226"/>
      <c r="I306" s="166"/>
      <c r="J306" s="226"/>
      <c r="K306" s="166"/>
      <c r="L306" s="226"/>
      <c r="M306" s="166"/>
      <c r="N306" s="226"/>
      <c r="O306" s="166"/>
      <c r="P306" s="226"/>
      <c r="Q306" s="166"/>
      <c r="R306" s="226"/>
      <c r="S306" s="1"/>
      <c r="T306" s="1"/>
      <c r="U306" s="1"/>
      <c r="V306" s="4"/>
      <c r="W306" s="4"/>
      <c r="X306" s="4"/>
      <c r="Y306" s="4"/>
      <c r="Z306" s="4"/>
      <c r="AA306" s="4"/>
      <c r="AB306" s="1"/>
      <c r="AC306" s="1"/>
      <c r="AD306" s="1"/>
      <c r="AE306" s="1"/>
      <c r="AF306" s="1"/>
      <c r="AG306" s="1"/>
      <c r="AH306" s="1"/>
      <c r="AI306" s="1"/>
    </row>
    <row r="307" spans="1:35" s="2" customFormat="1" ht="11.5" x14ac:dyDescent="0.25">
      <c r="A307" s="1"/>
      <c r="B307" s="227"/>
      <c r="C307" s="227"/>
      <c r="D307" s="225"/>
      <c r="E307" s="225"/>
      <c r="F307" s="226"/>
      <c r="G307" s="166"/>
      <c r="H307" s="226"/>
      <c r="I307" s="166"/>
      <c r="J307" s="226"/>
      <c r="K307" s="166"/>
      <c r="L307" s="226"/>
      <c r="M307" s="166"/>
      <c r="N307" s="226"/>
      <c r="O307" s="166"/>
      <c r="P307" s="226"/>
      <c r="Q307" s="166"/>
      <c r="R307" s="226"/>
      <c r="S307" s="1"/>
      <c r="T307" s="1"/>
      <c r="U307" s="1"/>
      <c r="V307" s="4"/>
      <c r="W307" s="4"/>
      <c r="X307" s="4"/>
      <c r="Y307" s="4"/>
      <c r="Z307" s="4"/>
      <c r="AA307" s="4"/>
      <c r="AB307" s="1"/>
      <c r="AC307" s="1"/>
      <c r="AD307" s="1"/>
      <c r="AE307" s="1"/>
      <c r="AF307" s="1"/>
      <c r="AG307" s="1"/>
      <c r="AH307" s="1"/>
      <c r="AI307" s="1"/>
    </row>
    <row r="308" spans="1:35" s="2" customFormat="1" ht="11.5" x14ac:dyDescent="0.25">
      <c r="A308" s="1"/>
      <c r="B308" s="227"/>
      <c r="C308" s="227"/>
      <c r="D308" s="225"/>
      <c r="E308" s="225"/>
      <c r="F308" s="226"/>
      <c r="G308" s="166"/>
      <c r="H308" s="226"/>
      <c r="I308" s="166"/>
      <c r="J308" s="226"/>
      <c r="K308" s="166"/>
      <c r="L308" s="226"/>
      <c r="M308" s="166"/>
      <c r="N308" s="226"/>
      <c r="O308" s="166"/>
      <c r="P308" s="226"/>
      <c r="Q308" s="166"/>
      <c r="R308" s="226"/>
      <c r="S308" s="1"/>
      <c r="T308" s="1"/>
      <c r="U308" s="1"/>
      <c r="V308" s="4"/>
      <c r="W308" s="4"/>
      <c r="X308" s="4"/>
      <c r="Y308" s="4"/>
      <c r="Z308" s="4"/>
      <c r="AA308" s="4"/>
      <c r="AB308" s="1"/>
      <c r="AC308" s="1"/>
      <c r="AD308" s="1"/>
      <c r="AE308" s="1"/>
      <c r="AF308" s="1"/>
      <c r="AG308" s="1"/>
      <c r="AH308" s="1"/>
      <c r="AI308" s="1"/>
    </row>
    <row r="309" spans="1:35" s="2" customFormat="1" ht="11.5" x14ac:dyDescent="0.25">
      <c r="A309" s="1"/>
      <c r="B309" s="227"/>
      <c r="C309" s="227"/>
      <c r="D309" s="225"/>
      <c r="E309" s="225"/>
      <c r="F309" s="226"/>
      <c r="G309" s="166"/>
      <c r="H309" s="226"/>
      <c r="I309" s="166"/>
      <c r="J309" s="226"/>
      <c r="K309" s="166"/>
      <c r="L309" s="226"/>
      <c r="M309" s="166"/>
      <c r="N309" s="226"/>
      <c r="O309" s="166"/>
      <c r="P309" s="226"/>
      <c r="Q309" s="166"/>
      <c r="R309" s="226"/>
      <c r="S309" s="1"/>
      <c r="T309" s="1"/>
      <c r="U309" s="1"/>
      <c r="V309" s="4"/>
      <c r="W309" s="4"/>
      <c r="X309" s="4"/>
      <c r="Y309" s="4"/>
      <c r="Z309" s="4"/>
      <c r="AA309" s="4"/>
      <c r="AB309" s="1"/>
      <c r="AC309" s="1"/>
      <c r="AD309" s="1"/>
      <c r="AE309" s="1"/>
      <c r="AF309" s="1"/>
      <c r="AG309" s="1"/>
      <c r="AH309" s="1"/>
      <c r="AI309" s="1"/>
    </row>
    <row r="310" spans="1:35" s="2" customFormat="1" ht="11.5" x14ac:dyDescent="0.25">
      <c r="A310" s="1"/>
      <c r="B310" s="227"/>
      <c r="C310" s="227"/>
      <c r="D310" s="225"/>
      <c r="E310" s="225"/>
      <c r="F310" s="226"/>
      <c r="G310" s="166"/>
      <c r="H310" s="226"/>
      <c r="I310" s="166"/>
      <c r="J310" s="226"/>
      <c r="K310" s="166"/>
      <c r="L310" s="226"/>
      <c r="M310" s="166"/>
      <c r="N310" s="226"/>
      <c r="O310" s="166"/>
      <c r="P310" s="226"/>
      <c r="Q310" s="166"/>
      <c r="R310" s="226"/>
      <c r="S310" s="1"/>
      <c r="T310" s="1"/>
      <c r="U310" s="1"/>
      <c r="V310" s="4"/>
      <c r="W310" s="4"/>
      <c r="X310" s="4"/>
      <c r="Y310" s="4"/>
      <c r="Z310" s="4"/>
      <c r="AA310" s="4"/>
      <c r="AB310" s="1"/>
      <c r="AC310" s="1"/>
      <c r="AD310" s="1"/>
      <c r="AE310" s="1"/>
      <c r="AF310" s="1"/>
      <c r="AG310" s="1"/>
      <c r="AH310" s="1"/>
      <c r="AI310" s="1"/>
    </row>
    <row r="311" spans="1:35" s="2" customFormat="1" ht="11.5" x14ac:dyDescent="0.25">
      <c r="A311" s="1"/>
      <c r="B311" s="227"/>
      <c r="C311" s="227"/>
      <c r="D311" s="225"/>
      <c r="E311" s="225"/>
      <c r="F311" s="226"/>
      <c r="G311" s="166"/>
      <c r="H311" s="226"/>
      <c r="I311" s="166"/>
      <c r="J311" s="226"/>
      <c r="K311" s="166"/>
      <c r="L311" s="226"/>
      <c r="M311" s="166"/>
      <c r="N311" s="226"/>
      <c r="O311" s="166"/>
      <c r="P311" s="226"/>
      <c r="Q311" s="166"/>
      <c r="R311" s="226"/>
      <c r="S311" s="1"/>
      <c r="T311" s="1"/>
      <c r="U311" s="1"/>
      <c r="V311" s="4"/>
      <c r="W311" s="4"/>
      <c r="X311" s="4"/>
      <c r="Y311" s="4"/>
      <c r="Z311" s="4"/>
      <c r="AA311" s="4"/>
      <c r="AB311" s="1"/>
      <c r="AC311" s="1"/>
      <c r="AD311" s="1"/>
      <c r="AE311" s="1"/>
      <c r="AF311" s="1"/>
      <c r="AG311" s="1"/>
      <c r="AH311" s="1"/>
      <c r="AI311" s="1"/>
    </row>
    <row r="312" spans="1:35" s="2" customFormat="1" ht="11.5" x14ac:dyDescent="0.25">
      <c r="A312" s="1"/>
      <c r="B312" s="227"/>
      <c r="C312" s="227"/>
      <c r="D312" s="225"/>
      <c r="E312" s="225"/>
      <c r="F312" s="226"/>
      <c r="G312" s="166"/>
      <c r="H312" s="226"/>
      <c r="I312" s="166"/>
      <c r="J312" s="226"/>
      <c r="K312" s="166"/>
      <c r="L312" s="226"/>
      <c r="M312" s="166"/>
      <c r="N312" s="226"/>
      <c r="O312" s="166"/>
      <c r="P312" s="226"/>
      <c r="Q312" s="166"/>
      <c r="R312" s="226"/>
      <c r="S312" s="1"/>
      <c r="T312" s="1"/>
      <c r="U312" s="1"/>
      <c r="V312" s="4"/>
      <c r="W312" s="4"/>
      <c r="X312" s="4"/>
      <c r="Y312" s="4"/>
      <c r="Z312" s="4"/>
      <c r="AA312" s="4"/>
      <c r="AB312" s="1"/>
      <c r="AC312" s="1"/>
      <c r="AD312" s="1"/>
      <c r="AE312" s="1"/>
      <c r="AF312" s="1"/>
      <c r="AG312" s="1"/>
      <c r="AH312" s="1"/>
      <c r="AI312" s="1"/>
    </row>
    <row r="313" spans="1:35" s="2" customFormat="1" ht="11.5" x14ac:dyDescent="0.25">
      <c r="A313" s="1"/>
      <c r="B313" s="227"/>
      <c r="C313" s="227"/>
      <c r="D313" s="225"/>
      <c r="E313" s="225"/>
      <c r="F313" s="226"/>
      <c r="G313" s="166"/>
      <c r="H313" s="226"/>
      <c r="I313" s="166"/>
      <c r="J313" s="226"/>
      <c r="K313" s="166"/>
      <c r="L313" s="226"/>
      <c r="M313" s="166"/>
      <c r="N313" s="226"/>
      <c r="O313" s="166"/>
      <c r="P313" s="226"/>
      <c r="Q313" s="166"/>
      <c r="R313" s="226"/>
      <c r="S313" s="1"/>
      <c r="T313" s="1"/>
      <c r="U313" s="1"/>
      <c r="V313" s="4"/>
      <c r="W313" s="4"/>
      <c r="X313" s="4"/>
      <c r="Y313" s="4"/>
      <c r="Z313" s="4"/>
      <c r="AA313" s="4"/>
      <c r="AB313" s="1"/>
      <c r="AC313" s="1"/>
      <c r="AD313" s="1"/>
      <c r="AE313" s="1"/>
      <c r="AF313" s="1"/>
      <c r="AG313" s="1"/>
      <c r="AH313" s="1"/>
      <c r="AI313" s="1"/>
    </row>
    <row r="314" spans="1:35" s="2" customFormat="1" ht="11.5" x14ac:dyDescent="0.25">
      <c r="A314" s="1"/>
      <c r="B314" s="227"/>
      <c r="C314" s="227"/>
      <c r="D314" s="225"/>
      <c r="E314" s="225"/>
      <c r="F314" s="226"/>
      <c r="G314" s="166"/>
      <c r="H314" s="226"/>
      <c r="I314" s="166"/>
      <c r="J314" s="226"/>
      <c r="K314" s="166"/>
      <c r="L314" s="226"/>
      <c r="M314" s="166"/>
      <c r="N314" s="226"/>
      <c r="O314" s="166"/>
      <c r="P314" s="226"/>
      <c r="Q314" s="166"/>
      <c r="R314" s="226"/>
      <c r="S314" s="1"/>
      <c r="T314" s="1"/>
      <c r="U314" s="1"/>
      <c r="V314" s="4"/>
      <c r="W314" s="4"/>
      <c r="X314" s="4"/>
      <c r="Y314" s="4"/>
      <c r="Z314" s="4"/>
      <c r="AA314" s="4"/>
      <c r="AB314" s="1"/>
      <c r="AC314" s="1"/>
      <c r="AD314" s="1"/>
      <c r="AE314" s="1"/>
      <c r="AF314" s="1"/>
      <c r="AG314" s="1"/>
      <c r="AH314" s="1"/>
      <c r="AI314" s="1"/>
    </row>
    <row r="315" spans="1:35" s="2" customFormat="1" ht="11.5" x14ac:dyDescent="0.25">
      <c r="A315" s="1"/>
      <c r="B315" s="227"/>
      <c r="C315" s="227"/>
      <c r="D315" s="225"/>
      <c r="E315" s="225"/>
      <c r="F315" s="226"/>
      <c r="G315" s="166"/>
      <c r="H315" s="226"/>
      <c r="I315" s="166"/>
      <c r="J315" s="226"/>
      <c r="K315" s="166"/>
      <c r="L315" s="226"/>
      <c r="M315" s="166"/>
      <c r="N315" s="226"/>
      <c r="O315" s="166"/>
      <c r="P315" s="226"/>
      <c r="Q315" s="166"/>
      <c r="R315" s="226"/>
      <c r="S315" s="1"/>
      <c r="T315" s="1"/>
      <c r="U315" s="1"/>
      <c r="V315" s="4"/>
      <c r="W315" s="4"/>
      <c r="X315" s="4"/>
      <c r="Y315" s="4"/>
      <c r="Z315" s="4"/>
      <c r="AA315" s="4"/>
      <c r="AB315" s="1"/>
      <c r="AC315" s="1"/>
      <c r="AD315" s="1"/>
      <c r="AE315" s="1"/>
      <c r="AF315" s="1"/>
      <c r="AG315" s="1"/>
      <c r="AH315" s="1"/>
      <c r="AI315" s="1"/>
    </row>
    <row r="316" spans="1:35" s="2" customFormat="1" ht="11.5" x14ac:dyDescent="0.25">
      <c r="A316" s="1"/>
      <c r="B316" s="227"/>
      <c r="C316" s="227"/>
      <c r="D316" s="225"/>
      <c r="E316" s="225"/>
      <c r="F316" s="226"/>
      <c r="G316" s="166"/>
      <c r="H316" s="226"/>
      <c r="I316" s="166"/>
      <c r="J316" s="226"/>
      <c r="K316" s="166"/>
      <c r="L316" s="226"/>
      <c r="M316" s="166"/>
      <c r="N316" s="226"/>
      <c r="O316" s="166"/>
      <c r="P316" s="226"/>
      <c r="Q316" s="166"/>
      <c r="R316" s="226"/>
      <c r="S316" s="1"/>
      <c r="T316" s="1"/>
      <c r="U316" s="1"/>
      <c r="V316" s="4"/>
      <c r="W316" s="4"/>
      <c r="X316" s="4"/>
      <c r="Y316" s="4"/>
      <c r="Z316" s="4"/>
      <c r="AA316" s="4"/>
      <c r="AB316" s="1"/>
      <c r="AC316" s="1"/>
      <c r="AD316" s="1"/>
      <c r="AE316" s="1"/>
      <c r="AF316" s="1"/>
      <c r="AG316" s="1"/>
      <c r="AH316" s="1"/>
      <c r="AI316" s="1"/>
    </row>
    <row r="317" spans="1:35" s="2" customFormat="1" ht="11.5" x14ac:dyDescent="0.25">
      <c r="A317" s="1"/>
      <c r="B317" s="227"/>
      <c r="C317" s="227"/>
      <c r="D317" s="225"/>
      <c r="E317" s="225"/>
      <c r="F317" s="226"/>
      <c r="G317" s="166"/>
      <c r="H317" s="226"/>
      <c r="I317" s="166"/>
      <c r="J317" s="226"/>
      <c r="K317" s="166"/>
      <c r="L317" s="226"/>
      <c r="M317" s="166"/>
      <c r="N317" s="226"/>
      <c r="O317" s="166"/>
      <c r="P317" s="226"/>
      <c r="Q317" s="166"/>
      <c r="R317" s="226"/>
      <c r="S317" s="1"/>
      <c r="T317" s="1"/>
      <c r="U317" s="1"/>
      <c r="V317" s="4"/>
      <c r="W317" s="4"/>
      <c r="X317" s="4"/>
      <c r="Y317" s="4"/>
      <c r="Z317" s="4"/>
      <c r="AA317" s="4"/>
      <c r="AB317" s="1"/>
      <c r="AC317" s="1"/>
      <c r="AD317" s="1"/>
      <c r="AE317" s="1"/>
      <c r="AF317" s="1"/>
      <c r="AG317" s="1"/>
      <c r="AH317" s="1"/>
      <c r="AI317" s="1"/>
    </row>
    <row r="318" spans="1:35" s="2" customFormat="1" ht="11.5" x14ac:dyDescent="0.25">
      <c r="A318" s="1"/>
      <c r="B318" s="227"/>
      <c r="C318" s="227"/>
      <c r="D318" s="225"/>
      <c r="E318" s="225"/>
      <c r="F318" s="226"/>
      <c r="G318" s="166"/>
      <c r="H318" s="226"/>
      <c r="I318" s="166"/>
      <c r="J318" s="226"/>
      <c r="K318" s="166"/>
      <c r="L318" s="226"/>
      <c r="M318" s="166"/>
      <c r="N318" s="226"/>
      <c r="O318" s="166"/>
      <c r="P318" s="226"/>
      <c r="Q318" s="166"/>
      <c r="R318" s="226"/>
      <c r="S318" s="1"/>
      <c r="T318" s="1"/>
      <c r="U318" s="1"/>
      <c r="V318" s="4"/>
      <c r="W318" s="4"/>
      <c r="X318" s="4"/>
      <c r="Y318" s="4"/>
      <c r="Z318" s="4"/>
      <c r="AA318" s="4"/>
      <c r="AB318" s="1"/>
      <c r="AC318" s="1"/>
      <c r="AD318" s="1"/>
      <c r="AE318" s="1"/>
      <c r="AF318" s="1"/>
      <c r="AG318" s="1"/>
      <c r="AH318" s="1"/>
      <c r="AI318" s="1"/>
    </row>
    <row r="319" spans="1:35" s="2" customFormat="1" ht="11.5" x14ac:dyDescent="0.25">
      <c r="A319" s="1"/>
      <c r="B319" s="227"/>
      <c r="C319" s="227"/>
      <c r="D319" s="225"/>
      <c r="E319" s="225"/>
      <c r="F319" s="226"/>
      <c r="G319" s="166"/>
      <c r="H319" s="226"/>
      <c r="I319" s="166"/>
      <c r="J319" s="226"/>
      <c r="K319" s="166"/>
      <c r="L319" s="226"/>
      <c r="M319" s="166"/>
      <c r="N319" s="226"/>
      <c r="O319" s="166"/>
      <c r="P319" s="226"/>
      <c r="Q319" s="166"/>
      <c r="R319" s="226"/>
      <c r="S319" s="1"/>
      <c r="T319" s="1"/>
      <c r="U319" s="1"/>
      <c r="V319" s="4"/>
      <c r="W319" s="4"/>
      <c r="X319" s="4"/>
      <c r="Y319" s="4"/>
      <c r="Z319" s="4"/>
      <c r="AA319" s="4"/>
      <c r="AB319" s="1"/>
      <c r="AC319" s="1"/>
      <c r="AD319" s="1"/>
      <c r="AE319" s="1"/>
      <c r="AF319" s="1"/>
      <c r="AG319" s="1"/>
      <c r="AH319" s="1"/>
      <c r="AI319" s="1"/>
    </row>
    <row r="320" spans="1:35" s="2" customFormat="1" ht="11.5" x14ac:dyDescent="0.25">
      <c r="A320" s="1"/>
      <c r="B320" s="227"/>
      <c r="C320" s="227"/>
      <c r="D320" s="225"/>
      <c r="E320" s="225"/>
      <c r="F320" s="226"/>
      <c r="G320" s="166"/>
      <c r="H320" s="226"/>
      <c r="I320" s="166"/>
      <c r="J320" s="226"/>
      <c r="K320" s="166"/>
      <c r="L320" s="226"/>
      <c r="M320" s="166"/>
      <c r="N320" s="226"/>
      <c r="O320" s="166"/>
      <c r="P320" s="226"/>
      <c r="Q320" s="166"/>
      <c r="R320" s="226"/>
      <c r="S320" s="1"/>
      <c r="T320" s="1"/>
      <c r="U320" s="1"/>
      <c r="V320" s="4"/>
      <c r="W320" s="4"/>
      <c r="X320" s="4"/>
      <c r="Y320" s="4"/>
      <c r="Z320" s="4"/>
      <c r="AA320" s="4"/>
      <c r="AB320" s="1"/>
      <c r="AC320" s="1"/>
      <c r="AD320" s="1"/>
      <c r="AE320" s="1"/>
      <c r="AF320" s="1"/>
      <c r="AG320" s="1"/>
      <c r="AH320" s="1"/>
      <c r="AI320" s="1"/>
    </row>
    <row r="321" spans="1:35" s="2" customFormat="1" ht="11.5" x14ac:dyDescent="0.25">
      <c r="A321" s="1"/>
      <c r="B321" s="227"/>
      <c r="C321" s="227"/>
      <c r="D321" s="225"/>
      <c r="E321" s="225"/>
      <c r="F321" s="226"/>
      <c r="G321" s="166"/>
      <c r="H321" s="226"/>
      <c r="I321" s="166"/>
      <c r="J321" s="226"/>
      <c r="K321" s="166"/>
      <c r="L321" s="226"/>
      <c r="M321" s="166"/>
      <c r="N321" s="226"/>
      <c r="O321" s="166"/>
      <c r="P321" s="226"/>
      <c r="Q321" s="166"/>
      <c r="R321" s="226"/>
      <c r="S321" s="1"/>
      <c r="T321" s="1"/>
      <c r="U321" s="1"/>
      <c r="V321" s="4"/>
      <c r="W321" s="4"/>
      <c r="X321" s="4"/>
      <c r="Y321" s="4"/>
      <c r="Z321" s="4"/>
      <c r="AA321" s="4"/>
      <c r="AB321" s="1"/>
      <c r="AC321" s="1"/>
      <c r="AD321" s="1"/>
      <c r="AE321" s="1"/>
      <c r="AF321" s="1"/>
      <c r="AG321" s="1"/>
      <c r="AH321" s="1"/>
      <c r="AI321" s="1"/>
    </row>
    <row r="322" spans="1:35" s="2" customFormat="1" ht="11.5" x14ac:dyDescent="0.25">
      <c r="A322" s="1"/>
      <c r="B322" s="227"/>
      <c r="C322" s="227"/>
      <c r="D322" s="225"/>
      <c r="E322" s="225"/>
      <c r="F322" s="226"/>
      <c r="G322" s="166"/>
      <c r="H322" s="226"/>
      <c r="I322" s="166"/>
      <c r="J322" s="226"/>
      <c r="K322" s="166"/>
      <c r="L322" s="226"/>
      <c r="M322" s="166"/>
      <c r="N322" s="226"/>
      <c r="O322" s="166"/>
      <c r="P322" s="226"/>
      <c r="Q322" s="166"/>
      <c r="R322" s="226"/>
      <c r="S322" s="1"/>
      <c r="T322" s="1"/>
      <c r="U322" s="1"/>
      <c r="V322" s="4"/>
      <c r="W322" s="4"/>
      <c r="X322" s="4"/>
      <c r="Y322" s="4"/>
      <c r="Z322" s="4"/>
      <c r="AA322" s="4"/>
      <c r="AB322" s="1"/>
      <c r="AC322" s="1"/>
      <c r="AD322" s="1"/>
      <c r="AE322" s="1"/>
      <c r="AF322" s="1"/>
      <c r="AG322" s="1"/>
      <c r="AH322" s="1"/>
      <c r="AI322" s="1"/>
    </row>
    <row r="323" spans="1:35" s="2" customFormat="1" ht="11.5" x14ac:dyDescent="0.25">
      <c r="A323" s="1"/>
      <c r="B323" s="227"/>
      <c r="C323" s="227"/>
      <c r="D323" s="225"/>
      <c r="E323" s="225"/>
      <c r="F323" s="226"/>
      <c r="G323" s="166"/>
      <c r="H323" s="226"/>
      <c r="I323" s="166"/>
      <c r="J323" s="226"/>
      <c r="K323" s="166"/>
      <c r="L323" s="226"/>
      <c r="M323" s="166"/>
      <c r="N323" s="226"/>
      <c r="O323" s="166"/>
      <c r="P323" s="226"/>
      <c r="Q323" s="166"/>
      <c r="R323" s="226"/>
      <c r="S323" s="1"/>
      <c r="T323" s="1"/>
      <c r="U323" s="1"/>
      <c r="V323" s="4"/>
      <c r="W323" s="4"/>
      <c r="X323" s="4"/>
      <c r="Y323" s="4"/>
      <c r="Z323" s="4"/>
      <c r="AA323" s="4"/>
      <c r="AB323" s="1"/>
      <c r="AC323" s="1"/>
      <c r="AD323" s="1"/>
      <c r="AE323" s="1"/>
      <c r="AF323" s="1"/>
      <c r="AG323" s="1"/>
      <c r="AH323" s="1"/>
      <c r="AI323" s="1"/>
    </row>
    <row r="324" spans="1:35" s="2" customFormat="1" ht="11.5" x14ac:dyDescent="0.25">
      <c r="A324" s="1"/>
      <c r="B324" s="227"/>
      <c r="C324" s="227"/>
      <c r="D324" s="225"/>
      <c r="E324" s="225"/>
      <c r="F324" s="226"/>
      <c r="G324" s="166"/>
      <c r="H324" s="226"/>
      <c r="I324" s="166"/>
      <c r="J324" s="226"/>
      <c r="K324" s="166"/>
      <c r="L324" s="226"/>
      <c r="M324" s="166"/>
      <c r="N324" s="226"/>
      <c r="O324" s="166"/>
      <c r="P324" s="226"/>
      <c r="Q324" s="166"/>
      <c r="R324" s="226"/>
      <c r="S324" s="1"/>
      <c r="T324" s="1"/>
      <c r="U324" s="1"/>
      <c r="V324" s="4"/>
      <c r="W324" s="4"/>
      <c r="X324" s="4"/>
      <c r="Y324" s="4"/>
      <c r="Z324" s="4"/>
      <c r="AA324" s="4"/>
      <c r="AB324" s="1"/>
      <c r="AC324" s="1"/>
      <c r="AD324" s="1"/>
      <c r="AE324" s="1"/>
      <c r="AF324" s="1"/>
      <c r="AG324" s="1"/>
      <c r="AH324" s="1"/>
      <c r="AI324" s="1"/>
    </row>
    <row r="325" spans="1:35" s="2" customFormat="1" ht="11.5" x14ac:dyDescent="0.25">
      <c r="A325" s="1"/>
      <c r="B325" s="227"/>
      <c r="C325" s="227"/>
      <c r="D325" s="225"/>
      <c r="E325" s="225"/>
      <c r="F325" s="226"/>
      <c r="G325" s="166"/>
      <c r="H325" s="226"/>
      <c r="I325" s="166"/>
      <c r="J325" s="226"/>
      <c r="K325" s="166"/>
      <c r="L325" s="226"/>
      <c r="M325" s="166"/>
      <c r="N325" s="226"/>
      <c r="O325" s="166"/>
      <c r="P325" s="226"/>
      <c r="Q325" s="166"/>
      <c r="R325" s="226"/>
      <c r="S325" s="1"/>
      <c r="T325" s="1"/>
      <c r="U325" s="1"/>
      <c r="V325" s="4"/>
      <c r="W325" s="4"/>
      <c r="X325" s="4"/>
      <c r="Y325" s="4"/>
      <c r="Z325" s="4"/>
      <c r="AA325" s="4"/>
      <c r="AB325" s="1"/>
      <c r="AC325" s="1"/>
      <c r="AD325" s="1"/>
      <c r="AE325" s="1"/>
      <c r="AF325" s="1"/>
      <c r="AG325" s="1"/>
      <c r="AH325" s="1"/>
      <c r="AI325" s="1"/>
    </row>
    <row r="326" spans="1:35" s="2" customFormat="1" ht="11.5" x14ac:dyDescent="0.25">
      <c r="A326" s="1"/>
      <c r="B326" s="227"/>
      <c r="C326" s="227"/>
      <c r="D326" s="225"/>
      <c r="E326" s="225"/>
      <c r="F326" s="226"/>
      <c r="G326" s="166"/>
      <c r="H326" s="226"/>
      <c r="I326" s="166"/>
      <c r="J326" s="226"/>
      <c r="K326" s="166"/>
      <c r="L326" s="226"/>
      <c r="M326" s="166"/>
      <c r="N326" s="226"/>
      <c r="O326" s="166"/>
      <c r="P326" s="226"/>
      <c r="Q326" s="166"/>
      <c r="R326" s="226"/>
      <c r="S326" s="1"/>
      <c r="T326" s="1"/>
      <c r="U326" s="1"/>
      <c r="V326" s="4"/>
      <c r="W326" s="4"/>
      <c r="X326" s="4"/>
      <c r="Y326" s="4"/>
      <c r="Z326" s="4"/>
      <c r="AA326" s="4"/>
      <c r="AB326" s="1"/>
      <c r="AC326" s="1"/>
      <c r="AD326" s="1"/>
      <c r="AE326" s="1"/>
      <c r="AF326" s="1"/>
      <c r="AG326" s="1"/>
      <c r="AH326" s="1"/>
      <c r="AI326" s="1"/>
    </row>
    <row r="327" spans="1:35" s="2" customFormat="1" ht="11.5" x14ac:dyDescent="0.25">
      <c r="A327" s="1"/>
      <c r="B327" s="227"/>
      <c r="C327" s="227"/>
      <c r="D327" s="225"/>
      <c r="E327" s="225"/>
      <c r="F327" s="226"/>
      <c r="G327" s="166"/>
      <c r="H327" s="226"/>
      <c r="I327" s="166"/>
      <c r="J327" s="226"/>
      <c r="K327" s="166"/>
      <c r="L327" s="226"/>
      <c r="M327" s="166"/>
      <c r="N327" s="226"/>
      <c r="O327" s="166"/>
      <c r="P327" s="226"/>
      <c r="Q327" s="166"/>
      <c r="R327" s="226"/>
      <c r="S327" s="1"/>
      <c r="T327" s="1"/>
      <c r="U327" s="1"/>
      <c r="V327" s="4"/>
      <c r="W327" s="4"/>
      <c r="X327" s="4"/>
      <c r="Y327" s="4"/>
      <c r="Z327" s="4"/>
      <c r="AA327" s="4"/>
      <c r="AB327" s="1"/>
      <c r="AC327" s="1"/>
      <c r="AD327" s="1"/>
      <c r="AE327" s="1"/>
      <c r="AF327" s="1"/>
      <c r="AG327" s="1"/>
      <c r="AH327" s="1"/>
      <c r="AI327" s="1"/>
    </row>
    <row r="328" spans="1:35" s="2" customFormat="1" ht="11.5" x14ac:dyDescent="0.25">
      <c r="A328" s="1"/>
      <c r="B328" s="227"/>
      <c r="C328" s="227"/>
      <c r="D328" s="225"/>
      <c r="E328" s="225"/>
      <c r="F328" s="226"/>
      <c r="G328" s="166"/>
      <c r="H328" s="226"/>
      <c r="I328" s="166"/>
      <c r="J328" s="226"/>
      <c r="K328" s="166"/>
      <c r="L328" s="226"/>
      <c r="M328" s="166"/>
      <c r="N328" s="226"/>
      <c r="O328" s="166"/>
      <c r="P328" s="226"/>
      <c r="Q328" s="166"/>
      <c r="R328" s="226"/>
      <c r="S328" s="1"/>
      <c r="T328" s="1"/>
      <c r="U328" s="1"/>
      <c r="V328" s="4"/>
      <c r="W328" s="4"/>
      <c r="X328" s="4"/>
      <c r="Y328" s="4"/>
      <c r="Z328" s="4"/>
      <c r="AA328" s="4"/>
      <c r="AB328" s="1"/>
      <c r="AC328" s="1"/>
      <c r="AD328" s="1"/>
      <c r="AE328" s="1"/>
      <c r="AF328" s="1"/>
      <c r="AG328" s="1"/>
      <c r="AH328" s="1"/>
      <c r="AI328" s="1"/>
    </row>
    <row r="329" spans="1:35" s="2" customFormat="1" ht="11.5" x14ac:dyDescent="0.25">
      <c r="A329" s="1"/>
      <c r="B329" s="227"/>
      <c r="C329" s="227"/>
      <c r="D329" s="225"/>
      <c r="E329" s="225"/>
      <c r="F329" s="226"/>
      <c r="G329" s="166"/>
      <c r="H329" s="226"/>
      <c r="I329" s="166"/>
      <c r="J329" s="226"/>
      <c r="K329" s="166"/>
      <c r="L329" s="226"/>
      <c r="M329" s="166"/>
      <c r="N329" s="226"/>
      <c r="O329" s="166"/>
      <c r="P329" s="226"/>
      <c r="Q329" s="166"/>
      <c r="R329" s="226"/>
      <c r="S329" s="1"/>
      <c r="T329" s="1"/>
      <c r="U329" s="1"/>
      <c r="V329" s="4"/>
      <c r="W329" s="4"/>
      <c r="X329" s="4"/>
      <c r="Y329" s="4"/>
      <c r="Z329" s="4"/>
      <c r="AA329" s="4"/>
      <c r="AB329" s="1"/>
      <c r="AC329" s="1"/>
      <c r="AD329" s="1"/>
      <c r="AE329" s="1"/>
      <c r="AF329" s="1"/>
      <c r="AG329" s="1"/>
      <c r="AH329" s="1"/>
      <c r="AI329" s="1"/>
    </row>
    <row r="330" spans="1:35" s="2" customFormat="1" ht="11.5" x14ac:dyDescent="0.25">
      <c r="A330" s="1"/>
      <c r="B330" s="227"/>
      <c r="C330" s="227"/>
      <c r="D330" s="225"/>
      <c r="E330" s="225"/>
      <c r="F330" s="226"/>
      <c r="G330" s="166"/>
      <c r="H330" s="226"/>
      <c r="I330" s="166"/>
      <c r="J330" s="226"/>
      <c r="K330" s="166"/>
      <c r="L330" s="226"/>
      <c r="M330" s="166"/>
      <c r="N330" s="226"/>
      <c r="O330" s="166"/>
      <c r="P330" s="226"/>
      <c r="Q330" s="166"/>
      <c r="R330" s="226"/>
      <c r="S330" s="1"/>
      <c r="T330" s="1"/>
      <c r="U330" s="1"/>
      <c r="V330" s="4"/>
      <c r="W330" s="4"/>
      <c r="X330" s="4"/>
      <c r="Y330" s="4"/>
      <c r="Z330" s="4"/>
      <c r="AA330" s="4"/>
      <c r="AB330" s="1"/>
      <c r="AC330" s="1"/>
      <c r="AD330" s="1"/>
      <c r="AE330" s="1"/>
      <c r="AF330" s="1"/>
      <c r="AG330" s="1"/>
      <c r="AH330" s="1"/>
      <c r="AI330" s="1"/>
    </row>
    <row r="331" spans="1:35" s="2" customFormat="1" ht="11.5" x14ac:dyDescent="0.25">
      <c r="A331" s="1"/>
      <c r="B331" s="227"/>
      <c r="C331" s="227"/>
      <c r="D331" s="225"/>
      <c r="E331" s="225"/>
      <c r="F331" s="226"/>
      <c r="G331" s="166"/>
      <c r="H331" s="226"/>
      <c r="I331" s="166"/>
      <c r="J331" s="226"/>
      <c r="K331" s="166"/>
      <c r="L331" s="226"/>
      <c r="M331" s="166"/>
      <c r="N331" s="226"/>
      <c r="O331" s="166"/>
      <c r="P331" s="226"/>
      <c r="Q331" s="166"/>
      <c r="R331" s="226"/>
      <c r="S331" s="1"/>
      <c r="T331" s="1"/>
      <c r="U331" s="1"/>
      <c r="V331" s="4"/>
      <c r="W331" s="4"/>
      <c r="X331" s="4"/>
      <c r="Y331" s="4"/>
      <c r="Z331" s="4"/>
      <c r="AA331" s="4"/>
      <c r="AB331" s="1"/>
      <c r="AC331" s="1"/>
      <c r="AD331" s="1"/>
      <c r="AE331" s="1"/>
      <c r="AF331" s="1"/>
      <c r="AG331" s="1"/>
      <c r="AH331" s="1"/>
      <c r="AI331" s="1"/>
    </row>
    <row r="332" spans="1:35" s="2" customFormat="1" ht="11.5" x14ac:dyDescent="0.25">
      <c r="A332" s="1"/>
      <c r="B332" s="227"/>
      <c r="C332" s="227"/>
      <c r="D332" s="225"/>
      <c r="E332" s="225"/>
      <c r="F332" s="226"/>
      <c r="G332" s="166"/>
      <c r="H332" s="226"/>
      <c r="I332" s="166"/>
      <c r="J332" s="226"/>
      <c r="K332" s="166"/>
      <c r="L332" s="226"/>
      <c r="M332" s="166"/>
      <c r="N332" s="226"/>
      <c r="O332" s="166"/>
      <c r="P332" s="226"/>
      <c r="Q332" s="166"/>
      <c r="R332" s="226"/>
      <c r="S332" s="1"/>
      <c r="T332" s="1"/>
      <c r="U332" s="1"/>
      <c r="V332" s="4"/>
      <c r="W332" s="4"/>
      <c r="X332" s="4"/>
      <c r="Y332" s="4"/>
      <c r="Z332" s="4"/>
      <c r="AA332" s="4"/>
      <c r="AB332" s="1"/>
      <c r="AC332" s="1"/>
      <c r="AD332" s="1"/>
      <c r="AE332" s="1"/>
      <c r="AF332" s="1"/>
      <c r="AG332" s="1"/>
      <c r="AH332" s="1"/>
      <c r="AI332" s="1"/>
    </row>
    <row r="333" spans="1:35" s="2" customFormat="1" ht="11.5" x14ac:dyDescent="0.25">
      <c r="A333" s="1"/>
      <c r="B333" s="227"/>
      <c r="C333" s="227"/>
      <c r="D333" s="225"/>
      <c r="E333" s="225"/>
      <c r="F333" s="226"/>
      <c r="G333" s="166"/>
      <c r="H333" s="226"/>
      <c r="I333" s="166"/>
      <c r="J333" s="226"/>
      <c r="K333" s="166"/>
      <c r="L333" s="226"/>
      <c r="M333" s="166"/>
      <c r="N333" s="226"/>
      <c r="O333" s="166"/>
      <c r="P333" s="226"/>
      <c r="Q333" s="166"/>
      <c r="R333" s="226"/>
      <c r="S333" s="1"/>
      <c r="T333" s="1"/>
      <c r="U333" s="1"/>
      <c r="V333" s="4"/>
      <c r="W333" s="4"/>
      <c r="X333" s="4"/>
      <c r="Y333" s="4"/>
      <c r="Z333" s="4"/>
      <c r="AA333" s="4"/>
      <c r="AB333" s="1"/>
      <c r="AC333" s="1"/>
      <c r="AD333" s="1"/>
      <c r="AE333" s="1"/>
      <c r="AF333" s="1"/>
      <c r="AG333" s="1"/>
      <c r="AH333" s="1"/>
      <c r="AI333" s="1"/>
    </row>
    <row r="334" spans="1:35" s="2" customFormat="1" ht="11.5" x14ac:dyDescent="0.25">
      <c r="A334" s="1"/>
      <c r="B334" s="227"/>
      <c r="C334" s="227"/>
      <c r="D334" s="225"/>
      <c r="E334" s="225"/>
      <c r="F334" s="226"/>
      <c r="G334" s="166"/>
      <c r="H334" s="226"/>
      <c r="I334" s="166"/>
      <c r="J334" s="226"/>
      <c r="K334" s="166"/>
      <c r="L334" s="226"/>
      <c r="M334" s="166"/>
      <c r="N334" s="226"/>
      <c r="O334" s="166"/>
      <c r="P334" s="226"/>
      <c r="Q334" s="166"/>
      <c r="R334" s="226"/>
      <c r="S334" s="1"/>
      <c r="T334" s="1"/>
      <c r="U334" s="1"/>
      <c r="V334" s="4"/>
      <c r="W334" s="4"/>
      <c r="X334" s="4"/>
      <c r="Y334" s="4"/>
      <c r="Z334" s="4"/>
      <c r="AA334" s="4"/>
      <c r="AB334" s="1"/>
      <c r="AC334" s="1"/>
      <c r="AD334" s="1"/>
      <c r="AE334" s="1"/>
      <c r="AF334" s="1"/>
      <c r="AG334" s="1"/>
      <c r="AH334" s="1"/>
      <c r="AI334" s="1"/>
    </row>
    <row r="335" spans="1:35" s="2" customFormat="1" ht="11.5" x14ac:dyDescent="0.25">
      <c r="A335" s="1"/>
      <c r="B335" s="227"/>
      <c r="C335" s="227"/>
      <c r="D335" s="225"/>
      <c r="E335" s="225"/>
      <c r="F335" s="226"/>
      <c r="G335" s="166"/>
      <c r="H335" s="226"/>
      <c r="I335" s="166"/>
      <c r="J335" s="226"/>
      <c r="K335" s="166"/>
      <c r="L335" s="226"/>
      <c r="M335" s="166"/>
      <c r="N335" s="226"/>
      <c r="O335" s="166"/>
      <c r="P335" s="226"/>
      <c r="Q335" s="166"/>
      <c r="R335" s="226"/>
      <c r="S335" s="1"/>
      <c r="T335" s="1"/>
      <c r="U335" s="1"/>
      <c r="V335" s="4"/>
      <c r="W335" s="4"/>
      <c r="X335" s="4"/>
      <c r="Y335" s="4"/>
      <c r="Z335" s="4"/>
      <c r="AA335" s="4"/>
      <c r="AB335" s="1"/>
      <c r="AC335" s="1"/>
      <c r="AD335" s="1"/>
      <c r="AE335" s="1"/>
      <c r="AF335" s="1"/>
      <c r="AG335" s="1"/>
      <c r="AH335" s="1"/>
      <c r="AI335" s="1"/>
    </row>
    <row r="336" spans="1:35" s="2" customFormat="1" ht="11.5" x14ac:dyDescent="0.25">
      <c r="A336" s="1"/>
      <c r="B336" s="227"/>
      <c r="C336" s="227"/>
      <c r="D336" s="225"/>
      <c r="E336" s="225"/>
      <c r="F336" s="226"/>
      <c r="G336" s="166"/>
      <c r="H336" s="226"/>
      <c r="I336" s="166"/>
      <c r="J336" s="226"/>
      <c r="K336" s="166"/>
      <c r="L336" s="226"/>
      <c r="M336" s="166"/>
      <c r="N336" s="226"/>
      <c r="O336" s="166"/>
      <c r="P336" s="226"/>
      <c r="Q336" s="166"/>
      <c r="R336" s="226"/>
      <c r="S336" s="1"/>
      <c r="T336" s="1"/>
      <c r="U336" s="1"/>
      <c r="V336" s="4"/>
      <c r="W336" s="4"/>
      <c r="X336" s="4"/>
      <c r="Y336" s="4"/>
      <c r="Z336" s="4"/>
      <c r="AA336" s="4"/>
      <c r="AB336" s="1"/>
      <c r="AC336" s="1"/>
      <c r="AD336" s="1"/>
      <c r="AE336" s="1"/>
      <c r="AF336" s="1"/>
      <c r="AG336" s="1"/>
      <c r="AH336" s="1"/>
      <c r="AI336" s="1"/>
    </row>
    <row r="337" spans="1:35" s="2" customFormat="1" ht="11.5" x14ac:dyDescent="0.25">
      <c r="A337" s="1"/>
      <c r="B337" s="227"/>
      <c r="C337" s="227"/>
      <c r="D337" s="225"/>
      <c r="E337" s="225"/>
      <c r="F337" s="226"/>
      <c r="G337" s="166"/>
      <c r="H337" s="226"/>
      <c r="I337" s="166"/>
      <c r="J337" s="226"/>
      <c r="K337" s="166"/>
      <c r="L337" s="226"/>
      <c r="M337" s="166"/>
      <c r="N337" s="226"/>
      <c r="O337" s="166"/>
      <c r="P337" s="226"/>
      <c r="Q337" s="166"/>
      <c r="R337" s="226"/>
      <c r="S337" s="1"/>
      <c r="T337" s="1"/>
      <c r="U337" s="1"/>
      <c r="V337" s="4"/>
      <c r="W337" s="4"/>
      <c r="X337" s="4"/>
      <c r="Y337" s="4"/>
      <c r="Z337" s="4"/>
      <c r="AA337" s="4"/>
      <c r="AB337" s="1"/>
      <c r="AC337" s="1"/>
      <c r="AD337" s="1"/>
      <c r="AE337" s="1"/>
      <c r="AF337" s="1"/>
      <c r="AG337" s="1"/>
      <c r="AH337" s="1"/>
      <c r="AI337" s="1"/>
    </row>
    <row r="338" spans="1:35" s="2" customFormat="1" ht="11.5" x14ac:dyDescent="0.25">
      <c r="A338" s="1"/>
      <c r="B338" s="227"/>
      <c r="C338" s="227"/>
      <c r="D338" s="225"/>
      <c r="E338" s="225"/>
      <c r="F338" s="226"/>
      <c r="G338" s="166"/>
      <c r="H338" s="226"/>
      <c r="I338" s="166"/>
      <c r="J338" s="226"/>
      <c r="K338" s="166"/>
      <c r="L338" s="226"/>
      <c r="M338" s="166"/>
      <c r="N338" s="226"/>
      <c r="O338" s="166"/>
      <c r="P338" s="226"/>
      <c r="Q338" s="166"/>
      <c r="R338" s="226"/>
      <c r="S338" s="1"/>
      <c r="T338" s="1"/>
      <c r="U338" s="1"/>
      <c r="V338" s="4"/>
      <c r="W338" s="4"/>
      <c r="X338" s="4"/>
      <c r="Y338" s="4"/>
      <c r="Z338" s="4"/>
      <c r="AA338" s="4"/>
      <c r="AB338" s="1"/>
      <c r="AC338" s="1"/>
      <c r="AD338" s="1"/>
      <c r="AE338" s="1"/>
      <c r="AF338" s="1"/>
      <c r="AG338" s="1"/>
      <c r="AH338" s="1"/>
      <c r="AI338" s="1"/>
    </row>
    <row r="339" spans="1:35" s="2" customFormat="1" ht="11.5" x14ac:dyDescent="0.25">
      <c r="A339" s="1"/>
      <c r="B339" s="227"/>
      <c r="C339" s="227"/>
      <c r="D339" s="225"/>
      <c r="E339" s="225"/>
      <c r="F339" s="226"/>
      <c r="G339" s="166"/>
      <c r="H339" s="226"/>
      <c r="I339" s="166"/>
      <c r="J339" s="226"/>
      <c r="K339" s="166"/>
      <c r="L339" s="226"/>
      <c r="M339" s="166"/>
      <c r="N339" s="226"/>
      <c r="O339" s="166"/>
      <c r="P339" s="226"/>
      <c r="Q339" s="166"/>
      <c r="R339" s="226"/>
      <c r="S339" s="1"/>
      <c r="T339" s="1"/>
      <c r="U339" s="1"/>
      <c r="V339" s="4"/>
      <c r="W339" s="4"/>
      <c r="X339" s="4"/>
      <c r="Y339" s="4"/>
      <c r="Z339" s="4"/>
      <c r="AA339" s="4"/>
      <c r="AB339" s="1"/>
      <c r="AC339" s="1"/>
      <c r="AD339" s="1"/>
      <c r="AE339" s="1"/>
      <c r="AF339" s="1"/>
      <c r="AG339" s="1"/>
      <c r="AH339" s="1"/>
      <c r="AI339" s="1"/>
    </row>
    <row r="340" spans="1:35" s="2" customFormat="1" ht="11.5" x14ac:dyDescent="0.25">
      <c r="A340" s="1"/>
      <c r="B340" s="227"/>
      <c r="C340" s="227"/>
      <c r="D340" s="225"/>
      <c r="E340" s="225"/>
      <c r="F340" s="226"/>
      <c r="G340" s="166"/>
      <c r="H340" s="226"/>
      <c r="I340" s="166"/>
      <c r="J340" s="226"/>
      <c r="K340" s="166"/>
      <c r="L340" s="226"/>
      <c r="M340" s="166"/>
      <c r="N340" s="226"/>
      <c r="O340" s="166"/>
      <c r="P340" s="226"/>
      <c r="Q340" s="166"/>
      <c r="R340" s="226"/>
      <c r="S340" s="1"/>
      <c r="T340" s="1"/>
      <c r="U340" s="1"/>
      <c r="V340" s="4"/>
      <c r="W340" s="4"/>
      <c r="X340" s="4"/>
      <c r="Y340" s="4"/>
      <c r="Z340" s="4"/>
      <c r="AA340" s="4"/>
      <c r="AB340" s="1"/>
      <c r="AC340" s="1"/>
      <c r="AD340" s="1"/>
      <c r="AE340" s="1"/>
      <c r="AF340" s="1"/>
      <c r="AG340" s="1"/>
      <c r="AH340" s="1"/>
      <c r="AI340" s="1"/>
    </row>
    <row r="341" spans="1:35" s="2" customFormat="1" ht="11.5" x14ac:dyDescent="0.25">
      <c r="A341" s="1"/>
      <c r="B341" s="227"/>
      <c r="C341" s="227"/>
      <c r="D341" s="225"/>
      <c r="E341" s="225"/>
      <c r="F341" s="226"/>
      <c r="G341" s="166"/>
      <c r="H341" s="226"/>
      <c r="I341" s="166"/>
      <c r="J341" s="226"/>
      <c r="K341" s="166"/>
      <c r="L341" s="226"/>
      <c r="M341" s="166"/>
      <c r="N341" s="226"/>
      <c r="O341" s="166"/>
      <c r="P341" s="226"/>
      <c r="Q341" s="166"/>
      <c r="R341" s="226"/>
      <c r="S341" s="1"/>
      <c r="T341" s="1"/>
      <c r="U341" s="1"/>
      <c r="V341" s="4"/>
      <c r="W341" s="4"/>
      <c r="X341" s="4"/>
      <c r="Y341" s="4"/>
      <c r="Z341" s="4"/>
      <c r="AA341" s="4"/>
      <c r="AB341" s="1"/>
      <c r="AC341" s="1"/>
      <c r="AD341" s="1"/>
      <c r="AE341" s="1"/>
      <c r="AF341" s="1"/>
      <c r="AG341" s="1"/>
      <c r="AH341" s="1"/>
      <c r="AI341" s="1"/>
    </row>
    <row r="342" spans="1:35" s="2" customFormat="1" ht="11.5" x14ac:dyDescent="0.25">
      <c r="A342" s="1"/>
      <c r="B342" s="227"/>
      <c r="C342" s="227"/>
      <c r="D342" s="225"/>
      <c r="E342" s="225"/>
      <c r="F342" s="226"/>
      <c r="G342" s="166"/>
      <c r="H342" s="226"/>
      <c r="I342" s="166"/>
      <c r="J342" s="226"/>
      <c r="K342" s="166"/>
      <c r="L342" s="226"/>
      <c r="M342" s="166"/>
      <c r="N342" s="226"/>
      <c r="O342" s="166"/>
      <c r="P342" s="226"/>
      <c r="Q342" s="166"/>
      <c r="R342" s="226"/>
      <c r="S342" s="1"/>
      <c r="T342" s="1"/>
      <c r="U342" s="1"/>
      <c r="V342" s="4"/>
      <c r="W342" s="4"/>
      <c r="X342" s="4"/>
      <c r="Y342" s="4"/>
      <c r="Z342" s="4"/>
      <c r="AA342" s="4"/>
      <c r="AB342" s="1"/>
      <c r="AC342" s="1"/>
      <c r="AD342" s="1"/>
      <c r="AE342" s="1"/>
      <c r="AF342" s="1"/>
      <c r="AG342" s="1"/>
      <c r="AH342" s="1"/>
      <c r="AI342" s="1"/>
    </row>
    <row r="343" spans="1:35" s="2" customFormat="1" ht="11.5" x14ac:dyDescent="0.25">
      <c r="A343" s="1"/>
      <c r="B343" s="227"/>
      <c r="C343" s="227"/>
      <c r="D343" s="225"/>
      <c r="E343" s="225"/>
      <c r="F343" s="226"/>
      <c r="G343" s="166"/>
      <c r="H343" s="226"/>
      <c r="I343" s="166"/>
      <c r="J343" s="226"/>
      <c r="K343" s="166"/>
      <c r="L343" s="226"/>
      <c r="M343" s="166"/>
      <c r="N343" s="226"/>
      <c r="O343" s="166"/>
      <c r="P343" s="226"/>
      <c r="Q343" s="166"/>
      <c r="R343" s="226"/>
      <c r="S343" s="1"/>
      <c r="T343" s="1"/>
      <c r="U343" s="1"/>
      <c r="V343" s="4"/>
      <c r="W343" s="4"/>
      <c r="X343" s="4"/>
      <c r="Y343" s="4"/>
      <c r="Z343" s="4"/>
      <c r="AA343" s="4"/>
      <c r="AB343" s="1"/>
      <c r="AC343" s="1"/>
      <c r="AD343" s="1"/>
      <c r="AE343" s="1"/>
      <c r="AF343" s="1"/>
      <c r="AG343" s="1"/>
      <c r="AH343" s="1"/>
      <c r="AI343" s="1"/>
    </row>
    <row r="344" spans="1:35" s="2" customFormat="1" ht="11.5" x14ac:dyDescent="0.25">
      <c r="A344" s="1"/>
      <c r="B344" s="227"/>
      <c r="C344" s="227"/>
      <c r="D344" s="225"/>
      <c r="E344" s="225"/>
      <c r="F344" s="226"/>
      <c r="G344" s="166"/>
      <c r="H344" s="226"/>
      <c r="I344" s="166"/>
      <c r="J344" s="226"/>
      <c r="K344" s="166"/>
      <c r="L344" s="226"/>
      <c r="M344" s="166"/>
      <c r="N344" s="226"/>
      <c r="O344" s="166"/>
      <c r="P344" s="226"/>
      <c r="Q344" s="166"/>
      <c r="R344" s="226"/>
      <c r="S344" s="1"/>
      <c r="T344" s="1"/>
      <c r="U344" s="1"/>
      <c r="V344" s="4"/>
      <c r="W344" s="4"/>
      <c r="X344" s="4"/>
      <c r="Y344" s="4"/>
      <c r="Z344" s="4"/>
      <c r="AA344" s="4"/>
      <c r="AB344" s="1"/>
      <c r="AC344" s="1"/>
      <c r="AD344" s="1"/>
      <c r="AE344" s="1"/>
      <c r="AF344" s="1"/>
      <c r="AG344" s="1"/>
      <c r="AH344" s="1"/>
      <c r="AI344" s="1"/>
    </row>
    <row r="345" spans="1:35" s="2" customFormat="1" ht="11.5" x14ac:dyDescent="0.25">
      <c r="A345" s="1"/>
      <c r="B345" s="227"/>
      <c r="C345" s="227"/>
      <c r="D345" s="225"/>
      <c r="E345" s="225"/>
      <c r="F345" s="226"/>
      <c r="G345" s="166"/>
      <c r="H345" s="226"/>
      <c r="I345" s="166"/>
      <c r="J345" s="226"/>
      <c r="K345" s="166"/>
      <c r="L345" s="226"/>
      <c r="M345" s="166"/>
      <c r="N345" s="226"/>
      <c r="O345" s="166"/>
      <c r="P345" s="226"/>
      <c r="Q345" s="166"/>
      <c r="R345" s="226"/>
      <c r="S345" s="1"/>
      <c r="T345" s="1"/>
      <c r="U345" s="1"/>
      <c r="V345" s="4"/>
      <c r="W345" s="4"/>
      <c r="X345" s="4"/>
      <c r="Y345" s="4"/>
      <c r="Z345" s="4"/>
      <c r="AA345" s="4"/>
      <c r="AB345" s="1"/>
      <c r="AC345" s="1"/>
      <c r="AD345" s="1"/>
      <c r="AE345" s="1"/>
      <c r="AF345" s="1"/>
      <c r="AG345" s="1"/>
      <c r="AH345" s="1"/>
      <c r="AI345" s="1"/>
    </row>
    <row r="346" spans="1:35" s="2" customFormat="1" ht="11.5" x14ac:dyDescent="0.25">
      <c r="A346" s="1"/>
      <c r="B346" s="227"/>
      <c r="C346" s="227"/>
      <c r="D346" s="225"/>
      <c r="E346" s="225"/>
      <c r="F346" s="226"/>
      <c r="G346" s="166"/>
      <c r="H346" s="226"/>
      <c r="I346" s="166"/>
      <c r="J346" s="226"/>
      <c r="K346" s="166"/>
      <c r="L346" s="226"/>
      <c r="M346" s="166"/>
      <c r="N346" s="226"/>
      <c r="O346" s="166"/>
      <c r="P346" s="226"/>
      <c r="Q346" s="166"/>
      <c r="R346" s="226"/>
      <c r="S346" s="1"/>
      <c r="T346" s="1"/>
      <c r="U346" s="1"/>
      <c r="V346" s="4"/>
      <c r="W346" s="4"/>
      <c r="X346" s="4"/>
      <c r="Y346" s="4"/>
      <c r="Z346" s="4"/>
      <c r="AA346" s="4"/>
      <c r="AB346" s="1"/>
      <c r="AC346" s="1"/>
      <c r="AD346" s="1"/>
      <c r="AE346" s="1"/>
      <c r="AF346" s="1"/>
      <c r="AG346" s="1"/>
      <c r="AH346" s="1"/>
      <c r="AI346" s="1"/>
    </row>
    <row r="347" spans="1:35" s="2" customFormat="1" ht="11.5" x14ac:dyDescent="0.25">
      <c r="A347" s="1"/>
      <c r="B347" s="227"/>
      <c r="C347" s="227"/>
      <c r="D347" s="225"/>
      <c r="E347" s="225"/>
      <c r="F347" s="226"/>
      <c r="G347" s="166"/>
      <c r="H347" s="226"/>
      <c r="I347" s="166"/>
      <c r="J347" s="226"/>
      <c r="K347" s="166"/>
      <c r="L347" s="226"/>
      <c r="M347" s="166"/>
      <c r="N347" s="226"/>
      <c r="O347" s="166"/>
      <c r="P347" s="226"/>
      <c r="Q347" s="166"/>
      <c r="R347" s="226"/>
      <c r="S347" s="1"/>
      <c r="T347" s="1"/>
      <c r="U347" s="1"/>
      <c r="V347" s="4"/>
      <c r="W347" s="4"/>
      <c r="X347" s="4"/>
      <c r="Y347" s="4"/>
      <c r="Z347" s="4"/>
      <c r="AA347" s="4"/>
      <c r="AB347" s="1"/>
      <c r="AC347" s="1"/>
      <c r="AD347" s="1"/>
      <c r="AE347" s="1"/>
      <c r="AF347" s="1"/>
      <c r="AG347" s="1"/>
      <c r="AH347" s="1"/>
      <c r="AI347" s="1"/>
    </row>
    <row r="348" spans="1:35" s="2" customFormat="1" ht="11.5" x14ac:dyDescent="0.25">
      <c r="A348" s="1"/>
      <c r="B348" s="227"/>
      <c r="C348" s="227"/>
      <c r="D348" s="225"/>
      <c r="E348" s="225"/>
      <c r="F348" s="226"/>
      <c r="G348" s="166"/>
      <c r="H348" s="226"/>
      <c r="I348" s="166"/>
      <c r="J348" s="226"/>
      <c r="K348" s="166"/>
      <c r="L348" s="226"/>
      <c r="M348" s="166"/>
      <c r="N348" s="226"/>
      <c r="O348" s="166"/>
      <c r="P348" s="226"/>
      <c r="Q348" s="166"/>
      <c r="R348" s="226"/>
      <c r="S348" s="1"/>
      <c r="T348" s="1"/>
      <c r="U348" s="1"/>
      <c r="V348" s="4"/>
      <c r="W348" s="4"/>
      <c r="X348" s="4"/>
      <c r="Y348" s="4"/>
      <c r="Z348" s="4"/>
      <c r="AA348" s="4"/>
      <c r="AB348" s="1"/>
      <c r="AC348" s="1"/>
      <c r="AD348" s="1"/>
      <c r="AE348" s="1"/>
      <c r="AF348" s="1"/>
      <c r="AG348" s="1"/>
      <c r="AH348" s="1"/>
      <c r="AI348" s="1"/>
    </row>
    <row r="349" spans="1:35" s="2" customFormat="1" ht="11.5" x14ac:dyDescent="0.25">
      <c r="A349" s="1"/>
      <c r="B349" s="227"/>
      <c r="C349" s="227"/>
      <c r="D349" s="225"/>
      <c r="E349" s="225"/>
      <c r="F349" s="226"/>
      <c r="G349" s="166"/>
      <c r="H349" s="226"/>
      <c r="I349" s="166"/>
      <c r="J349" s="226"/>
      <c r="K349" s="166"/>
      <c r="L349" s="226"/>
      <c r="M349" s="166"/>
      <c r="N349" s="226"/>
      <c r="O349" s="166"/>
      <c r="P349" s="226"/>
      <c r="Q349" s="166"/>
      <c r="R349" s="226"/>
      <c r="S349" s="1"/>
      <c r="T349" s="1"/>
      <c r="U349" s="1"/>
      <c r="V349" s="4"/>
      <c r="W349" s="4"/>
      <c r="X349" s="4"/>
      <c r="Y349" s="4"/>
      <c r="Z349" s="4"/>
      <c r="AA349" s="4"/>
      <c r="AB349" s="1"/>
      <c r="AC349" s="1"/>
      <c r="AD349" s="1"/>
      <c r="AE349" s="1"/>
      <c r="AF349" s="1"/>
      <c r="AG349" s="1"/>
      <c r="AH349" s="1"/>
      <c r="AI349" s="1"/>
    </row>
    <row r="350" spans="1:35" s="2" customFormat="1" ht="11.5" x14ac:dyDescent="0.25">
      <c r="A350" s="1"/>
      <c r="B350" s="227"/>
      <c r="C350" s="227"/>
      <c r="D350" s="225"/>
      <c r="E350" s="225"/>
      <c r="F350" s="226"/>
      <c r="G350" s="166"/>
      <c r="H350" s="226"/>
      <c r="I350" s="166"/>
      <c r="J350" s="226"/>
      <c r="K350" s="166"/>
      <c r="L350" s="226"/>
      <c r="M350" s="166"/>
      <c r="N350" s="226"/>
      <c r="O350" s="166"/>
      <c r="P350" s="226"/>
      <c r="Q350" s="166"/>
      <c r="R350" s="226"/>
      <c r="S350" s="1"/>
      <c r="T350" s="1"/>
      <c r="U350" s="1"/>
      <c r="V350" s="4"/>
      <c r="W350" s="4"/>
      <c r="X350" s="4"/>
      <c r="Y350" s="4"/>
      <c r="Z350" s="4"/>
      <c r="AA350" s="4"/>
      <c r="AB350" s="1"/>
      <c r="AC350" s="1"/>
      <c r="AD350" s="1"/>
      <c r="AE350" s="1"/>
      <c r="AF350" s="1"/>
      <c r="AG350" s="1"/>
      <c r="AH350" s="1"/>
      <c r="AI350" s="1"/>
    </row>
    <row r="351" spans="1:35" s="2" customFormat="1" ht="11.5" x14ac:dyDescent="0.25">
      <c r="A351" s="1"/>
      <c r="B351" s="227"/>
      <c r="C351" s="227"/>
      <c r="D351" s="225"/>
      <c r="E351" s="225"/>
      <c r="F351" s="226"/>
      <c r="G351" s="166"/>
      <c r="H351" s="226"/>
      <c r="I351" s="166"/>
      <c r="J351" s="226"/>
      <c r="K351" s="166"/>
      <c r="L351" s="226"/>
      <c r="M351" s="166"/>
      <c r="N351" s="226"/>
      <c r="O351" s="166"/>
      <c r="P351" s="226"/>
      <c r="Q351" s="166"/>
      <c r="R351" s="226"/>
      <c r="S351" s="1"/>
      <c r="T351" s="1"/>
      <c r="U351" s="1"/>
      <c r="V351" s="4"/>
      <c r="W351" s="4"/>
      <c r="X351" s="4"/>
      <c r="Y351" s="4"/>
      <c r="Z351" s="4"/>
      <c r="AA351" s="4"/>
      <c r="AB351" s="1"/>
      <c r="AC351" s="1"/>
      <c r="AD351" s="1"/>
      <c r="AE351" s="1"/>
      <c r="AF351" s="1"/>
      <c r="AG351" s="1"/>
      <c r="AH351" s="1"/>
      <c r="AI351" s="1"/>
    </row>
    <row r="352" spans="1:35" s="2" customFormat="1" ht="11.5" x14ac:dyDescent="0.25">
      <c r="A352" s="1"/>
      <c r="B352" s="227"/>
      <c r="C352" s="227"/>
      <c r="D352" s="225"/>
      <c r="E352" s="225"/>
      <c r="F352" s="226"/>
      <c r="G352" s="166"/>
      <c r="H352" s="226"/>
      <c r="I352" s="166"/>
      <c r="J352" s="226"/>
      <c r="K352" s="166"/>
      <c r="L352" s="226"/>
      <c r="M352" s="166"/>
      <c r="N352" s="226"/>
      <c r="O352" s="166"/>
      <c r="P352" s="226"/>
      <c r="Q352" s="166"/>
      <c r="R352" s="226"/>
      <c r="S352" s="1"/>
      <c r="T352" s="1"/>
      <c r="U352" s="1"/>
      <c r="V352" s="4"/>
      <c r="W352" s="4"/>
      <c r="X352" s="4"/>
      <c r="Y352" s="4"/>
      <c r="Z352" s="4"/>
      <c r="AA352" s="4"/>
      <c r="AB352" s="1"/>
      <c r="AC352" s="1"/>
      <c r="AD352" s="1"/>
      <c r="AE352" s="1"/>
      <c r="AF352" s="1"/>
      <c r="AG352" s="1"/>
      <c r="AH352" s="1"/>
      <c r="AI352" s="1"/>
    </row>
    <row r="353" spans="1:35" s="2" customFormat="1" ht="11.5" x14ac:dyDescent="0.25">
      <c r="A353" s="1"/>
      <c r="B353" s="227"/>
      <c r="C353" s="227"/>
      <c r="D353" s="225"/>
      <c r="E353" s="225"/>
      <c r="F353" s="226"/>
      <c r="G353" s="166"/>
      <c r="H353" s="226"/>
      <c r="I353" s="166"/>
      <c r="J353" s="226"/>
      <c r="K353" s="166"/>
      <c r="L353" s="226"/>
      <c r="M353" s="166"/>
      <c r="N353" s="226"/>
      <c r="O353" s="166"/>
      <c r="P353" s="226"/>
      <c r="Q353" s="166"/>
      <c r="R353" s="226"/>
      <c r="S353" s="1"/>
      <c r="T353" s="1"/>
      <c r="U353" s="1"/>
      <c r="V353" s="4"/>
      <c r="W353" s="4"/>
      <c r="X353" s="4"/>
      <c r="Y353" s="4"/>
      <c r="Z353" s="4"/>
      <c r="AA353" s="4"/>
      <c r="AB353" s="1"/>
      <c r="AC353" s="1"/>
      <c r="AD353" s="1"/>
      <c r="AE353" s="1"/>
      <c r="AF353" s="1"/>
      <c r="AG353" s="1"/>
      <c r="AH353" s="1"/>
      <c r="AI353" s="1"/>
    </row>
    <row r="354" spans="1:35" s="2" customFormat="1" ht="11.5" x14ac:dyDescent="0.25">
      <c r="A354" s="1"/>
      <c r="B354" s="227"/>
      <c r="C354" s="227"/>
      <c r="D354" s="225"/>
      <c r="E354" s="225"/>
      <c r="F354" s="226"/>
      <c r="G354" s="166"/>
      <c r="H354" s="226"/>
      <c r="I354" s="166"/>
      <c r="J354" s="226"/>
      <c r="K354" s="166"/>
      <c r="L354" s="226"/>
      <c r="M354" s="166"/>
      <c r="N354" s="226"/>
      <c r="O354" s="166"/>
      <c r="P354" s="226"/>
      <c r="Q354" s="166"/>
      <c r="R354" s="226"/>
      <c r="S354" s="1"/>
      <c r="T354" s="1"/>
      <c r="U354" s="1"/>
      <c r="V354" s="4"/>
      <c r="W354" s="4"/>
      <c r="X354" s="4"/>
      <c r="Y354" s="4"/>
      <c r="Z354" s="4"/>
      <c r="AA354" s="4"/>
      <c r="AB354" s="1"/>
      <c r="AC354" s="1"/>
      <c r="AD354" s="1"/>
      <c r="AE354" s="1"/>
      <c r="AF354" s="1"/>
      <c r="AG354" s="1"/>
      <c r="AH354" s="1"/>
      <c r="AI354" s="1"/>
    </row>
    <row r="355" spans="1:35" s="2" customFormat="1" ht="11.5" x14ac:dyDescent="0.25">
      <c r="A355" s="1"/>
      <c r="B355" s="227"/>
      <c r="C355" s="227"/>
      <c r="D355" s="225"/>
      <c r="E355" s="225"/>
      <c r="F355" s="226"/>
      <c r="G355" s="166"/>
      <c r="H355" s="226"/>
      <c r="I355" s="166"/>
      <c r="J355" s="226"/>
      <c r="K355" s="166"/>
      <c r="L355" s="226"/>
      <c r="M355" s="166"/>
      <c r="N355" s="226"/>
      <c r="O355" s="166"/>
      <c r="P355" s="226"/>
      <c r="Q355" s="166"/>
      <c r="R355" s="226"/>
      <c r="S355" s="1"/>
      <c r="T355" s="1"/>
      <c r="U355" s="1"/>
      <c r="V355" s="4"/>
      <c r="W355" s="4"/>
      <c r="X355" s="4"/>
      <c r="Y355" s="4"/>
      <c r="Z355" s="4"/>
      <c r="AA355" s="4"/>
      <c r="AB355" s="1"/>
      <c r="AC355" s="1"/>
      <c r="AD355" s="1"/>
      <c r="AE355" s="1"/>
      <c r="AF355" s="1"/>
      <c r="AG355" s="1"/>
      <c r="AH355" s="1"/>
      <c r="AI355" s="1"/>
    </row>
    <row r="356" spans="1:35" s="2" customFormat="1" ht="11.5" x14ac:dyDescent="0.25">
      <c r="A356" s="1"/>
      <c r="B356" s="227"/>
      <c r="C356" s="227"/>
      <c r="D356" s="225"/>
      <c r="E356" s="225"/>
      <c r="F356" s="226"/>
      <c r="G356" s="166"/>
      <c r="H356" s="226"/>
      <c r="I356" s="166"/>
      <c r="J356" s="226"/>
      <c r="K356" s="166"/>
      <c r="L356" s="226"/>
      <c r="M356" s="166"/>
      <c r="N356" s="226"/>
      <c r="O356" s="166"/>
      <c r="P356" s="226"/>
      <c r="Q356" s="166"/>
      <c r="R356" s="226"/>
      <c r="S356" s="1"/>
      <c r="T356" s="1"/>
      <c r="U356" s="1"/>
      <c r="V356" s="4"/>
      <c r="W356" s="4"/>
      <c r="X356" s="4"/>
      <c r="Y356" s="4"/>
      <c r="Z356" s="4"/>
      <c r="AA356" s="4"/>
      <c r="AB356" s="1"/>
      <c r="AC356" s="1"/>
      <c r="AD356" s="1"/>
      <c r="AE356" s="1"/>
      <c r="AF356" s="1"/>
      <c r="AG356" s="1"/>
      <c r="AH356" s="1"/>
      <c r="AI356" s="1"/>
    </row>
    <row r="357" spans="1:35" s="2" customFormat="1" ht="11.5" x14ac:dyDescent="0.25">
      <c r="A357" s="1"/>
      <c r="B357" s="227"/>
      <c r="C357" s="227"/>
      <c r="D357" s="225"/>
      <c r="E357" s="225"/>
      <c r="F357" s="226"/>
      <c r="G357" s="166"/>
      <c r="H357" s="226"/>
      <c r="I357" s="166"/>
      <c r="J357" s="226"/>
      <c r="K357" s="166"/>
      <c r="L357" s="226"/>
      <c r="M357" s="166"/>
      <c r="N357" s="226"/>
      <c r="O357" s="166"/>
      <c r="P357" s="226"/>
      <c r="Q357" s="166"/>
      <c r="R357" s="226"/>
      <c r="S357" s="1"/>
      <c r="T357" s="1"/>
      <c r="U357" s="1"/>
      <c r="V357" s="4"/>
      <c r="W357" s="4"/>
      <c r="X357" s="4"/>
      <c r="Y357" s="4"/>
      <c r="Z357" s="4"/>
      <c r="AA357" s="4"/>
      <c r="AB357" s="1"/>
      <c r="AC357" s="1"/>
      <c r="AD357" s="1"/>
      <c r="AE357" s="1"/>
      <c r="AF357" s="1"/>
      <c r="AG357" s="1"/>
      <c r="AH357" s="1"/>
      <c r="AI357" s="1"/>
    </row>
    <row r="358" spans="1:35" s="2" customFormat="1" ht="11.5" x14ac:dyDescent="0.25">
      <c r="A358" s="1"/>
      <c r="B358" s="227"/>
      <c r="C358" s="227"/>
      <c r="D358" s="225"/>
      <c r="E358" s="225"/>
      <c r="F358" s="226"/>
      <c r="G358" s="166"/>
      <c r="H358" s="226"/>
      <c r="I358" s="166"/>
      <c r="J358" s="226"/>
      <c r="K358" s="166"/>
      <c r="L358" s="226"/>
      <c r="M358" s="166"/>
      <c r="N358" s="226"/>
      <c r="O358" s="166"/>
      <c r="P358" s="226"/>
      <c r="Q358" s="166"/>
      <c r="R358" s="226"/>
      <c r="S358" s="1"/>
      <c r="T358" s="1"/>
      <c r="U358" s="1"/>
      <c r="V358" s="4"/>
      <c r="W358" s="4"/>
      <c r="X358" s="4"/>
      <c r="Y358" s="4"/>
      <c r="Z358" s="4"/>
      <c r="AA358" s="4"/>
      <c r="AB358" s="1"/>
      <c r="AC358" s="1"/>
      <c r="AD358" s="1"/>
      <c r="AE358" s="1"/>
      <c r="AF358" s="1"/>
      <c r="AG358" s="1"/>
      <c r="AH358" s="1"/>
      <c r="AI358" s="1"/>
    </row>
    <row r="359" spans="1:35" s="2" customFormat="1" ht="11.5" x14ac:dyDescent="0.25">
      <c r="A359" s="1"/>
      <c r="B359" s="227"/>
      <c r="C359" s="227"/>
      <c r="D359" s="225"/>
      <c r="E359" s="225"/>
      <c r="F359" s="226"/>
      <c r="G359" s="166"/>
      <c r="H359" s="226"/>
      <c r="I359" s="166"/>
      <c r="J359" s="226"/>
      <c r="K359" s="166"/>
      <c r="L359" s="226"/>
      <c r="M359" s="166"/>
      <c r="N359" s="226"/>
      <c r="O359" s="166"/>
      <c r="P359" s="226"/>
      <c r="Q359" s="166"/>
      <c r="R359" s="226"/>
      <c r="S359" s="1"/>
      <c r="T359" s="1"/>
      <c r="U359" s="1"/>
      <c r="V359" s="4"/>
      <c r="W359" s="4"/>
      <c r="X359" s="4"/>
      <c r="Y359" s="4"/>
      <c r="Z359" s="4"/>
      <c r="AA359" s="4"/>
      <c r="AB359" s="1"/>
      <c r="AC359" s="1"/>
      <c r="AD359" s="1"/>
      <c r="AE359" s="1"/>
      <c r="AF359" s="1"/>
      <c r="AG359" s="1"/>
      <c r="AH359" s="1"/>
      <c r="AI359" s="1"/>
    </row>
    <row r="360" spans="1:35" s="2" customFormat="1" ht="11.5" x14ac:dyDescent="0.25">
      <c r="A360" s="1"/>
      <c r="B360" s="227"/>
      <c r="C360" s="227"/>
      <c r="D360" s="225"/>
      <c r="E360" s="225"/>
      <c r="F360" s="226"/>
      <c r="G360" s="166"/>
      <c r="H360" s="226"/>
      <c r="I360" s="166"/>
      <c r="J360" s="226"/>
      <c r="K360" s="166"/>
      <c r="L360" s="226"/>
      <c r="M360" s="166"/>
      <c r="N360" s="226"/>
      <c r="O360" s="166"/>
      <c r="P360" s="226"/>
      <c r="Q360" s="166"/>
      <c r="R360" s="226"/>
      <c r="S360" s="1"/>
      <c r="T360" s="1"/>
      <c r="U360" s="1"/>
      <c r="V360" s="4"/>
      <c r="W360" s="4"/>
      <c r="X360" s="4"/>
      <c r="Y360" s="4"/>
      <c r="Z360" s="4"/>
      <c r="AA360" s="4"/>
      <c r="AB360" s="1"/>
      <c r="AC360" s="1"/>
      <c r="AD360" s="1"/>
      <c r="AE360" s="1"/>
      <c r="AF360" s="1"/>
      <c r="AG360" s="1"/>
      <c r="AH360" s="1"/>
      <c r="AI360" s="1"/>
    </row>
    <row r="361" spans="1:35" s="2" customFormat="1" ht="11.5" x14ac:dyDescent="0.25">
      <c r="A361" s="1"/>
      <c r="B361" s="227"/>
      <c r="C361" s="227"/>
      <c r="D361" s="225"/>
      <c r="E361" s="225"/>
      <c r="F361" s="226"/>
      <c r="G361" s="166"/>
      <c r="H361" s="226"/>
      <c r="I361" s="166"/>
      <c r="J361" s="226"/>
      <c r="K361" s="166"/>
      <c r="L361" s="226"/>
      <c r="M361" s="166"/>
      <c r="N361" s="226"/>
      <c r="O361" s="166"/>
      <c r="P361" s="226"/>
      <c r="Q361" s="166"/>
      <c r="R361" s="226"/>
      <c r="S361" s="1"/>
      <c r="T361" s="1"/>
      <c r="U361" s="1"/>
      <c r="V361" s="4"/>
      <c r="W361" s="4"/>
      <c r="X361" s="4"/>
      <c r="Y361" s="4"/>
      <c r="Z361" s="4"/>
      <c r="AA361" s="4"/>
      <c r="AB361" s="1"/>
      <c r="AC361" s="1"/>
      <c r="AD361" s="1"/>
      <c r="AE361" s="1"/>
      <c r="AF361" s="1"/>
      <c r="AG361" s="1"/>
      <c r="AH361" s="1"/>
      <c r="AI361" s="1"/>
    </row>
    <row r="362" spans="1:35" s="2" customFormat="1" ht="11.5" x14ac:dyDescent="0.25">
      <c r="A362" s="1"/>
      <c r="B362" s="227"/>
      <c r="C362" s="227"/>
      <c r="D362" s="225"/>
      <c r="E362" s="225"/>
      <c r="F362" s="226"/>
      <c r="G362" s="166"/>
      <c r="H362" s="226"/>
      <c r="I362" s="166"/>
      <c r="J362" s="226"/>
      <c r="K362" s="166"/>
      <c r="L362" s="226"/>
      <c r="M362" s="166"/>
      <c r="N362" s="226"/>
      <c r="O362" s="166"/>
      <c r="P362" s="226"/>
      <c r="Q362" s="166"/>
      <c r="R362" s="226"/>
      <c r="S362" s="1"/>
      <c r="T362" s="1"/>
      <c r="U362" s="1"/>
      <c r="V362" s="4"/>
      <c r="W362" s="4"/>
      <c r="X362" s="4"/>
      <c r="Y362" s="4"/>
      <c r="Z362" s="4"/>
      <c r="AA362" s="4"/>
      <c r="AB362" s="1"/>
      <c r="AC362" s="1"/>
      <c r="AD362" s="1"/>
      <c r="AE362" s="1"/>
      <c r="AF362" s="1"/>
      <c r="AG362" s="1"/>
      <c r="AH362" s="1"/>
      <c r="AI362" s="1"/>
    </row>
    <row r="363" spans="1:35" s="2" customFormat="1" ht="11.5" x14ac:dyDescent="0.25">
      <c r="A363" s="1"/>
      <c r="B363" s="227"/>
      <c r="C363" s="227"/>
      <c r="D363" s="225"/>
      <c r="E363" s="225"/>
      <c r="F363" s="226"/>
      <c r="G363" s="166"/>
      <c r="H363" s="226"/>
      <c r="I363" s="166"/>
      <c r="J363" s="226"/>
      <c r="K363" s="166"/>
      <c r="L363" s="226"/>
      <c r="M363" s="166"/>
      <c r="N363" s="226"/>
      <c r="O363" s="166"/>
      <c r="P363" s="226"/>
      <c r="Q363" s="166"/>
      <c r="R363" s="226"/>
      <c r="S363" s="1"/>
      <c r="T363" s="1"/>
      <c r="U363" s="1"/>
      <c r="V363" s="4"/>
      <c r="W363" s="4"/>
      <c r="X363" s="4"/>
      <c r="Y363" s="4"/>
      <c r="Z363" s="4"/>
      <c r="AA363" s="4"/>
      <c r="AB363" s="1"/>
      <c r="AC363" s="1"/>
      <c r="AD363" s="1"/>
      <c r="AE363" s="1"/>
      <c r="AF363" s="1"/>
      <c r="AG363" s="1"/>
      <c r="AH363" s="1"/>
      <c r="AI363" s="1"/>
    </row>
    <row r="364" spans="1:35" s="2" customFormat="1" ht="11.5" x14ac:dyDescent="0.25">
      <c r="A364" s="1"/>
      <c r="B364" s="227"/>
      <c r="C364" s="227"/>
      <c r="D364" s="225"/>
      <c r="E364" s="225"/>
      <c r="F364" s="226"/>
      <c r="G364" s="166"/>
      <c r="H364" s="226"/>
      <c r="I364" s="166"/>
      <c r="J364" s="226"/>
      <c r="K364" s="166"/>
      <c r="L364" s="226"/>
      <c r="M364" s="166"/>
      <c r="N364" s="226"/>
      <c r="O364" s="166"/>
      <c r="P364" s="226"/>
      <c r="Q364" s="166"/>
      <c r="R364" s="226"/>
      <c r="S364" s="1"/>
      <c r="T364" s="1"/>
      <c r="U364" s="1"/>
      <c r="V364" s="4"/>
      <c r="W364" s="4"/>
      <c r="X364" s="4"/>
      <c r="Y364" s="4"/>
      <c r="Z364" s="4"/>
      <c r="AA364" s="4"/>
      <c r="AB364" s="1"/>
      <c r="AC364" s="1"/>
      <c r="AD364" s="1"/>
      <c r="AE364" s="1"/>
      <c r="AF364" s="1"/>
      <c r="AG364" s="1"/>
      <c r="AH364" s="1"/>
      <c r="AI364" s="1"/>
    </row>
    <row r="365" spans="1:35" s="2" customFormat="1" ht="11.5" x14ac:dyDescent="0.25">
      <c r="A365" s="1"/>
      <c r="B365" s="227"/>
      <c r="C365" s="227"/>
      <c r="D365" s="225"/>
      <c r="E365" s="225"/>
      <c r="F365" s="226"/>
      <c r="G365" s="166"/>
      <c r="H365" s="226"/>
      <c r="I365" s="166"/>
      <c r="J365" s="226"/>
      <c r="K365" s="166"/>
      <c r="L365" s="226"/>
      <c r="M365" s="166"/>
      <c r="N365" s="226"/>
      <c r="O365" s="166"/>
      <c r="P365" s="226"/>
      <c r="Q365" s="166"/>
      <c r="R365" s="226"/>
      <c r="S365" s="1"/>
      <c r="T365" s="1"/>
      <c r="U365" s="1"/>
      <c r="V365" s="4"/>
      <c r="W365" s="4"/>
      <c r="X365" s="4"/>
      <c r="Y365" s="4"/>
      <c r="Z365" s="4"/>
      <c r="AA365" s="4"/>
      <c r="AB365" s="1"/>
      <c r="AC365" s="1"/>
      <c r="AD365" s="1"/>
      <c r="AE365" s="1"/>
      <c r="AF365" s="1"/>
      <c r="AG365" s="1"/>
      <c r="AH365" s="1"/>
      <c r="AI365" s="1"/>
    </row>
    <row r="366" spans="1:35" s="2" customFormat="1" ht="11.5" x14ac:dyDescent="0.25">
      <c r="A366" s="1"/>
      <c r="B366" s="227"/>
      <c r="C366" s="227"/>
      <c r="D366" s="225"/>
      <c r="E366" s="225"/>
      <c r="F366" s="226"/>
      <c r="G366" s="166"/>
      <c r="H366" s="226"/>
      <c r="I366" s="166"/>
      <c r="J366" s="226"/>
      <c r="K366" s="166"/>
      <c r="L366" s="226"/>
      <c r="M366" s="166"/>
      <c r="N366" s="226"/>
      <c r="O366" s="166"/>
      <c r="P366" s="226"/>
      <c r="Q366" s="166"/>
      <c r="R366" s="226"/>
      <c r="S366" s="1"/>
      <c r="T366" s="1"/>
      <c r="U366" s="1"/>
      <c r="V366" s="4"/>
      <c r="W366" s="4"/>
      <c r="X366" s="4"/>
      <c r="Y366" s="4"/>
      <c r="Z366" s="4"/>
      <c r="AA366" s="4"/>
      <c r="AB366" s="1"/>
      <c r="AC366" s="1"/>
      <c r="AD366" s="1"/>
      <c r="AE366" s="1"/>
      <c r="AF366" s="1"/>
      <c r="AG366" s="1"/>
      <c r="AH366" s="1"/>
      <c r="AI366" s="1"/>
    </row>
    <row r="367" spans="1:35" s="2" customFormat="1" ht="11.5" x14ac:dyDescent="0.25">
      <c r="A367" s="1"/>
      <c r="B367" s="227"/>
      <c r="C367" s="227"/>
      <c r="D367" s="225"/>
      <c r="E367" s="225"/>
      <c r="F367" s="226"/>
      <c r="G367" s="166"/>
      <c r="H367" s="226"/>
      <c r="I367" s="166"/>
      <c r="J367" s="226"/>
      <c r="K367" s="166"/>
      <c r="L367" s="226"/>
      <c r="M367" s="166"/>
      <c r="N367" s="226"/>
      <c r="O367" s="166"/>
      <c r="P367" s="226"/>
      <c r="Q367" s="166"/>
      <c r="R367" s="226"/>
      <c r="S367" s="1"/>
      <c r="T367" s="1"/>
      <c r="U367" s="1"/>
      <c r="V367" s="4"/>
      <c r="W367" s="4"/>
      <c r="X367" s="4"/>
      <c r="Y367" s="4"/>
      <c r="Z367" s="4"/>
      <c r="AA367" s="4"/>
      <c r="AB367" s="1"/>
      <c r="AC367" s="1"/>
      <c r="AD367" s="1"/>
      <c r="AE367" s="1"/>
      <c r="AF367" s="1"/>
      <c r="AG367" s="1"/>
      <c r="AH367" s="1"/>
      <c r="AI367" s="1"/>
    </row>
    <row r="368" spans="1:35" s="2" customFormat="1" ht="11.5" x14ac:dyDescent="0.25">
      <c r="A368" s="1"/>
      <c r="B368" s="227"/>
      <c r="C368" s="227"/>
      <c r="D368" s="225"/>
      <c r="E368" s="225"/>
      <c r="F368" s="226"/>
      <c r="G368" s="166"/>
      <c r="H368" s="226"/>
      <c r="I368" s="166"/>
      <c r="J368" s="226"/>
      <c r="K368" s="166"/>
      <c r="L368" s="226"/>
      <c r="M368" s="166"/>
      <c r="N368" s="226"/>
      <c r="O368" s="166"/>
      <c r="P368" s="226"/>
      <c r="Q368" s="166"/>
      <c r="R368" s="226"/>
      <c r="S368" s="1"/>
      <c r="T368" s="1"/>
      <c r="U368" s="1"/>
      <c r="V368" s="4"/>
      <c r="W368" s="4"/>
      <c r="X368" s="4"/>
      <c r="Y368" s="4"/>
      <c r="Z368" s="4"/>
      <c r="AA368" s="4"/>
      <c r="AB368" s="1"/>
      <c r="AC368" s="1"/>
      <c r="AD368" s="1"/>
      <c r="AE368" s="1"/>
      <c r="AF368" s="1"/>
      <c r="AG368" s="1"/>
      <c r="AH368" s="1"/>
      <c r="AI368" s="1"/>
    </row>
    <row r="369" spans="1:35" s="2" customFormat="1" ht="11.5" x14ac:dyDescent="0.25">
      <c r="A369" s="1"/>
      <c r="B369" s="227"/>
      <c r="C369" s="227"/>
      <c r="D369" s="225"/>
      <c r="E369" s="225"/>
      <c r="F369" s="226"/>
      <c r="G369" s="166"/>
      <c r="H369" s="226"/>
      <c r="I369" s="166"/>
      <c r="J369" s="226"/>
      <c r="K369" s="166"/>
      <c r="L369" s="226"/>
      <c r="M369" s="166"/>
      <c r="N369" s="226"/>
      <c r="O369" s="166"/>
      <c r="P369" s="226"/>
      <c r="Q369" s="166"/>
      <c r="R369" s="226"/>
      <c r="S369" s="1"/>
      <c r="T369" s="1"/>
      <c r="U369" s="1"/>
      <c r="V369" s="4"/>
      <c r="W369" s="4"/>
      <c r="X369" s="4"/>
      <c r="Y369" s="4"/>
      <c r="Z369" s="4"/>
      <c r="AA369" s="4"/>
      <c r="AB369" s="1"/>
      <c r="AC369" s="1"/>
      <c r="AD369" s="1"/>
      <c r="AE369" s="1"/>
      <c r="AF369" s="1"/>
      <c r="AG369" s="1"/>
      <c r="AH369" s="1"/>
      <c r="AI369" s="1"/>
    </row>
    <row r="370" spans="1:35" s="2" customFormat="1" ht="11.5" x14ac:dyDescent="0.25">
      <c r="A370" s="1"/>
      <c r="B370" s="227"/>
      <c r="C370" s="227"/>
      <c r="D370" s="225"/>
      <c r="E370" s="225"/>
      <c r="F370" s="226"/>
      <c r="G370" s="166"/>
      <c r="H370" s="226"/>
      <c r="I370" s="166"/>
      <c r="J370" s="226"/>
      <c r="K370" s="166"/>
      <c r="L370" s="226"/>
      <c r="M370" s="166"/>
      <c r="N370" s="226"/>
      <c r="O370" s="166"/>
      <c r="P370" s="226"/>
      <c r="Q370" s="166"/>
      <c r="R370" s="226"/>
      <c r="S370" s="1"/>
      <c r="T370" s="1"/>
      <c r="U370" s="1"/>
      <c r="V370" s="4"/>
      <c r="W370" s="4"/>
      <c r="X370" s="4"/>
      <c r="Y370" s="4"/>
      <c r="Z370" s="4"/>
      <c r="AA370" s="4"/>
      <c r="AB370" s="1"/>
      <c r="AC370" s="1"/>
      <c r="AD370" s="1"/>
      <c r="AE370" s="1"/>
      <c r="AF370" s="1"/>
      <c r="AG370" s="1"/>
      <c r="AH370" s="1"/>
      <c r="AI370" s="1"/>
    </row>
    <row r="371" spans="1:35" s="2" customFormat="1" ht="11.5" x14ac:dyDescent="0.25">
      <c r="A371" s="1"/>
      <c r="B371" s="227"/>
      <c r="C371" s="227"/>
      <c r="D371" s="225"/>
      <c r="E371" s="225"/>
      <c r="F371" s="226"/>
      <c r="G371" s="166"/>
      <c r="H371" s="226"/>
      <c r="I371" s="166"/>
      <c r="J371" s="226"/>
      <c r="K371" s="166"/>
      <c r="L371" s="226"/>
      <c r="M371" s="166"/>
      <c r="N371" s="226"/>
      <c r="O371" s="166"/>
      <c r="P371" s="226"/>
      <c r="Q371" s="166"/>
      <c r="R371" s="226"/>
      <c r="S371" s="1"/>
      <c r="T371" s="1"/>
      <c r="U371" s="1"/>
      <c r="V371" s="4"/>
      <c r="W371" s="4"/>
      <c r="X371" s="4"/>
      <c r="Y371" s="4"/>
      <c r="Z371" s="4"/>
      <c r="AA371" s="4"/>
      <c r="AB371" s="1"/>
      <c r="AC371" s="1"/>
      <c r="AD371" s="1"/>
      <c r="AE371" s="1"/>
      <c r="AF371" s="1"/>
      <c r="AG371" s="1"/>
      <c r="AH371" s="1"/>
      <c r="AI371" s="1"/>
    </row>
    <row r="372" spans="1:35" s="2" customFormat="1" ht="11.5" x14ac:dyDescent="0.25">
      <c r="A372" s="1"/>
      <c r="B372" s="227"/>
      <c r="C372" s="227"/>
      <c r="D372" s="225"/>
      <c r="E372" s="225"/>
      <c r="F372" s="226"/>
      <c r="G372" s="166"/>
      <c r="H372" s="226"/>
      <c r="I372" s="166"/>
      <c r="J372" s="226"/>
      <c r="K372" s="166"/>
      <c r="L372" s="226"/>
      <c r="M372" s="166"/>
      <c r="N372" s="226"/>
      <c r="O372" s="166"/>
      <c r="P372" s="226"/>
      <c r="Q372" s="166"/>
      <c r="R372" s="226"/>
      <c r="S372" s="1"/>
      <c r="T372" s="1"/>
      <c r="U372" s="1"/>
      <c r="V372" s="4"/>
      <c r="W372" s="4"/>
      <c r="X372" s="4"/>
      <c r="Y372" s="4"/>
      <c r="Z372" s="4"/>
      <c r="AA372" s="4"/>
      <c r="AB372" s="1"/>
      <c r="AC372" s="1"/>
      <c r="AD372" s="1"/>
      <c r="AE372" s="1"/>
      <c r="AF372" s="1"/>
      <c r="AG372" s="1"/>
      <c r="AH372" s="1"/>
      <c r="AI372" s="1"/>
    </row>
    <row r="373" spans="1:35" s="2" customFormat="1" ht="11.5" x14ac:dyDescent="0.25">
      <c r="A373" s="1"/>
      <c r="B373" s="227"/>
      <c r="C373" s="227"/>
      <c r="D373" s="225"/>
      <c r="E373" s="225"/>
      <c r="F373" s="226"/>
      <c r="G373" s="166"/>
      <c r="H373" s="226"/>
      <c r="I373" s="166"/>
      <c r="J373" s="226"/>
      <c r="K373" s="166"/>
      <c r="L373" s="226"/>
      <c r="M373" s="166"/>
      <c r="N373" s="226"/>
      <c r="O373" s="166"/>
      <c r="P373" s="226"/>
      <c r="Q373" s="166"/>
      <c r="R373" s="226"/>
      <c r="S373" s="1"/>
      <c r="T373" s="1"/>
      <c r="U373" s="1"/>
      <c r="V373" s="4"/>
      <c r="W373" s="4"/>
      <c r="X373" s="4"/>
      <c r="Y373" s="4"/>
      <c r="Z373" s="4"/>
      <c r="AA373" s="4"/>
      <c r="AB373" s="1"/>
      <c r="AC373" s="1"/>
      <c r="AD373" s="1"/>
      <c r="AE373" s="1"/>
      <c r="AF373" s="1"/>
      <c r="AG373" s="1"/>
      <c r="AH373" s="1"/>
      <c r="AI373" s="1"/>
    </row>
    <row r="374" spans="1:35" s="2" customFormat="1" ht="11.5" x14ac:dyDescent="0.25">
      <c r="A374" s="1"/>
      <c r="B374" s="227"/>
      <c r="C374" s="227"/>
      <c r="D374" s="225"/>
      <c r="E374" s="225"/>
      <c r="F374" s="226"/>
      <c r="G374" s="166"/>
      <c r="H374" s="226"/>
      <c r="I374" s="166"/>
      <c r="J374" s="226"/>
      <c r="K374" s="166"/>
      <c r="L374" s="226"/>
      <c r="M374" s="166"/>
      <c r="N374" s="226"/>
      <c r="O374" s="166"/>
      <c r="P374" s="226"/>
      <c r="Q374" s="166"/>
      <c r="R374" s="226"/>
      <c r="S374" s="1"/>
      <c r="T374" s="1"/>
      <c r="U374" s="1"/>
      <c r="V374" s="4"/>
      <c r="W374" s="4"/>
      <c r="X374" s="4"/>
      <c r="Y374" s="4"/>
      <c r="Z374" s="4"/>
      <c r="AA374" s="4"/>
      <c r="AB374" s="1"/>
      <c r="AC374" s="1"/>
      <c r="AD374" s="1"/>
      <c r="AE374" s="1"/>
      <c r="AF374" s="1"/>
      <c r="AG374" s="1"/>
      <c r="AH374" s="1"/>
      <c r="AI374" s="1"/>
    </row>
    <row r="375" spans="1:35" s="2" customFormat="1" ht="11.5" x14ac:dyDescent="0.25">
      <c r="A375" s="1"/>
      <c r="B375" s="227"/>
      <c r="C375" s="227"/>
      <c r="D375" s="225"/>
      <c r="E375" s="225"/>
      <c r="F375" s="226"/>
      <c r="G375" s="166"/>
      <c r="H375" s="226"/>
      <c r="I375" s="166"/>
      <c r="J375" s="226"/>
      <c r="K375" s="166"/>
      <c r="L375" s="226"/>
      <c r="M375" s="166"/>
      <c r="N375" s="226"/>
      <c r="O375" s="166"/>
      <c r="P375" s="226"/>
      <c r="Q375" s="166"/>
      <c r="R375" s="226"/>
      <c r="S375" s="1"/>
      <c r="T375" s="1"/>
      <c r="U375" s="1"/>
      <c r="V375" s="4"/>
      <c r="W375" s="4"/>
      <c r="X375" s="4"/>
      <c r="Y375" s="4"/>
      <c r="Z375" s="4"/>
      <c r="AA375" s="4"/>
      <c r="AB375" s="1"/>
      <c r="AC375" s="1"/>
      <c r="AD375" s="1"/>
      <c r="AE375" s="1"/>
      <c r="AF375" s="1"/>
      <c r="AG375" s="1"/>
      <c r="AH375" s="1"/>
      <c r="AI375" s="1"/>
    </row>
    <row r="376" spans="1:35" s="2" customFormat="1" ht="11.5" x14ac:dyDescent="0.25">
      <c r="A376" s="1"/>
      <c r="B376" s="227"/>
      <c r="C376" s="227"/>
      <c r="D376" s="225"/>
      <c r="E376" s="225"/>
      <c r="F376" s="226"/>
      <c r="G376" s="166"/>
      <c r="H376" s="226"/>
      <c r="I376" s="166"/>
      <c r="J376" s="226"/>
      <c r="K376" s="166"/>
      <c r="L376" s="226"/>
      <c r="M376" s="166"/>
      <c r="N376" s="226"/>
      <c r="O376" s="166"/>
      <c r="P376" s="226"/>
      <c r="Q376" s="166"/>
      <c r="R376" s="226"/>
      <c r="S376" s="1"/>
      <c r="T376" s="1"/>
      <c r="U376" s="1"/>
      <c r="V376" s="4"/>
      <c r="W376" s="4"/>
      <c r="X376" s="4"/>
      <c r="Y376" s="4"/>
      <c r="Z376" s="4"/>
      <c r="AA376" s="4"/>
      <c r="AB376" s="1"/>
      <c r="AC376" s="1"/>
      <c r="AD376" s="1"/>
      <c r="AE376" s="1"/>
      <c r="AF376" s="1"/>
      <c r="AG376" s="1"/>
      <c r="AH376" s="1"/>
      <c r="AI376" s="1"/>
    </row>
    <row r="377" spans="1:35" s="2" customFormat="1" ht="11.5" x14ac:dyDescent="0.25">
      <c r="A377" s="1"/>
      <c r="B377" s="227"/>
      <c r="C377" s="227"/>
      <c r="D377" s="225"/>
      <c r="E377" s="225"/>
      <c r="F377" s="226"/>
      <c r="G377" s="166"/>
      <c r="H377" s="226"/>
      <c r="I377" s="166"/>
      <c r="J377" s="226"/>
      <c r="K377" s="166"/>
      <c r="L377" s="226"/>
      <c r="M377" s="166"/>
      <c r="N377" s="226"/>
      <c r="O377" s="166"/>
      <c r="P377" s="226"/>
      <c r="Q377" s="166"/>
      <c r="R377" s="226"/>
      <c r="S377" s="1"/>
      <c r="T377" s="1"/>
      <c r="U377" s="1"/>
      <c r="V377" s="4"/>
      <c r="W377" s="4"/>
      <c r="X377" s="4"/>
      <c r="Y377" s="4"/>
      <c r="Z377" s="4"/>
      <c r="AA377" s="4"/>
      <c r="AB377" s="1"/>
      <c r="AC377" s="1"/>
      <c r="AD377" s="1"/>
      <c r="AE377" s="1"/>
      <c r="AF377" s="1"/>
      <c r="AG377" s="1"/>
      <c r="AH377" s="1"/>
      <c r="AI377" s="1"/>
    </row>
    <row r="378" spans="1:35" s="2" customFormat="1" ht="11.5" x14ac:dyDescent="0.25">
      <c r="A378" s="1"/>
      <c r="B378" s="227"/>
      <c r="C378" s="227"/>
      <c r="D378" s="225"/>
      <c r="E378" s="225"/>
      <c r="F378" s="226"/>
      <c r="G378" s="166"/>
      <c r="H378" s="226"/>
      <c r="I378" s="166"/>
      <c r="J378" s="226"/>
      <c r="K378" s="166"/>
      <c r="L378" s="226"/>
      <c r="M378" s="166"/>
      <c r="N378" s="226"/>
      <c r="O378" s="166"/>
      <c r="P378" s="226"/>
      <c r="Q378" s="166"/>
      <c r="R378" s="226"/>
      <c r="S378" s="1"/>
      <c r="T378" s="1"/>
      <c r="U378" s="1"/>
      <c r="V378" s="4"/>
      <c r="W378" s="4"/>
      <c r="X378" s="4"/>
      <c r="Y378" s="4"/>
      <c r="Z378" s="4"/>
      <c r="AA378" s="4"/>
      <c r="AB378" s="1"/>
      <c r="AC378" s="1"/>
      <c r="AD378" s="1"/>
      <c r="AE378" s="1"/>
      <c r="AF378" s="1"/>
      <c r="AG378" s="1"/>
      <c r="AH378" s="1"/>
      <c r="AI378" s="1"/>
    </row>
    <row r="379" spans="1:35" s="2" customFormat="1" ht="11.5" x14ac:dyDescent="0.25">
      <c r="A379" s="1"/>
      <c r="B379" s="227"/>
      <c r="C379" s="227"/>
      <c r="D379" s="225"/>
      <c r="E379" s="225"/>
      <c r="F379" s="226"/>
      <c r="G379" s="166"/>
      <c r="H379" s="226"/>
      <c r="I379" s="166"/>
      <c r="J379" s="226"/>
      <c r="K379" s="166"/>
      <c r="L379" s="226"/>
      <c r="M379" s="166"/>
      <c r="N379" s="226"/>
      <c r="O379" s="166"/>
      <c r="P379" s="226"/>
      <c r="Q379" s="166"/>
      <c r="R379" s="226"/>
      <c r="S379" s="1"/>
      <c r="T379" s="1"/>
      <c r="U379" s="1"/>
      <c r="V379" s="4"/>
      <c r="W379" s="4"/>
      <c r="X379" s="4"/>
      <c r="Y379" s="4"/>
      <c r="Z379" s="4"/>
      <c r="AA379" s="4"/>
      <c r="AB379" s="1"/>
      <c r="AC379" s="1"/>
      <c r="AD379" s="1"/>
      <c r="AE379" s="1"/>
      <c r="AF379" s="1"/>
      <c r="AG379" s="1"/>
      <c r="AH379" s="1"/>
      <c r="AI379" s="1"/>
    </row>
    <row r="380" spans="1:35" s="2" customFormat="1" ht="11.5" x14ac:dyDescent="0.25">
      <c r="A380" s="1"/>
      <c r="B380" s="227"/>
      <c r="C380" s="227"/>
      <c r="D380" s="225"/>
      <c r="E380" s="225"/>
      <c r="F380" s="226"/>
      <c r="G380" s="166"/>
      <c r="H380" s="226"/>
      <c r="I380" s="166"/>
      <c r="J380" s="226"/>
      <c r="K380" s="166"/>
      <c r="L380" s="226"/>
      <c r="M380" s="166"/>
      <c r="N380" s="226"/>
      <c r="O380" s="166"/>
      <c r="P380" s="226"/>
      <c r="Q380" s="166"/>
      <c r="R380" s="226"/>
      <c r="S380" s="1"/>
      <c r="T380" s="1"/>
      <c r="U380" s="1"/>
      <c r="V380" s="4"/>
      <c r="W380" s="4"/>
      <c r="X380" s="4"/>
      <c r="Y380" s="4"/>
      <c r="Z380" s="4"/>
      <c r="AA380" s="4"/>
      <c r="AB380" s="1"/>
      <c r="AC380" s="1"/>
      <c r="AD380" s="1"/>
      <c r="AE380" s="1"/>
      <c r="AF380" s="1"/>
      <c r="AG380" s="1"/>
      <c r="AH380" s="1"/>
      <c r="AI380" s="1"/>
    </row>
    <row r="381" spans="1:35" s="2" customFormat="1" ht="11.5" x14ac:dyDescent="0.25">
      <c r="A381" s="1"/>
      <c r="B381" s="227"/>
      <c r="C381" s="227"/>
      <c r="D381" s="225"/>
      <c r="E381" s="225"/>
      <c r="F381" s="226"/>
      <c r="G381" s="166"/>
      <c r="H381" s="226"/>
      <c r="I381" s="166"/>
      <c r="J381" s="226"/>
      <c r="K381" s="166"/>
      <c r="L381" s="226"/>
      <c r="M381" s="166"/>
      <c r="N381" s="226"/>
      <c r="O381" s="166"/>
      <c r="P381" s="226"/>
      <c r="Q381" s="166"/>
      <c r="R381" s="226"/>
      <c r="S381" s="1"/>
      <c r="T381" s="1"/>
      <c r="U381" s="1"/>
      <c r="V381" s="4"/>
      <c r="W381" s="4"/>
      <c r="X381" s="4"/>
      <c r="Y381" s="4"/>
      <c r="Z381" s="4"/>
      <c r="AA381" s="4"/>
      <c r="AB381" s="1"/>
      <c r="AC381" s="1"/>
      <c r="AD381" s="1"/>
      <c r="AE381" s="1"/>
      <c r="AF381" s="1"/>
      <c r="AG381" s="1"/>
      <c r="AH381" s="1"/>
      <c r="AI381" s="1"/>
    </row>
    <row r="382" spans="1:35" s="2" customFormat="1" ht="11.5" x14ac:dyDescent="0.25">
      <c r="A382" s="1"/>
      <c r="B382" s="227"/>
      <c r="C382" s="227"/>
      <c r="D382" s="225"/>
      <c r="E382" s="225"/>
      <c r="F382" s="226"/>
      <c r="G382" s="166"/>
      <c r="H382" s="226"/>
      <c r="I382" s="166"/>
      <c r="J382" s="226"/>
      <c r="K382" s="166"/>
      <c r="L382" s="226"/>
      <c r="M382" s="166"/>
      <c r="N382" s="226"/>
      <c r="O382" s="166"/>
      <c r="P382" s="226"/>
      <c r="Q382" s="166"/>
      <c r="R382" s="226"/>
      <c r="S382" s="1"/>
      <c r="T382" s="1"/>
      <c r="U382" s="1"/>
      <c r="V382" s="4"/>
      <c r="W382" s="4"/>
      <c r="X382" s="4"/>
      <c r="Y382" s="4"/>
      <c r="Z382" s="4"/>
      <c r="AA382" s="4"/>
      <c r="AB382" s="1"/>
      <c r="AC382" s="1"/>
      <c r="AD382" s="1"/>
      <c r="AE382" s="1"/>
      <c r="AF382" s="1"/>
      <c r="AG382" s="1"/>
      <c r="AH382" s="1"/>
      <c r="AI382" s="1"/>
    </row>
    <row r="383" spans="1:35" s="2" customFormat="1" ht="11.5" x14ac:dyDescent="0.25">
      <c r="A383" s="1"/>
      <c r="B383" s="227"/>
      <c r="C383" s="227"/>
      <c r="D383" s="225"/>
      <c r="E383" s="225"/>
      <c r="F383" s="226"/>
      <c r="G383" s="166"/>
      <c r="H383" s="226"/>
      <c r="I383" s="166"/>
      <c r="J383" s="226"/>
      <c r="K383" s="166"/>
      <c r="L383" s="226"/>
      <c r="M383" s="166"/>
      <c r="N383" s="226"/>
      <c r="O383" s="166"/>
      <c r="P383" s="226"/>
      <c r="Q383" s="166"/>
      <c r="R383" s="226"/>
      <c r="S383" s="1"/>
      <c r="T383" s="1"/>
      <c r="U383" s="1"/>
      <c r="V383" s="4"/>
      <c r="W383" s="4"/>
      <c r="X383" s="4"/>
      <c r="Y383" s="4"/>
      <c r="Z383" s="4"/>
      <c r="AA383" s="4"/>
      <c r="AB383" s="1"/>
      <c r="AC383" s="1"/>
      <c r="AD383" s="1"/>
      <c r="AE383" s="1"/>
      <c r="AF383" s="1"/>
      <c r="AG383" s="1"/>
      <c r="AH383" s="1"/>
      <c r="AI383" s="1"/>
    </row>
    <row r="384" spans="1:35" s="2" customFormat="1" ht="11.5" x14ac:dyDescent="0.25">
      <c r="A384" s="1"/>
      <c r="B384" s="227"/>
      <c r="C384" s="227"/>
      <c r="D384" s="225"/>
      <c r="E384" s="225"/>
      <c r="F384" s="226"/>
      <c r="G384" s="166"/>
      <c r="H384" s="226"/>
      <c r="I384" s="166"/>
      <c r="J384" s="226"/>
      <c r="K384" s="166"/>
      <c r="L384" s="226"/>
      <c r="M384" s="166"/>
      <c r="N384" s="226"/>
      <c r="O384" s="166"/>
      <c r="P384" s="226"/>
      <c r="Q384" s="166"/>
      <c r="R384" s="226"/>
      <c r="S384" s="1"/>
      <c r="T384" s="1"/>
      <c r="U384" s="1"/>
      <c r="V384" s="4"/>
      <c r="W384" s="4"/>
      <c r="X384" s="4"/>
      <c r="Y384" s="4"/>
      <c r="Z384" s="4"/>
      <c r="AA384" s="4"/>
      <c r="AB384" s="1"/>
      <c r="AC384" s="1"/>
      <c r="AD384" s="1"/>
      <c r="AE384" s="1"/>
      <c r="AF384" s="1"/>
      <c r="AG384" s="1"/>
      <c r="AH384" s="1"/>
      <c r="AI384" s="1"/>
    </row>
    <row r="385" spans="1:35" s="2" customFormat="1" ht="11.5" x14ac:dyDescent="0.25">
      <c r="A385" s="1"/>
      <c r="B385" s="227"/>
      <c r="C385" s="227"/>
      <c r="D385" s="225"/>
      <c r="E385" s="225"/>
      <c r="F385" s="226"/>
      <c r="G385" s="166"/>
      <c r="H385" s="226"/>
      <c r="I385" s="166"/>
      <c r="J385" s="226"/>
      <c r="K385" s="166"/>
      <c r="L385" s="226"/>
      <c r="M385" s="166"/>
      <c r="N385" s="226"/>
      <c r="O385" s="166"/>
      <c r="P385" s="226"/>
      <c r="Q385" s="166"/>
      <c r="R385" s="226"/>
      <c r="S385" s="1"/>
      <c r="T385" s="1"/>
      <c r="U385" s="1"/>
      <c r="V385" s="4"/>
      <c r="W385" s="4"/>
      <c r="X385" s="4"/>
      <c r="Y385" s="4"/>
      <c r="Z385" s="4"/>
      <c r="AA385" s="4"/>
      <c r="AB385" s="1"/>
      <c r="AC385" s="1"/>
      <c r="AD385" s="1"/>
      <c r="AE385" s="1"/>
      <c r="AF385" s="1"/>
      <c r="AG385" s="1"/>
      <c r="AH385" s="1"/>
      <c r="AI385" s="1"/>
    </row>
    <row r="386" spans="1:35" s="2" customFormat="1" ht="11.5" x14ac:dyDescent="0.25">
      <c r="A386" s="1"/>
      <c r="B386" s="227"/>
      <c r="C386" s="227"/>
      <c r="D386" s="225"/>
      <c r="E386" s="225"/>
      <c r="F386" s="226"/>
      <c r="G386" s="166"/>
      <c r="H386" s="226"/>
      <c r="I386" s="166"/>
      <c r="J386" s="226"/>
      <c r="K386" s="166"/>
      <c r="L386" s="226"/>
      <c r="M386" s="166"/>
      <c r="N386" s="226"/>
      <c r="O386" s="166"/>
      <c r="P386" s="226"/>
      <c r="Q386" s="166"/>
      <c r="R386" s="226"/>
      <c r="S386" s="1"/>
      <c r="T386" s="1"/>
      <c r="U386" s="1"/>
      <c r="V386" s="4"/>
      <c r="W386" s="4"/>
      <c r="X386" s="4"/>
      <c r="Y386" s="4"/>
      <c r="Z386" s="4"/>
      <c r="AA386" s="4"/>
      <c r="AB386" s="1"/>
      <c r="AC386" s="1"/>
      <c r="AD386" s="1"/>
      <c r="AE386" s="1"/>
      <c r="AF386" s="1"/>
      <c r="AG386" s="1"/>
      <c r="AH386" s="1"/>
      <c r="AI386" s="1"/>
    </row>
    <row r="387" spans="1:35" s="2" customFormat="1" ht="11.5" x14ac:dyDescent="0.25">
      <c r="A387" s="1"/>
      <c r="B387" s="227"/>
      <c r="C387" s="227"/>
      <c r="D387" s="225"/>
      <c r="E387" s="225"/>
      <c r="F387" s="226"/>
      <c r="G387" s="166"/>
      <c r="H387" s="226"/>
      <c r="I387" s="166"/>
      <c r="J387" s="226"/>
      <c r="K387" s="166"/>
      <c r="L387" s="226"/>
      <c r="M387" s="166"/>
      <c r="N387" s="226"/>
      <c r="O387" s="166"/>
      <c r="P387" s="226"/>
      <c r="Q387" s="166"/>
      <c r="R387" s="226"/>
      <c r="S387" s="1"/>
      <c r="T387" s="1"/>
      <c r="U387" s="1"/>
      <c r="V387" s="4"/>
      <c r="W387" s="4"/>
      <c r="X387" s="4"/>
      <c r="Y387" s="4"/>
      <c r="Z387" s="4"/>
      <c r="AA387" s="4"/>
      <c r="AB387" s="1"/>
      <c r="AC387" s="1"/>
      <c r="AD387" s="1"/>
      <c r="AE387" s="1"/>
      <c r="AF387" s="1"/>
      <c r="AG387" s="1"/>
      <c r="AH387" s="1"/>
      <c r="AI387" s="1"/>
    </row>
    <row r="388" spans="1:35" s="2" customFormat="1" ht="11.5" x14ac:dyDescent="0.25">
      <c r="A388" s="1"/>
      <c r="B388" s="227"/>
      <c r="C388" s="227"/>
      <c r="D388" s="225"/>
      <c r="E388" s="225"/>
      <c r="F388" s="226"/>
      <c r="G388" s="166"/>
      <c r="H388" s="226"/>
      <c r="I388" s="166"/>
      <c r="J388" s="226"/>
      <c r="K388" s="166"/>
      <c r="L388" s="226"/>
      <c r="M388" s="166"/>
      <c r="N388" s="226"/>
      <c r="O388" s="166"/>
      <c r="P388" s="226"/>
      <c r="Q388" s="166"/>
      <c r="R388" s="226"/>
      <c r="S388" s="1"/>
      <c r="T388" s="1"/>
      <c r="U388" s="1"/>
      <c r="V388" s="4"/>
      <c r="W388" s="4"/>
      <c r="X388" s="4"/>
      <c r="Y388" s="4"/>
      <c r="Z388" s="4"/>
      <c r="AA388" s="4"/>
      <c r="AB388" s="1"/>
      <c r="AC388" s="1"/>
      <c r="AD388" s="1"/>
      <c r="AE388" s="1"/>
      <c r="AF388" s="1"/>
      <c r="AG388" s="1"/>
      <c r="AH388" s="1"/>
      <c r="AI388" s="1"/>
    </row>
    <row r="389" spans="1:35" s="2" customFormat="1" ht="11.5" x14ac:dyDescent="0.25">
      <c r="A389" s="1"/>
      <c r="B389" s="227"/>
      <c r="C389" s="227"/>
      <c r="D389" s="225"/>
      <c r="E389" s="225"/>
      <c r="F389" s="226"/>
      <c r="G389" s="166"/>
      <c r="H389" s="226"/>
      <c r="I389" s="166"/>
      <c r="J389" s="226"/>
      <c r="K389" s="166"/>
      <c r="L389" s="226"/>
      <c r="M389" s="166"/>
      <c r="N389" s="226"/>
      <c r="O389" s="166"/>
      <c r="P389" s="226"/>
      <c r="Q389" s="166"/>
      <c r="R389" s="226"/>
      <c r="S389" s="1"/>
      <c r="T389" s="1"/>
      <c r="U389" s="1"/>
      <c r="V389" s="4"/>
      <c r="W389" s="4"/>
      <c r="X389" s="4"/>
      <c r="Y389" s="4"/>
      <c r="Z389" s="4"/>
      <c r="AA389" s="4"/>
      <c r="AB389" s="1"/>
      <c r="AC389" s="1"/>
      <c r="AD389" s="1"/>
      <c r="AE389" s="1"/>
      <c r="AF389" s="1"/>
      <c r="AG389" s="1"/>
      <c r="AH389" s="1"/>
      <c r="AI389" s="1"/>
    </row>
    <row r="390" spans="1:35" s="2" customFormat="1" ht="11.5" x14ac:dyDescent="0.25">
      <c r="A390" s="1"/>
      <c r="B390" s="227"/>
      <c r="C390" s="227"/>
      <c r="D390" s="225"/>
      <c r="E390" s="225"/>
      <c r="F390" s="226"/>
      <c r="G390" s="166"/>
      <c r="H390" s="226"/>
      <c r="I390" s="166"/>
      <c r="J390" s="226"/>
      <c r="K390" s="166"/>
      <c r="L390" s="226"/>
      <c r="M390" s="166"/>
      <c r="N390" s="226"/>
      <c r="O390" s="166"/>
      <c r="P390" s="226"/>
      <c r="Q390" s="166"/>
      <c r="R390" s="226"/>
      <c r="S390" s="1"/>
      <c r="T390" s="1"/>
      <c r="U390" s="1"/>
      <c r="V390" s="4"/>
      <c r="W390" s="4"/>
      <c r="X390" s="4"/>
      <c r="Y390" s="4"/>
      <c r="Z390" s="4"/>
      <c r="AA390" s="4"/>
      <c r="AB390" s="1"/>
      <c r="AC390" s="1"/>
      <c r="AD390" s="1"/>
      <c r="AE390" s="1"/>
      <c r="AF390" s="1"/>
      <c r="AG390" s="1"/>
      <c r="AH390" s="1"/>
      <c r="AI390" s="1"/>
    </row>
    <row r="391" spans="1:35" s="2" customFormat="1" ht="11.5" x14ac:dyDescent="0.25">
      <c r="A391" s="1"/>
      <c r="B391" s="227"/>
      <c r="C391" s="227"/>
      <c r="D391" s="225"/>
      <c r="E391" s="225"/>
      <c r="F391" s="226"/>
      <c r="G391" s="166"/>
      <c r="H391" s="226"/>
      <c r="I391" s="166"/>
      <c r="J391" s="226"/>
      <c r="K391" s="166"/>
      <c r="L391" s="226"/>
      <c r="M391" s="166"/>
      <c r="N391" s="226"/>
      <c r="O391" s="166"/>
      <c r="P391" s="226"/>
      <c r="Q391" s="166"/>
      <c r="R391" s="226"/>
      <c r="S391" s="1"/>
      <c r="T391" s="1"/>
      <c r="U391" s="1"/>
      <c r="V391" s="4"/>
      <c r="W391" s="4"/>
      <c r="X391" s="4"/>
      <c r="Y391" s="4"/>
      <c r="Z391" s="4"/>
      <c r="AA391" s="4"/>
      <c r="AB391" s="1"/>
      <c r="AC391" s="1"/>
      <c r="AD391" s="1"/>
      <c r="AE391" s="1"/>
      <c r="AF391" s="1"/>
      <c r="AG391" s="1"/>
      <c r="AH391" s="1"/>
      <c r="AI391" s="1"/>
    </row>
    <row r="392" spans="1:35" s="2" customFormat="1" ht="11.5" x14ac:dyDescent="0.25">
      <c r="A392" s="1"/>
      <c r="B392" s="227"/>
      <c r="C392" s="227"/>
      <c r="D392" s="225"/>
      <c r="E392" s="225"/>
      <c r="F392" s="226"/>
      <c r="G392" s="166"/>
      <c r="H392" s="226"/>
      <c r="I392" s="166"/>
      <c r="J392" s="226"/>
      <c r="K392" s="166"/>
      <c r="L392" s="226"/>
      <c r="M392" s="166"/>
      <c r="N392" s="226"/>
      <c r="O392" s="166"/>
      <c r="P392" s="226"/>
      <c r="Q392" s="166"/>
      <c r="R392" s="226"/>
      <c r="S392" s="1"/>
      <c r="T392" s="1"/>
      <c r="U392" s="1"/>
      <c r="V392" s="4"/>
      <c r="W392" s="4"/>
      <c r="X392" s="4"/>
      <c r="Y392" s="4"/>
      <c r="Z392" s="4"/>
      <c r="AA392" s="4"/>
      <c r="AB392" s="1"/>
      <c r="AC392" s="1"/>
      <c r="AD392" s="1"/>
      <c r="AE392" s="1"/>
      <c r="AF392" s="1"/>
      <c r="AG392" s="1"/>
      <c r="AH392" s="1"/>
      <c r="AI392" s="1"/>
    </row>
    <row r="393" spans="1:35" s="2" customFormat="1" ht="11.5" x14ac:dyDescent="0.25">
      <c r="A393" s="1"/>
      <c r="B393" s="227"/>
      <c r="C393" s="227"/>
      <c r="D393" s="225"/>
      <c r="E393" s="225"/>
      <c r="F393" s="226"/>
      <c r="G393" s="166"/>
      <c r="H393" s="226"/>
      <c r="I393" s="166"/>
      <c r="J393" s="226"/>
      <c r="K393" s="166"/>
      <c r="L393" s="226"/>
      <c r="M393" s="166"/>
      <c r="N393" s="226"/>
      <c r="O393" s="166"/>
      <c r="P393" s="226"/>
      <c r="Q393" s="166"/>
      <c r="R393" s="226"/>
      <c r="S393" s="1"/>
      <c r="T393" s="1"/>
      <c r="U393" s="1"/>
      <c r="V393" s="4"/>
      <c r="W393" s="4"/>
      <c r="X393" s="4"/>
      <c r="Y393" s="4"/>
      <c r="Z393" s="4"/>
      <c r="AA393" s="4"/>
      <c r="AB393" s="1"/>
      <c r="AC393" s="1"/>
      <c r="AD393" s="1"/>
      <c r="AE393" s="1"/>
      <c r="AF393" s="1"/>
      <c r="AG393" s="1"/>
      <c r="AH393" s="1"/>
      <c r="AI393" s="1"/>
    </row>
    <row r="394" spans="1:35" s="2" customFormat="1" ht="11.5" x14ac:dyDescent="0.25">
      <c r="A394" s="1"/>
      <c r="B394" s="227"/>
      <c r="C394" s="227"/>
      <c r="D394" s="225"/>
      <c r="E394" s="225"/>
      <c r="F394" s="226"/>
      <c r="G394" s="166"/>
      <c r="H394" s="226"/>
      <c r="I394" s="166"/>
      <c r="J394" s="226"/>
      <c r="K394" s="166"/>
      <c r="L394" s="226"/>
      <c r="M394" s="166"/>
      <c r="N394" s="226"/>
      <c r="O394" s="166"/>
      <c r="P394" s="226"/>
      <c r="Q394" s="166"/>
      <c r="R394" s="226"/>
      <c r="S394" s="1"/>
      <c r="T394" s="1"/>
      <c r="U394" s="1"/>
      <c r="V394" s="4"/>
      <c r="W394" s="4"/>
      <c r="X394" s="4"/>
      <c r="Y394" s="4"/>
      <c r="Z394" s="4"/>
      <c r="AA394" s="4"/>
      <c r="AB394" s="1"/>
      <c r="AC394" s="1"/>
      <c r="AD394" s="1"/>
      <c r="AE394" s="1"/>
      <c r="AF394" s="1"/>
      <c r="AG394" s="1"/>
      <c r="AH394" s="1"/>
      <c r="AI394" s="1"/>
    </row>
    <row r="395" spans="1:35" ht="11.5" x14ac:dyDescent="0.25">
      <c r="B395" s="227"/>
      <c r="C395" s="227"/>
      <c r="D395" s="225"/>
      <c r="E395" s="225"/>
      <c r="F395" s="226"/>
      <c r="G395" s="166"/>
      <c r="H395" s="226"/>
      <c r="I395" s="166"/>
      <c r="J395" s="226"/>
      <c r="K395" s="166"/>
      <c r="L395" s="226"/>
      <c r="M395" s="166"/>
      <c r="N395" s="226"/>
      <c r="O395" s="166"/>
      <c r="P395" s="226"/>
      <c r="Q395" s="166"/>
      <c r="R395" s="226"/>
    </row>
    <row r="396" spans="1:35" ht="11.5" x14ac:dyDescent="0.25">
      <c r="B396" s="227"/>
      <c r="C396" s="166"/>
      <c r="D396" s="225"/>
      <c r="E396" s="225"/>
      <c r="F396" s="226"/>
      <c r="G396" s="166"/>
      <c r="H396" s="226"/>
      <c r="I396" s="166"/>
      <c r="J396" s="226"/>
      <c r="K396" s="166"/>
      <c r="L396" s="226"/>
      <c r="M396" s="166"/>
      <c r="N396" s="226"/>
      <c r="O396" s="166"/>
      <c r="P396" s="226"/>
      <c r="Q396" s="166"/>
      <c r="R396" s="226"/>
    </row>
    <row r="397" spans="1:35" ht="11.5" x14ac:dyDescent="0.25">
      <c r="B397" s="227"/>
      <c r="C397" s="166"/>
      <c r="D397" s="225"/>
      <c r="E397" s="225"/>
      <c r="F397" s="226"/>
      <c r="G397" s="166"/>
      <c r="H397" s="226"/>
      <c r="I397" s="166"/>
      <c r="J397" s="226"/>
      <c r="K397" s="166"/>
      <c r="L397" s="226"/>
      <c r="M397" s="166"/>
      <c r="N397" s="226"/>
      <c r="O397" s="166"/>
      <c r="P397" s="226"/>
      <c r="Q397" s="166"/>
      <c r="R397" s="226"/>
    </row>
    <row r="398" spans="1:35" ht="11.5" x14ac:dyDescent="0.25">
      <c r="B398" s="228"/>
      <c r="C398" s="227"/>
      <c r="D398" s="227"/>
      <c r="E398" s="225"/>
      <c r="F398" s="226"/>
      <c r="G398" s="166"/>
      <c r="H398" s="226"/>
      <c r="I398" s="166"/>
      <c r="J398" s="166"/>
      <c r="K398" s="166"/>
      <c r="L398" s="166"/>
      <c r="M398" s="166"/>
      <c r="N398" s="226"/>
      <c r="O398" s="166"/>
      <c r="P398" s="226"/>
      <c r="Q398" s="166"/>
      <c r="R398" s="226"/>
    </row>
    <row r="399" spans="1:35" ht="11.5" x14ac:dyDescent="0.25">
      <c r="B399" s="228"/>
      <c r="C399" s="227"/>
      <c r="D399" s="227"/>
      <c r="E399" s="225"/>
      <c r="F399" s="226"/>
      <c r="G399" s="166"/>
      <c r="H399" s="226"/>
      <c r="I399" s="166"/>
      <c r="J399" s="166"/>
      <c r="K399" s="166"/>
      <c r="L399" s="166"/>
      <c r="M399" s="166"/>
      <c r="N399" s="226"/>
      <c r="O399" s="166"/>
      <c r="P399" s="226"/>
      <c r="Q399" s="166"/>
      <c r="R399" s="226"/>
    </row>
    <row r="400" spans="1:35" ht="11.5" x14ac:dyDescent="0.25">
      <c r="B400" s="228"/>
      <c r="C400" s="227"/>
      <c r="D400" s="227"/>
      <c r="E400" s="225"/>
      <c r="F400" s="226"/>
      <c r="G400" s="166"/>
      <c r="H400" s="226"/>
      <c r="I400" s="166"/>
      <c r="J400" s="226"/>
      <c r="K400" s="166"/>
      <c r="L400" s="226"/>
      <c r="M400" s="166"/>
      <c r="N400" s="226"/>
      <c r="O400" s="166"/>
      <c r="P400" s="226"/>
      <c r="Q400" s="166"/>
      <c r="R400" s="226"/>
    </row>
    <row r="401" spans="1:35" ht="11.5" x14ac:dyDescent="0.25">
      <c r="B401" s="228"/>
      <c r="C401" s="227"/>
      <c r="D401" s="227"/>
      <c r="E401" s="225"/>
      <c r="F401" s="226"/>
      <c r="G401" s="166"/>
      <c r="H401" s="226"/>
      <c r="I401" s="166"/>
      <c r="J401" s="226"/>
      <c r="K401" s="166"/>
      <c r="L401" s="226"/>
      <c r="M401" s="166"/>
      <c r="N401" s="226"/>
      <c r="O401" s="166"/>
      <c r="P401" s="226"/>
      <c r="Q401" s="166"/>
      <c r="R401" s="226"/>
    </row>
    <row r="402" spans="1:35" ht="11.5" x14ac:dyDescent="0.25">
      <c r="B402" s="228"/>
      <c r="C402" s="227"/>
      <c r="D402" s="227"/>
      <c r="E402" s="225"/>
      <c r="F402" s="226"/>
      <c r="G402" s="166"/>
      <c r="H402" s="226"/>
      <c r="I402" s="166"/>
      <c r="J402" s="226"/>
      <c r="K402" s="166"/>
      <c r="L402" s="226"/>
      <c r="M402" s="166"/>
      <c r="N402" s="226"/>
      <c r="O402" s="166"/>
      <c r="P402" s="226"/>
      <c r="Q402" s="166"/>
      <c r="R402" s="226"/>
    </row>
    <row r="403" spans="1:35" ht="11.5" x14ac:dyDescent="0.25">
      <c r="B403" s="229"/>
      <c r="C403" s="227"/>
      <c r="D403" s="227"/>
      <c r="E403" s="225"/>
      <c r="F403" s="226"/>
      <c r="G403" s="166"/>
      <c r="H403" s="226"/>
      <c r="I403" s="166"/>
      <c r="J403" s="226"/>
      <c r="K403" s="166"/>
      <c r="L403" s="226"/>
      <c r="M403" s="166"/>
      <c r="N403" s="226"/>
      <c r="O403" s="166"/>
      <c r="P403" s="226"/>
      <c r="Q403" s="166"/>
      <c r="R403" s="226"/>
    </row>
    <row r="404" spans="1:35" ht="11.5" x14ac:dyDescent="0.25">
      <c r="B404" s="230"/>
      <c r="C404" s="227"/>
      <c r="D404" s="227"/>
      <c r="E404" s="225"/>
      <c r="F404" s="226"/>
      <c r="G404" s="166"/>
      <c r="H404" s="226"/>
      <c r="I404" s="166"/>
      <c r="J404" s="226"/>
      <c r="K404" s="166"/>
      <c r="L404" s="226"/>
      <c r="M404" s="166"/>
      <c r="N404" s="226"/>
      <c r="O404" s="166"/>
      <c r="P404" s="226"/>
      <c r="Q404" s="166"/>
      <c r="R404" s="226"/>
    </row>
    <row r="405" spans="1:35" ht="11.5" x14ac:dyDescent="0.25">
      <c r="B405" s="230"/>
      <c r="C405" s="227"/>
      <c r="D405" s="227"/>
      <c r="E405" s="225"/>
      <c r="F405" s="226"/>
      <c r="G405" s="166"/>
      <c r="H405" s="226"/>
      <c r="I405" s="166"/>
      <c r="J405" s="226"/>
      <c r="K405" s="166"/>
      <c r="L405" s="226"/>
      <c r="M405" s="166"/>
      <c r="N405" s="226"/>
      <c r="O405" s="166"/>
      <c r="P405" s="226"/>
      <c r="Q405" s="166"/>
      <c r="R405" s="226"/>
    </row>
    <row r="406" spans="1:35" ht="11.5" x14ac:dyDescent="0.25">
      <c r="B406" s="231"/>
      <c r="C406" s="166"/>
      <c r="D406" s="225"/>
      <c r="E406" s="225"/>
      <c r="F406" s="226"/>
      <c r="G406" s="166"/>
      <c r="H406" s="226"/>
      <c r="I406" s="166"/>
      <c r="J406" s="226"/>
      <c r="K406" s="166"/>
      <c r="L406" s="226"/>
      <c r="M406" s="166"/>
      <c r="N406" s="226"/>
      <c r="O406" s="166"/>
      <c r="P406" s="226"/>
      <c r="Q406" s="166"/>
      <c r="R406" s="226"/>
    </row>
    <row r="407" spans="1:35" ht="11.5" x14ac:dyDescent="0.25">
      <c r="B407" s="231"/>
      <c r="C407" s="166"/>
      <c r="D407" s="225"/>
      <c r="E407" s="225"/>
      <c r="F407" s="226"/>
      <c r="G407" s="166"/>
      <c r="H407" s="226"/>
      <c r="I407" s="166"/>
      <c r="J407" s="226"/>
      <c r="K407" s="166"/>
      <c r="L407" s="226"/>
      <c r="M407" s="166"/>
      <c r="N407" s="226"/>
      <c r="O407" s="166"/>
      <c r="P407" s="226"/>
      <c r="Q407" s="166"/>
      <c r="R407" s="226"/>
    </row>
    <row r="408" spans="1:35" ht="11.5" x14ac:dyDescent="0.25">
      <c r="B408" s="227"/>
      <c r="C408" s="166"/>
      <c r="D408" s="227"/>
      <c r="E408" s="225"/>
      <c r="F408" s="226"/>
      <c r="G408" s="166"/>
      <c r="H408" s="226"/>
      <c r="I408" s="166"/>
      <c r="J408" s="226"/>
      <c r="K408" s="166"/>
      <c r="L408" s="226"/>
      <c r="M408" s="166"/>
      <c r="N408" s="226"/>
      <c r="O408" s="166"/>
      <c r="P408" s="226"/>
      <c r="Q408" s="166"/>
      <c r="R408" s="226"/>
    </row>
    <row r="409" spans="1:35" ht="11.5" x14ac:dyDescent="0.25">
      <c r="B409" s="230"/>
      <c r="C409" s="227"/>
      <c r="D409" s="227"/>
      <c r="E409" s="225"/>
      <c r="F409" s="226"/>
      <c r="G409" s="166"/>
      <c r="H409" s="226"/>
      <c r="I409" s="166"/>
      <c r="J409" s="226"/>
      <c r="K409" s="166"/>
      <c r="L409" s="226"/>
      <c r="M409" s="166"/>
      <c r="N409" s="226"/>
      <c r="O409" s="166"/>
      <c r="P409" s="226"/>
      <c r="Q409" s="166"/>
      <c r="R409" s="226"/>
    </row>
    <row r="410" spans="1:35" ht="11.5" x14ac:dyDescent="0.25">
      <c r="B410" s="230"/>
      <c r="C410" s="227"/>
      <c r="D410" s="227"/>
      <c r="E410" s="225"/>
      <c r="F410" s="226"/>
      <c r="G410" s="166"/>
      <c r="H410" s="226"/>
      <c r="I410" s="166"/>
      <c r="J410" s="226"/>
      <c r="K410" s="166"/>
      <c r="L410" s="226"/>
      <c r="M410" s="166"/>
      <c r="N410" s="226"/>
      <c r="O410" s="166"/>
      <c r="P410" s="226"/>
      <c r="Q410" s="166"/>
      <c r="R410" s="226"/>
    </row>
    <row r="411" spans="1:35" s="2" customFormat="1" ht="11.5" x14ac:dyDescent="0.25">
      <c r="A411" s="1"/>
      <c r="B411" s="230"/>
      <c r="C411" s="227"/>
      <c r="D411" s="227"/>
      <c r="E411" s="225"/>
      <c r="F411" s="226"/>
      <c r="G411" s="166"/>
      <c r="H411" s="226"/>
      <c r="I411" s="166"/>
      <c r="J411" s="226"/>
      <c r="K411" s="166"/>
      <c r="L411" s="226"/>
      <c r="M411" s="166"/>
      <c r="N411" s="226"/>
      <c r="O411" s="166"/>
      <c r="P411" s="226"/>
      <c r="Q411" s="166"/>
      <c r="R411" s="226"/>
      <c r="S411" s="1"/>
      <c r="T411" s="1"/>
      <c r="U411" s="1"/>
      <c r="V411" s="4"/>
      <c r="W411" s="4"/>
      <c r="X411" s="4"/>
      <c r="Y411" s="4"/>
      <c r="Z411" s="4"/>
      <c r="AA411" s="4"/>
      <c r="AB411" s="1"/>
      <c r="AC411" s="1"/>
      <c r="AD411" s="1"/>
      <c r="AE411" s="1"/>
      <c r="AF411" s="1"/>
      <c r="AG411" s="1"/>
      <c r="AH411" s="1"/>
      <c r="AI411" s="1"/>
    </row>
    <row r="412" spans="1:35" s="2" customFormat="1" ht="11.5" x14ac:dyDescent="0.25">
      <c r="A412" s="1"/>
      <c r="B412" s="230"/>
      <c r="C412" s="227"/>
      <c r="D412" s="227"/>
      <c r="E412" s="225"/>
      <c r="F412" s="226"/>
      <c r="G412" s="166"/>
      <c r="H412" s="226"/>
      <c r="I412" s="166"/>
      <c r="J412" s="226"/>
      <c r="K412" s="166"/>
      <c r="L412" s="226"/>
      <c r="M412" s="166"/>
      <c r="N412" s="226"/>
      <c r="O412" s="166"/>
      <c r="P412" s="226"/>
      <c r="Q412" s="166"/>
      <c r="R412" s="226"/>
      <c r="S412" s="1"/>
      <c r="T412" s="1"/>
      <c r="U412" s="1"/>
      <c r="V412" s="4"/>
      <c r="W412" s="4"/>
      <c r="X412" s="4"/>
      <c r="Y412" s="4"/>
      <c r="Z412" s="4"/>
      <c r="AA412" s="4"/>
      <c r="AB412" s="1"/>
      <c r="AC412" s="1"/>
      <c r="AD412" s="1"/>
      <c r="AE412" s="1"/>
      <c r="AF412" s="1"/>
      <c r="AG412" s="1"/>
      <c r="AH412" s="1"/>
      <c r="AI412" s="1"/>
    </row>
    <row r="413" spans="1:35" s="2" customFormat="1" ht="11.5" x14ac:dyDescent="0.25">
      <c r="A413" s="1"/>
      <c r="B413" s="230"/>
      <c r="C413" s="227"/>
      <c r="D413" s="227"/>
      <c r="E413" s="225"/>
      <c r="F413" s="226"/>
      <c r="G413" s="166"/>
      <c r="H413" s="226"/>
      <c r="I413" s="166"/>
      <c r="J413" s="226"/>
      <c r="K413" s="166"/>
      <c r="L413" s="226"/>
      <c r="M413" s="166"/>
      <c r="N413" s="226"/>
      <c r="O413" s="166"/>
      <c r="P413" s="226"/>
      <c r="Q413" s="166"/>
      <c r="R413" s="226"/>
      <c r="S413" s="1"/>
      <c r="T413" s="1"/>
      <c r="U413" s="1"/>
      <c r="V413" s="4"/>
      <c r="W413" s="4"/>
      <c r="X413" s="4"/>
      <c r="Y413" s="4"/>
      <c r="Z413" s="4"/>
      <c r="AA413" s="4"/>
      <c r="AB413" s="1"/>
      <c r="AC413" s="1"/>
      <c r="AD413" s="1"/>
      <c r="AE413" s="1"/>
      <c r="AF413" s="1"/>
      <c r="AG413" s="1"/>
      <c r="AH413" s="1"/>
      <c r="AI413" s="1"/>
    </row>
    <row r="414" spans="1:35" s="2" customFormat="1" ht="11.5" x14ac:dyDescent="0.25">
      <c r="A414" s="1"/>
      <c r="B414" s="230"/>
      <c r="C414" s="227"/>
      <c r="D414" s="227"/>
      <c r="E414" s="225"/>
      <c r="F414" s="226"/>
      <c r="G414" s="166"/>
      <c r="H414" s="226"/>
      <c r="I414" s="166"/>
      <c r="J414" s="226"/>
      <c r="K414" s="166"/>
      <c r="L414" s="226"/>
      <c r="M414" s="166"/>
      <c r="N414" s="226"/>
      <c r="O414" s="166"/>
      <c r="P414" s="226"/>
      <c r="Q414" s="166"/>
      <c r="R414" s="226"/>
      <c r="S414" s="1"/>
      <c r="T414" s="1"/>
      <c r="U414" s="1"/>
      <c r="V414" s="4"/>
      <c r="W414" s="4"/>
      <c r="X414" s="4"/>
      <c r="Y414" s="4"/>
      <c r="Z414" s="4"/>
      <c r="AA414" s="4"/>
      <c r="AB414" s="1"/>
      <c r="AC414" s="1"/>
      <c r="AD414" s="1"/>
      <c r="AE414" s="1"/>
      <c r="AF414" s="1"/>
      <c r="AG414" s="1"/>
      <c r="AH414" s="1"/>
      <c r="AI414" s="1"/>
    </row>
    <row r="415" spans="1:35" s="2" customFormat="1" ht="11.5" x14ac:dyDescent="0.25">
      <c r="A415" s="1"/>
      <c r="B415" s="230"/>
      <c r="C415" s="227"/>
      <c r="D415" s="227"/>
      <c r="E415" s="225"/>
      <c r="F415" s="226"/>
      <c r="G415" s="166"/>
      <c r="H415" s="226"/>
      <c r="I415" s="166"/>
      <c r="J415" s="226"/>
      <c r="K415" s="166"/>
      <c r="L415" s="226"/>
      <c r="M415" s="166"/>
      <c r="N415" s="226"/>
      <c r="O415" s="166"/>
      <c r="P415" s="226"/>
      <c r="Q415" s="166"/>
      <c r="R415" s="226"/>
      <c r="S415" s="1"/>
      <c r="T415" s="1"/>
      <c r="U415" s="1"/>
      <c r="V415" s="4"/>
      <c r="W415" s="4"/>
      <c r="X415" s="4"/>
      <c r="Y415" s="4"/>
      <c r="Z415" s="4"/>
      <c r="AA415" s="4"/>
      <c r="AB415" s="1"/>
      <c r="AC415" s="1"/>
      <c r="AD415" s="1"/>
      <c r="AE415" s="1"/>
      <c r="AF415" s="1"/>
      <c r="AG415" s="1"/>
      <c r="AH415" s="1"/>
      <c r="AI415" s="1"/>
    </row>
    <row r="416" spans="1:35" s="2" customFormat="1" ht="11.5" x14ac:dyDescent="0.25">
      <c r="A416" s="1"/>
      <c r="B416" s="230"/>
      <c r="C416" s="227"/>
      <c r="D416" s="227"/>
      <c r="E416" s="225"/>
      <c r="F416" s="226"/>
      <c r="G416" s="166"/>
      <c r="H416" s="226"/>
      <c r="I416" s="166"/>
      <c r="J416" s="226"/>
      <c r="K416" s="166"/>
      <c r="L416" s="226"/>
      <c r="M416" s="166"/>
      <c r="N416" s="226"/>
      <c r="O416" s="166"/>
      <c r="P416" s="226"/>
      <c r="Q416" s="166"/>
      <c r="R416" s="226"/>
      <c r="S416" s="1"/>
      <c r="T416" s="1"/>
      <c r="U416" s="1"/>
      <c r="V416" s="4"/>
      <c r="W416" s="4"/>
      <c r="X416" s="4"/>
      <c r="Y416" s="4"/>
      <c r="Z416" s="4"/>
      <c r="AA416" s="4"/>
      <c r="AB416" s="1"/>
      <c r="AC416" s="1"/>
      <c r="AD416" s="1"/>
      <c r="AE416" s="1"/>
      <c r="AF416" s="1"/>
      <c r="AG416" s="1"/>
      <c r="AH416" s="1"/>
      <c r="AI416" s="1"/>
    </row>
    <row r="417" spans="1:35" s="2" customFormat="1" ht="11.5" x14ac:dyDescent="0.25">
      <c r="A417" s="1"/>
      <c r="B417" s="230"/>
      <c r="C417" s="227"/>
      <c r="D417" s="227"/>
      <c r="E417" s="225"/>
      <c r="F417" s="226"/>
      <c r="G417" s="166"/>
      <c r="H417" s="226"/>
      <c r="I417" s="166"/>
      <c r="J417" s="226"/>
      <c r="K417" s="166"/>
      <c r="L417" s="226"/>
      <c r="M417" s="166"/>
      <c r="N417" s="226"/>
      <c r="O417" s="166"/>
      <c r="P417" s="226"/>
      <c r="Q417" s="166"/>
      <c r="R417" s="226"/>
      <c r="S417" s="1"/>
      <c r="T417" s="1"/>
      <c r="U417" s="1"/>
      <c r="V417" s="4"/>
      <c r="W417" s="4"/>
      <c r="X417" s="4"/>
      <c r="Y417" s="4"/>
      <c r="Z417" s="4"/>
      <c r="AA417" s="4"/>
      <c r="AB417" s="1"/>
      <c r="AC417" s="1"/>
      <c r="AD417" s="1"/>
      <c r="AE417" s="1"/>
      <c r="AF417" s="1"/>
      <c r="AG417" s="1"/>
      <c r="AH417" s="1"/>
      <c r="AI417" s="1"/>
    </row>
    <row r="418" spans="1:35" s="2" customFormat="1" ht="11.5" x14ac:dyDescent="0.25">
      <c r="A418" s="1"/>
      <c r="B418" s="230"/>
      <c r="C418" s="227"/>
      <c r="D418" s="227"/>
      <c r="E418" s="225"/>
      <c r="F418" s="226"/>
      <c r="G418" s="166"/>
      <c r="H418" s="226"/>
      <c r="I418" s="166"/>
      <c r="J418" s="226"/>
      <c r="K418" s="166"/>
      <c r="L418" s="226"/>
      <c r="M418" s="166"/>
      <c r="N418" s="226"/>
      <c r="O418" s="166"/>
      <c r="P418" s="226"/>
      <c r="Q418" s="166"/>
      <c r="R418" s="226"/>
      <c r="S418" s="1"/>
      <c r="T418" s="1"/>
      <c r="U418" s="1"/>
      <c r="V418" s="4"/>
      <c r="W418" s="4"/>
      <c r="X418" s="4"/>
      <c r="Y418" s="4"/>
      <c r="Z418" s="4"/>
      <c r="AA418" s="4"/>
      <c r="AB418" s="1"/>
      <c r="AC418" s="1"/>
      <c r="AD418" s="1"/>
      <c r="AE418" s="1"/>
      <c r="AF418" s="1"/>
      <c r="AG418" s="1"/>
      <c r="AH418" s="1"/>
      <c r="AI418" s="1"/>
    </row>
    <row r="419" spans="1:35" s="2" customFormat="1" ht="11.5" x14ac:dyDescent="0.25">
      <c r="A419" s="1"/>
      <c r="B419" s="230"/>
      <c r="C419" s="227"/>
      <c r="D419" s="227"/>
      <c r="E419" s="225"/>
      <c r="F419" s="226"/>
      <c r="G419" s="166"/>
      <c r="H419" s="226"/>
      <c r="I419" s="166"/>
      <c r="J419" s="226"/>
      <c r="K419" s="166"/>
      <c r="L419" s="226"/>
      <c r="M419" s="166"/>
      <c r="N419" s="226"/>
      <c r="O419" s="166"/>
      <c r="P419" s="226"/>
      <c r="Q419" s="166"/>
      <c r="R419" s="226"/>
      <c r="S419" s="1"/>
      <c r="T419" s="1"/>
      <c r="U419" s="1"/>
      <c r="V419" s="4"/>
      <c r="W419" s="4"/>
      <c r="X419" s="4"/>
      <c r="Y419" s="4"/>
      <c r="Z419" s="4"/>
      <c r="AA419" s="4"/>
      <c r="AB419" s="1"/>
      <c r="AC419" s="1"/>
      <c r="AD419" s="1"/>
      <c r="AE419" s="1"/>
      <c r="AF419" s="1"/>
      <c r="AG419" s="1"/>
      <c r="AH419" s="1"/>
      <c r="AI419" s="1"/>
    </row>
    <row r="420" spans="1:35" s="2" customFormat="1" ht="11.5" x14ac:dyDescent="0.25">
      <c r="A420" s="1"/>
      <c r="B420" s="230"/>
      <c r="C420" s="227"/>
      <c r="D420" s="227"/>
      <c r="E420" s="225"/>
      <c r="F420" s="226"/>
      <c r="G420" s="166"/>
      <c r="H420" s="226"/>
      <c r="I420" s="166"/>
      <c r="J420" s="226"/>
      <c r="K420" s="166"/>
      <c r="L420" s="226"/>
      <c r="M420" s="166"/>
      <c r="N420" s="226"/>
      <c r="O420" s="166"/>
      <c r="P420" s="226"/>
      <c r="Q420" s="166"/>
      <c r="R420" s="226"/>
      <c r="S420" s="1"/>
      <c r="T420" s="1"/>
      <c r="U420" s="1"/>
      <c r="V420" s="4"/>
      <c r="W420" s="4"/>
      <c r="X420" s="4"/>
      <c r="Y420" s="4"/>
      <c r="Z420" s="4"/>
      <c r="AA420" s="4"/>
      <c r="AB420" s="1"/>
      <c r="AC420" s="1"/>
      <c r="AD420" s="1"/>
      <c r="AE420" s="1"/>
      <c r="AF420" s="1"/>
      <c r="AG420" s="1"/>
      <c r="AH420" s="1"/>
      <c r="AI420" s="1"/>
    </row>
    <row r="421" spans="1:35" s="2" customFormat="1" ht="11.5" x14ac:dyDescent="0.25">
      <c r="A421" s="1"/>
      <c r="B421" s="230"/>
      <c r="C421" s="227"/>
      <c r="D421" s="227"/>
      <c r="E421" s="225"/>
      <c r="F421" s="226"/>
      <c r="G421" s="166"/>
      <c r="H421" s="226"/>
      <c r="I421" s="166"/>
      <c r="J421" s="226"/>
      <c r="K421" s="166"/>
      <c r="L421" s="226"/>
      <c r="M421" s="166"/>
      <c r="N421" s="226"/>
      <c r="O421" s="166"/>
      <c r="P421" s="226"/>
      <c r="Q421" s="166"/>
      <c r="R421" s="226"/>
      <c r="S421" s="1"/>
      <c r="T421" s="1"/>
      <c r="U421" s="1"/>
      <c r="V421" s="4"/>
      <c r="W421" s="4"/>
      <c r="X421" s="4"/>
      <c r="Y421" s="4"/>
      <c r="Z421" s="4"/>
      <c r="AA421" s="4"/>
      <c r="AB421" s="1"/>
      <c r="AC421" s="1"/>
      <c r="AD421" s="1"/>
      <c r="AE421" s="1"/>
      <c r="AF421" s="1"/>
      <c r="AG421" s="1"/>
      <c r="AH421" s="1"/>
      <c r="AI421" s="1"/>
    </row>
    <row r="422" spans="1:35" s="2" customFormat="1" ht="11.5" x14ac:dyDescent="0.25">
      <c r="A422" s="1"/>
      <c r="B422" s="230"/>
      <c r="C422" s="227"/>
      <c r="D422" s="227"/>
      <c r="E422" s="225"/>
      <c r="F422" s="226"/>
      <c r="G422" s="166"/>
      <c r="H422" s="226"/>
      <c r="I422" s="166"/>
      <c r="J422" s="226"/>
      <c r="K422" s="166"/>
      <c r="L422" s="226"/>
      <c r="M422" s="166"/>
      <c r="N422" s="226"/>
      <c r="O422" s="166"/>
      <c r="P422" s="226"/>
      <c r="Q422" s="166"/>
      <c r="R422" s="226"/>
      <c r="S422" s="1"/>
      <c r="T422" s="1"/>
      <c r="U422" s="1"/>
      <c r="V422" s="4"/>
      <c r="W422" s="4"/>
      <c r="X422" s="4"/>
      <c r="Y422" s="4"/>
      <c r="Z422" s="4"/>
      <c r="AA422" s="4"/>
      <c r="AB422" s="1"/>
      <c r="AC422" s="1"/>
      <c r="AD422" s="1"/>
      <c r="AE422" s="1"/>
      <c r="AF422" s="1"/>
      <c r="AG422" s="1"/>
      <c r="AH422" s="1"/>
      <c r="AI422" s="1"/>
    </row>
    <row r="423" spans="1:35" s="2" customFormat="1" ht="11.5" x14ac:dyDescent="0.25">
      <c r="A423" s="1"/>
      <c r="B423" s="230"/>
      <c r="C423" s="227"/>
      <c r="D423" s="227"/>
      <c r="E423" s="225"/>
      <c r="F423" s="226"/>
      <c r="G423" s="166"/>
      <c r="H423" s="226"/>
      <c r="I423" s="166"/>
      <c r="J423" s="226"/>
      <c r="K423" s="166"/>
      <c r="L423" s="226"/>
      <c r="M423" s="166"/>
      <c r="N423" s="226"/>
      <c r="O423" s="166"/>
      <c r="P423" s="226"/>
      <c r="Q423" s="166"/>
      <c r="R423" s="226"/>
      <c r="S423" s="1"/>
      <c r="T423" s="1"/>
      <c r="U423" s="1"/>
      <c r="V423" s="4"/>
      <c r="W423" s="4"/>
      <c r="X423" s="4"/>
      <c r="Y423" s="4"/>
      <c r="Z423" s="4"/>
      <c r="AA423" s="4"/>
      <c r="AB423" s="1"/>
      <c r="AC423" s="1"/>
      <c r="AD423" s="1"/>
      <c r="AE423" s="1"/>
      <c r="AF423" s="1"/>
      <c r="AG423" s="1"/>
      <c r="AH423" s="1"/>
      <c r="AI423" s="1"/>
    </row>
    <row r="424" spans="1:35" s="2" customFormat="1" ht="11.5" x14ac:dyDescent="0.25">
      <c r="A424" s="1"/>
      <c r="B424" s="230"/>
      <c r="C424" s="227"/>
      <c r="D424" s="227"/>
      <c r="E424" s="225"/>
      <c r="F424" s="226"/>
      <c r="G424" s="166"/>
      <c r="H424" s="226"/>
      <c r="I424" s="166"/>
      <c r="J424" s="226"/>
      <c r="K424" s="166"/>
      <c r="L424" s="226"/>
      <c r="M424" s="166"/>
      <c r="N424" s="226"/>
      <c r="O424" s="166"/>
      <c r="P424" s="226"/>
      <c r="Q424" s="166"/>
      <c r="R424" s="226"/>
      <c r="S424" s="1"/>
      <c r="T424" s="1"/>
      <c r="U424" s="1"/>
      <c r="V424" s="4"/>
      <c r="W424" s="4"/>
      <c r="X424" s="4"/>
      <c r="Y424" s="4"/>
      <c r="Z424" s="4"/>
      <c r="AA424" s="4"/>
      <c r="AB424" s="1"/>
      <c r="AC424" s="1"/>
      <c r="AD424" s="1"/>
      <c r="AE424" s="1"/>
      <c r="AF424" s="1"/>
      <c r="AG424" s="1"/>
      <c r="AH424" s="1"/>
      <c r="AI424" s="1"/>
    </row>
    <row r="425" spans="1:35" s="2" customFormat="1" ht="11.5" x14ac:dyDescent="0.25">
      <c r="A425" s="1"/>
      <c r="B425" s="230"/>
      <c r="C425" s="227"/>
      <c r="D425" s="227"/>
      <c r="E425" s="225"/>
      <c r="F425" s="226"/>
      <c r="G425" s="166"/>
      <c r="H425" s="226"/>
      <c r="I425" s="166"/>
      <c r="J425" s="226"/>
      <c r="K425" s="166"/>
      <c r="L425" s="226"/>
      <c r="M425" s="166"/>
      <c r="N425" s="226"/>
      <c r="O425" s="166"/>
      <c r="P425" s="226"/>
      <c r="Q425" s="166"/>
      <c r="R425" s="226"/>
      <c r="S425" s="1"/>
      <c r="T425" s="1"/>
      <c r="U425" s="1"/>
      <c r="V425" s="4"/>
      <c r="W425" s="4"/>
      <c r="X425" s="4"/>
      <c r="Y425" s="4"/>
      <c r="Z425" s="4"/>
      <c r="AA425" s="4"/>
      <c r="AB425" s="1"/>
      <c r="AC425" s="1"/>
      <c r="AD425" s="1"/>
      <c r="AE425" s="1"/>
      <c r="AF425" s="1"/>
      <c r="AG425" s="1"/>
      <c r="AH425" s="1"/>
      <c r="AI425" s="1"/>
    </row>
    <row r="426" spans="1:35" s="2" customFormat="1" ht="11.5" x14ac:dyDescent="0.25">
      <c r="A426" s="1"/>
      <c r="B426" s="230"/>
      <c r="C426" s="227"/>
      <c r="D426" s="227"/>
      <c r="E426" s="225"/>
      <c r="F426" s="226"/>
      <c r="G426" s="166"/>
      <c r="H426" s="226"/>
      <c r="I426" s="166"/>
      <c r="J426" s="226"/>
      <c r="K426" s="166"/>
      <c r="L426" s="226"/>
      <c r="M426" s="166"/>
      <c r="N426" s="226"/>
      <c r="O426" s="166"/>
      <c r="P426" s="226"/>
      <c r="Q426" s="166"/>
      <c r="R426" s="226"/>
      <c r="S426" s="1"/>
      <c r="T426" s="1"/>
      <c r="U426" s="1"/>
      <c r="V426" s="4"/>
      <c r="W426" s="4"/>
      <c r="X426" s="4"/>
      <c r="Y426" s="4"/>
      <c r="Z426" s="4"/>
      <c r="AA426" s="4"/>
      <c r="AB426" s="1"/>
      <c r="AC426" s="1"/>
      <c r="AD426" s="1"/>
      <c r="AE426" s="1"/>
      <c r="AF426" s="1"/>
      <c r="AG426" s="1"/>
      <c r="AH426" s="1"/>
      <c r="AI426" s="1"/>
    </row>
    <row r="427" spans="1:35" s="2" customFormat="1" ht="11.5" x14ac:dyDescent="0.25">
      <c r="A427" s="1"/>
      <c r="B427" s="230"/>
      <c r="C427" s="227"/>
      <c r="D427" s="227"/>
      <c r="E427" s="225"/>
      <c r="F427" s="226"/>
      <c r="G427" s="166"/>
      <c r="H427" s="226"/>
      <c r="I427" s="166"/>
      <c r="J427" s="226"/>
      <c r="K427" s="166"/>
      <c r="L427" s="226"/>
      <c r="M427" s="166"/>
      <c r="N427" s="226"/>
      <c r="O427" s="166"/>
      <c r="P427" s="226"/>
      <c r="Q427" s="166"/>
      <c r="R427" s="226"/>
      <c r="S427" s="1"/>
      <c r="T427" s="1"/>
      <c r="U427" s="1"/>
      <c r="V427" s="4"/>
      <c r="W427" s="4"/>
      <c r="X427" s="4"/>
      <c r="Y427" s="4"/>
      <c r="Z427" s="4"/>
      <c r="AA427" s="4"/>
      <c r="AB427" s="1"/>
      <c r="AC427" s="1"/>
      <c r="AD427" s="1"/>
      <c r="AE427" s="1"/>
      <c r="AF427" s="1"/>
      <c r="AG427" s="1"/>
      <c r="AH427" s="1"/>
      <c r="AI427" s="1"/>
    </row>
    <row r="428" spans="1:35" s="2" customFormat="1" ht="11.5" x14ac:dyDescent="0.25">
      <c r="A428" s="1"/>
      <c r="B428" s="230"/>
      <c r="C428" s="227"/>
      <c r="D428" s="227"/>
      <c r="E428" s="225"/>
      <c r="F428" s="226"/>
      <c r="G428" s="166"/>
      <c r="H428" s="226"/>
      <c r="I428" s="166"/>
      <c r="J428" s="226"/>
      <c r="K428" s="166"/>
      <c r="L428" s="226"/>
      <c r="M428" s="166"/>
      <c r="N428" s="226"/>
      <c r="O428" s="166"/>
      <c r="P428" s="226"/>
      <c r="Q428" s="166"/>
      <c r="R428" s="226"/>
      <c r="S428" s="1"/>
      <c r="T428" s="1"/>
      <c r="U428" s="1"/>
      <c r="V428" s="4"/>
      <c r="W428" s="4"/>
      <c r="X428" s="4"/>
      <c r="Y428" s="4"/>
      <c r="Z428" s="4"/>
      <c r="AA428" s="4"/>
      <c r="AB428" s="1"/>
      <c r="AC428" s="1"/>
      <c r="AD428" s="1"/>
      <c r="AE428" s="1"/>
      <c r="AF428" s="1"/>
      <c r="AG428" s="1"/>
      <c r="AH428" s="1"/>
      <c r="AI428" s="1"/>
    </row>
    <row r="429" spans="1:35" s="2" customFormat="1" ht="11.5" x14ac:dyDescent="0.25">
      <c r="A429" s="1"/>
      <c r="B429" s="230"/>
      <c r="C429" s="227"/>
      <c r="D429" s="227"/>
      <c r="E429" s="225"/>
      <c r="F429" s="226"/>
      <c r="G429" s="166"/>
      <c r="H429" s="226"/>
      <c r="I429" s="166"/>
      <c r="J429" s="226"/>
      <c r="K429" s="166"/>
      <c r="L429" s="226"/>
      <c r="M429" s="166"/>
      <c r="N429" s="226"/>
      <c r="O429" s="166"/>
      <c r="P429" s="226"/>
      <c r="Q429" s="166"/>
      <c r="R429" s="226"/>
      <c r="S429" s="1"/>
      <c r="T429" s="1"/>
      <c r="U429" s="1"/>
      <c r="V429" s="4"/>
      <c r="W429" s="4"/>
      <c r="X429" s="4"/>
      <c r="Y429" s="4"/>
      <c r="Z429" s="4"/>
      <c r="AA429" s="4"/>
      <c r="AB429" s="1"/>
      <c r="AC429" s="1"/>
      <c r="AD429" s="1"/>
      <c r="AE429" s="1"/>
      <c r="AF429" s="1"/>
      <c r="AG429" s="1"/>
      <c r="AH429" s="1"/>
      <c r="AI429" s="1"/>
    </row>
    <row r="430" spans="1:35" s="2" customFormat="1" ht="11.5" x14ac:dyDescent="0.25">
      <c r="A430" s="1"/>
      <c r="B430" s="230"/>
      <c r="C430" s="227"/>
      <c r="D430" s="227"/>
      <c r="E430" s="225"/>
      <c r="F430" s="226"/>
      <c r="G430" s="166"/>
      <c r="H430" s="226"/>
      <c r="I430" s="166"/>
      <c r="J430" s="226"/>
      <c r="K430" s="166"/>
      <c r="L430" s="226"/>
      <c r="M430" s="166"/>
      <c r="N430" s="226"/>
      <c r="O430" s="166"/>
      <c r="P430" s="226"/>
      <c r="Q430" s="166"/>
      <c r="R430" s="226"/>
      <c r="S430" s="1"/>
      <c r="T430" s="1"/>
      <c r="U430" s="1"/>
      <c r="V430" s="4"/>
      <c r="W430" s="4"/>
      <c r="X430" s="4"/>
      <c r="Y430" s="4"/>
      <c r="Z430" s="4"/>
      <c r="AA430" s="4"/>
      <c r="AB430" s="1"/>
      <c r="AC430" s="1"/>
      <c r="AD430" s="1"/>
      <c r="AE430" s="1"/>
      <c r="AF430" s="1"/>
      <c r="AG430" s="1"/>
      <c r="AH430" s="1"/>
      <c r="AI430" s="1"/>
    </row>
    <row r="431" spans="1:35" s="2" customFormat="1" ht="11.5" x14ac:dyDescent="0.25">
      <c r="A431" s="1"/>
      <c r="B431" s="230"/>
      <c r="C431" s="227"/>
      <c r="D431" s="227"/>
      <c r="E431" s="225"/>
      <c r="F431" s="226"/>
      <c r="G431" s="166"/>
      <c r="H431" s="226"/>
      <c r="I431" s="166"/>
      <c r="J431" s="226"/>
      <c r="K431" s="166"/>
      <c r="L431" s="226"/>
      <c r="M431" s="166"/>
      <c r="N431" s="226"/>
      <c r="O431" s="166"/>
      <c r="P431" s="226"/>
      <c r="Q431" s="166"/>
      <c r="R431" s="226"/>
      <c r="S431" s="1"/>
      <c r="T431" s="1"/>
      <c r="U431" s="1"/>
      <c r="V431" s="4"/>
      <c r="W431" s="4"/>
      <c r="X431" s="4"/>
      <c r="Y431" s="4"/>
      <c r="Z431" s="4"/>
      <c r="AA431" s="4"/>
      <c r="AB431" s="1"/>
      <c r="AC431" s="1"/>
      <c r="AD431" s="1"/>
      <c r="AE431" s="1"/>
      <c r="AF431" s="1"/>
      <c r="AG431" s="1"/>
      <c r="AH431" s="1"/>
      <c r="AI431" s="1"/>
    </row>
    <row r="432" spans="1:35" s="2" customFormat="1" ht="11.5" x14ac:dyDescent="0.25">
      <c r="A432" s="1"/>
      <c r="B432" s="230"/>
      <c r="C432" s="227"/>
      <c r="D432" s="227"/>
      <c r="E432" s="225"/>
      <c r="F432" s="226"/>
      <c r="G432" s="166"/>
      <c r="H432" s="226"/>
      <c r="I432" s="166"/>
      <c r="J432" s="226"/>
      <c r="K432" s="166"/>
      <c r="L432" s="226"/>
      <c r="M432" s="166"/>
      <c r="N432" s="226"/>
      <c r="O432" s="166"/>
      <c r="P432" s="226"/>
      <c r="Q432" s="166"/>
      <c r="R432" s="226"/>
      <c r="S432" s="1"/>
      <c r="T432" s="1"/>
      <c r="U432" s="1"/>
      <c r="V432" s="4"/>
      <c r="W432" s="4"/>
      <c r="X432" s="4"/>
      <c r="Y432" s="4"/>
      <c r="Z432" s="4"/>
      <c r="AA432" s="4"/>
      <c r="AB432" s="1"/>
      <c r="AC432" s="1"/>
      <c r="AD432" s="1"/>
      <c r="AE432" s="1"/>
      <c r="AF432" s="1"/>
      <c r="AG432" s="1"/>
      <c r="AH432" s="1"/>
      <c r="AI432" s="1"/>
    </row>
    <row r="433" spans="1:35" s="2" customFormat="1" ht="11.5" x14ac:dyDescent="0.25">
      <c r="A433" s="1"/>
      <c r="B433" s="230"/>
      <c r="C433" s="227"/>
      <c r="D433" s="227"/>
      <c r="E433" s="225"/>
      <c r="F433" s="226"/>
      <c r="G433" s="166"/>
      <c r="H433" s="226"/>
      <c r="I433" s="166"/>
      <c r="J433" s="226"/>
      <c r="K433" s="166"/>
      <c r="L433" s="226"/>
      <c r="M433" s="166"/>
      <c r="N433" s="226"/>
      <c r="O433" s="166"/>
      <c r="P433" s="226"/>
      <c r="Q433" s="166"/>
      <c r="R433" s="226"/>
      <c r="S433" s="1"/>
      <c r="T433" s="1"/>
      <c r="U433" s="1"/>
      <c r="V433" s="4"/>
      <c r="W433" s="4"/>
      <c r="X433" s="4"/>
      <c r="Y433" s="4"/>
      <c r="Z433" s="4"/>
      <c r="AA433" s="4"/>
      <c r="AB433" s="1"/>
      <c r="AC433" s="1"/>
      <c r="AD433" s="1"/>
      <c r="AE433" s="1"/>
      <c r="AF433" s="1"/>
      <c r="AG433" s="1"/>
      <c r="AH433" s="1"/>
      <c r="AI433" s="1"/>
    </row>
    <row r="434" spans="1:35" s="2" customFormat="1" ht="11.5" x14ac:dyDescent="0.25">
      <c r="A434" s="1"/>
      <c r="B434" s="230"/>
      <c r="C434" s="227"/>
      <c r="D434" s="227"/>
      <c r="E434" s="225"/>
      <c r="F434" s="226"/>
      <c r="G434" s="166"/>
      <c r="H434" s="226"/>
      <c r="I434" s="166"/>
      <c r="J434" s="226"/>
      <c r="K434" s="166"/>
      <c r="L434" s="226"/>
      <c r="M434" s="166"/>
      <c r="N434" s="226"/>
      <c r="O434" s="166"/>
      <c r="P434" s="226"/>
      <c r="Q434" s="166"/>
      <c r="R434" s="226"/>
      <c r="S434" s="1"/>
      <c r="T434" s="1"/>
      <c r="U434" s="1"/>
      <c r="V434" s="4"/>
      <c r="W434" s="4"/>
      <c r="X434" s="4"/>
      <c r="Y434" s="4"/>
      <c r="Z434" s="4"/>
      <c r="AA434" s="4"/>
      <c r="AB434" s="1"/>
      <c r="AC434" s="1"/>
      <c r="AD434" s="1"/>
      <c r="AE434" s="1"/>
      <c r="AF434" s="1"/>
      <c r="AG434" s="1"/>
      <c r="AH434" s="1"/>
      <c r="AI434" s="1"/>
    </row>
    <row r="435" spans="1:35" s="2" customFormat="1" ht="11.5" x14ac:dyDescent="0.25">
      <c r="A435" s="1"/>
      <c r="B435" s="230"/>
      <c r="C435" s="227"/>
      <c r="D435" s="227"/>
      <c r="E435" s="225"/>
      <c r="F435" s="226"/>
      <c r="G435" s="166"/>
      <c r="H435" s="226"/>
      <c r="I435" s="166"/>
      <c r="J435" s="226"/>
      <c r="K435" s="166"/>
      <c r="L435" s="226"/>
      <c r="M435" s="166"/>
      <c r="N435" s="226"/>
      <c r="O435" s="166"/>
      <c r="P435" s="226"/>
      <c r="Q435" s="166"/>
      <c r="R435" s="226"/>
      <c r="S435" s="1"/>
      <c r="T435" s="1"/>
      <c r="U435" s="1"/>
      <c r="V435" s="4"/>
      <c r="W435" s="4"/>
      <c r="X435" s="4"/>
      <c r="Y435" s="4"/>
      <c r="Z435" s="4"/>
      <c r="AA435" s="4"/>
      <c r="AB435" s="1"/>
      <c r="AC435" s="1"/>
      <c r="AD435" s="1"/>
      <c r="AE435" s="1"/>
      <c r="AF435" s="1"/>
      <c r="AG435" s="1"/>
      <c r="AH435" s="1"/>
      <c r="AI435" s="1"/>
    </row>
    <row r="436" spans="1:35" s="2" customFormat="1" ht="11.5" x14ac:dyDescent="0.25">
      <c r="A436" s="1"/>
      <c r="B436" s="230"/>
      <c r="C436" s="227"/>
      <c r="D436" s="227"/>
      <c r="E436" s="225"/>
      <c r="F436" s="226"/>
      <c r="G436" s="166"/>
      <c r="H436" s="226"/>
      <c r="I436" s="166"/>
      <c r="J436" s="226"/>
      <c r="K436" s="166"/>
      <c r="L436" s="226"/>
      <c r="M436" s="166"/>
      <c r="N436" s="226"/>
      <c r="O436" s="166"/>
      <c r="P436" s="226"/>
      <c r="Q436" s="166"/>
      <c r="R436" s="226"/>
      <c r="S436" s="1"/>
      <c r="T436" s="1"/>
      <c r="U436" s="1"/>
      <c r="V436" s="4"/>
      <c r="W436" s="4"/>
      <c r="X436" s="4"/>
      <c r="Y436" s="4"/>
      <c r="Z436" s="4"/>
      <c r="AA436" s="4"/>
      <c r="AB436" s="1"/>
      <c r="AC436" s="1"/>
      <c r="AD436" s="1"/>
      <c r="AE436" s="1"/>
      <c r="AF436" s="1"/>
      <c r="AG436" s="1"/>
      <c r="AH436" s="1"/>
      <c r="AI436" s="1"/>
    </row>
    <row r="437" spans="1:35" s="2" customFormat="1" ht="11.5" x14ac:dyDescent="0.25">
      <c r="A437" s="1"/>
      <c r="B437" s="230"/>
      <c r="C437" s="227"/>
      <c r="D437" s="227"/>
      <c r="E437" s="225"/>
      <c r="F437" s="226"/>
      <c r="G437" s="166"/>
      <c r="H437" s="226"/>
      <c r="I437" s="166"/>
      <c r="J437" s="226"/>
      <c r="K437" s="166"/>
      <c r="L437" s="226"/>
      <c r="M437" s="166"/>
      <c r="N437" s="226"/>
      <c r="O437" s="166"/>
      <c r="P437" s="226"/>
      <c r="Q437" s="166"/>
      <c r="R437" s="226"/>
      <c r="S437" s="1"/>
      <c r="T437" s="1"/>
      <c r="U437" s="1"/>
      <c r="V437" s="4"/>
      <c r="W437" s="4"/>
      <c r="X437" s="4"/>
      <c r="Y437" s="4"/>
      <c r="Z437" s="4"/>
      <c r="AA437" s="4"/>
      <c r="AB437" s="1"/>
      <c r="AC437" s="1"/>
      <c r="AD437" s="1"/>
      <c r="AE437" s="1"/>
      <c r="AF437" s="1"/>
      <c r="AG437" s="1"/>
      <c r="AH437" s="1"/>
      <c r="AI437" s="1"/>
    </row>
    <row r="438" spans="1:35" s="2" customFormat="1" ht="11.5" x14ac:dyDescent="0.25">
      <c r="A438" s="1"/>
      <c r="B438" s="230"/>
      <c r="C438" s="227"/>
      <c r="D438" s="227"/>
      <c r="E438" s="225"/>
      <c r="F438" s="226"/>
      <c r="G438" s="166"/>
      <c r="H438" s="226"/>
      <c r="I438" s="166"/>
      <c r="J438" s="226"/>
      <c r="K438" s="166"/>
      <c r="L438" s="226"/>
      <c r="M438" s="166"/>
      <c r="N438" s="226"/>
      <c r="O438" s="166"/>
      <c r="P438" s="226"/>
      <c r="Q438" s="166"/>
      <c r="R438" s="226"/>
      <c r="S438" s="1"/>
      <c r="T438" s="1"/>
      <c r="U438" s="1"/>
      <c r="V438" s="4"/>
      <c r="W438" s="4"/>
      <c r="X438" s="4"/>
      <c r="Y438" s="4"/>
      <c r="Z438" s="4"/>
      <c r="AA438" s="4"/>
      <c r="AB438" s="1"/>
      <c r="AC438" s="1"/>
      <c r="AD438" s="1"/>
      <c r="AE438" s="1"/>
      <c r="AF438" s="1"/>
      <c r="AG438" s="1"/>
      <c r="AH438" s="1"/>
      <c r="AI438" s="1"/>
    </row>
    <row r="439" spans="1:35" s="2" customFormat="1" ht="11.5" x14ac:dyDescent="0.25">
      <c r="A439" s="1"/>
      <c r="B439" s="230"/>
      <c r="C439" s="227"/>
      <c r="D439" s="227"/>
      <c r="E439" s="225"/>
      <c r="F439" s="226"/>
      <c r="G439" s="166"/>
      <c r="H439" s="226"/>
      <c r="I439" s="166"/>
      <c r="J439" s="226"/>
      <c r="K439" s="166"/>
      <c r="L439" s="226"/>
      <c r="M439" s="166"/>
      <c r="N439" s="226"/>
      <c r="O439" s="166"/>
      <c r="P439" s="226"/>
      <c r="Q439" s="166"/>
      <c r="R439" s="226"/>
      <c r="S439" s="1"/>
      <c r="T439" s="1"/>
      <c r="U439" s="1"/>
      <c r="V439" s="4"/>
      <c r="W439" s="4"/>
      <c r="X439" s="4"/>
      <c r="Y439" s="4"/>
      <c r="Z439" s="4"/>
      <c r="AA439" s="4"/>
      <c r="AB439" s="1"/>
      <c r="AC439" s="1"/>
      <c r="AD439" s="1"/>
      <c r="AE439" s="1"/>
      <c r="AF439" s="1"/>
      <c r="AG439" s="1"/>
      <c r="AH439" s="1"/>
      <c r="AI439" s="1"/>
    </row>
    <row r="440" spans="1:35" s="2" customFormat="1" ht="11.5" x14ac:dyDescent="0.25">
      <c r="A440" s="1"/>
      <c r="B440" s="230"/>
      <c r="C440" s="227"/>
      <c r="D440" s="227"/>
      <c r="E440" s="225"/>
      <c r="F440" s="226"/>
      <c r="G440" s="166"/>
      <c r="H440" s="226"/>
      <c r="I440" s="166"/>
      <c r="J440" s="226"/>
      <c r="K440" s="166"/>
      <c r="L440" s="226"/>
      <c r="M440" s="166"/>
      <c r="N440" s="226"/>
      <c r="O440" s="166"/>
      <c r="P440" s="226"/>
      <c r="Q440" s="166"/>
      <c r="R440" s="226"/>
      <c r="S440" s="1"/>
      <c r="T440" s="1"/>
      <c r="U440" s="1"/>
      <c r="V440" s="4"/>
      <c r="W440" s="4"/>
      <c r="X440" s="4"/>
      <c r="Y440" s="4"/>
      <c r="Z440" s="4"/>
      <c r="AA440" s="4"/>
      <c r="AB440" s="1"/>
      <c r="AC440" s="1"/>
      <c r="AD440" s="1"/>
      <c r="AE440" s="1"/>
      <c r="AF440" s="1"/>
      <c r="AG440" s="1"/>
      <c r="AH440" s="1"/>
      <c r="AI440" s="1"/>
    </row>
    <row r="441" spans="1:35" s="2" customFormat="1" ht="11.5" x14ac:dyDescent="0.25">
      <c r="A441" s="1"/>
      <c r="B441" s="230"/>
      <c r="C441" s="227"/>
      <c r="D441" s="227"/>
      <c r="E441" s="225"/>
      <c r="F441" s="226"/>
      <c r="G441" s="166"/>
      <c r="H441" s="226"/>
      <c r="I441" s="166"/>
      <c r="J441" s="226"/>
      <c r="K441" s="166"/>
      <c r="L441" s="226"/>
      <c r="M441" s="166"/>
      <c r="N441" s="226"/>
      <c r="O441" s="166"/>
      <c r="P441" s="226"/>
      <c r="Q441" s="166"/>
      <c r="R441" s="226"/>
      <c r="S441" s="1"/>
      <c r="T441" s="1"/>
      <c r="U441" s="1"/>
      <c r="V441" s="4"/>
      <c r="W441" s="4"/>
      <c r="X441" s="4"/>
      <c r="Y441" s="4"/>
      <c r="Z441" s="4"/>
      <c r="AA441" s="4"/>
      <c r="AB441" s="1"/>
      <c r="AC441" s="1"/>
      <c r="AD441" s="1"/>
      <c r="AE441" s="1"/>
      <c r="AF441" s="1"/>
      <c r="AG441" s="1"/>
      <c r="AH441" s="1"/>
      <c r="AI441" s="1"/>
    </row>
    <row r="442" spans="1:35" s="2" customFormat="1" ht="11.5" x14ac:dyDescent="0.25">
      <c r="A442" s="1"/>
      <c r="B442" s="230"/>
      <c r="C442" s="227"/>
      <c r="D442" s="227"/>
      <c r="E442" s="225"/>
      <c r="F442" s="226"/>
      <c r="G442" s="166"/>
      <c r="H442" s="226"/>
      <c r="I442" s="166"/>
      <c r="J442" s="226"/>
      <c r="K442" s="166"/>
      <c r="L442" s="226"/>
      <c r="M442" s="166"/>
      <c r="N442" s="226"/>
      <c r="O442" s="166"/>
      <c r="P442" s="226"/>
      <c r="Q442" s="166"/>
      <c r="R442" s="226"/>
      <c r="S442" s="1"/>
      <c r="T442" s="1"/>
      <c r="U442" s="1"/>
      <c r="V442" s="4"/>
      <c r="W442" s="4"/>
      <c r="X442" s="4"/>
      <c r="Y442" s="4"/>
      <c r="Z442" s="4"/>
      <c r="AA442" s="4"/>
      <c r="AB442" s="1"/>
      <c r="AC442" s="1"/>
      <c r="AD442" s="1"/>
      <c r="AE442" s="1"/>
      <c r="AF442" s="1"/>
      <c r="AG442" s="1"/>
      <c r="AH442" s="1"/>
      <c r="AI442" s="1"/>
    </row>
    <row r="443" spans="1:35" s="2" customFormat="1" ht="11.5" x14ac:dyDescent="0.25">
      <c r="A443" s="1"/>
      <c r="B443" s="230"/>
      <c r="C443" s="227"/>
      <c r="D443" s="227"/>
      <c r="E443" s="225"/>
      <c r="F443" s="226"/>
      <c r="G443" s="166"/>
      <c r="H443" s="226"/>
      <c r="I443" s="166"/>
      <c r="J443" s="226"/>
      <c r="K443" s="166"/>
      <c r="L443" s="226"/>
      <c r="M443" s="166"/>
      <c r="N443" s="226"/>
      <c r="O443" s="166"/>
      <c r="P443" s="226"/>
      <c r="Q443" s="166"/>
      <c r="R443" s="226"/>
      <c r="S443" s="1"/>
      <c r="T443" s="1"/>
      <c r="U443" s="1"/>
      <c r="V443" s="4"/>
      <c r="W443" s="4"/>
      <c r="X443" s="4"/>
      <c r="Y443" s="4"/>
      <c r="Z443" s="4"/>
      <c r="AA443" s="4"/>
      <c r="AB443" s="1"/>
      <c r="AC443" s="1"/>
      <c r="AD443" s="1"/>
      <c r="AE443" s="1"/>
      <c r="AF443" s="1"/>
      <c r="AG443" s="1"/>
      <c r="AH443" s="1"/>
      <c r="AI443" s="1"/>
    </row>
    <row r="444" spans="1:35" s="2" customFormat="1" ht="11.5" x14ac:dyDescent="0.25">
      <c r="A444" s="1"/>
      <c r="B444" s="230"/>
      <c r="C444" s="227"/>
      <c r="D444" s="227"/>
      <c r="E444" s="225"/>
      <c r="F444" s="226"/>
      <c r="G444" s="166"/>
      <c r="H444" s="226"/>
      <c r="I444" s="166"/>
      <c r="J444" s="226"/>
      <c r="K444" s="166"/>
      <c r="L444" s="226"/>
      <c r="M444" s="166"/>
      <c r="N444" s="226"/>
      <c r="O444" s="166"/>
      <c r="P444" s="226"/>
      <c r="Q444" s="166"/>
      <c r="R444" s="226"/>
      <c r="S444" s="1"/>
      <c r="T444" s="1"/>
      <c r="U444" s="1"/>
      <c r="V444" s="4"/>
      <c r="W444" s="4"/>
      <c r="X444" s="4"/>
      <c r="Y444" s="4"/>
      <c r="Z444" s="4"/>
      <c r="AA444" s="4"/>
      <c r="AB444" s="1"/>
      <c r="AC444" s="1"/>
      <c r="AD444" s="1"/>
      <c r="AE444" s="1"/>
      <c r="AF444" s="1"/>
      <c r="AG444" s="1"/>
      <c r="AH444" s="1"/>
      <c r="AI444" s="1"/>
    </row>
    <row r="445" spans="1:35" s="2" customFormat="1" ht="11.5" x14ac:dyDescent="0.25">
      <c r="A445" s="1"/>
      <c r="B445" s="227"/>
      <c r="C445" s="166"/>
      <c r="D445" s="225"/>
      <c r="E445" s="225"/>
      <c r="F445" s="226"/>
      <c r="G445" s="166"/>
      <c r="H445" s="226"/>
      <c r="I445" s="166"/>
      <c r="J445" s="226"/>
      <c r="K445" s="166"/>
      <c r="L445" s="226"/>
      <c r="M445" s="166"/>
      <c r="N445" s="226"/>
      <c r="O445" s="166"/>
      <c r="P445" s="226"/>
      <c r="Q445" s="166"/>
      <c r="R445" s="226"/>
      <c r="S445" s="1"/>
      <c r="T445" s="1"/>
      <c r="U445" s="1"/>
      <c r="V445" s="4"/>
      <c r="W445" s="4"/>
      <c r="X445" s="4"/>
      <c r="Y445" s="4"/>
      <c r="Z445" s="4"/>
      <c r="AA445" s="4"/>
      <c r="AB445" s="1"/>
      <c r="AC445" s="1"/>
      <c r="AD445" s="1"/>
      <c r="AE445" s="1"/>
      <c r="AF445" s="1"/>
      <c r="AG445" s="1"/>
      <c r="AH445" s="1"/>
      <c r="AI445" s="1"/>
    </row>
    <row r="446" spans="1:35" s="2" customFormat="1" ht="11.5" x14ac:dyDescent="0.25">
      <c r="A446" s="1"/>
      <c r="B446" s="227"/>
      <c r="C446" s="166"/>
      <c r="D446" s="225"/>
      <c r="E446" s="225"/>
      <c r="F446" s="226"/>
      <c r="G446" s="166"/>
      <c r="H446" s="226"/>
      <c r="I446" s="166"/>
      <c r="J446" s="226"/>
      <c r="K446" s="166"/>
      <c r="L446" s="226"/>
      <c r="M446" s="166"/>
      <c r="N446" s="226"/>
      <c r="O446" s="166"/>
      <c r="P446" s="226"/>
      <c r="Q446" s="166"/>
      <c r="R446" s="226"/>
      <c r="S446" s="1"/>
      <c r="T446" s="1"/>
      <c r="U446" s="1"/>
      <c r="V446" s="4"/>
      <c r="W446" s="4"/>
      <c r="X446" s="4"/>
      <c r="Y446" s="4"/>
      <c r="Z446" s="4"/>
      <c r="AA446" s="4"/>
      <c r="AB446" s="1"/>
      <c r="AC446" s="1"/>
      <c r="AD446" s="1"/>
      <c r="AE446" s="1"/>
      <c r="AF446" s="1"/>
      <c r="AG446" s="1"/>
      <c r="AH446" s="1"/>
      <c r="AI446" s="1"/>
    </row>
    <row r="447" spans="1:35" ht="11.5" x14ac:dyDescent="0.25">
      <c r="B447" s="166"/>
      <c r="C447" s="166"/>
      <c r="D447" s="225"/>
      <c r="E447" s="225"/>
      <c r="F447" s="226"/>
      <c r="G447" s="166"/>
      <c r="H447" s="226"/>
      <c r="I447" s="166"/>
      <c r="J447" s="226"/>
      <c r="K447" s="166"/>
      <c r="L447" s="226"/>
      <c r="M447" s="166"/>
      <c r="N447" s="226"/>
      <c r="O447" s="166"/>
      <c r="P447" s="226"/>
      <c r="Q447" s="166"/>
      <c r="R447" s="226"/>
    </row>
    <row r="448" spans="1:35" ht="11.5" x14ac:dyDescent="0.25">
      <c r="B448" s="166"/>
      <c r="C448" s="166"/>
      <c r="D448" s="225"/>
      <c r="E448" s="225"/>
      <c r="F448" s="226"/>
      <c r="G448" s="166"/>
      <c r="H448" s="226"/>
      <c r="I448" s="166"/>
      <c r="J448" s="226"/>
      <c r="K448" s="166"/>
      <c r="L448" s="226"/>
      <c r="M448" s="166"/>
      <c r="N448" s="226"/>
      <c r="O448" s="166"/>
      <c r="P448" s="226"/>
      <c r="Q448" s="166"/>
      <c r="R448" s="226"/>
    </row>
    <row r="449" spans="2:18" ht="11.5" x14ac:dyDescent="0.25">
      <c r="B449" s="166"/>
      <c r="C449" s="166"/>
      <c r="D449" s="225"/>
      <c r="E449" s="225"/>
      <c r="F449" s="226"/>
      <c r="G449" s="166"/>
      <c r="H449" s="226"/>
      <c r="I449" s="166"/>
      <c r="J449" s="226"/>
      <c r="K449" s="166"/>
      <c r="L449" s="226"/>
      <c r="M449" s="166"/>
      <c r="N449" s="226"/>
      <c r="O449" s="166"/>
      <c r="P449" s="226"/>
      <c r="Q449" s="166"/>
      <c r="R449" s="226"/>
    </row>
    <row r="450" spans="2:18" ht="11.5" x14ac:dyDescent="0.25">
      <c r="B450" s="166"/>
      <c r="C450" s="166"/>
      <c r="D450" s="225"/>
      <c r="E450" s="225"/>
      <c r="F450" s="226"/>
      <c r="G450" s="166"/>
      <c r="H450" s="226"/>
      <c r="I450" s="166"/>
      <c r="J450" s="226"/>
      <c r="K450" s="166"/>
      <c r="L450" s="226"/>
      <c r="M450" s="166"/>
      <c r="N450" s="226"/>
      <c r="O450" s="166"/>
      <c r="P450" s="226"/>
      <c r="Q450" s="166"/>
      <c r="R450" s="226"/>
    </row>
    <row r="451" spans="2:18" ht="11.5" x14ac:dyDescent="0.25">
      <c r="B451" s="166"/>
      <c r="C451" s="166"/>
      <c r="D451" s="225"/>
      <c r="E451" s="225"/>
      <c r="F451" s="226"/>
      <c r="G451" s="166"/>
      <c r="H451" s="226"/>
      <c r="I451" s="166"/>
      <c r="J451" s="226"/>
      <c r="K451" s="166"/>
      <c r="L451" s="226"/>
      <c r="M451" s="166"/>
      <c r="N451" s="226"/>
      <c r="O451" s="166"/>
      <c r="P451" s="226"/>
      <c r="Q451" s="166"/>
      <c r="R451" s="226"/>
    </row>
    <row r="452" spans="2:18" ht="11.5" x14ac:dyDescent="0.25">
      <c r="B452" s="166"/>
      <c r="C452" s="166"/>
      <c r="D452" s="225"/>
      <c r="E452" s="225"/>
      <c r="F452" s="226"/>
      <c r="G452" s="166"/>
      <c r="H452" s="226"/>
      <c r="I452" s="166"/>
      <c r="J452" s="226"/>
      <c r="K452" s="166"/>
      <c r="L452" s="226"/>
      <c r="M452" s="166"/>
      <c r="N452" s="226"/>
      <c r="O452" s="166"/>
      <c r="P452" s="226"/>
      <c r="Q452" s="166"/>
      <c r="R452" s="226"/>
    </row>
    <row r="453" spans="2:18" ht="11.5" x14ac:dyDescent="0.25">
      <c r="B453" s="166"/>
      <c r="C453" s="166"/>
      <c r="D453" s="225"/>
      <c r="E453" s="225"/>
      <c r="F453" s="226"/>
      <c r="G453" s="166"/>
      <c r="H453" s="226"/>
      <c r="I453" s="166"/>
      <c r="J453" s="226"/>
      <c r="K453" s="166"/>
      <c r="L453" s="226"/>
      <c r="M453" s="166"/>
      <c r="N453" s="226"/>
      <c r="O453" s="166"/>
      <c r="P453" s="226"/>
      <c r="Q453" s="166"/>
      <c r="R453" s="226"/>
    </row>
    <row r="454" spans="2:18" ht="11.5" x14ac:dyDescent="0.25">
      <c r="B454" s="166"/>
      <c r="C454" s="166"/>
      <c r="D454" s="225"/>
      <c r="E454" s="225"/>
      <c r="F454" s="226"/>
      <c r="G454" s="166"/>
      <c r="H454" s="226"/>
      <c r="I454" s="166"/>
      <c r="J454" s="226"/>
      <c r="K454" s="166"/>
      <c r="L454" s="226"/>
      <c r="M454" s="166"/>
      <c r="N454" s="226"/>
      <c r="O454" s="166"/>
      <c r="P454" s="226"/>
      <c r="Q454" s="166"/>
      <c r="R454" s="226"/>
    </row>
    <row r="455" spans="2:18" ht="11.5" x14ac:dyDescent="0.25">
      <c r="B455" s="166"/>
      <c r="C455" s="166"/>
      <c r="D455" s="225"/>
      <c r="E455" s="225"/>
      <c r="F455" s="226"/>
      <c r="G455" s="166"/>
      <c r="H455" s="226"/>
      <c r="I455" s="166"/>
      <c r="J455" s="226"/>
      <c r="K455" s="166"/>
      <c r="L455" s="226"/>
      <c r="M455" s="166"/>
      <c r="N455" s="226"/>
      <c r="O455" s="166"/>
      <c r="P455" s="226"/>
      <c r="Q455" s="166"/>
      <c r="R455" s="226"/>
    </row>
    <row r="456" spans="2:18" ht="11.5" x14ac:dyDescent="0.25">
      <c r="B456" s="166"/>
      <c r="C456" s="166"/>
      <c r="D456" s="225"/>
      <c r="E456" s="225"/>
      <c r="F456" s="226"/>
      <c r="G456" s="166"/>
      <c r="H456" s="226"/>
      <c r="I456" s="166"/>
      <c r="J456" s="226"/>
      <c r="K456" s="166"/>
      <c r="L456" s="226"/>
      <c r="M456" s="166"/>
      <c r="N456" s="226"/>
      <c r="O456" s="166"/>
      <c r="P456" s="226"/>
      <c r="Q456" s="166"/>
      <c r="R456" s="226"/>
    </row>
    <row r="457" spans="2:18" ht="11.5" x14ac:dyDescent="0.25">
      <c r="B457" s="166"/>
      <c r="C457" s="166"/>
      <c r="D457" s="225"/>
      <c r="E457" s="225"/>
      <c r="F457" s="226"/>
      <c r="G457" s="166"/>
      <c r="H457" s="226"/>
      <c r="I457" s="166"/>
      <c r="J457" s="226"/>
      <c r="K457" s="166"/>
      <c r="L457" s="226"/>
      <c r="M457" s="166"/>
      <c r="N457" s="226"/>
      <c r="O457" s="166"/>
      <c r="P457" s="226"/>
      <c r="Q457" s="166"/>
      <c r="R457" s="226"/>
    </row>
    <row r="458" spans="2:18" ht="11.5" x14ac:dyDescent="0.25">
      <c r="B458" s="166"/>
      <c r="C458" s="166"/>
      <c r="D458" s="225"/>
      <c r="E458" s="225"/>
      <c r="F458" s="226"/>
      <c r="G458" s="166"/>
      <c r="H458" s="226"/>
      <c r="I458" s="166"/>
      <c r="J458" s="226"/>
      <c r="K458" s="166"/>
      <c r="L458" s="226"/>
      <c r="M458" s="166"/>
      <c r="N458" s="226"/>
      <c r="O458" s="166"/>
      <c r="P458" s="226"/>
      <c r="Q458" s="166"/>
      <c r="R458" s="226"/>
    </row>
    <row r="459" spans="2:18" ht="11.5" x14ac:dyDescent="0.25">
      <c r="B459" s="166"/>
      <c r="C459" s="166"/>
      <c r="D459" s="225"/>
      <c r="E459" s="225"/>
      <c r="F459" s="226"/>
      <c r="G459" s="166"/>
      <c r="H459" s="226"/>
      <c r="I459" s="166"/>
      <c r="J459" s="226"/>
      <c r="K459" s="166"/>
      <c r="L459" s="226"/>
      <c r="M459" s="166"/>
      <c r="N459" s="226"/>
      <c r="O459" s="166"/>
      <c r="P459" s="226"/>
      <c r="Q459" s="166"/>
      <c r="R459" s="226"/>
    </row>
    <row r="460" spans="2:18" ht="11.5" x14ac:dyDescent="0.25">
      <c r="B460" s="166"/>
      <c r="C460" s="166"/>
      <c r="D460" s="225"/>
      <c r="E460" s="225"/>
      <c r="F460" s="226"/>
      <c r="G460" s="166"/>
      <c r="H460" s="226"/>
      <c r="I460" s="166"/>
      <c r="J460" s="226"/>
      <c r="K460" s="166"/>
      <c r="L460" s="226"/>
      <c r="M460" s="166"/>
      <c r="N460" s="226"/>
      <c r="O460" s="166"/>
      <c r="P460" s="226"/>
      <c r="Q460" s="166"/>
      <c r="R460" s="226"/>
    </row>
    <row r="461" spans="2:18" ht="11.5" x14ac:dyDescent="0.25">
      <c r="B461" s="166"/>
      <c r="C461" s="166"/>
      <c r="D461" s="225"/>
      <c r="E461" s="225"/>
      <c r="F461" s="226"/>
      <c r="G461" s="166"/>
      <c r="H461" s="226"/>
      <c r="I461" s="166"/>
      <c r="J461" s="226"/>
      <c r="K461" s="166"/>
      <c r="L461" s="226"/>
      <c r="M461" s="166"/>
      <c r="N461" s="226"/>
      <c r="O461" s="166"/>
      <c r="P461" s="226"/>
      <c r="Q461" s="166"/>
      <c r="R461" s="226"/>
    </row>
    <row r="462" spans="2:18" ht="11.5" x14ac:dyDescent="0.25">
      <c r="B462" s="166"/>
      <c r="C462" s="166"/>
      <c r="D462" s="225"/>
      <c r="E462" s="225"/>
      <c r="F462" s="226"/>
      <c r="G462" s="166"/>
      <c r="H462" s="226"/>
      <c r="I462" s="166"/>
      <c r="J462" s="226"/>
      <c r="K462" s="166"/>
      <c r="L462" s="226"/>
      <c r="M462" s="166"/>
      <c r="N462" s="226"/>
      <c r="O462" s="166"/>
      <c r="P462" s="226"/>
      <c r="Q462" s="166"/>
      <c r="R462" s="226"/>
    </row>
    <row r="463" spans="2:18" ht="11.5" x14ac:dyDescent="0.25">
      <c r="B463" s="166"/>
      <c r="C463" s="166"/>
      <c r="D463" s="225"/>
      <c r="E463" s="225"/>
      <c r="F463" s="226"/>
      <c r="G463" s="166"/>
      <c r="H463" s="226"/>
      <c r="I463" s="166"/>
      <c r="J463" s="226"/>
      <c r="K463" s="166"/>
      <c r="L463" s="226"/>
      <c r="M463" s="166"/>
      <c r="N463" s="226"/>
      <c r="O463" s="166"/>
      <c r="P463" s="226"/>
      <c r="Q463" s="166"/>
      <c r="R463" s="226"/>
    </row>
    <row r="464" spans="2:18" ht="11.5" x14ac:dyDescent="0.25">
      <c r="B464" s="166"/>
      <c r="C464" s="166"/>
      <c r="D464" s="225"/>
      <c r="E464" s="225"/>
      <c r="F464" s="226"/>
      <c r="G464" s="166"/>
      <c r="H464" s="226"/>
      <c r="I464" s="166"/>
      <c r="J464" s="226"/>
      <c r="K464" s="166"/>
      <c r="L464" s="226"/>
      <c r="M464" s="166"/>
      <c r="N464" s="226"/>
      <c r="O464" s="166"/>
      <c r="P464" s="226"/>
      <c r="Q464" s="166"/>
      <c r="R464" s="226"/>
    </row>
    <row r="465" spans="2:18" ht="11.5" x14ac:dyDescent="0.25">
      <c r="B465" s="166"/>
      <c r="C465" s="166"/>
      <c r="D465" s="225"/>
      <c r="E465" s="225"/>
      <c r="F465" s="226"/>
      <c r="G465" s="166"/>
      <c r="H465" s="226"/>
      <c r="I465" s="166"/>
      <c r="J465" s="226"/>
      <c r="K465" s="166"/>
      <c r="L465" s="226"/>
      <c r="M465" s="166"/>
      <c r="N465" s="226"/>
      <c r="O465" s="166"/>
      <c r="P465" s="226"/>
      <c r="Q465" s="166"/>
      <c r="R465" s="226"/>
    </row>
    <row r="466" spans="2:18" ht="11.5" x14ac:dyDescent="0.25">
      <c r="B466" s="166"/>
      <c r="C466" s="166"/>
      <c r="D466" s="225"/>
      <c r="E466" s="225"/>
      <c r="F466" s="226"/>
      <c r="G466" s="166"/>
      <c r="H466" s="226"/>
      <c r="I466" s="166"/>
      <c r="J466" s="226"/>
      <c r="K466" s="166"/>
      <c r="L466" s="226"/>
      <c r="M466" s="166"/>
      <c r="N466" s="226"/>
      <c r="O466" s="166"/>
      <c r="P466" s="226"/>
      <c r="Q466" s="166"/>
      <c r="R466" s="226"/>
    </row>
    <row r="467" spans="2:18" ht="11.5" x14ac:dyDescent="0.25">
      <c r="B467" s="166"/>
      <c r="C467" s="166"/>
      <c r="D467" s="225"/>
      <c r="E467" s="225"/>
      <c r="F467" s="226"/>
      <c r="G467" s="166"/>
      <c r="H467" s="226"/>
      <c r="I467" s="166"/>
      <c r="J467" s="226"/>
      <c r="K467" s="166"/>
      <c r="L467" s="226"/>
      <c r="M467" s="166"/>
      <c r="N467" s="226"/>
      <c r="O467" s="166"/>
      <c r="P467" s="226"/>
      <c r="Q467" s="166"/>
      <c r="R467" s="226"/>
    </row>
    <row r="468" spans="2:18" ht="11.5" x14ac:dyDescent="0.25">
      <c r="B468" s="166"/>
      <c r="C468" s="166"/>
      <c r="D468" s="225"/>
      <c r="E468" s="225"/>
      <c r="F468" s="226"/>
      <c r="G468" s="166"/>
      <c r="H468" s="226"/>
      <c r="I468" s="166"/>
      <c r="J468" s="226"/>
      <c r="K468" s="166"/>
      <c r="L468" s="226"/>
      <c r="M468" s="166"/>
      <c r="N468" s="226"/>
      <c r="O468" s="166"/>
      <c r="P468" s="226"/>
      <c r="Q468" s="166"/>
      <c r="R468" s="226"/>
    </row>
    <row r="469" spans="2:18" ht="11.5" x14ac:dyDescent="0.25">
      <c r="B469" s="166"/>
      <c r="C469" s="166"/>
      <c r="D469" s="225"/>
      <c r="E469" s="225"/>
      <c r="F469" s="226"/>
      <c r="G469" s="166"/>
      <c r="H469" s="226"/>
      <c r="I469" s="166"/>
      <c r="J469" s="226"/>
      <c r="K469" s="166"/>
      <c r="L469" s="226"/>
      <c r="M469" s="166"/>
      <c r="N469" s="226"/>
      <c r="O469" s="166"/>
      <c r="P469" s="226"/>
      <c r="Q469" s="166"/>
      <c r="R469" s="226"/>
    </row>
    <row r="470" spans="2:18" ht="11.5" x14ac:dyDescent="0.25">
      <c r="B470" s="166"/>
      <c r="C470" s="166"/>
      <c r="D470" s="225"/>
      <c r="E470" s="225"/>
      <c r="F470" s="226"/>
      <c r="G470" s="166"/>
      <c r="H470" s="226"/>
      <c r="I470" s="166"/>
      <c r="J470" s="226"/>
      <c r="K470" s="166"/>
      <c r="L470" s="226"/>
      <c r="M470" s="166"/>
      <c r="N470" s="226"/>
      <c r="O470" s="166"/>
      <c r="P470" s="226"/>
      <c r="Q470" s="166"/>
      <c r="R470" s="226"/>
    </row>
    <row r="471" spans="2:18" ht="11.5" x14ac:dyDescent="0.25">
      <c r="B471" s="166"/>
      <c r="C471" s="166"/>
      <c r="D471" s="225"/>
      <c r="E471" s="225"/>
      <c r="F471" s="226"/>
      <c r="G471" s="166"/>
      <c r="H471" s="226"/>
      <c r="I471" s="166"/>
      <c r="J471" s="226"/>
      <c r="K471" s="166"/>
      <c r="L471" s="226"/>
      <c r="M471" s="166"/>
      <c r="N471" s="226"/>
      <c r="O471" s="166"/>
      <c r="P471" s="226"/>
      <c r="Q471" s="166"/>
      <c r="R471" s="226"/>
    </row>
    <row r="472" spans="2:18" ht="11.5" x14ac:dyDescent="0.25">
      <c r="B472" s="166"/>
      <c r="C472" s="166"/>
      <c r="D472" s="225"/>
      <c r="E472" s="225"/>
      <c r="F472" s="226"/>
      <c r="G472" s="166"/>
      <c r="H472" s="226"/>
      <c r="I472" s="166"/>
      <c r="J472" s="226"/>
      <c r="K472" s="166"/>
      <c r="L472" s="226"/>
      <c r="M472" s="166"/>
      <c r="N472" s="226"/>
      <c r="O472" s="166"/>
      <c r="P472" s="226"/>
      <c r="Q472" s="166"/>
      <c r="R472" s="226"/>
    </row>
    <row r="473" spans="2:18" ht="11.5" x14ac:dyDescent="0.25">
      <c r="B473" s="166"/>
      <c r="C473" s="166"/>
      <c r="D473" s="225"/>
      <c r="E473" s="225"/>
      <c r="F473" s="226"/>
      <c r="G473" s="166"/>
      <c r="H473" s="226"/>
      <c r="I473" s="166"/>
      <c r="J473" s="226"/>
      <c r="K473" s="166"/>
      <c r="L473" s="226"/>
      <c r="M473" s="166"/>
      <c r="N473" s="226"/>
      <c r="O473" s="166"/>
      <c r="P473" s="226"/>
      <c r="Q473" s="166"/>
      <c r="R473" s="226"/>
    </row>
    <row r="474" spans="2:18" ht="11.5" x14ac:dyDescent="0.25">
      <c r="B474" s="166"/>
      <c r="C474" s="166"/>
      <c r="D474" s="225"/>
      <c r="E474" s="225"/>
      <c r="F474" s="226"/>
      <c r="G474" s="166"/>
      <c r="H474" s="226"/>
      <c r="I474" s="166"/>
      <c r="J474" s="226"/>
      <c r="K474" s="166"/>
      <c r="L474" s="226"/>
      <c r="M474" s="166"/>
      <c r="N474" s="226"/>
      <c r="O474" s="166"/>
      <c r="P474" s="226"/>
      <c r="Q474" s="166"/>
      <c r="R474" s="226"/>
    </row>
    <row r="475" spans="2:18" ht="11.5" x14ac:dyDescent="0.25">
      <c r="B475" s="166"/>
      <c r="C475" s="166"/>
      <c r="D475" s="225"/>
      <c r="E475" s="225"/>
      <c r="F475" s="226"/>
      <c r="G475" s="166"/>
      <c r="H475" s="226"/>
      <c r="I475" s="166"/>
      <c r="J475" s="226"/>
      <c r="K475" s="166"/>
      <c r="L475" s="226"/>
      <c r="M475" s="166"/>
      <c r="N475" s="226"/>
      <c r="O475" s="166"/>
      <c r="P475" s="226"/>
      <c r="Q475" s="166"/>
      <c r="R475" s="226"/>
    </row>
    <row r="476" spans="2:18" ht="11.5" x14ac:dyDescent="0.25">
      <c r="B476" s="166"/>
      <c r="C476" s="166"/>
      <c r="D476" s="225"/>
      <c r="E476" s="225"/>
      <c r="F476" s="226"/>
      <c r="G476" s="166"/>
      <c r="H476" s="226"/>
      <c r="I476" s="166"/>
      <c r="J476" s="226"/>
      <c r="K476" s="166"/>
      <c r="L476" s="226"/>
      <c r="M476" s="166"/>
      <c r="N476" s="226"/>
      <c r="O476" s="166"/>
      <c r="P476" s="226"/>
      <c r="Q476" s="166"/>
      <c r="R476" s="226"/>
    </row>
    <row r="477" spans="2:18" ht="11.5" x14ac:dyDescent="0.25">
      <c r="B477" s="166"/>
      <c r="C477" s="166"/>
      <c r="D477" s="225"/>
      <c r="E477" s="225"/>
      <c r="F477" s="226"/>
      <c r="G477" s="166"/>
      <c r="H477" s="226"/>
      <c r="I477" s="166"/>
      <c r="J477" s="226"/>
      <c r="K477" s="166"/>
      <c r="L477" s="226"/>
      <c r="M477" s="166"/>
      <c r="N477" s="226"/>
      <c r="O477" s="166"/>
      <c r="P477" s="226"/>
      <c r="Q477" s="166"/>
      <c r="R477" s="226"/>
    </row>
    <row r="478" spans="2:18" ht="11.5" x14ac:dyDescent="0.25">
      <c r="B478" s="166"/>
      <c r="C478" s="166"/>
      <c r="D478" s="225"/>
      <c r="E478" s="225"/>
      <c r="F478" s="226"/>
      <c r="G478" s="166"/>
      <c r="H478" s="226"/>
      <c r="I478" s="166"/>
      <c r="J478" s="226"/>
      <c r="K478" s="166"/>
      <c r="L478" s="226"/>
      <c r="M478" s="166"/>
      <c r="N478" s="226"/>
      <c r="O478" s="166"/>
      <c r="P478" s="226"/>
      <c r="Q478" s="166"/>
      <c r="R478" s="226"/>
    </row>
    <row r="479" spans="2:18" ht="11.5" x14ac:dyDescent="0.25">
      <c r="B479" s="166"/>
      <c r="C479" s="166"/>
      <c r="D479" s="225"/>
      <c r="E479" s="225"/>
      <c r="F479" s="226"/>
      <c r="G479" s="166"/>
      <c r="H479" s="226"/>
      <c r="I479" s="166"/>
      <c r="J479" s="226"/>
      <c r="K479" s="166"/>
      <c r="L479" s="226"/>
      <c r="M479" s="166"/>
      <c r="N479" s="226"/>
      <c r="O479" s="166"/>
      <c r="P479" s="226"/>
      <c r="Q479" s="166"/>
      <c r="R479" s="226"/>
    </row>
    <row r="480" spans="2:18" ht="11.5" x14ac:dyDescent="0.25">
      <c r="B480" s="166"/>
      <c r="C480" s="166"/>
      <c r="D480" s="225"/>
      <c r="E480" s="225"/>
      <c r="F480" s="226"/>
      <c r="G480" s="166"/>
      <c r="H480" s="226"/>
      <c r="I480" s="166"/>
      <c r="J480" s="226"/>
      <c r="K480" s="166"/>
      <c r="L480" s="226"/>
      <c r="M480" s="166"/>
      <c r="N480" s="226"/>
      <c r="O480" s="166"/>
      <c r="P480" s="226"/>
      <c r="Q480" s="166"/>
      <c r="R480" s="226"/>
    </row>
    <row r="481" spans="2:18" ht="11.5" x14ac:dyDescent="0.25">
      <c r="B481" s="166"/>
      <c r="C481" s="166"/>
      <c r="D481" s="225"/>
      <c r="E481" s="225"/>
      <c r="F481" s="226"/>
      <c r="G481" s="166"/>
      <c r="H481" s="226"/>
      <c r="I481" s="166"/>
      <c r="J481" s="226"/>
      <c r="K481" s="166"/>
      <c r="L481" s="226"/>
      <c r="M481" s="166"/>
      <c r="N481" s="226"/>
      <c r="O481" s="166"/>
      <c r="P481" s="226"/>
      <c r="Q481" s="166"/>
      <c r="R481" s="226"/>
    </row>
    <row r="482" spans="2:18" ht="11.5" x14ac:dyDescent="0.25">
      <c r="B482" s="166"/>
      <c r="C482" s="166"/>
      <c r="D482" s="225"/>
      <c r="E482" s="225"/>
      <c r="F482" s="226"/>
      <c r="G482" s="166"/>
      <c r="H482" s="226"/>
      <c r="I482" s="166"/>
      <c r="J482" s="226"/>
      <c r="K482" s="166"/>
      <c r="L482" s="226"/>
      <c r="M482" s="166"/>
      <c r="N482" s="226"/>
      <c r="O482" s="166"/>
      <c r="P482" s="226"/>
      <c r="Q482" s="166"/>
      <c r="R482" s="226"/>
    </row>
    <row r="483" spans="2:18" ht="11.5" x14ac:dyDescent="0.25">
      <c r="B483" s="166"/>
      <c r="C483" s="166"/>
      <c r="D483" s="225"/>
      <c r="E483" s="225"/>
      <c r="F483" s="226"/>
      <c r="G483" s="166"/>
      <c r="H483" s="226"/>
      <c r="I483" s="166"/>
      <c r="J483" s="226"/>
      <c r="K483" s="166"/>
      <c r="L483" s="226"/>
      <c r="M483" s="166"/>
      <c r="N483" s="226"/>
      <c r="O483" s="166"/>
      <c r="P483" s="226"/>
      <c r="Q483" s="166"/>
      <c r="R483" s="226"/>
    </row>
    <row r="484" spans="2:18" ht="11.5" x14ac:dyDescent="0.25">
      <c r="B484" s="166"/>
      <c r="C484" s="166"/>
      <c r="D484" s="225"/>
      <c r="E484" s="225"/>
      <c r="F484" s="226"/>
      <c r="G484" s="166"/>
      <c r="H484" s="226"/>
      <c r="I484" s="166"/>
      <c r="J484" s="226"/>
      <c r="K484" s="166"/>
      <c r="L484" s="226"/>
      <c r="M484" s="166"/>
      <c r="N484" s="226"/>
      <c r="O484" s="166"/>
      <c r="P484" s="226"/>
      <c r="Q484" s="166"/>
      <c r="R484" s="226"/>
    </row>
    <row r="485" spans="2:18" ht="11.5" x14ac:dyDescent="0.25">
      <c r="B485" s="166"/>
      <c r="C485" s="166"/>
      <c r="D485" s="225"/>
      <c r="E485" s="225"/>
      <c r="F485" s="226"/>
      <c r="G485" s="166"/>
      <c r="H485" s="226"/>
      <c r="I485" s="166"/>
      <c r="J485" s="226"/>
      <c r="K485" s="166"/>
      <c r="L485" s="226"/>
      <c r="M485" s="166"/>
      <c r="N485" s="226"/>
      <c r="O485" s="166"/>
      <c r="P485" s="226"/>
      <c r="Q485" s="166"/>
      <c r="R485" s="226"/>
    </row>
    <row r="486" spans="2:18" ht="11.5" x14ac:dyDescent="0.25">
      <c r="B486" s="166"/>
      <c r="C486" s="166"/>
      <c r="D486" s="225"/>
      <c r="E486" s="225"/>
      <c r="F486" s="226"/>
      <c r="G486" s="166"/>
      <c r="H486" s="226"/>
      <c r="I486" s="166"/>
      <c r="J486" s="226"/>
      <c r="K486" s="166"/>
      <c r="L486" s="226"/>
      <c r="M486" s="166"/>
      <c r="N486" s="226"/>
      <c r="O486" s="166"/>
      <c r="P486" s="226"/>
      <c r="Q486" s="166"/>
      <c r="R486" s="226"/>
    </row>
    <row r="487" spans="2:18" ht="11.5" x14ac:dyDescent="0.25">
      <c r="B487" s="166"/>
      <c r="C487" s="166"/>
      <c r="D487" s="225"/>
      <c r="E487" s="225"/>
      <c r="F487" s="226"/>
      <c r="G487" s="166"/>
      <c r="H487" s="226"/>
      <c r="I487" s="166"/>
      <c r="J487" s="226"/>
      <c r="K487" s="166"/>
      <c r="L487" s="226"/>
      <c r="M487" s="166"/>
      <c r="N487" s="226"/>
      <c r="O487" s="166"/>
      <c r="P487" s="226"/>
      <c r="Q487" s="166"/>
      <c r="R487" s="226"/>
    </row>
    <row r="488" spans="2:18" ht="11.5" x14ac:dyDescent="0.25">
      <c r="B488" s="166"/>
      <c r="C488" s="166"/>
      <c r="D488" s="225"/>
      <c r="E488" s="225"/>
      <c r="F488" s="226"/>
      <c r="G488" s="166"/>
      <c r="H488" s="226"/>
      <c r="I488" s="166"/>
      <c r="J488" s="226"/>
      <c r="K488" s="166"/>
      <c r="L488" s="226"/>
      <c r="M488" s="166"/>
      <c r="N488" s="226"/>
      <c r="O488" s="166"/>
      <c r="P488" s="226"/>
      <c r="Q488" s="166"/>
      <c r="R488" s="226"/>
    </row>
    <row r="489" spans="2:18" ht="11.5" x14ac:dyDescent="0.25">
      <c r="B489" s="166"/>
      <c r="C489" s="166"/>
      <c r="D489" s="225"/>
      <c r="E489" s="225"/>
      <c r="F489" s="226"/>
      <c r="G489" s="166"/>
      <c r="H489" s="226"/>
      <c r="I489" s="166"/>
      <c r="J489" s="226"/>
      <c r="K489" s="166"/>
      <c r="L489" s="226"/>
      <c r="M489" s="166"/>
      <c r="N489" s="226"/>
      <c r="O489" s="166"/>
      <c r="P489" s="226"/>
      <c r="Q489" s="166"/>
      <c r="R489" s="226"/>
    </row>
    <row r="490" spans="2:18" ht="11.5" x14ac:dyDescent="0.25">
      <c r="B490" s="166"/>
      <c r="C490" s="166"/>
      <c r="D490" s="225"/>
      <c r="E490" s="225"/>
      <c r="F490" s="226"/>
      <c r="G490" s="166"/>
      <c r="H490" s="226"/>
      <c r="I490" s="166"/>
      <c r="J490" s="226"/>
      <c r="K490" s="166"/>
      <c r="L490" s="226"/>
      <c r="M490" s="166"/>
      <c r="N490" s="226"/>
      <c r="O490" s="166"/>
      <c r="P490" s="226"/>
      <c r="Q490" s="166"/>
      <c r="R490" s="226"/>
    </row>
    <row r="491" spans="2:18" ht="11.5" x14ac:dyDescent="0.25">
      <c r="B491" s="166"/>
      <c r="C491" s="166"/>
      <c r="D491" s="225"/>
      <c r="E491" s="225"/>
      <c r="F491" s="226"/>
      <c r="G491" s="166"/>
      <c r="H491" s="226"/>
      <c r="I491" s="166"/>
      <c r="J491" s="226"/>
      <c r="K491" s="166"/>
      <c r="L491" s="226"/>
      <c r="M491" s="166"/>
      <c r="N491" s="226"/>
      <c r="O491" s="166"/>
      <c r="P491" s="226"/>
      <c r="Q491" s="166"/>
      <c r="R491" s="226"/>
    </row>
    <row r="492" spans="2:18" ht="11.5" x14ac:dyDescent="0.25">
      <c r="B492" s="166"/>
      <c r="C492" s="166"/>
      <c r="D492" s="225"/>
      <c r="E492" s="225"/>
      <c r="F492" s="226"/>
      <c r="G492" s="166"/>
      <c r="H492" s="226"/>
      <c r="I492" s="166"/>
      <c r="J492" s="226"/>
      <c r="K492" s="166"/>
      <c r="L492" s="226"/>
      <c r="M492" s="166"/>
      <c r="N492" s="226"/>
      <c r="O492" s="166"/>
      <c r="P492" s="226"/>
      <c r="Q492" s="166"/>
      <c r="R492" s="226"/>
    </row>
    <row r="493" spans="2:18" ht="11.5" x14ac:dyDescent="0.25">
      <c r="B493" s="166"/>
      <c r="C493" s="166"/>
      <c r="D493" s="225"/>
      <c r="E493" s="225"/>
      <c r="F493" s="226"/>
      <c r="G493" s="166"/>
      <c r="H493" s="226"/>
      <c r="I493" s="166"/>
      <c r="J493" s="226"/>
      <c r="K493" s="166"/>
      <c r="L493" s="226"/>
      <c r="M493" s="166"/>
      <c r="N493" s="226"/>
      <c r="O493" s="166"/>
      <c r="P493" s="226"/>
      <c r="Q493" s="166"/>
      <c r="R493" s="226"/>
    </row>
    <row r="494" spans="2:18" ht="11.5" x14ac:dyDescent="0.25">
      <c r="B494" s="166"/>
      <c r="C494" s="166"/>
      <c r="D494" s="225"/>
      <c r="E494" s="225"/>
      <c r="F494" s="226"/>
      <c r="G494" s="166"/>
      <c r="H494" s="226"/>
      <c r="I494" s="166"/>
      <c r="J494" s="226"/>
      <c r="K494" s="166"/>
      <c r="L494" s="226"/>
      <c r="M494" s="166"/>
      <c r="N494" s="226"/>
      <c r="O494" s="166"/>
      <c r="P494" s="226"/>
      <c r="Q494" s="166"/>
      <c r="R494" s="226"/>
    </row>
    <row r="495" spans="2:18" ht="11.5" x14ac:dyDescent="0.25">
      <c r="B495" s="166"/>
      <c r="C495" s="166"/>
      <c r="D495" s="225"/>
      <c r="E495" s="225"/>
      <c r="F495" s="226"/>
      <c r="G495" s="166"/>
      <c r="H495" s="226"/>
      <c r="I495" s="166"/>
      <c r="J495" s="226"/>
      <c r="K495" s="166"/>
      <c r="L495" s="226"/>
      <c r="M495" s="166"/>
      <c r="N495" s="226"/>
      <c r="O495" s="166"/>
      <c r="P495" s="226"/>
      <c r="Q495" s="166"/>
      <c r="R495" s="226"/>
    </row>
    <row r="496" spans="2:18" ht="11.5" x14ac:dyDescent="0.25">
      <c r="B496" s="166"/>
      <c r="C496" s="166"/>
      <c r="D496" s="225"/>
      <c r="E496" s="225"/>
      <c r="F496" s="226"/>
      <c r="G496" s="166"/>
      <c r="H496" s="226"/>
      <c r="I496" s="166"/>
      <c r="J496" s="226"/>
      <c r="K496" s="166"/>
      <c r="L496" s="226"/>
      <c r="M496" s="166"/>
      <c r="N496" s="226"/>
      <c r="O496" s="166"/>
      <c r="P496" s="226"/>
      <c r="Q496" s="166"/>
      <c r="R496" s="226"/>
    </row>
    <row r="497" spans="2:18" ht="11.5" x14ac:dyDescent="0.25">
      <c r="B497" s="166"/>
      <c r="C497" s="166"/>
      <c r="D497" s="225"/>
      <c r="E497" s="225"/>
      <c r="F497" s="226"/>
      <c r="G497" s="166"/>
      <c r="H497" s="226"/>
      <c r="I497" s="166"/>
      <c r="J497" s="226"/>
      <c r="K497" s="166"/>
      <c r="L497" s="226"/>
      <c r="M497" s="166"/>
      <c r="N497" s="226"/>
      <c r="O497" s="166"/>
      <c r="P497" s="226"/>
      <c r="Q497" s="166"/>
      <c r="R497" s="226"/>
    </row>
    <row r="498" spans="2:18" ht="11.5" x14ac:dyDescent="0.25">
      <c r="B498" s="166"/>
      <c r="C498" s="166"/>
      <c r="D498" s="225"/>
      <c r="E498" s="225"/>
      <c r="F498" s="226"/>
      <c r="G498" s="166"/>
      <c r="H498" s="226"/>
      <c r="I498" s="166"/>
      <c r="J498" s="226"/>
      <c r="K498" s="166"/>
      <c r="L498" s="226"/>
      <c r="M498" s="166"/>
      <c r="N498" s="226"/>
      <c r="O498" s="166"/>
      <c r="P498" s="226"/>
      <c r="Q498" s="166"/>
      <c r="R498" s="226"/>
    </row>
    <row r="499" spans="2:18" ht="11.5" x14ac:dyDescent="0.25">
      <c r="B499" s="166"/>
      <c r="C499" s="166"/>
      <c r="D499" s="225"/>
      <c r="E499" s="225"/>
      <c r="F499" s="226"/>
      <c r="G499" s="166"/>
      <c r="H499" s="226"/>
      <c r="I499" s="166"/>
      <c r="J499" s="226"/>
      <c r="K499" s="166"/>
      <c r="L499" s="226"/>
      <c r="M499" s="166"/>
      <c r="N499" s="226"/>
      <c r="O499" s="166"/>
      <c r="P499" s="226"/>
      <c r="Q499" s="166"/>
      <c r="R499" s="226"/>
    </row>
    <row r="500" spans="2:18" ht="11.5" x14ac:dyDescent="0.25">
      <c r="B500" s="166"/>
      <c r="C500" s="166"/>
      <c r="D500" s="225"/>
      <c r="E500" s="225"/>
      <c r="F500" s="226"/>
      <c r="G500" s="166"/>
      <c r="H500" s="226"/>
      <c r="I500" s="166"/>
      <c r="J500" s="226"/>
      <c r="K500" s="166"/>
      <c r="L500" s="226"/>
      <c r="M500" s="166"/>
      <c r="N500" s="226"/>
      <c r="O500" s="166"/>
      <c r="P500" s="226"/>
      <c r="Q500" s="166"/>
      <c r="R500" s="226"/>
    </row>
    <row r="501" spans="2:18" ht="11.5" x14ac:dyDescent="0.25">
      <c r="B501" s="166"/>
      <c r="C501" s="166"/>
      <c r="D501" s="225"/>
      <c r="E501" s="225"/>
      <c r="F501" s="226"/>
      <c r="G501" s="166"/>
      <c r="H501" s="226"/>
      <c r="I501" s="166"/>
      <c r="J501" s="226"/>
      <c r="K501" s="166"/>
      <c r="L501" s="226"/>
      <c r="M501" s="166"/>
      <c r="N501" s="226"/>
      <c r="O501" s="166"/>
      <c r="P501" s="226"/>
      <c r="Q501" s="166"/>
      <c r="R501" s="226"/>
    </row>
    <row r="502" spans="2:18" ht="11.5" x14ac:dyDescent="0.25">
      <c r="B502" s="166"/>
      <c r="C502" s="166"/>
      <c r="D502" s="225"/>
      <c r="E502" s="225"/>
      <c r="F502" s="226"/>
      <c r="G502" s="166"/>
      <c r="H502" s="226"/>
      <c r="I502" s="166"/>
      <c r="J502" s="226"/>
      <c r="K502" s="166"/>
      <c r="L502" s="226"/>
      <c r="M502" s="166"/>
      <c r="N502" s="226"/>
      <c r="O502" s="166"/>
      <c r="P502" s="226"/>
      <c r="Q502" s="166"/>
      <c r="R502" s="226"/>
    </row>
    <row r="503" spans="2:18" ht="11.5" x14ac:dyDescent="0.25">
      <c r="B503" s="166"/>
      <c r="C503" s="166"/>
      <c r="D503" s="225"/>
      <c r="E503" s="225"/>
      <c r="F503" s="226"/>
      <c r="G503" s="166"/>
      <c r="H503" s="226"/>
      <c r="I503" s="166"/>
      <c r="J503" s="226"/>
      <c r="K503" s="166"/>
      <c r="L503" s="226"/>
      <c r="M503" s="166"/>
      <c r="N503" s="226"/>
      <c r="O503" s="166"/>
      <c r="P503" s="226"/>
      <c r="Q503" s="166"/>
      <c r="R503" s="226"/>
    </row>
    <row r="504" spans="2:18" ht="11.5" x14ac:dyDescent="0.25">
      <c r="B504" s="166"/>
      <c r="C504" s="166"/>
      <c r="D504" s="225"/>
      <c r="E504" s="225"/>
      <c r="F504" s="226"/>
      <c r="G504" s="166"/>
      <c r="H504" s="226"/>
      <c r="I504" s="166"/>
      <c r="J504" s="226"/>
      <c r="K504" s="166"/>
      <c r="L504" s="226"/>
      <c r="M504" s="166"/>
      <c r="N504" s="226"/>
      <c r="O504" s="166"/>
      <c r="P504" s="226"/>
      <c r="Q504" s="166"/>
      <c r="R504" s="226"/>
    </row>
    <row r="505" spans="2:18" ht="11.5" x14ac:dyDescent="0.25">
      <c r="B505" s="166"/>
      <c r="C505" s="166"/>
      <c r="D505" s="225"/>
      <c r="E505" s="225"/>
      <c r="F505" s="226"/>
      <c r="G505" s="166"/>
      <c r="H505" s="226"/>
      <c r="I505" s="166"/>
      <c r="J505" s="226"/>
      <c r="K505" s="166"/>
      <c r="L505" s="226"/>
      <c r="M505" s="166"/>
      <c r="N505" s="226"/>
      <c r="O505" s="166"/>
      <c r="P505" s="226"/>
      <c r="Q505" s="166"/>
      <c r="R505" s="226"/>
    </row>
    <row r="506" spans="2:18" ht="11.5" x14ac:dyDescent="0.25">
      <c r="B506" s="166"/>
      <c r="C506" s="166"/>
      <c r="D506" s="225"/>
      <c r="E506" s="225"/>
      <c r="F506" s="226"/>
      <c r="G506" s="166"/>
      <c r="H506" s="226"/>
      <c r="I506" s="166"/>
      <c r="J506" s="226"/>
      <c r="K506" s="166"/>
      <c r="L506" s="226"/>
      <c r="M506" s="166"/>
      <c r="N506" s="226"/>
      <c r="O506" s="166"/>
      <c r="P506" s="226"/>
      <c r="Q506" s="166"/>
      <c r="R506" s="226"/>
    </row>
    <row r="507" spans="2:18" ht="11.5" x14ac:dyDescent="0.25">
      <c r="B507" s="166"/>
      <c r="C507" s="166"/>
      <c r="D507" s="225"/>
      <c r="E507" s="225"/>
      <c r="F507" s="226"/>
      <c r="G507" s="166"/>
      <c r="H507" s="226"/>
      <c r="I507" s="166"/>
      <c r="J507" s="226"/>
      <c r="K507" s="166"/>
      <c r="L507" s="226"/>
      <c r="M507" s="166"/>
      <c r="N507" s="226"/>
      <c r="O507" s="166"/>
      <c r="P507" s="226"/>
      <c r="Q507" s="166"/>
      <c r="R507" s="226"/>
    </row>
    <row r="508" spans="2:18" ht="11.5" x14ac:dyDescent="0.25">
      <c r="B508" s="166"/>
      <c r="C508" s="166"/>
      <c r="D508" s="225"/>
      <c r="E508" s="225"/>
      <c r="F508" s="226"/>
      <c r="G508" s="166"/>
      <c r="H508" s="226"/>
      <c r="I508" s="166"/>
      <c r="J508" s="226"/>
      <c r="K508" s="166"/>
      <c r="L508" s="226"/>
      <c r="M508" s="166"/>
      <c r="N508" s="226"/>
      <c r="O508" s="166"/>
      <c r="P508" s="226"/>
      <c r="Q508" s="166"/>
      <c r="R508" s="226"/>
    </row>
    <row r="509" spans="2:18" ht="11.5" x14ac:dyDescent="0.25">
      <c r="B509" s="166"/>
      <c r="C509" s="166"/>
      <c r="D509" s="225"/>
      <c r="E509" s="225"/>
      <c r="F509" s="226"/>
      <c r="G509" s="166"/>
      <c r="H509" s="226"/>
      <c r="I509" s="166"/>
      <c r="J509" s="226"/>
      <c r="K509" s="166"/>
      <c r="L509" s="226"/>
      <c r="M509" s="166"/>
      <c r="N509" s="226"/>
      <c r="O509" s="166"/>
      <c r="P509" s="226"/>
      <c r="Q509" s="166"/>
      <c r="R509" s="226"/>
    </row>
    <row r="510" spans="2:18" ht="11.5" x14ac:dyDescent="0.25">
      <c r="B510" s="166"/>
      <c r="C510" s="166"/>
      <c r="D510" s="225"/>
      <c r="E510" s="225"/>
      <c r="F510" s="226"/>
      <c r="G510" s="166"/>
      <c r="H510" s="226"/>
      <c r="I510" s="166"/>
      <c r="J510" s="226"/>
      <c r="K510" s="166"/>
      <c r="L510" s="226"/>
      <c r="M510" s="166"/>
      <c r="N510" s="226"/>
      <c r="O510" s="166"/>
      <c r="P510" s="226"/>
      <c r="Q510" s="166"/>
      <c r="R510" s="226"/>
    </row>
    <row r="511" spans="2:18" ht="11.5" x14ac:dyDescent="0.25">
      <c r="B511" s="166"/>
      <c r="C511" s="166"/>
      <c r="D511" s="225"/>
      <c r="E511" s="225"/>
      <c r="F511" s="226"/>
      <c r="G511" s="166"/>
      <c r="H511" s="226"/>
      <c r="I511" s="166"/>
      <c r="J511" s="226"/>
      <c r="K511" s="166"/>
      <c r="L511" s="226"/>
      <c r="M511" s="166"/>
      <c r="N511" s="226"/>
      <c r="O511" s="166"/>
      <c r="P511" s="226"/>
      <c r="Q511" s="166"/>
      <c r="R511" s="226"/>
    </row>
    <row r="512" spans="2:18" ht="11.5" x14ac:dyDescent="0.25">
      <c r="B512" s="166"/>
      <c r="C512" s="166"/>
      <c r="D512" s="225"/>
      <c r="E512" s="225"/>
      <c r="F512" s="226"/>
      <c r="G512" s="166"/>
      <c r="H512" s="226"/>
      <c r="I512" s="166"/>
      <c r="J512" s="226"/>
      <c r="K512" s="166"/>
      <c r="L512" s="226"/>
      <c r="M512" s="166"/>
      <c r="N512" s="226"/>
      <c r="O512" s="166"/>
      <c r="P512" s="226"/>
      <c r="Q512" s="166"/>
      <c r="R512" s="226"/>
    </row>
    <row r="513" spans="2:18" ht="11.5" x14ac:dyDescent="0.25">
      <c r="B513" s="166"/>
      <c r="C513" s="166"/>
      <c r="D513" s="225"/>
      <c r="E513" s="225"/>
      <c r="F513" s="226"/>
      <c r="G513" s="166"/>
      <c r="H513" s="226"/>
      <c r="I513" s="166"/>
      <c r="J513" s="226"/>
      <c r="K513" s="166"/>
      <c r="L513" s="226"/>
      <c r="M513" s="166"/>
      <c r="N513" s="226"/>
      <c r="O513" s="166"/>
      <c r="P513" s="226"/>
      <c r="Q513" s="166"/>
      <c r="R513" s="226"/>
    </row>
    <row r="514" spans="2:18" ht="11.5" x14ac:dyDescent="0.25">
      <c r="B514" s="166"/>
      <c r="C514" s="166"/>
      <c r="D514" s="225"/>
      <c r="E514" s="225"/>
      <c r="F514" s="226"/>
      <c r="G514" s="166"/>
      <c r="H514" s="226"/>
      <c r="I514" s="166"/>
      <c r="J514" s="226"/>
      <c r="K514" s="166"/>
      <c r="L514" s="226"/>
      <c r="M514" s="166"/>
      <c r="N514" s="226"/>
      <c r="O514" s="166"/>
      <c r="P514" s="226"/>
      <c r="Q514" s="166"/>
      <c r="R514" s="226"/>
    </row>
    <row r="515" spans="2:18" ht="11.5" x14ac:dyDescent="0.25">
      <c r="B515" s="166"/>
      <c r="C515" s="166"/>
      <c r="D515" s="225"/>
      <c r="E515" s="225"/>
      <c r="F515" s="226"/>
      <c r="G515" s="166"/>
      <c r="H515" s="226"/>
      <c r="I515" s="166"/>
      <c r="J515" s="226"/>
      <c r="K515" s="166"/>
      <c r="L515" s="226"/>
      <c r="M515" s="166"/>
      <c r="N515" s="226"/>
      <c r="O515" s="166"/>
      <c r="P515" s="226"/>
      <c r="Q515" s="166"/>
      <c r="R515" s="226"/>
    </row>
    <row r="516" spans="2:18" ht="11.5" x14ac:dyDescent="0.25">
      <c r="B516" s="166"/>
      <c r="C516" s="166"/>
      <c r="D516" s="225"/>
      <c r="E516" s="225"/>
      <c r="F516" s="226"/>
      <c r="G516" s="166"/>
      <c r="H516" s="226"/>
      <c r="I516" s="166"/>
      <c r="J516" s="226"/>
      <c r="K516" s="166"/>
      <c r="L516" s="226"/>
      <c r="M516" s="166"/>
      <c r="N516" s="226"/>
      <c r="O516" s="166"/>
      <c r="P516" s="226"/>
      <c r="Q516" s="166"/>
      <c r="R516" s="226"/>
    </row>
    <row r="517" spans="2:18" ht="11.5" x14ac:dyDescent="0.25">
      <c r="B517" s="166"/>
      <c r="C517" s="166"/>
      <c r="D517" s="225"/>
      <c r="E517" s="225"/>
      <c r="F517" s="226"/>
      <c r="G517" s="166"/>
      <c r="H517" s="226"/>
      <c r="I517" s="166"/>
      <c r="J517" s="226"/>
      <c r="K517" s="166"/>
      <c r="L517" s="226"/>
      <c r="M517" s="166"/>
      <c r="N517" s="226"/>
      <c r="O517" s="166"/>
      <c r="P517" s="226"/>
      <c r="Q517" s="166"/>
      <c r="R517" s="226"/>
    </row>
    <row r="518" spans="2:18" ht="11.5" x14ac:dyDescent="0.25">
      <c r="B518" s="166"/>
      <c r="C518" s="166"/>
      <c r="D518" s="225"/>
      <c r="E518" s="225"/>
      <c r="F518" s="226"/>
      <c r="G518" s="166"/>
      <c r="H518" s="226"/>
      <c r="I518" s="166"/>
      <c r="J518" s="226"/>
      <c r="K518" s="166"/>
      <c r="L518" s="226"/>
      <c r="M518" s="166"/>
      <c r="N518" s="226"/>
      <c r="O518" s="166"/>
      <c r="P518" s="226"/>
      <c r="Q518" s="166"/>
      <c r="R518" s="226"/>
    </row>
    <row r="519" spans="2:18" ht="11.5" x14ac:dyDescent="0.25">
      <c r="B519" s="166"/>
      <c r="C519" s="166"/>
      <c r="D519" s="225"/>
      <c r="E519" s="225"/>
      <c r="F519" s="226"/>
      <c r="G519" s="166"/>
      <c r="H519" s="226"/>
      <c r="I519" s="166"/>
      <c r="J519" s="226"/>
      <c r="K519" s="166"/>
      <c r="L519" s="226"/>
      <c r="M519" s="166"/>
      <c r="N519" s="226"/>
      <c r="O519" s="166"/>
      <c r="P519" s="226"/>
      <c r="Q519" s="166"/>
      <c r="R519" s="226"/>
    </row>
    <row r="520" spans="2:18" ht="11.5" x14ac:dyDescent="0.25">
      <c r="B520" s="166"/>
      <c r="C520" s="166"/>
      <c r="D520" s="225"/>
      <c r="E520" s="225"/>
      <c r="F520" s="226"/>
      <c r="G520" s="166"/>
      <c r="H520" s="226"/>
      <c r="I520" s="166"/>
      <c r="J520" s="226"/>
      <c r="K520" s="166"/>
      <c r="L520" s="226"/>
      <c r="M520" s="166"/>
      <c r="N520" s="226"/>
      <c r="O520" s="166"/>
      <c r="P520" s="226"/>
      <c r="Q520" s="166"/>
      <c r="R520" s="226"/>
    </row>
    <row r="521" spans="2:18" ht="11.5" x14ac:dyDescent="0.25">
      <c r="B521" s="166"/>
      <c r="C521" s="166"/>
      <c r="D521" s="225"/>
      <c r="E521" s="225"/>
      <c r="F521" s="226"/>
      <c r="G521" s="166"/>
      <c r="H521" s="226"/>
      <c r="I521" s="166"/>
      <c r="J521" s="226"/>
      <c r="K521" s="166"/>
      <c r="L521" s="226"/>
      <c r="M521" s="166"/>
      <c r="N521" s="226"/>
      <c r="O521" s="166"/>
      <c r="P521" s="226"/>
      <c r="Q521" s="166"/>
      <c r="R521" s="226"/>
    </row>
    <row r="522" spans="2:18" ht="11.5" x14ac:dyDescent="0.25">
      <c r="B522" s="166"/>
      <c r="C522" s="166"/>
      <c r="D522" s="225"/>
      <c r="E522" s="225"/>
      <c r="F522" s="226"/>
      <c r="G522" s="166"/>
      <c r="H522" s="226"/>
      <c r="I522" s="166"/>
      <c r="J522" s="226"/>
      <c r="K522" s="166"/>
      <c r="L522" s="226"/>
      <c r="M522" s="166"/>
      <c r="N522" s="226"/>
      <c r="O522" s="166"/>
      <c r="P522" s="226"/>
      <c r="Q522" s="166"/>
      <c r="R522" s="226"/>
    </row>
    <row r="523" spans="2:18" ht="11.5" x14ac:dyDescent="0.25">
      <c r="B523" s="166"/>
      <c r="C523" s="166"/>
      <c r="D523" s="225"/>
      <c r="E523" s="225"/>
      <c r="F523" s="226"/>
      <c r="G523" s="166"/>
      <c r="H523" s="226"/>
      <c r="I523" s="166"/>
      <c r="J523" s="226"/>
      <c r="K523" s="166"/>
      <c r="L523" s="226"/>
      <c r="M523" s="166"/>
      <c r="N523" s="226"/>
      <c r="O523" s="166"/>
      <c r="P523" s="226"/>
      <c r="Q523" s="166"/>
      <c r="R523" s="226"/>
    </row>
    <row r="524" spans="2:18" ht="11.5" x14ac:dyDescent="0.25">
      <c r="B524" s="166"/>
      <c r="C524" s="166"/>
      <c r="D524" s="225"/>
      <c r="E524" s="225"/>
      <c r="F524" s="226"/>
      <c r="G524" s="166"/>
      <c r="H524" s="226"/>
      <c r="I524" s="166"/>
      <c r="J524" s="226"/>
      <c r="K524" s="166"/>
      <c r="L524" s="226"/>
      <c r="M524" s="166"/>
      <c r="N524" s="226"/>
      <c r="O524" s="166"/>
      <c r="P524" s="226"/>
      <c r="Q524" s="166"/>
      <c r="R524" s="226"/>
    </row>
    <row r="525" spans="2:18" ht="11.5" x14ac:dyDescent="0.25">
      <c r="B525" s="166"/>
      <c r="C525" s="166"/>
      <c r="D525" s="225"/>
      <c r="E525" s="225"/>
      <c r="F525" s="226"/>
      <c r="G525" s="166"/>
      <c r="H525" s="226"/>
      <c r="I525" s="166"/>
      <c r="J525" s="226"/>
      <c r="K525" s="166"/>
      <c r="L525" s="226"/>
      <c r="M525" s="166"/>
      <c r="N525" s="226"/>
      <c r="O525" s="166"/>
      <c r="P525" s="226"/>
      <c r="Q525" s="166"/>
      <c r="R525" s="226"/>
    </row>
    <row r="526" spans="2:18" ht="11.5" x14ac:dyDescent="0.25">
      <c r="B526" s="166"/>
      <c r="C526" s="166"/>
      <c r="D526" s="225"/>
      <c r="E526" s="225"/>
      <c r="F526" s="226"/>
      <c r="G526" s="166"/>
      <c r="H526" s="226"/>
      <c r="I526" s="166"/>
      <c r="J526" s="226"/>
      <c r="K526" s="166"/>
      <c r="L526" s="226"/>
      <c r="M526" s="166"/>
      <c r="N526" s="226"/>
      <c r="O526" s="166"/>
      <c r="P526" s="226"/>
      <c r="Q526" s="166"/>
      <c r="R526" s="226"/>
    </row>
    <row r="527" spans="2:18" ht="11.5" x14ac:dyDescent="0.25">
      <c r="B527" s="166"/>
      <c r="C527" s="166"/>
      <c r="D527" s="225"/>
      <c r="E527" s="225"/>
      <c r="F527" s="226"/>
      <c r="G527" s="166"/>
      <c r="H527" s="226"/>
      <c r="I527" s="166"/>
      <c r="J527" s="226"/>
      <c r="K527" s="166"/>
      <c r="L527" s="226"/>
      <c r="M527" s="166"/>
      <c r="N527" s="226"/>
      <c r="O527" s="166"/>
      <c r="P527" s="226"/>
      <c r="Q527" s="166"/>
      <c r="R527" s="226"/>
    </row>
    <row r="528" spans="2:18" ht="11.5" x14ac:dyDescent="0.25">
      <c r="B528" s="166"/>
      <c r="C528" s="166"/>
      <c r="D528" s="225"/>
      <c r="E528" s="225"/>
      <c r="F528" s="226"/>
      <c r="G528" s="166"/>
      <c r="H528" s="226"/>
      <c r="I528" s="166"/>
      <c r="J528" s="226"/>
      <c r="K528" s="166"/>
      <c r="L528" s="226"/>
      <c r="M528" s="166"/>
      <c r="N528" s="226"/>
      <c r="O528" s="166"/>
      <c r="P528" s="226"/>
      <c r="Q528" s="166"/>
      <c r="R528" s="226"/>
    </row>
    <row r="529" spans="2:18" ht="11.5" x14ac:dyDescent="0.25">
      <c r="B529" s="166"/>
      <c r="C529" s="166"/>
      <c r="D529" s="225"/>
      <c r="E529" s="225"/>
      <c r="F529" s="226"/>
      <c r="G529" s="166"/>
      <c r="H529" s="226"/>
      <c r="I529" s="166"/>
      <c r="J529" s="226"/>
      <c r="K529" s="166"/>
      <c r="L529" s="226"/>
      <c r="M529" s="166"/>
      <c r="N529" s="226"/>
      <c r="O529" s="166"/>
      <c r="P529" s="226"/>
      <c r="Q529" s="166"/>
      <c r="R529" s="226"/>
    </row>
    <row r="530" spans="2:18" ht="11.5" x14ac:dyDescent="0.25">
      <c r="B530" s="166"/>
      <c r="C530" s="166"/>
      <c r="D530" s="225"/>
      <c r="E530" s="225"/>
      <c r="F530" s="226"/>
      <c r="G530" s="166"/>
      <c r="H530" s="226"/>
      <c r="I530" s="166"/>
      <c r="J530" s="226"/>
      <c r="K530" s="166"/>
      <c r="L530" s="226"/>
      <c r="M530" s="166"/>
      <c r="N530" s="226"/>
      <c r="O530" s="166"/>
      <c r="P530" s="226"/>
      <c r="Q530" s="166"/>
      <c r="R530" s="226"/>
    </row>
    <row r="531" spans="2:18" ht="11.5" x14ac:dyDescent="0.25">
      <c r="B531" s="166"/>
      <c r="C531" s="166"/>
      <c r="D531" s="225"/>
      <c r="E531" s="225"/>
      <c r="F531" s="226"/>
      <c r="G531" s="166"/>
      <c r="H531" s="226"/>
      <c r="I531" s="166"/>
      <c r="J531" s="226"/>
      <c r="K531" s="166"/>
      <c r="L531" s="226"/>
      <c r="M531" s="166"/>
      <c r="N531" s="226"/>
      <c r="O531" s="166"/>
      <c r="P531" s="226"/>
      <c r="Q531" s="166"/>
      <c r="R531" s="226"/>
    </row>
    <row r="532" spans="2:18" ht="11.5" x14ac:dyDescent="0.25">
      <c r="B532" s="166"/>
      <c r="C532" s="166"/>
      <c r="D532" s="225"/>
      <c r="E532" s="225"/>
      <c r="F532" s="226"/>
      <c r="G532" s="166"/>
      <c r="H532" s="226"/>
      <c r="I532" s="166"/>
      <c r="J532" s="226"/>
      <c r="K532" s="166"/>
      <c r="L532" s="226"/>
      <c r="M532" s="166"/>
      <c r="N532" s="226"/>
      <c r="O532" s="166"/>
      <c r="P532" s="226"/>
      <c r="Q532" s="166"/>
      <c r="R532" s="226"/>
    </row>
    <row r="533" spans="2:18" ht="11.5" x14ac:dyDescent="0.25">
      <c r="B533" s="166"/>
      <c r="C533" s="166"/>
      <c r="D533" s="225"/>
      <c r="E533" s="225"/>
      <c r="F533" s="226"/>
      <c r="G533" s="166"/>
      <c r="H533" s="226"/>
      <c r="I533" s="166"/>
      <c r="J533" s="226"/>
      <c r="K533" s="166"/>
      <c r="L533" s="226"/>
      <c r="M533" s="166"/>
      <c r="N533" s="226"/>
      <c r="O533" s="166"/>
      <c r="P533" s="226"/>
      <c r="Q533" s="166"/>
      <c r="R533" s="226"/>
    </row>
    <row r="534" spans="2:18" ht="11.5" x14ac:dyDescent="0.25">
      <c r="B534" s="166"/>
      <c r="C534" s="166"/>
      <c r="D534" s="225"/>
      <c r="E534" s="225"/>
      <c r="F534" s="226"/>
      <c r="G534" s="166"/>
      <c r="H534" s="226"/>
      <c r="I534" s="166"/>
      <c r="J534" s="226"/>
      <c r="K534" s="166"/>
      <c r="L534" s="226"/>
      <c r="M534" s="166"/>
      <c r="N534" s="226"/>
      <c r="O534" s="166"/>
      <c r="P534" s="226"/>
      <c r="Q534" s="166"/>
      <c r="R534" s="226"/>
    </row>
    <row r="535" spans="2:18" ht="11.5" x14ac:dyDescent="0.25">
      <c r="B535" s="166"/>
      <c r="C535" s="166"/>
      <c r="D535" s="225"/>
      <c r="E535" s="225"/>
      <c r="F535" s="226"/>
      <c r="G535" s="166"/>
      <c r="H535" s="226"/>
      <c r="I535" s="166"/>
      <c r="J535" s="226"/>
      <c r="K535" s="166"/>
      <c r="L535" s="226"/>
      <c r="M535" s="166"/>
      <c r="N535" s="226"/>
      <c r="O535" s="166"/>
      <c r="P535" s="226"/>
      <c r="Q535" s="166"/>
      <c r="R535" s="226"/>
    </row>
    <row r="536" spans="2:18" ht="11.5" x14ac:dyDescent="0.25">
      <c r="B536" s="166"/>
      <c r="C536" s="166"/>
      <c r="D536" s="225"/>
      <c r="E536" s="225"/>
      <c r="F536" s="226"/>
      <c r="G536" s="166"/>
      <c r="H536" s="226"/>
      <c r="I536" s="166"/>
      <c r="J536" s="226"/>
      <c r="K536" s="166"/>
      <c r="L536" s="226"/>
      <c r="M536" s="166"/>
      <c r="N536" s="226"/>
      <c r="O536" s="166"/>
      <c r="P536" s="226"/>
      <c r="Q536" s="166"/>
      <c r="R536" s="226"/>
    </row>
    <row r="537" spans="2:18" ht="11.5" x14ac:dyDescent="0.25">
      <c r="B537" s="166"/>
      <c r="C537" s="166"/>
      <c r="D537" s="225"/>
      <c r="E537" s="225"/>
      <c r="F537" s="226"/>
      <c r="G537" s="166"/>
      <c r="H537" s="226"/>
      <c r="I537" s="166"/>
      <c r="J537" s="226"/>
      <c r="K537" s="166"/>
      <c r="L537" s="226"/>
      <c r="M537" s="166"/>
      <c r="N537" s="226"/>
      <c r="O537" s="166"/>
      <c r="P537" s="226"/>
      <c r="Q537" s="166"/>
      <c r="R537" s="226"/>
    </row>
    <row r="538" spans="2:18" ht="11.5" x14ac:dyDescent="0.25">
      <c r="B538" s="166"/>
      <c r="C538" s="166"/>
      <c r="D538" s="225"/>
      <c r="E538" s="225"/>
      <c r="F538" s="226"/>
      <c r="G538" s="166"/>
      <c r="H538" s="226"/>
      <c r="I538" s="166"/>
      <c r="J538" s="226"/>
      <c r="K538" s="166"/>
      <c r="L538" s="226"/>
      <c r="M538" s="166"/>
      <c r="N538" s="226"/>
      <c r="O538" s="166"/>
      <c r="P538" s="226"/>
      <c r="Q538" s="166"/>
      <c r="R538" s="226"/>
    </row>
    <row r="539" spans="2:18" ht="11.5" x14ac:dyDescent="0.25">
      <c r="B539" s="166"/>
      <c r="C539" s="166"/>
      <c r="D539" s="225"/>
      <c r="E539" s="225"/>
      <c r="F539" s="226"/>
      <c r="G539" s="166"/>
      <c r="H539" s="226"/>
      <c r="I539" s="166"/>
      <c r="J539" s="226"/>
      <c r="K539" s="166"/>
      <c r="L539" s="226"/>
      <c r="M539" s="166"/>
      <c r="N539" s="226"/>
      <c r="O539" s="166"/>
      <c r="P539" s="226"/>
      <c r="Q539" s="166"/>
      <c r="R539" s="226"/>
    </row>
    <row r="540" spans="2:18" ht="11.5" x14ac:dyDescent="0.25">
      <c r="B540" s="166"/>
      <c r="C540" s="166"/>
      <c r="D540" s="225"/>
      <c r="E540" s="225"/>
      <c r="F540" s="226"/>
      <c r="G540" s="166"/>
      <c r="H540" s="226"/>
      <c r="I540" s="166"/>
      <c r="J540" s="226"/>
      <c r="K540" s="166"/>
      <c r="L540" s="226"/>
      <c r="M540" s="166"/>
      <c r="N540" s="226"/>
      <c r="O540" s="166"/>
      <c r="P540" s="226"/>
      <c r="Q540" s="166"/>
      <c r="R540" s="226"/>
    </row>
    <row r="541" spans="2:18" ht="11.5" x14ac:dyDescent="0.25">
      <c r="B541" s="166"/>
      <c r="C541" s="166"/>
      <c r="D541" s="225"/>
      <c r="E541" s="225"/>
      <c r="F541" s="226"/>
      <c r="G541" s="166"/>
      <c r="H541" s="226"/>
      <c r="I541" s="166"/>
      <c r="J541" s="226"/>
      <c r="K541" s="166"/>
      <c r="L541" s="226"/>
      <c r="M541" s="166"/>
      <c r="N541" s="226"/>
      <c r="O541" s="166"/>
      <c r="P541" s="226"/>
      <c r="Q541" s="166"/>
      <c r="R541" s="226"/>
    </row>
    <row r="542" spans="2:18" ht="11.5" x14ac:dyDescent="0.25">
      <c r="B542" s="166"/>
      <c r="C542" s="166"/>
      <c r="D542" s="225"/>
      <c r="E542" s="225"/>
      <c r="F542" s="226"/>
      <c r="G542" s="166"/>
      <c r="H542" s="226"/>
      <c r="I542" s="166"/>
      <c r="J542" s="226"/>
      <c r="K542" s="166"/>
      <c r="L542" s="226"/>
      <c r="M542" s="166"/>
      <c r="N542" s="226"/>
      <c r="O542" s="166"/>
      <c r="P542" s="226"/>
      <c r="Q542" s="166"/>
      <c r="R542" s="226"/>
    </row>
    <row r="543" spans="2:18" ht="11.5" x14ac:dyDescent="0.25">
      <c r="B543" s="166"/>
      <c r="C543" s="166"/>
      <c r="D543" s="225"/>
      <c r="E543" s="225"/>
      <c r="F543" s="226"/>
      <c r="G543" s="166"/>
      <c r="H543" s="226"/>
      <c r="I543" s="166"/>
      <c r="J543" s="226"/>
      <c r="K543" s="166"/>
      <c r="L543" s="226"/>
      <c r="M543" s="166"/>
      <c r="N543" s="226"/>
      <c r="O543" s="166"/>
      <c r="P543" s="226"/>
      <c r="Q543" s="166"/>
      <c r="R543" s="226"/>
    </row>
    <row r="544" spans="2:18" ht="11.5" x14ac:dyDescent="0.25">
      <c r="B544" s="166"/>
      <c r="C544" s="166"/>
      <c r="D544" s="225"/>
      <c r="E544" s="225"/>
      <c r="F544" s="226"/>
      <c r="G544" s="166"/>
      <c r="H544" s="226"/>
      <c r="I544" s="166"/>
      <c r="J544" s="226"/>
      <c r="K544" s="166"/>
      <c r="L544" s="226"/>
      <c r="M544" s="166"/>
      <c r="N544" s="226"/>
      <c r="O544" s="166"/>
      <c r="P544" s="226"/>
      <c r="Q544" s="166"/>
      <c r="R544" s="226"/>
    </row>
    <row r="545" spans="2:18" ht="11.5" x14ac:dyDescent="0.25">
      <c r="B545" s="166"/>
      <c r="C545" s="166"/>
      <c r="D545" s="225"/>
      <c r="E545" s="225"/>
      <c r="F545" s="226"/>
      <c r="G545" s="166"/>
      <c r="H545" s="226"/>
      <c r="I545" s="166"/>
      <c r="J545" s="226"/>
      <c r="K545" s="166"/>
      <c r="L545" s="226"/>
      <c r="M545" s="166"/>
      <c r="N545" s="226"/>
      <c r="O545" s="166"/>
      <c r="P545" s="226"/>
      <c r="Q545" s="166"/>
      <c r="R545" s="226"/>
    </row>
    <row r="546" spans="2:18" ht="11.5" x14ac:dyDescent="0.25">
      <c r="B546" s="166"/>
      <c r="C546" s="166"/>
      <c r="D546" s="225"/>
      <c r="E546" s="225"/>
      <c r="F546" s="226"/>
      <c r="G546" s="166"/>
      <c r="H546" s="226"/>
      <c r="I546" s="166"/>
      <c r="J546" s="226"/>
      <c r="K546" s="166"/>
      <c r="L546" s="226"/>
      <c r="M546" s="166"/>
      <c r="N546" s="226"/>
      <c r="O546" s="166"/>
      <c r="P546" s="226"/>
      <c r="Q546" s="166"/>
      <c r="R546" s="226"/>
    </row>
    <row r="547" spans="2:18" ht="11.5" x14ac:dyDescent="0.25">
      <c r="B547" s="166"/>
      <c r="C547" s="166"/>
      <c r="D547" s="225"/>
      <c r="E547" s="225"/>
      <c r="F547" s="226"/>
      <c r="G547" s="166"/>
      <c r="H547" s="226"/>
      <c r="I547" s="166"/>
      <c r="J547" s="226"/>
      <c r="K547" s="166"/>
      <c r="L547" s="226"/>
      <c r="M547" s="166"/>
      <c r="N547" s="226"/>
      <c r="O547" s="166"/>
      <c r="P547" s="226"/>
      <c r="Q547" s="166"/>
      <c r="R547" s="226"/>
    </row>
    <row r="548" spans="2:18" ht="11.5" x14ac:dyDescent="0.25">
      <c r="B548" s="166"/>
      <c r="C548" s="166"/>
      <c r="D548" s="225"/>
      <c r="E548" s="225"/>
      <c r="F548" s="226"/>
      <c r="G548" s="166"/>
      <c r="H548" s="226"/>
      <c r="I548" s="166"/>
      <c r="J548" s="226"/>
      <c r="K548" s="166"/>
      <c r="L548" s="226"/>
      <c r="M548" s="166"/>
      <c r="N548" s="226"/>
      <c r="O548" s="166"/>
      <c r="P548" s="226"/>
      <c r="Q548" s="166"/>
      <c r="R548" s="226"/>
    </row>
    <row r="549" spans="2:18" ht="11.5" x14ac:dyDescent="0.25">
      <c r="B549" s="166"/>
      <c r="C549" s="166"/>
      <c r="D549" s="225"/>
      <c r="E549" s="225"/>
      <c r="F549" s="226"/>
      <c r="G549" s="166"/>
      <c r="H549" s="226"/>
      <c r="I549" s="166"/>
      <c r="J549" s="226"/>
      <c r="K549" s="166"/>
      <c r="L549" s="226"/>
      <c r="M549" s="166"/>
      <c r="N549" s="226"/>
      <c r="O549" s="166"/>
      <c r="P549" s="226"/>
      <c r="Q549" s="166"/>
      <c r="R549" s="226"/>
    </row>
    <row r="550" spans="2:18" ht="11.5" x14ac:dyDescent="0.25">
      <c r="B550" s="166"/>
      <c r="C550" s="166"/>
      <c r="D550" s="225"/>
      <c r="E550" s="225"/>
      <c r="F550" s="226"/>
      <c r="G550" s="166"/>
      <c r="H550" s="226"/>
      <c r="I550" s="166"/>
      <c r="J550" s="226"/>
      <c r="K550" s="166"/>
      <c r="L550" s="226"/>
      <c r="M550" s="166"/>
      <c r="N550" s="226"/>
      <c r="O550" s="166"/>
      <c r="P550" s="226"/>
      <c r="Q550" s="166"/>
      <c r="R550" s="226"/>
    </row>
    <row r="551" spans="2:18" ht="11.5" x14ac:dyDescent="0.25">
      <c r="B551" s="166"/>
      <c r="C551" s="166"/>
      <c r="D551" s="225"/>
      <c r="E551" s="225"/>
      <c r="F551" s="226"/>
      <c r="G551" s="166"/>
      <c r="H551" s="226"/>
      <c r="I551" s="166"/>
      <c r="J551" s="226"/>
      <c r="K551" s="166"/>
      <c r="L551" s="226"/>
      <c r="M551" s="166"/>
      <c r="N551" s="226"/>
      <c r="O551" s="166"/>
      <c r="P551" s="226"/>
      <c r="Q551" s="166"/>
      <c r="R551" s="226"/>
    </row>
    <row r="552" spans="2:18" ht="11.5" x14ac:dyDescent="0.25">
      <c r="B552" s="166"/>
      <c r="C552" s="166"/>
      <c r="D552" s="225"/>
      <c r="E552" s="225"/>
      <c r="F552" s="226"/>
      <c r="G552" s="166"/>
      <c r="H552" s="226"/>
      <c r="I552" s="166"/>
      <c r="J552" s="226"/>
      <c r="K552" s="166"/>
      <c r="L552" s="226"/>
      <c r="M552" s="166"/>
      <c r="N552" s="226"/>
      <c r="O552" s="166"/>
      <c r="P552" s="226"/>
      <c r="Q552" s="166"/>
      <c r="R552" s="226"/>
    </row>
    <row r="553" spans="2:18" ht="11.5" x14ac:dyDescent="0.25">
      <c r="B553" s="166"/>
      <c r="C553" s="166"/>
      <c r="D553" s="225"/>
      <c r="E553" s="225"/>
      <c r="F553" s="226"/>
      <c r="G553" s="166"/>
      <c r="H553" s="226"/>
      <c r="I553" s="166"/>
      <c r="J553" s="226"/>
      <c r="K553" s="166"/>
      <c r="L553" s="226"/>
      <c r="M553" s="166"/>
      <c r="N553" s="226"/>
      <c r="O553" s="166"/>
      <c r="P553" s="226"/>
      <c r="Q553" s="166"/>
      <c r="R553" s="226"/>
    </row>
    <row r="554" spans="2:18" ht="11.5" x14ac:dyDescent="0.25">
      <c r="B554" s="166"/>
      <c r="C554" s="166"/>
      <c r="D554" s="225"/>
      <c r="E554" s="225"/>
      <c r="F554" s="226"/>
      <c r="G554" s="166"/>
      <c r="H554" s="226"/>
      <c r="I554" s="166"/>
      <c r="J554" s="226"/>
      <c r="K554" s="166"/>
      <c r="L554" s="226"/>
      <c r="M554" s="166"/>
      <c r="N554" s="226"/>
      <c r="O554" s="166"/>
      <c r="P554" s="226"/>
      <c r="Q554" s="166"/>
      <c r="R554" s="226"/>
    </row>
    <row r="555" spans="2:18" ht="11.5" x14ac:dyDescent="0.25">
      <c r="B555" s="166"/>
      <c r="C555" s="166"/>
      <c r="D555" s="225"/>
      <c r="E555" s="225"/>
      <c r="F555" s="226"/>
      <c r="G555" s="166"/>
      <c r="H555" s="226"/>
      <c r="I555" s="166"/>
      <c r="J555" s="226"/>
      <c r="K555" s="166"/>
      <c r="L555" s="226"/>
      <c r="M555" s="166"/>
      <c r="N555" s="226"/>
      <c r="O555" s="166"/>
      <c r="P555" s="226"/>
      <c r="Q555" s="166"/>
      <c r="R555" s="226"/>
    </row>
    <row r="556" spans="2:18" ht="11.5" x14ac:dyDescent="0.25">
      <c r="B556" s="166"/>
      <c r="C556" s="166"/>
      <c r="D556" s="225"/>
      <c r="E556" s="225"/>
      <c r="F556" s="226"/>
      <c r="G556" s="166"/>
      <c r="H556" s="226"/>
      <c r="I556" s="166"/>
      <c r="J556" s="226"/>
      <c r="K556" s="166"/>
      <c r="L556" s="226"/>
      <c r="M556" s="166"/>
      <c r="N556" s="226"/>
      <c r="O556" s="166"/>
      <c r="P556" s="226"/>
      <c r="Q556" s="166"/>
      <c r="R556" s="226"/>
    </row>
    <row r="557" spans="2:18" ht="11.5" x14ac:dyDescent="0.25">
      <c r="B557" s="166"/>
      <c r="C557" s="166"/>
      <c r="D557" s="225"/>
      <c r="E557" s="225"/>
      <c r="F557" s="226"/>
      <c r="G557" s="166"/>
      <c r="H557" s="226"/>
      <c r="I557" s="166"/>
      <c r="J557" s="226"/>
      <c r="K557" s="166"/>
      <c r="L557" s="226"/>
      <c r="M557" s="166"/>
      <c r="N557" s="226"/>
      <c r="O557" s="166"/>
      <c r="P557" s="226"/>
      <c r="Q557" s="166"/>
      <c r="R557" s="226"/>
    </row>
    <row r="558" spans="2:18" ht="11.5" x14ac:dyDescent="0.25">
      <c r="B558" s="166"/>
      <c r="C558" s="166"/>
      <c r="D558" s="225"/>
      <c r="E558" s="225"/>
      <c r="F558" s="226"/>
      <c r="G558" s="166"/>
      <c r="H558" s="226"/>
      <c r="I558" s="166"/>
      <c r="J558" s="226"/>
      <c r="K558" s="166"/>
      <c r="L558" s="226"/>
      <c r="M558" s="166"/>
      <c r="N558" s="226"/>
      <c r="O558" s="166"/>
      <c r="P558" s="226"/>
      <c r="Q558" s="166"/>
      <c r="R558" s="226"/>
    </row>
    <row r="559" spans="2:18" ht="11.5" x14ac:dyDescent="0.25">
      <c r="B559" s="166"/>
      <c r="C559" s="166"/>
      <c r="D559" s="225"/>
      <c r="E559" s="225"/>
      <c r="F559" s="226"/>
      <c r="G559" s="166"/>
      <c r="H559" s="226"/>
      <c r="I559" s="166"/>
      <c r="J559" s="226"/>
      <c r="K559" s="166"/>
      <c r="L559" s="226"/>
      <c r="M559" s="166"/>
      <c r="N559" s="226"/>
      <c r="O559" s="166"/>
      <c r="P559" s="226"/>
      <c r="Q559" s="166"/>
      <c r="R559" s="226"/>
    </row>
    <row r="560" spans="2:18" ht="11.5" x14ac:dyDescent="0.25">
      <c r="B560" s="166"/>
      <c r="C560" s="166"/>
      <c r="D560" s="225"/>
      <c r="E560" s="225"/>
      <c r="F560" s="226"/>
      <c r="G560" s="166"/>
      <c r="H560" s="226"/>
      <c r="I560" s="166"/>
      <c r="J560" s="226"/>
      <c r="K560" s="166"/>
      <c r="L560" s="226"/>
      <c r="M560" s="166"/>
      <c r="N560" s="226"/>
      <c r="O560" s="166"/>
      <c r="P560" s="226"/>
      <c r="Q560" s="166"/>
      <c r="R560" s="226"/>
    </row>
    <row r="561" spans="2:18" ht="11.5" x14ac:dyDescent="0.25">
      <c r="B561" s="166"/>
      <c r="C561" s="166"/>
      <c r="D561" s="225"/>
      <c r="E561" s="225"/>
      <c r="F561" s="226"/>
      <c r="G561" s="166"/>
      <c r="H561" s="226"/>
      <c r="I561" s="166"/>
      <c r="J561" s="226"/>
      <c r="K561" s="166"/>
      <c r="L561" s="226"/>
      <c r="M561" s="166"/>
      <c r="N561" s="226"/>
      <c r="O561" s="166"/>
      <c r="P561" s="226"/>
      <c r="Q561" s="166"/>
      <c r="R561" s="226"/>
    </row>
    <row r="562" spans="2:18" ht="11.5" x14ac:dyDescent="0.25">
      <c r="B562" s="166"/>
      <c r="C562" s="166"/>
      <c r="D562" s="225"/>
      <c r="E562" s="225"/>
      <c r="F562" s="226"/>
      <c r="G562" s="166"/>
      <c r="H562" s="226"/>
      <c r="I562" s="166"/>
      <c r="J562" s="226"/>
      <c r="K562" s="166"/>
      <c r="L562" s="226"/>
      <c r="M562" s="166"/>
      <c r="N562" s="226"/>
      <c r="O562" s="166"/>
      <c r="P562" s="226"/>
      <c r="Q562" s="166"/>
      <c r="R562" s="226"/>
    </row>
    <row r="563" spans="2:18" ht="11.5" x14ac:dyDescent="0.25">
      <c r="B563" s="166"/>
      <c r="C563" s="166"/>
      <c r="D563" s="225"/>
      <c r="E563" s="225"/>
      <c r="F563" s="226"/>
      <c r="G563" s="166"/>
      <c r="H563" s="226"/>
      <c r="I563" s="166"/>
      <c r="J563" s="226"/>
      <c r="K563" s="166"/>
      <c r="L563" s="226"/>
      <c r="M563" s="166"/>
      <c r="N563" s="226"/>
      <c r="O563" s="166"/>
      <c r="P563" s="226"/>
      <c r="Q563" s="166"/>
      <c r="R563" s="226"/>
    </row>
    <row r="564" spans="2:18" ht="11.5" x14ac:dyDescent="0.25">
      <c r="B564" s="166"/>
      <c r="C564" s="166"/>
      <c r="D564" s="225"/>
      <c r="E564" s="225"/>
      <c r="F564" s="226"/>
      <c r="G564" s="166"/>
      <c r="H564" s="226"/>
      <c r="I564" s="166"/>
      <c r="J564" s="226"/>
      <c r="K564" s="166"/>
      <c r="L564" s="226"/>
      <c r="M564" s="166"/>
      <c r="N564" s="226"/>
      <c r="O564" s="166"/>
      <c r="P564" s="226"/>
      <c r="Q564" s="166"/>
      <c r="R564" s="226"/>
    </row>
    <row r="565" spans="2:18" ht="11.5" x14ac:dyDescent="0.25">
      <c r="B565" s="166"/>
      <c r="C565" s="166"/>
      <c r="D565" s="225"/>
      <c r="E565" s="225"/>
      <c r="F565" s="226"/>
      <c r="G565" s="166"/>
      <c r="H565" s="226"/>
      <c r="I565" s="166"/>
      <c r="J565" s="226"/>
      <c r="K565" s="166"/>
      <c r="L565" s="226"/>
      <c r="M565" s="166"/>
      <c r="N565" s="226"/>
      <c r="O565" s="166"/>
      <c r="P565" s="226"/>
      <c r="Q565" s="166"/>
      <c r="R565" s="226"/>
    </row>
    <row r="566" spans="2:18" ht="11.5" x14ac:dyDescent="0.25">
      <c r="B566" s="166"/>
      <c r="C566" s="166"/>
      <c r="D566" s="225"/>
      <c r="E566" s="225"/>
      <c r="F566" s="226"/>
      <c r="G566" s="166"/>
      <c r="H566" s="226"/>
      <c r="I566" s="166"/>
      <c r="J566" s="226"/>
      <c r="K566" s="166"/>
      <c r="L566" s="226"/>
      <c r="M566" s="166"/>
      <c r="N566" s="226"/>
      <c r="O566" s="166"/>
      <c r="P566" s="226"/>
      <c r="Q566" s="166"/>
      <c r="R566" s="226"/>
    </row>
    <row r="567" spans="2:18" ht="11.5" x14ac:dyDescent="0.25">
      <c r="B567" s="166"/>
      <c r="C567" s="166"/>
      <c r="D567" s="225"/>
      <c r="E567" s="225"/>
      <c r="F567" s="226"/>
      <c r="G567" s="166"/>
      <c r="H567" s="226"/>
      <c r="I567" s="166"/>
      <c r="J567" s="226"/>
      <c r="K567" s="166"/>
      <c r="L567" s="226"/>
      <c r="M567" s="166"/>
      <c r="N567" s="226"/>
      <c r="O567" s="166"/>
      <c r="P567" s="226"/>
      <c r="Q567" s="166"/>
      <c r="R567" s="226"/>
    </row>
    <row r="568" spans="2:18" ht="11.5" x14ac:dyDescent="0.25">
      <c r="B568" s="166"/>
      <c r="C568" s="166"/>
      <c r="D568" s="225"/>
      <c r="E568" s="225"/>
      <c r="F568" s="226"/>
      <c r="G568" s="166"/>
      <c r="H568" s="226"/>
      <c r="I568" s="166"/>
      <c r="J568" s="226"/>
      <c r="K568" s="166"/>
      <c r="L568" s="226"/>
      <c r="M568" s="166"/>
      <c r="N568" s="226"/>
      <c r="O568" s="166"/>
      <c r="P568" s="226"/>
      <c r="Q568" s="166"/>
      <c r="R568" s="226"/>
    </row>
    <row r="569" spans="2:18" ht="11.5" x14ac:dyDescent="0.25">
      <c r="B569" s="166"/>
      <c r="C569" s="166"/>
      <c r="D569" s="225"/>
      <c r="E569" s="225"/>
      <c r="F569" s="226"/>
      <c r="G569" s="166"/>
      <c r="H569" s="226"/>
      <c r="I569" s="166"/>
      <c r="J569" s="226"/>
      <c r="K569" s="166"/>
      <c r="L569" s="226"/>
      <c r="M569" s="166"/>
      <c r="N569" s="226"/>
      <c r="O569" s="166"/>
      <c r="P569" s="226"/>
      <c r="Q569" s="166"/>
      <c r="R569" s="226"/>
    </row>
    <row r="570" spans="2:18" ht="11.5" x14ac:dyDescent="0.25">
      <c r="B570" s="166"/>
      <c r="C570" s="166"/>
      <c r="D570" s="225"/>
      <c r="E570" s="225"/>
      <c r="F570" s="226"/>
      <c r="G570" s="166"/>
      <c r="H570" s="226"/>
      <c r="I570" s="166"/>
      <c r="J570" s="226"/>
      <c r="K570" s="166"/>
      <c r="L570" s="226"/>
      <c r="M570" s="166"/>
      <c r="N570" s="226"/>
      <c r="O570" s="166"/>
      <c r="P570" s="226"/>
      <c r="Q570" s="166"/>
      <c r="R570" s="226"/>
    </row>
    <row r="571" spans="2:18" ht="11.5" x14ac:dyDescent="0.25">
      <c r="B571" s="166"/>
      <c r="C571" s="166"/>
      <c r="D571" s="225"/>
      <c r="E571" s="225"/>
      <c r="F571" s="226"/>
      <c r="G571" s="166"/>
      <c r="H571" s="226"/>
      <c r="I571" s="166"/>
      <c r="J571" s="226"/>
      <c r="K571" s="166"/>
      <c r="L571" s="226"/>
      <c r="M571" s="166"/>
      <c r="N571" s="226"/>
      <c r="O571" s="166"/>
      <c r="P571" s="226"/>
      <c r="Q571" s="166"/>
      <c r="R571" s="226"/>
    </row>
    <row r="572" spans="2:18" ht="11.5" x14ac:dyDescent="0.25">
      <c r="B572" s="166"/>
      <c r="C572" s="166"/>
      <c r="D572" s="225"/>
      <c r="E572" s="225"/>
      <c r="F572" s="226"/>
      <c r="G572" s="166"/>
      <c r="H572" s="226"/>
      <c r="I572" s="166"/>
      <c r="J572" s="226"/>
      <c r="K572" s="166"/>
      <c r="L572" s="226"/>
      <c r="M572" s="166"/>
      <c r="N572" s="226"/>
      <c r="O572" s="166"/>
      <c r="P572" s="226"/>
      <c r="Q572" s="166"/>
      <c r="R572" s="226"/>
    </row>
    <row r="573" spans="2:18" ht="11.5" x14ac:dyDescent="0.25">
      <c r="B573" s="166"/>
      <c r="C573" s="166"/>
      <c r="D573" s="225"/>
      <c r="E573" s="225"/>
      <c r="F573" s="226"/>
      <c r="G573" s="166"/>
      <c r="H573" s="226"/>
      <c r="I573" s="166"/>
      <c r="J573" s="226"/>
      <c r="K573" s="166"/>
      <c r="L573" s="226"/>
      <c r="M573" s="166"/>
      <c r="N573" s="226"/>
      <c r="O573" s="166"/>
      <c r="P573" s="226"/>
      <c r="Q573" s="166"/>
      <c r="R573" s="226"/>
    </row>
    <row r="574" spans="2:18" ht="11.5" x14ac:dyDescent="0.25">
      <c r="B574" s="166"/>
      <c r="C574" s="166"/>
      <c r="D574" s="225"/>
      <c r="E574" s="225"/>
      <c r="F574" s="226"/>
      <c r="G574" s="166"/>
      <c r="H574" s="226"/>
      <c r="I574" s="166"/>
      <c r="J574" s="226"/>
      <c r="K574" s="166"/>
      <c r="L574" s="226"/>
      <c r="M574" s="166"/>
      <c r="N574" s="226"/>
      <c r="O574" s="166"/>
      <c r="P574" s="226"/>
      <c r="Q574" s="166"/>
      <c r="R574" s="226"/>
    </row>
    <row r="575" spans="2:18" ht="11.5" x14ac:dyDescent="0.25">
      <c r="B575" s="166"/>
      <c r="C575" s="166"/>
      <c r="D575" s="225"/>
      <c r="E575" s="225"/>
      <c r="F575" s="226"/>
      <c r="G575" s="166"/>
      <c r="H575" s="226"/>
      <c r="I575" s="166"/>
      <c r="J575" s="226"/>
      <c r="K575" s="166"/>
      <c r="L575" s="226"/>
      <c r="M575" s="166"/>
      <c r="N575" s="226"/>
      <c r="O575" s="166"/>
      <c r="P575" s="226"/>
      <c r="Q575" s="166"/>
      <c r="R575" s="226"/>
    </row>
    <row r="576" spans="2:18" ht="11.5" x14ac:dyDescent="0.25">
      <c r="B576" s="166"/>
      <c r="C576" s="166"/>
      <c r="D576" s="225"/>
      <c r="E576" s="225"/>
      <c r="F576" s="226"/>
      <c r="G576" s="166"/>
      <c r="H576" s="226"/>
      <c r="I576" s="166"/>
      <c r="J576" s="226"/>
      <c r="K576" s="166"/>
      <c r="L576" s="226"/>
      <c r="M576" s="166"/>
      <c r="N576" s="226"/>
      <c r="O576" s="166"/>
      <c r="P576" s="226"/>
      <c r="Q576" s="166"/>
      <c r="R576" s="226"/>
    </row>
    <row r="577" spans="2:18" ht="11.5" x14ac:dyDescent="0.25">
      <c r="B577" s="166"/>
      <c r="C577" s="166"/>
      <c r="D577" s="225"/>
      <c r="E577" s="225"/>
      <c r="F577" s="226"/>
      <c r="G577" s="166"/>
      <c r="H577" s="226"/>
      <c r="I577" s="166"/>
      <c r="J577" s="226"/>
      <c r="K577" s="166"/>
      <c r="L577" s="226"/>
      <c r="M577" s="166"/>
      <c r="N577" s="226"/>
      <c r="O577" s="166"/>
      <c r="P577" s="226"/>
      <c r="Q577" s="166"/>
      <c r="R577" s="226"/>
    </row>
    <row r="578" spans="2:18" ht="11.5" x14ac:dyDescent="0.25">
      <c r="B578" s="166"/>
      <c r="C578" s="166"/>
      <c r="D578" s="225"/>
      <c r="E578" s="225"/>
      <c r="F578" s="226"/>
      <c r="G578" s="166"/>
      <c r="H578" s="226"/>
      <c r="I578" s="166"/>
      <c r="J578" s="226"/>
      <c r="K578" s="166"/>
      <c r="L578" s="226"/>
      <c r="M578" s="166"/>
      <c r="N578" s="226"/>
      <c r="O578" s="166"/>
      <c r="P578" s="226"/>
      <c r="Q578" s="166"/>
      <c r="R578" s="226"/>
    </row>
    <row r="579" spans="2:18" ht="11.5" x14ac:dyDescent="0.25">
      <c r="B579" s="166"/>
      <c r="C579" s="166"/>
      <c r="D579" s="225"/>
      <c r="E579" s="225"/>
      <c r="F579" s="226"/>
      <c r="G579" s="166"/>
      <c r="H579" s="226"/>
      <c r="I579" s="166"/>
      <c r="J579" s="226"/>
      <c r="K579" s="166"/>
      <c r="L579" s="226"/>
      <c r="M579" s="166"/>
      <c r="N579" s="226"/>
      <c r="O579" s="166"/>
      <c r="P579" s="226"/>
      <c r="Q579" s="166"/>
      <c r="R579" s="226"/>
    </row>
    <row r="580" spans="2:18" ht="11.5" x14ac:dyDescent="0.25">
      <c r="B580" s="166"/>
      <c r="C580" s="166"/>
      <c r="D580" s="225"/>
      <c r="E580" s="225"/>
      <c r="F580" s="226"/>
      <c r="G580" s="166"/>
      <c r="H580" s="226"/>
      <c r="I580" s="166"/>
      <c r="J580" s="226"/>
      <c r="K580" s="166"/>
      <c r="L580" s="226"/>
      <c r="M580" s="166"/>
      <c r="N580" s="226"/>
      <c r="O580" s="166"/>
      <c r="P580" s="226"/>
      <c r="Q580" s="166"/>
      <c r="R580" s="226"/>
    </row>
    <row r="581" spans="2:18" ht="11.5" x14ac:dyDescent="0.25">
      <c r="B581" s="166"/>
      <c r="C581" s="166"/>
      <c r="D581" s="225"/>
      <c r="E581" s="225"/>
      <c r="F581" s="226"/>
      <c r="G581" s="166"/>
      <c r="H581" s="226"/>
      <c r="I581" s="166"/>
      <c r="J581" s="226"/>
      <c r="K581" s="166"/>
      <c r="L581" s="226"/>
      <c r="M581" s="166"/>
      <c r="N581" s="226"/>
      <c r="O581" s="166"/>
      <c r="P581" s="226"/>
      <c r="Q581" s="166"/>
      <c r="R581" s="226"/>
    </row>
    <row r="582" spans="2:18" ht="11.5" x14ac:dyDescent="0.25">
      <c r="B582" s="166"/>
      <c r="C582" s="166"/>
      <c r="D582" s="225"/>
      <c r="E582" s="225"/>
      <c r="F582" s="226"/>
      <c r="G582" s="166"/>
      <c r="H582" s="226"/>
      <c r="I582" s="166"/>
      <c r="J582" s="226"/>
      <c r="K582" s="166"/>
      <c r="L582" s="226"/>
      <c r="M582" s="166"/>
      <c r="N582" s="226"/>
      <c r="O582" s="166"/>
      <c r="P582" s="226"/>
      <c r="Q582" s="166"/>
      <c r="R582" s="226"/>
    </row>
    <row r="583" spans="2:18" ht="11.5" x14ac:dyDescent="0.25">
      <c r="B583" s="166"/>
      <c r="C583" s="166"/>
      <c r="D583" s="225"/>
      <c r="E583" s="225"/>
      <c r="F583" s="226"/>
      <c r="G583" s="166"/>
      <c r="H583" s="226"/>
      <c r="I583" s="166"/>
      <c r="J583" s="226"/>
      <c r="K583" s="166"/>
      <c r="L583" s="226"/>
      <c r="M583" s="166"/>
      <c r="N583" s="226"/>
      <c r="O583" s="166"/>
      <c r="P583" s="226"/>
      <c r="Q583" s="166"/>
      <c r="R583" s="226"/>
    </row>
    <row r="584" spans="2:18" ht="11.5" x14ac:dyDescent="0.25">
      <c r="B584" s="166"/>
      <c r="C584" s="166"/>
      <c r="D584" s="225"/>
      <c r="E584" s="225"/>
      <c r="F584" s="226"/>
      <c r="G584" s="166"/>
      <c r="H584" s="226"/>
      <c r="I584" s="166"/>
      <c r="J584" s="226"/>
      <c r="K584" s="166"/>
      <c r="L584" s="226"/>
      <c r="M584" s="166"/>
      <c r="N584" s="226"/>
      <c r="O584" s="166"/>
      <c r="P584" s="226"/>
      <c r="Q584" s="166"/>
      <c r="R584" s="226"/>
    </row>
    <row r="585" spans="2:18" ht="11.5" x14ac:dyDescent="0.25">
      <c r="B585" s="166"/>
      <c r="C585" s="166"/>
      <c r="D585" s="225"/>
      <c r="E585" s="225"/>
      <c r="F585" s="226"/>
      <c r="G585" s="166"/>
      <c r="H585" s="226"/>
      <c r="I585" s="166"/>
      <c r="J585" s="226"/>
      <c r="K585" s="166"/>
      <c r="L585" s="226"/>
      <c r="M585" s="166"/>
      <c r="N585" s="226"/>
      <c r="O585" s="166"/>
      <c r="P585" s="226"/>
      <c r="Q585" s="166"/>
      <c r="R585" s="226"/>
    </row>
    <row r="586" spans="2:18" ht="11.5" x14ac:dyDescent="0.25">
      <c r="B586" s="166"/>
      <c r="C586" s="166"/>
      <c r="D586" s="225"/>
      <c r="E586" s="225"/>
      <c r="F586" s="226"/>
      <c r="G586" s="166"/>
      <c r="H586" s="226"/>
      <c r="I586" s="166"/>
      <c r="J586" s="226"/>
      <c r="K586" s="166"/>
      <c r="L586" s="226"/>
      <c r="M586" s="166"/>
      <c r="N586" s="226"/>
      <c r="O586" s="166"/>
      <c r="P586" s="226"/>
      <c r="Q586" s="166"/>
      <c r="R586" s="226"/>
    </row>
    <row r="587" spans="2:18" ht="11.5" x14ac:dyDescent="0.25">
      <c r="B587" s="166"/>
      <c r="C587" s="166"/>
      <c r="D587" s="225"/>
      <c r="E587" s="225"/>
      <c r="F587" s="226"/>
      <c r="G587" s="166"/>
      <c r="H587" s="226"/>
      <c r="I587" s="166"/>
      <c r="J587" s="226"/>
      <c r="K587" s="166"/>
      <c r="L587" s="226"/>
      <c r="M587" s="166"/>
      <c r="N587" s="226"/>
      <c r="O587" s="166"/>
      <c r="P587" s="226"/>
      <c r="Q587" s="166"/>
      <c r="R587" s="226"/>
    </row>
    <row r="588" spans="2:18" ht="11.5" x14ac:dyDescent="0.25">
      <c r="B588" s="166"/>
      <c r="C588" s="166"/>
      <c r="D588" s="225"/>
      <c r="E588" s="225"/>
      <c r="F588" s="226"/>
      <c r="G588" s="166"/>
      <c r="H588" s="226"/>
      <c r="I588" s="166"/>
      <c r="J588" s="226"/>
      <c r="K588" s="166"/>
      <c r="L588" s="226"/>
      <c r="M588" s="166"/>
      <c r="N588" s="226"/>
      <c r="O588" s="166"/>
      <c r="P588" s="226"/>
      <c r="Q588" s="166"/>
      <c r="R588" s="226"/>
    </row>
    <row r="589" spans="2:18" ht="11.5" x14ac:dyDescent="0.25">
      <c r="B589" s="166"/>
      <c r="C589" s="166"/>
      <c r="D589" s="225"/>
      <c r="E589" s="225"/>
      <c r="F589" s="226"/>
      <c r="G589" s="166"/>
      <c r="H589" s="226"/>
      <c r="I589" s="166"/>
      <c r="J589" s="226"/>
      <c r="K589" s="166"/>
      <c r="L589" s="226"/>
      <c r="M589" s="166"/>
      <c r="N589" s="226"/>
      <c r="O589" s="166"/>
      <c r="P589" s="226"/>
      <c r="Q589" s="166"/>
      <c r="R589" s="226"/>
    </row>
    <row r="590" spans="2:18" ht="11.5" x14ac:dyDescent="0.25">
      <c r="B590" s="166"/>
      <c r="C590" s="166"/>
      <c r="D590" s="225"/>
      <c r="E590" s="225"/>
      <c r="F590" s="226"/>
      <c r="G590" s="166"/>
      <c r="H590" s="226"/>
      <c r="I590" s="166"/>
      <c r="J590" s="226"/>
      <c r="K590" s="166"/>
      <c r="L590" s="226"/>
      <c r="M590" s="166"/>
      <c r="N590" s="226"/>
      <c r="O590" s="166"/>
      <c r="P590" s="226"/>
      <c r="Q590" s="166"/>
      <c r="R590" s="226"/>
    </row>
    <row r="591" spans="2:18" ht="11.5" x14ac:dyDescent="0.25">
      <c r="B591" s="166"/>
      <c r="C591" s="166"/>
      <c r="D591" s="225"/>
      <c r="E591" s="225"/>
      <c r="F591" s="226"/>
      <c r="G591" s="166"/>
      <c r="H591" s="226"/>
      <c r="I591" s="166"/>
      <c r="J591" s="226"/>
      <c r="K591" s="166"/>
      <c r="L591" s="226"/>
      <c r="M591" s="166"/>
      <c r="N591" s="226"/>
      <c r="O591" s="166"/>
      <c r="P591" s="226"/>
      <c r="Q591" s="166"/>
      <c r="R591" s="226"/>
    </row>
    <row r="592" spans="2:18" ht="11.5" x14ac:dyDescent="0.25">
      <c r="B592" s="166"/>
      <c r="C592" s="166"/>
      <c r="D592" s="225"/>
      <c r="E592" s="225"/>
      <c r="F592" s="226"/>
      <c r="G592" s="166"/>
      <c r="H592" s="226"/>
      <c r="I592" s="166"/>
      <c r="J592" s="226"/>
      <c r="K592" s="166"/>
      <c r="L592" s="226"/>
      <c r="M592" s="166"/>
      <c r="N592" s="226"/>
      <c r="O592" s="166"/>
      <c r="P592" s="226"/>
      <c r="Q592" s="166"/>
      <c r="R592" s="226"/>
    </row>
    <row r="593" spans="2:18" ht="11.5" x14ac:dyDescent="0.25">
      <c r="B593" s="166"/>
      <c r="C593" s="166"/>
      <c r="D593" s="225"/>
      <c r="E593" s="225"/>
      <c r="F593" s="226"/>
      <c r="G593" s="166"/>
      <c r="H593" s="226"/>
      <c r="I593" s="166"/>
      <c r="J593" s="226"/>
      <c r="K593" s="166"/>
      <c r="L593" s="226"/>
      <c r="M593" s="166"/>
      <c r="N593" s="226"/>
      <c r="O593" s="166"/>
      <c r="P593" s="226"/>
      <c r="Q593" s="166"/>
      <c r="R593" s="226"/>
    </row>
    <row r="594" spans="2:18" ht="11.5" x14ac:dyDescent="0.25">
      <c r="B594" s="166"/>
      <c r="C594" s="166"/>
      <c r="D594" s="225"/>
      <c r="E594" s="225"/>
      <c r="F594" s="226"/>
      <c r="G594" s="166"/>
      <c r="H594" s="226"/>
      <c r="I594" s="166"/>
      <c r="J594" s="226"/>
      <c r="K594" s="166"/>
      <c r="L594" s="226"/>
      <c r="M594" s="166"/>
      <c r="N594" s="226"/>
      <c r="O594" s="166"/>
      <c r="P594" s="226"/>
      <c r="Q594" s="166"/>
      <c r="R594" s="226"/>
    </row>
    <row r="595" spans="2:18" ht="11.5" x14ac:dyDescent="0.25">
      <c r="B595" s="166"/>
      <c r="C595" s="166"/>
      <c r="D595" s="225"/>
      <c r="E595" s="225"/>
      <c r="F595" s="226"/>
      <c r="G595" s="166"/>
      <c r="H595" s="226"/>
      <c r="I595" s="166"/>
      <c r="J595" s="226"/>
      <c r="K595" s="166"/>
      <c r="L595" s="226"/>
      <c r="M595" s="166"/>
      <c r="N595" s="226"/>
      <c r="O595" s="166"/>
      <c r="P595" s="226"/>
      <c r="Q595" s="166"/>
      <c r="R595" s="226"/>
    </row>
    <row r="596" spans="2:18" ht="11.5" x14ac:dyDescent="0.25">
      <c r="B596" s="166"/>
      <c r="C596" s="166"/>
      <c r="D596" s="225"/>
      <c r="E596" s="225"/>
      <c r="F596" s="226"/>
      <c r="G596" s="166"/>
      <c r="H596" s="226"/>
      <c r="I596" s="166"/>
      <c r="J596" s="226"/>
      <c r="K596" s="166"/>
      <c r="L596" s="226"/>
      <c r="M596" s="166"/>
      <c r="N596" s="226"/>
      <c r="O596" s="166"/>
      <c r="P596" s="226"/>
      <c r="Q596" s="166"/>
      <c r="R596" s="226"/>
    </row>
    <row r="597" spans="2:18" ht="11.5" x14ac:dyDescent="0.25">
      <c r="B597" s="166"/>
      <c r="C597" s="166"/>
      <c r="D597" s="225"/>
      <c r="E597" s="225"/>
      <c r="F597" s="226"/>
      <c r="G597" s="166"/>
      <c r="H597" s="226"/>
      <c r="I597" s="166"/>
      <c r="J597" s="226"/>
      <c r="K597" s="166"/>
      <c r="L597" s="226"/>
      <c r="M597" s="166"/>
      <c r="N597" s="226"/>
      <c r="O597" s="166"/>
      <c r="P597" s="226"/>
      <c r="Q597" s="166"/>
      <c r="R597" s="226"/>
    </row>
    <row r="598" spans="2:18" ht="11.5" x14ac:dyDescent="0.25">
      <c r="B598" s="166"/>
      <c r="C598" s="166"/>
      <c r="D598" s="225"/>
      <c r="E598" s="225"/>
      <c r="F598" s="226"/>
      <c r="G598" s="166"/>
      <c r="H598" s="226"/>
      <c r="I598" s="166"/>
      <c r="J598" s="226"/>
      <c r="K598" s="166"/>
      <c r="L598" s="226"/>
      <c r="M598" s="166"/>
      <c r="N598" s="226"/>
      <c r="O598" s="166"/>
      <c r="P598" s="226"/>
      <c r="Q598" s="166"/>
      <c r="R598" s="226"/>
    </row>
    <row r="599" spans="2:18" ht="11.5" x14ac:dyDescent="0.25">
      <c r="B599" s="166"/>
      <c r="C599" s="166"/>
      <c r="D599" s="225"/>
      <c r="E599" s="225"/>
      <c r="F599" s="226"/>
      <c r="G599" s="166"/>
      <c r="H599" s="226"/>
      <c r="I599" s="166"/>
      <c r="J599" s="226"/>
      <c r="K599" s="166"/>
      <c r="L599" s="226"/>
      <c r="M599" s="166"/>
      <c r="N599" s="226"/>
      <c r="O599" s="166"/>
      <c r="P599" s="226"/>
      <c r="Q599" s="166"/>
      <c r="R599" s="226"/>
    </row>
    <row r="600" spans="2:18" ht="11.5" x14ac:dyDescent="0.25">
      <c r="B600" s="166"/>
      <c r="C600" s="166"/>
      <c r="D600" s="225"/>
      <c r="E600" s="225"/>
      <c r="F600" s="226"/>
      <c r="G600" s="166"/>
      <c r="H600" s="226"/>
      <c r="I600" s="166"/>
      <c r="J600" s="226"/>
      <c r="K600" s="166"/>
      <c r="L600" s="226"/>
      <c r="M600" s="166"/>
      <c r="N600" s="226"/>
      <c r="O600" s="166"/>
      <c r="P600" s="226"/>
      <c r="Q600" s="166"/>
      <c r="R600" s="226"/>
    </row>
    <row r="601" spans="2:18" ht="11.5" x14ac:dyDescent="0.25">
      <c r="B601" s="166"/>
      <c r="C601" s="166"/>
      <c r="D601" s="225"/>
      <c r="E601" s="225"/>
      <c r="F601" s="226"/>
      <c r="G601" s="166"/>
      <c r="H601" s="226"/>
      <c r="I601" s="166"/>
      <c r="J601" s="226"/>
      <c r="K601" s="166"/>
      <c r="L601" s="226"/>
      <c r="M601" s="166"/>
      <c r="N601" s="226"/>
      <c r="O601" s="166"/>
      <c r="P601" s="226"/>
      <c r="Q601" s="166"/>
      <c r="R601" s="226"/>
    </row>
    <row r="602" spans="2:18" ht="11.5" x14ac:dyDescent="0.25">
      <c r="B602" s="166"/>
      <c r="C602" s="166"/>
      <c r="D602" s="225"/>
      <c r="E602" s="225"/>
      <c r="F602" s="226"/>
      <c r="G602" s="166"/>
      <c r="H602" s="226"/>
      <c r="I602" s="166"/>
      <c r="J602" s="226"/>
      <c r="K602" s="166"/>
      <c r="L602" s="226"/>
      <c r="M602" s="166"/>
      <c r="N602" s="226"/>
      <c r="O602" s="166"/>
      <c r="P602" s="226"/>
      <c r="Q602" s="166"/>
      <c r="R602" s="226"/>
    </row>
    <row r="603" spans="2:18" ht="11.5" x14ac:dyDescent="0.25">
      <c r="B603" s="166"/>
      <c r="C603" s="166"/>
      <c r="D603" s="225"/>
      <c r="E603" s="225"/>
      <c r="F603" s="226"/>
      <c r="G603" s="166"/>
      <c r="H603" s="226"/>
      <c r="I603" s="166"/>
      <c r="J603" s="226"/>
      <c r="K603" s="166"/>
      <c r="L603" s="226"/>
      <c r="M603" s="166"/>
      <c r="N603" s="226"/>
      <c r="O603" s="166"/>
      <c r="P603" s="226"/>
      <c r="Q603" s="166"/>
      <c r="R603" s="226"/>
    </row>
    <row r="604" spans="2:18" ht="11.5" x14ac:dyDescent="0.25">
      <c r="B604" s="166"/>
      <c r="C604" s="166"/>
      <c r="D604" s="225"/>
      <c r="E604" s="225"/>
      <c r="F604" s="226"/>
      <c r="G604" s="166"/>
      <c r="H604" s="226"/>
      <c r="I604" s="166"/>
      <c r="J604" s="226"/>
      <c r="K604" s="166"/>
      <c r="L604" s="226"/>
      <c r="M604" s="166"/>
      <c r="N604" s="226"/>
      <c r="O604" s="166"/>
      <c r="P604" s="226"/>
      <c r="Q604" s="166"/>
      <c r="R604" s="226"/>
    </row>
    <row r="605" spans="2:18" ht="11.5" x14ac:dyDescent="0.25">
      <c r="B605" s="166"/>
      <c r="C605" s="166"/>
      <c r="D605" s="225"/>
      <c r="E605" s="225"/>
      <c r="F605" s="226"/>
      <c r="G605" s="166"/>
      <c r="H605" s="226"/>
      <c r="I605" s="166"/>
      <c r="J605" s="226"/>
      <c r="K605" s="166"/>
      <c r="L605" s="226"/>
      <c r="M605" s="166"/>
      <c r="N605" s="226"/>
      <c r="O605" s="166"/>
      <c r="P605" s="226"/>
      <c r="Q605" s="166"/>
      <c r="R605" s="226"/>
    </row>
    <row r="606" spans="2:18" ht="11.5" x14ac:dyDescent="0.25">
      <c r="B606" s="166"/>
      <c r="C606" s="166"/>
      <c r="D606" s="225"/>
      <c r="E606" s="225"/>
      <c r="F606" s="226"/>
      <c r="G606" s="166"/>
      <c r="H606" s="226"/>
      <c r="I606" s="166"/>
      <c r="J606" s="226"/>
      <c r="K606" s="166"/>
      <c r="L606" s="226"/>
      <c r="M606" s="166"/>
      <c r="N606" s="226"/>
      <c r="O606" s="166"/>
      <c r="P606" s="226"/>
      <c r="Q606" s="166"/>
      <c r="R606" s="226"/>
    </row>
    <row r="607" spans="2:18" ht="11.5" x14ac:dyDescent="0.25">
      <c r="B607" s="166"/>
      <c r="C607" s="166"/>
      <c r="D607" s="225"/>
      <c r="E607" s="225"/>
      <c r="F607" s="226"/>
      <c r="G607" s="166"/>
      <c r="H607" s="226"/>
      <c r="I607" s="166"/>
      <c r="J607" s="226"/>
      <c r="K607" s="166"/>
      <c r="L607" s="226"/>
      <c r="M607" s="166"/>
      <c r="N607" s="226"/>
      <c r="O607" s="166"/>
      <c r="P607" s="226"/>
      <c r="Q607" s="166"/>
      <c r="R607" s="226"/>
    </row>
    <row r="608" spans="2:18" ht="11.5" x14ac:dyDescent="0.25">
      <c r="B608" s="166"/>
      <c r="C608" s="166"/>
      <c r="D608" s="225"/>
      <c r="E608" s="225"/>
      <c r="F608" s="226"/>
      <c r="G608" s="166"/>
      <c r="H608" s="226"/>
      <c r="I608" s="166"/>
      <c r="J608" s="226"/>
      <c r="K608" s="166"/>
      <c r="L608" s="226"/>
      <c r="M608" s="166"/>
      <c r="N608" s="226"/>
      <c r="O608" s="166"/>
      <c r="P608" s="226"/>
      <c r="Q608" s="166"/>
      <c r="R608" s="226"/>
    </row>
    <row r="609" spans="2:18" ht="11.5" x14ac:dyDescent="0.25">
      <c r="B609" s="166"/>
      <c r="C609" s="166"/>
      <c r="D609" s="225"/>
      <c r="E609" s="225"/>
      <c r="F609" s="226"/>
      <c r="G609" s="166"/>
      <c r="H609" s="226"/>
      <c r="I609" s="166"/>
      <c r="J609" s="226"/>
      <c r="K609" s="166"/>
      <c r="L609" s="226"/>
      <c r="M609" s="166"/>
      <c r="N609" s="226"/>
      <c r="O609" s="166"/>
      <c r="P609" s="226"/>
      <c r="Q609" s="166"/>
      <c r="R609" s="226"/>
    </row>
    <row r="610" spans="2:18" ht="11.5" x14ac:dyDescent="0.25">
      <c r="B610" s="166"/>
      <c r="C610" s="166"/>
      <c r="D610" s="225"/>
      <c r="E610" s="225"/>
      <c r="F610" s="226"/>
      <c r="G610" s="166"/>
      <c r="H610" s="226"/>
      <c r="I610" s="166"/>
      <c r="J610" s="226"/>
      <c r="K610" s="166"/>
      <c r="L610" s="226"/>
      <c r="M610" s="166"/>
      <c r="N610" s="226"/>
      <c r="O610" s="166"/>
      <c r="P610" s="226"/>
      <c r="Q610" s="166"/>
      <c r="R610" s="226"/>
    </row>
    <row r="611" spans="2:18" ht="11.5" x14ac:dyDescent="0.25">
      <c r="B611" s="166"/>
      <c r="C611" s="166"/>
      <c r="D611" s="225"/>
      <c r="E611" s="225"/>
      <c r="F611" s="226"/>
      <c r="G611" s="166"/>
      <c r="H611" s="226"/>
      <c r="I611" s="166"/>
      <c r="J611" s="226"/>
      <c r="K611" s="166"/>
      <c r="L611" s="226"/>
      <c r="M611" s="166"/>
      <c r="N611" s="226"/>
      <c r="O611" s="166"/>
      <c r="P611" s="226"/>
      <c r="Q611" s="166"/>
      <c r="R611" s="226"/>
    </row>
    <row r="612" spans="2:18" ht="11.5" x14ac:dyDescent="0.25">
      <c r="B612" s="166"/>
      <c r="C612" s="166"/>
      <c r="D612" s="225"/>
      <c r="E612" s="225"/>
      <c r="F612" s="226"/>
      <c r="G612" s="166"/>
      <c r="H612" s="226"/>
      <c r="I612" s="166"/>
      <c r="J612" s="226"/>
      <c r="K612" s="166"/>
      <c r="L612" s="226"/>
      <c r="M612" s="166"/>
      <c r="N612" s="226"/>
      <c r="O612" s="166"/>
      <c r="P612" s="226"/>
      <c r="Q612" s="166"/>
      <c r="R612" s="226"/>
    </row>
    <row r="613" spans="2:18" ht="11.5" x14ac:dyDescent="0.25">
      <c r="B613" s="166"/>
      <c r="C613" s="166"/>
      <c r="D613" s="225"/>
      <c r="E613" s="225"/>
      <c r="F613" s="226"/>
      <c r="G613" s="166"/>
      <c r="H613" s="226"/>
      <c r="I613" s="166"/>
      <c r="J613" s="226"/>
      <c r="K613" s="166"/>
      <c r="L613" s="226"/>
      <c r="M613" s="166"/>
      <c r="N613" s="226"/>
      <c r="O613" s="166"/>
      <c r="P613" s="226"/>
      <c r="Q613" s="166"/>
      <c r="R613" s="226"/>
    </row>
    <row r="614" spans="2:18" ht="11.5" x14ac:dyDescent="0.25">
      <c r="B614" s="166"/>
      <c r="C614" s="166"/>
      <c r="D614" s="225"/>
      <c r="E614" s="225"/>
      <c r="F614" s="226"/>
      <c r="G614" s="166"/>
      <c r="H614" s="226"/>
      <c r="I614" s="166"/>
      <c r="J614" s="226"/>
      <c r="K614" s="166"/>
      <c r="L614" s="226"/>
      <c r="M614" s="166"/>
      <c r="N614" s="226"/>
      <c r="O614" s="166"/>
      <c r="P614" s="226"/>
      <c r="Q614" s="166"/>
      <c r="R614" s="226"/>
    </row>
    <row r="615" spans="2:18" ht="11.5" x14ac:dyDescent="0.25">
      <c r="B615" s="166"/>
      <c r="C615" s="166"/>
      <c r="D615" s="225"/>
      <c r="E615" s="225"/>
      <c r="F615" s="226"/>
      <c r="G615" s="166"/>
      <c r="H615" s="226"/>
      <c r="I615" s="166"/>
      <c r="J615" s="226"/>
      <c r="K615" s="166"/>
      <c r="L615" s="226"/>
      <c r="M615" s="166"/>
      <c r="N615" s="226"/>
      <c r="O615" s="166"/>
      <c r="P615" s="226"/>
      <c r="Q615" s="166"/>
      <c r="R615" s="226"/>
    </row>
    <row r="616" spans="2:18" ht="11.5" x14ac:dyDescent="0.25">
      <c r="B616" s="166"/>
      <c r="C616" s="166"/>
      <c r="D616" s="225"/>
      <c r="E616" s="225"/>
      <c r="F616" s="226"/>
      <c r="G616" s="166"/>
      <c r="H616" s="226"/>
      <c r="I616" s="166"/>
      <c r="J616" s="226"/>
      <c r="K616" s="166"/>
      <c r="L616" s="226"/>
      <c r="M616" s="166"/>
      <c r="N616" s="226"/>
      <c r="O616" s="166"/>
      <c r="P616" s="226"/>
      <c r="Q616" s="166"/>
      <c r="R616" s="226"/>
    </row>
    <row r="617" spans="2:18" ht="11.5" x14ac:dyDescent="0.25">
      <c r="B617" s="166"/>
      <c r="C617" s="166"/>
      <c r="D617" s="225"/>
      <c r="E617" s="225"/>
      <c r="F617" s="226"/>
      <c r="G617" s="166"/>
      <c r="H617" s="226"/>
      <c r="I617" s="166"/>
      <c r="J617" s="226"/>
      <c r="K617" s="166"/>
      <c r="L617" s="226"/>
      <c r="M617" s="166"/>
      <c r="N617" s="226"/>
      <c r="O617" s="166"/>
      <c r="P617" s="226"/>
      <c r="Q617" s="166"/>
      <c r="R617" s="226"/>
    </row>
    <row r="618" spans="2:18" ht="11.5" x14ac:dyDescent="0.25">
      <c r="B618" s="166"/>
      <c r="C618" s="166"/>
      <c r="D618" s="225"/>
      <c r="E618" s="225"/>
      <c r="F618" s="226"/>
      <c r="G618" s="166"/>
      <c r="H618" s="226"/>
      <c r="I618" s="166"/>
      <c r="J618" s="226"/>
      <c r="K618" s="166"/>
      <c r="L618" s="226"/>
      <c r="M618" s="166"/>
      <c r="N618" s="226"/>
      <c r="O618" s="166"/>
      <c r="P618" s="226"/>
      <c r="Q618" s="166"/>
      <c r="R618" s="226"/>
    </row>
    <row r="619" spans="2:18" ht="11.5" x14ac:dyDescent="0.25">
      <c r="B619" s="166"/>
      <c r="C619" s="166"/>
      <c r="D619" s="225"/>
      <c r="E619" s="225"/>
      <c r="F619" s="226"/>
      <c r="G619" s="166"/>
      <c r="H619" s="226"/>
      <c r="I619" s="166"/>
      <c r="J619" s="226"/>
      <c r="K619" s="166"/>
      <c r="L619" s="226"/>
      <c r="M619" s="166"/>
      <c r="N619" s="226"/>
      <c r="O619" s="166"/>
      <c r="P619" s="226"/>
      <c r="Q619" s="166"/>
      <c r="R619" s="226"/>
    </row>
    <row r="620" spans="2:18" ht="11.5" x14ac:dyDescent="0.25">
      <c r="B620" s="166"/>
      <c r="C620" s="166"/>
      <c r="D620" s="225"/>
      <c r="E620" s="225"/>
      <c r="F620" s="226"/>
      <c r="G620" s="166"/>
      <c r="H620" s="226"/>
      <c r="I620" s="166"/>
      <c r="J620" s="226"/>
      <c r="K620" s="166"/>
      <c r="L620" s="226"/>
      <c r="M620" s="166"/>
      <c r="N620" s="226"/>
      <c r="O620" s="166"/>
      <c r="P620" s="226"/>
      <c r="Q620" s="166"/>
      <c r="R620" s="226"/>
    </row>
    <row r="621" spans="2:18" ht="11.5" x14ac:dyDescent="0.25">
      <c r="B621" s="166"/>
      <c r="C621" s="166"/>
      <c r="D621" s="225"/>
      <c r="E621" s="225"/>
      <c r="F621" s="226"/>
      <c r="G621" s="166"/>
      <c r="H621" s="226"/>
      <c r="I621" s="166"/>
      <c r="J621" s="226"/>
      <c r="K621" s="166"/>
      <c r="L621" s="226"/>
      <c r="M621" s="166"/>
      <c r="N621" s="226"/>
      <c r="O621" s="166"/>
      <c r="P621" s="226"/>
      <c r="Q621" s="166"/>
      <c r="R621" s="226"/>
    </row>
    <row r="622" spans="2:18" ht="11.5" x14ac:dyDescent="0.25">
      <c r="B622" s="166"/>
      <c r="C622" s="166"/>
      <c r="D622" s="225"/>
      <c r="E622" s="225"/>
      <c r="F622" s="226"/>
      <c r="G622" s="166"/>
      <c r="H622" s="226"/>
      <c r="I622" s="166"/>
      <c r="J622" s="226"/>
      <c r="K622" s="166"/>
      <c r="L622" s="226"/>
      <c r="M622" s="166"/>
      <c r="N622" s="226"/>
      <c r="O622" s="166"/>
      <c r="P622" s="226"/>
      <c r="Q622" s="166"/>
      <c r="R622" s="226"/>
    </row>
    <row r="623" spans="2:18" ht="11.5" x14ac:dyDescent="0.25">
      <c r="B623" s="166"/>
      <c r="C623" s="166"/>
      <c r="D623" s="225"/>
      <c r="E623" s="225"/>
      <c r="F623" s="226"/>
      <c r="G623" s="166"/>
      <c r="H623" s="226"/>
      <c r="I623" s="166"/>
      <c r="J623" s="226"/>
      <c r="K623" s="166"/>
      <c r="L623" s="226"/>
      <c r="M623" s="166"/>
      <c r="N623" s="226"/>
      <c r="O623" s="166"/>
      <c r="P623" s="226"/>
      <c r="Q623" s="166"/>
      <c r="R623" s="226"/>
    </row>
    <row r="624" spans="2:18" ht="11.5" x14ac:dyDescent="0.25">
      <c r="B624" s="166"/>
      <c r="C624" s="166"/>
      <c r="D624" s="225"/>
      <c r="E624" s="225"/>
      <c r="F624" s="226"/>
      <c r="G624" s="166"/>
      <c r="H624" s="226"/>
      <c r="I624" s="166"/>
      <c r="J624" s="226"/>
      <c r="K624" s="166"/>
      <c r="L624" s="226"/>
      <c r="M624" s="166"/>
      <c r="N624" s="226"/>
      <c r="O624" s="166"/>
      <c r="P624" s="226"/>
      <c r="Q624" s="166"/>
      <c r="R624" s="226"/>
    </row>
    <row r="625" spans="2:18" ht="11.5" x14ac:dyDescent="0.25">
      <c r="B625" s="166"/>
      <c r="C625" s="166"/>
      <c r="D625" s="225"/>
      <c r="E625" s="225"/>
      <c r="F625" s="226"/>
      <c r="G625" s="166"/>
      <c r="H625" s="226"/>
      <c r="I625" s="166"/>
      <c r="J625" s="226"/>
      <c r="K625" s="166"/>
      <c r="L625" s="226"/>
      <c r="M625" s="166"/>
      <c r="N625" s="226"/>
      <c r="O625" s="166"/>
      <c r="P625" s="226"/>
      <c r="Q625" s="166"/>
      <c r="R625" s="226"/>
    </row>
    <row r="626" spans="2:18" ht="11.5" x14ac:dyDescent="0.25">
      <c r="B626" s="166"/>
      <c r="C626" s="166"/>
      <c r="D626" s="225"/>
      <c r="E626" s="225"/>
      <c r="F626" s="226"/>
      <c r="G626" s="166"/>
      <c r="H626" s="226"/>
      <c r="I626" s="166"/>
      <c r="J626" s="226"/>
      <c r="K626" s="166"/>
      <c r="L626" s="226"/>
      <c r="M626" s="166"/>
      <c r="N626" s="226"/>
      <c r="O626" s="166"/>
      <c r="P626" s="226"/>
      <c r="Q626" s="166"/>
      <c r="R626" s="226"/>
    </row>
    <row r="627" spans="2:18" ht="11.5" x14ac:dyDescent="0.25">
      <c r="B627" s="166"/>
      <c r="C627" s="166"/>
      <c r="D627" s="225"/>
      <c r="E627" s="225"/>
      <c r="F627" s="226"/>
      <c r="G627" s="166"/>
      <c r="H627" s="226"/>
      <c r="I627" s="166"/>
      <c r="J627" s="226"/>
      <c r="K627" s="166"/>
      <c r="L627" s="226"/>
      <c r="M627" s="166"/>
      <c r="N627" s="226"/>
      <c r="O627" s="166"/>
      <c r="P627" s="226"/>
      <c r="Q627" s="166"/>
      <c r="R627" s="226"/>
    </row>
    <row r="628" spans="2:18" ht="11.5" x14ac:dyDescent="0.25">
      <c r="B628" s="166"/>
      <c r="C628" s="166"/>
      <c r="D628" s="225"/>
      <c r="E628" s="225"/>
      <c r="F628" s="226"/>
      <c r="G628" s="166"/>
      <c r="H628" s="226"/>
      <c r="I628" s="166"/>
      <c r="J628" s="226"/>
      <c r="K628" s="166"/>
      <c r="L628" s="226"/>
      <c r="M628" s="166"/>
      <c r="N628" s="226"/>
      <c r="O628" s="166"/>
      <c r="P628" s="226"/>
      <c r="Q628" s="166"/>
      <c r="R628" s="226"/>
    </row>
    <row r="629" spans="2:18" ht="11.5" x14ac:dyDescent="0.25">
      <c r="B629" s="166"/>
      <c r="C629" s="166"/>
      <c r="D629" s="225"/>
      <c r="E629" s="225"/>
      <c r="F629" s="226"/>
      <c r="G629" s="166"/>
      <c r="H629" s="226"/>
      <c r="I629" s="166"/>
      <c r="J629" s="226"/>
      <c r="K629" s="166"/>
      <c r="L629" s="226"/>
      <c r="M629" s="166"/>
      <c r="N629" s="226"/>
      <c r="O629" s="166"/>
      <c r="P629" s="226"/>
      <c r="Q629" s="166"/>
      <c r="R629" s="226"/>
    </row>
    <row r="630" spans="2:18" ht="11.5" x14ac:dyDescent="0.25">
      <c r="B630" s="166"/>
      <c r="C630" s="166"/>
      <c r="D630" s="225"/>
      <c r="E630" s="225"/>
      <c r="F630" s="226"/>
      <c r="G630" s="166"/>
      <c r="H630" s="226"/>
      <c r="I630" s="166"/>
      <c r="J630" s="226"/>
      <c r="K630" s="166"/>
      <c r="L630" s="226"/>
      <c r="M630" s="166"/>
      <c r="N630" s="226"/>
      <c r="O630" s="166"/>
      <c r="P630" s="226"/>
      <c r="Q630" s="166"/>
      <c r="R630" s="226"/>
    </row>
    <row r="631" spans="2:18" ht="11.5" x14ac:dyDescent="0.25">
      <c r="B631" s="166"/>
      <c r="C631" s="166"/>
      <c r="D631" s="225"/>
      <c r="E631" s="225"/>
      <c r="F631" s="226"/>
      <c r="G631" s="166"/>
      <c r="H631" s="226"/>
      <c r="I631" s="166"/>
      <c r="J631" s="226"/>
      <c r="K631" s="166"/>
      <c r="L631" s="226"/>
      <c r="M631" s="166"/>
      <c r="N631" s="226"/>
      <c r="O631" s="166"/>
      <c r="P631" s="226"/>
      <c r="Q631" s="166"/>
      <c r="R631" s="226"/>
    </row>
    <row r="632" spans="2:18" ht="11.5" x14ac:dyDescent="0.25">
      <c r="B632" s="166"/>
      <c r="C632" s="166"/>
      <c r="D632" s="225"/>
      <c r="E632" s="225"/>
      <c r="F632" s="226"/>
      <c r="G632" s="166"/>
      <c r="H632" s="226"/>
      <c r="I632" s="166"/>
      <c r="J632" s="226"/>
      <c r="K632" s="166"/>
      <c r="L632" s="226"/>
      <c r="M632" s="166"/>
      <c r="N632" s="226"/>
      <c r="O632" s="166"/>
      <c r="P632" s="226"/>
      <c r="Q632" s="166"/>
      <c r="R632" s="226"/>
    </row>
    <row r="633" spans="2:18" ht="11.5" x14ac:dyDescent="0.25">
      <c r="B633" s="166"/>
      <c r="C633" s="166"/>
      <c r="D633" s="225"/>
      <c r="E633" s="225"/>
      <c r="F633" s="226"/>
      <c r="G633" s="166"/>
      <c r="H633" s="226"/>
      <c r="I633" s="166"/>
      <c r="J633" s="226"/>
      <c r="K633" s="166"/>
      <c r="L633" s="226"/>
      <c r="M633" s="166"/>
      <c r="N633" s="226"/>
      <c r="O633" s="166"/>
      <c r="P633" s="226"/>
      <c r="Q633" s="166"/>
      <c r="R633" s="226"/>
    </row>
    <row r="634" spans="2:18" ht="11.5" x14ac:dyDescent="0.25">
      <c r="B634" s="166"/>
      <c r="C634" s="166"/>
      <c r="D634" s="225"/>
      <c r="E634" s="225"/>
      <c r="F634" s="226"/>
      <c r="G634" s="166"/>
      <c r="H634" s="226"/>
      <c r="I634" s="166"/>
      <c r="J634" s="226"/>
      <c r="K634" s="166"/>
      <c r="L634" s="226"/>
      <c r="M634" s="166"/>
      <c r="N634" s="226"/>
      <c r="O634" s="166"/>
      <c r="P634" s="226"/>
      <c r="Q634" s="166"/>
      <c r="R634" s="226"/>
    </row>
    <row r="635" spans="2:18" ht="11.5" x14ac:dyDescent="0.25">
      <c r="B635" s="166"/>
      <c r="C635" s="166"/>
      <c r="D635" s="225"/>
      <c r="E635" s="225"/>
      <c r="F635" s="226"/>
      <c r="G635" s="166"/>
      <c r="H635" s="226"/>
      <c r="I635" s="166"/>
      <c r="J635" s="226"/>
      <c r="K635" s="166"/>
      <c r="L635" s="226"/>
      <c r="M635" s="166"/>
      <c r="N635" s="226"/>
      <c r="O635" s="166"/>
      <c r="P635" s="226"/>
      <c r="Q635" s="166"/>
      <c r="R635" s="226"/>
    </row>
    <row r="636" spans="2:18" ht="11.5" x14ac:dyDescent="0.25">
      <c r="B636" s="166"/>
      <c r="C636" s="166"/>
      <c r="D636" s="225"/>
      <c r="E636" s="225"/>
      <c r="F636" s="226"/>
      <c r="G636" s="166"/>
      <c r="H636" s="226"/>
      <c r="I636" s="166"/>
      <c r="J636" s="226"/>
      <c r="K636" s="166"/>
      <c r="L636" s="226"/>
      <c r="M636" s="166"/>
      <c r="N636" s="226"/>
      <c r="O636" s="166"/>
      <c r="P636" s="226"/>
      <c r="Q636" s="166"/>
      <c r="R636" s="226"/>
    </row>
    <row r="637" spans="2:18" ht="11.5" x14ac:dyDescent="0.25">
      <c r="B637" s="166"/>
      <c r="C637" s="166"/>
      <c r="D637" s="225"/>
      <c r="E637" s="225"/>
      <c r="F637" s="226"/>
      <c r="G637" s="166"/>
      <c r="H637" s="226"/>
      <c r="I637" s="166"/>
      <c r="J637" s="226"/>
      <c r="K637" s="166"/>
      <c r="L637" s="226"/>
      <c r="M637" s="166"/>
      <c r="N637" s="226"/>
      <c r="O637" s="166"/>
      <c r="P637" s="226"/>
      <c r="Q637" s="166"/>
      <c r="R637" s="226"/>
    </row>
    <row r="638" spans="2:18" ht="11.5" x14ac:dyDescent="0.25">
      <c r="B638" s="166"/>
      <c r="C638" s="166"/>
      <c r="D638" s="225"/>
      <c r="E638" s="225"/>
      <c r="F638" s="226"/>
      <c r="G638" s="166"/>
      <c r="H638" s="226"/>
      <c r="I638" s="166"/>
      <c r="J638" s="226"/>
      <c r="K638" s="166"/>
      <c r="L638" s="226"/>
      <c r="M638" s="166"/>
      <c r="N638" s="226"/>
      <c r="O638" s="166"/>
      <c r="P638" s="226"/>
      <c r="Q638" s="166"/>
      <c r="R638" s="226"/>
    </row>
    <row r="639" spans="2:18" ht="11.5" x14ac:dyDescent="0.25">
      <c r="B639" s="166"/>
      <c r="C639" s="166"/>
      <c r="D639" s="225"/>
      <c r="E639" s="225"/>
      <c r="F639" s="226"/>
      <c r="G639" s="166"/>
      <c r="H639" s="226"/>
      <c r="I639" s="166"/>
      <c r="J639" s="226"/>
      <c r="K639" s="166"/>
      <c r="L639" s="226"/>
      <c r="M639" s="166"/>
      <c r="N639" s="226"/>
      <c r="O639" s="166"/>
      <c r="P639" s="226"/>
      <c r="Q639" s="166"/>
      <c r="R639" s="226"/>
    </row>
    <row r="640" spans="2:18" ht="11.5" x14ac:dyDescent="0.25">
      <c r="B640" s="166"/>
      <c r="C640" s="166"/>
      <c r="D640" s="225"/>
      <c r="E640" s="225"/>
      <c r="F640" s="226"/>
      <c r="G640" s="166"/>
      <c r="H640" s="226"/>
      <c r="I640" s="166"/>
      <c r="J640" s="226"/>
      <c r="K640" s="166"/>
      <c r="L640" s="226"/>
      <c r="M640" s="166"/>
      <c r="N640" s="226"/>
      <c r="O640" s="166"/>
      <c r="P640" s="226"/>
      <c r="Q640" s="166"/>
      <c r="R640" s="226"/>
    </row>
    <row r="641" spans="2:18" ht="11.5" x14ac:dyDescent="0.25">
      <c r="B641" s="166"/>
      <c r="C641" s="166"/>
      <c r="D641" s="225"/>
      <c r="E641" s="225"/>
      <c r="F641" s="226"/>
      <c r="G641" s="166"/>
      <c r="H641" s="226"/>
      <c r="I641" s="166"/>
      <c r="J641" s="226"/>
      <c r="K641" s="166"/>
      <c r="L641" s="226"/>
      <c r="M641" s="166"/>
      <c r="N641" s="226"/>
      <c r="O641" s="166"/>
      <c r="P641" s="226"/>
      <c r="Q641" s="166"/>
      <c r="R641" s="226"/>
    </row>
    <row r="642" spans="2:18" ht="11.5" x14ac:dyDescent="0.25">
      <c r="B642" s="166"/>
      <c r="C642" s="166"/>
      <c r="D642" s="225"/>
      <c r="E642" s="225"/>
      <c r="F642" s="226"/>
      <c r="G642" s="166"/>
      <c r="H642" s="226"/>
      <c r="I642" s="166"/>
      <c r="J642" s="226"/>
      <c r="K642" s="166"/>
      <c r="L642" s="226"/>
      <c r="M642" s="166"/>
      <c r="N642" s="226"/>
      <c r="O642" s="166"/>
      <c r="P642" s="226"/>
      <c r="Q642" s="166"/>
      <c r="R642" s="226"/>
    </row>
    <row r="643" spans="2:18" ht="11.5" x14ac:dyDescent="0.25">
      <c r="B643" s="166"/>
      <c r="C643" s="166"/>
      <c r="D643" s="225"/>
      <c r="E643" s="225"/>
      <c r="F643" s="226"/>
      <c r="G643" s="166"/>
      <c r="H643" s="226"/>
      <c r="I643" s="166"/>
      <c r="J643" s="226"/>
      <c r="K643" s="166"/>
      <c r="L643" s="226"/>
      <c r="M643" s="166"/>
      <c r="N643" s="226"/>
      <c r="O643" s="166"/>
      <c r="P643" s="226"/>
      <c r="Q643" s="166"/>
      <c r="R643" s="226"/>
    </row>
    <row r="644" spans="2:18" ht="11.5" x14ac:dyDescent="0.25">
      <c r="B644" s="166"/>
      <c r="C644" s="166"/>
      <c r="D644" s="225"/>
      <c r="E644" s="225"/>
      <c r="F644" s="226"/>
      <c r="G644" s="166"/>
      <c r="H644" s="226"/>
      <c r="I644" s="166"/>
      <c r="J644" s="226"/>
      <c r="K644" s="166"/>
      <c r="L644" s="226"/>
      <c r="M644" s="166"/>
      <c r="N644" s="226"/>
      <c r="O644" s="166"/>
      <c r="P644" s="226"/>
      <c r="Q644" s="166"/>
      <c r="R644" s="226"/>
    </row>
    <row r="645" spans="2:18" ht="11.5" x14ac:dyDescent="0.25">
      <c r="B645" s="166"/>
      <c r="C645" s="166"/>
      <c r="D645" s="225"/>
      <c r="E645" s="225"/>
      <c r="F645" s="226"/>
      <c r="G645" s="166"/>
      <c r="H645" s="226"/>
      <c r="I645" s="166"/>
      <c r="J645" s="226"/>
      <c r="K645" s="166"/>
      <c r="L645" s="226"/>
      <c r="M645" s="166"/>
      <c r="N645" s="226"/>
      <c r="O645" s="166"/>
      <c r="P645" s="226"/>
      <c r="Q645" s="166"/>
      <c r="R645" s="226"/>
    </row>
    <row r="646" spans="2:18" ht="11.5" x14ac:dyDescent="0.25">
      <c r="B646" s="166"/>
      <c r="C646" s="166"/>
      <c r="D646" s="225"/>
      <c r="E646" s="225"/>
      <c r="F646" s="226"/>
      <c r="G646" s="166"/>
      <c r="H646" s="226"/>
      <c r="I646" s="166"/>
      <c r="J646" s="226"/>
      <c r="K646" s="166"/>
      <c r="L646" s="226"/>
      <c r="M646" s="166"/>
      <c r="N646" s="226"/>
      <c r="O646" s="166"/>
      <c r="P646" s="226"/>
      <c r="Q646" s="166"/>
      <c r="R646" s="226"/>
    </row>
    <row r="647" spans="2:18" ht="11.5" x14ac:dyDescent="0.25">
      <c r="B647" s="166"/>
      <c r="C647" s="166"/>
      <c r="D647" s="225"/>
      <c r="E647" s="225"/>
      <c r="F647" s="226"/>
      <c r="G647" s="166"/>
      <c r="H647" s="226"/>
      <c r="I647" s="166"/>
      <c r="J647" s="226"/>
      <c r="K647" s="166"/>
      <c r="L647" s="226"/>
      <c r="M647" s="166"/>
      <c r="N647" s="226"/>
      <c r="O647" s="166"/>
      <c r="P647" s="226"/>
      <c r="Q647" s="166"/>
      <c r="R647" s="226"/>
    </row>
    <row r="648" spans="2:18" ht="11.5" x14ac:dyDescent="0.25">
      <c r="B648" s="166"/>
      <c r="C648" s="166"/>
      <c r="D648" s="225"/>
      <c r="E648" s="225"/>
      <c r="F648" s="226"/>
      <c r="G648" s="166"/>
      <c r="H648" s="226"/>
      <c r="I648" s="166"/>
      <c r="J648" s="226"/>
      <c r="K648" s="166"/>
      <c r="L648" s="226"/>
      <c r="M648" s="166"/>
      <c r="N648" s="226"/>
      <c r="O648" s="166"/>
      <c r="P648" s="226"/>
      <c r="Q648" s="166"/>
      <c r="R648" s="226"/>
    </row>
    <row r="649" spans="2:18" ht="11.5" x14ac:dyDescent="0.25">
      <c r="B649" s="166"/>
      <c r="C649" s="166"/>
      <c r="D649" s="225"/>
      <c r="E649" s="225"/>
      <c r="F649" s="226"/>
      <c r="G649" s="166"/>
      <c r="H649" s="226"/>
      <c r="I649" s="166"/>
      <c r="J649" s="226"/>
      <c r="K649" s="166"/>
      <c r="L649" s="226"/>
      <c r="M649" s="166"/>
      <c r="N649" s="226"/>
      <c r="O649" s="166"/>
      <c r="P649" s="226"/>
      <c r="Q649" s="166"/>
      <c r="R649" s="226"/>
    </row>
    <row r="650" spans="2:18" ht="11.5" x14ac:dyDescent="0.25">
      <c r="B650" s="166"/>
      <c r="C650" s="166"/>
      <c r="D650" s="225"/>
      <c r="E650" s="225"/>
      <c r="F650" s="226"/>
      <c r="G650" s="166"/>
      <c r="H650" s="226"/>
      <c r="I650" s="166"/>
      <c r="J650" s="226"/>
      <c r="K650" s="166"/>
      <c r="L650" s="226"/>
      <c r="M650" s="166"/>
      <c r="N650" s="226"/>
      <c r="O650" s="166"/>
      <c r="P650" s="226"/>
      <c r="Q650" s="166"/>
      <c r="R650" s="226"/>
    </row>
    <row r="651" spans="2:18" ht="11.5" x14ac:dyDescent="0.25">
      <c r="B651" s="166"/>
      <c r="C651" s="166"/>
      <c r="D651" s="225"/>
      <c r="E651" s="225"/>
      <c r="F651" s="226"/>
      <c r="G651" s="166"/>
      <c r="H651" s="226"/>
      <c r="I651" s="166"/>
      <c r="J651" s="226"/>
      <c r="K651" s="166"/>
      <c r="L651" s="226"/>
      <c r="M651" s="166"/>
      <c r="N651" s="226"/>
      <c r="O651" s="166"/>
      <c r="P651" s="226"/>
      <c r="Q651" s="166"/>
      <c r="R651" s="226"/>
    </row>
    <row r="652" spans="2:18" ht="11.5" x14ac:dyDescent="0.25">
      <c r="B652" s="166"/>
      <c r="C652" s="166"/>
      <c r="D652" s="225"/>
      <c r="E652" s="225"/>
      <c r="F652" s="226"/>
      <c r="G652" s="166"/>
      <c r="H652" s="226"/>
      <c r="I652" s="166"/>
      <c r="J652" s="226"/>
      <c r="K652" s="166"/>
      <c r="L652" s="226"/>
      <c r="M652" s="166"/>
      <c r="N652" s="226"/>
      <c r="O652" s="166"/>
      <c r="P652" s="226"/>
      <c r="Q652" s="166"/>
      <c r="R652" s="226"/>
    </row>
    <row r="653" spans="2:18" ht="11.5" x14ac:dyDescent="0.25">
      <c r="B653" s="166"/>
      <c r="C653" s="166"/>
      <c r="D653" s="225"/>
      <c r="E653" s="225"/>
      <c r="F653" s="226"/>
      <c r="G653" s="166"/>
      <c r="H653" s="226"/>
      <c r="I653" s="166"/>
      <c r="J653" s="226"/>
      <c r="K653" s="166"/>
      <c r="L653" s="226"/>
      <c r="M653" s="166"/>
      <c r="N653" s="226"/>
      <c r="O653" s="166"/>
      <c r="P653" s="226"/>
      <c r="Q653" s="166"/>
      <c r="R653" s="226"/>
    </row>
    <row r="654" spans="2:18" ht="11.5" x14ac:dyDescent="0.25">
      <c r="B654" s="166"/>
      <c r="C654" s="166"/>
      <c r="D654" s="225"/>
      <c r="E654" s="225"/>
      <c r="F654" s="226"/>
      <c r="G654" s="166"/>
      <c r="H654" s="226"/>
      <c r="I654" s="166"/>
      <c r="J654" s="226"/>
      <c r="K654" s="166"/>
      <c r="L654" s="226"/>
      <c r="M654" s="166"/>
      <c r="N654" s="226"/>
      <c r="O654" s="166"/>
      <c r="P654" s="226"/>
      <c r="Q654" s="166"/>
      <c r="R654" s="226"/>
    </row>
    <row r="655" spans="2:18" ht="11.5" x14ac:dyDescent="0.25">
      <c r="B655" s="166"/>
      <c r="C655" s="166"/>
      <c r="D655" s="225"/>
      <c r="E655" s="225"/>
      <c r="F655" s="226"/>
      <c r="G655" s="166"/>
      <c r="H655" s="226"/>
      <c r="I655" s="166"/>
      <c r="J655" s="226"/>
      <c r="K655" s="166"/>
      <c r="L655" s="226"/>
      <c r="M655" s="166"/>
      <c r="N655" s="226"/>
      <c r="O655" s="166"/>
      <c r="P655" s="226"/>
      <c r="Q655" s="166"/>
      <c r="R655" s="226"/>
    </row>
    <row r="656" spans="2:18" ht="11.5" x14ac:dyDescent="0.25">
      <c r="B656" s="166"/>
      <c r="C656" s="166"/>
      <c r="D656" s="225"/>
      <c r="E656" s="225"/>
      <c r="F656" s="226"/>
      <c r="G656" s="166"/>
      <c r="H656" s="226"/>
      <c r="I656" s="166"/>
      <c r="J656" s="226"/>
      <c r="K656" s="166"/>
      <c r="L656" s="226"/>
      <c r="M656" s="166"/>
      <c r="N656" s="226"/>
      <c r="O656" s="166"/>
      <c r="P656" s="226"/>
      <c r="Q656" s="166"/>
      <c r="R656" s="226"/>
    </row>
    <row r="657" spans="2:18" ht="11.5" x14ac:dyDescent="0.25">
      <c r="B657" s="166"/>
      <c r="C657" s="166"/>
      <c r="D657" s="225"/>
      <c r="E657" s="225"/>
      <c r="F657" s="226"/>
      <c r="G657" s="166"/>
      <c r="H657" s="226"/>
      <c r="I657" s="166"/>
      <c r="J657" s="226"/>
      <c r="K657" s="166"/>
      <c r="L657" s="226"/>
      <c r="M657" s="166"/>
      <c r="N657" s="226"/>
      <c r="O657" s="166"/>
      <c r="P657" s="226"/>
      <c r="Q657" s="166"/>
      <c r="R657" s="226"/>
    </row>
    <row r="658" spans="2:18" ht="11.5" x14ac:dyDescent="0.25">
      <c r="B658" s="166"/>
      <c r="C658" s="166"/>
      <c r="D658" s="225"/>
      <c r="E658" s="225"/>
      <c r="F658" s="226"/>
      <c r="G658" s="166"/>
      <c r="H658" s="226"/>
      <c r="I658" s="166"/>
      <c r="J658" s="226"/>
      <c r="K658" s="166"/>
      <c r="L658" s="226"/>
      <c r="M658" s="166"/>
      <c r="N658" s="226"/>
      <c r="O658" s="166"/>
      <c r="P658" s="226"/>
      <c r="Q658" s="166"/>
      <c r="R658" s="226"/>
    </row>
    <row r="659" spans="2:18" ht="11.5" x14ac:dyDescent="0.25">
      <c r="B659" s="166"/>
      <c r="C659" s="166"/>
      <c r="D659" s="225"/>
      <c r="E659" s="225"/>
      <c r="F659" s="226"/>
      <c r="G659" s="166"/>
      <c r="H659" s="226"/>
      <c r="I659" s="166"/>
      <c r="J659" s="226"/>
      <c r="K659" s="166"/>
      <c r="L659" s="226"/>
      <c r="M659" s="166"/>
      <c r="N659" s="226"/>
      <c r="O659" s="166"/>
      <c r="P659" s="226"/>
      <c r="Q659" s="166"/>
      <c r="R659" s="226"/>
    </row>
    <row r="660" spans="2:18" ht="11.5" x14ac:dyDescent="0.25">
      <c r="B660" s="166"/>
      <c r="C660" s="166"/>
      <c r="D660" s="225"/>
      <c r="E660" s="225"/>
      <c r="F660" s="226"/>
      <c r="G660" s="166"/>
      <c r="H660" s="226"/>
      <c r="I660" s="166"/>
      <c r="J660" s="226"/>
      <c r="K660" s="166"/>
      <c r="L660" s="226"/>
      <c r="M660" s="166"/>
      <c r="N660" s="226"/>
      <c r="O660" s="166"/>
      <c r="P660" s="226"/>
      <c r="Q660" s="166"/>
      <c r="R660" s="226"/>
    </row>
    <row r="661" spans="2:18" ht="11.5" x14ac:dyDescent="0.25">
      <c r="B661" s="166"/>
      <c r="C661" s="166"/>
      <c r="D661" s="225"/>
      <c r="E661" s="225"/>
      <c r="F661" s="226"/>
      <c r="G661" s="166"/>
      <c r="H661" s="226"/>
      <c r="I661" s="166"/>
      <c r="J661" s="226"/>
      <c r="K661" s="166"/>
      <c r="L661" s="226"/>
      <c r="M661" s="166"/>
      <c r="N661" s="226"/>
      <c r="O661" s="166"/>
      <c r="P661" s="226"/>
      <c r="Q661" s="166"/>
      <c r="R661" s="226"/>
    </row>
    <row r="662" spans="2:18" ht="11.5" x14ac:dyDescent="0.25">
      <c r="B662" s="166"/>
      <c r="C662" s="166"/>
      <c r="D662" s="225"/>
      <c r="E662" s="225"/>
      <c r="F662" s="226"/>
      <c r="G662" s="166"/>
      <c r="H662" s="226"/>
      <c r="I662" s="166"/>
      <c r="J662" s="226"/>
      <c r="K662" s="166"/>
      <c r="L662" s="226"/>
      <c r="M662" s="166"/>
      <c r="N662" s="226"/>
      <c r="O662" s="166"/>
      <c r="P662" s="226"/>
      <c r="Q662" s="166"/>
      <c r="R662" s="226"/>
    </row>
    <row r="663" spans="2:18" ht="11.5" x14ac:dyDescent="0.25">
      <c r="B663" s="166"/>
      <c r="C663" s="166"/>
      <c r="D663" s="225"/>
      <c r="E663" s="225"/>
      <c r="F663" s="226"/>
      <c r="G663" s="166"/>
      <c r="H663" s="226"/>
      <c r="I663" s="166"/>
      <c r="J663" s="226"/>
      <c r="K663" s="166"/>
      <c r="L663" s="226"/>
      <c r="M663" s="166"/>
      <c r="N663" s="226"/>
      <c r="O663" s="166"/>
      <c r="P663" s="226"/>
      <c r="Q663" s="166"/>
      <c r="R663" s="226"/>
    </row>
    <row r="664" spans="2:18" ht="11.5" x14ac:dyDescent="0.25">
      <c r="O664" s="166"/>
      <c r="P664" s="226"/>
      <c r="Q664" s="166"/>
    </row>
  </sheetData>
  <sheetProtection selectLockedCells="1"/>
  <mergeCells count="29">
    <mergeCell ref="C2:G2"/>
    <mergeCell ref="C3:D3"/>
    <mergeCell ref="E3:F3"/>
    <mergeCell ref="C6:D6"/>
    <mergeCell ref="E6:F6"/>
    <mergeCell ref="C4:D4"/>
    <mergeCell ref="E4:F4"/>
    <mergeCell ref="C5:D5"/>
    <mergeCell ref="E5:F5"/>
    <mergeCell ref="C7:D7"/>
    <mergeCell ref="E7:F7"/>
    <mergeCell ref="C8:D8"/>
    <mergeCell ref="E8:F8"/>
    <mergeCell ref="C9:D9"/>
    <mergeCell ref="E9:F9"/>
    <mergeCell ref="P9:Q9"/>
    <mergeCell ref="R9:S9"/>
    <mergeCell ref="H10:I10"/>
    <mergeCell ref="J10:K10"/>
    <mergeCell ref="L10:M10"/>
    <mergeCell ref="N10:O10"/>
    <mergeCell ref="P10:Q10"/>
    <mergeCell ref="R10:S10"/>
    <mergeCell ref="O22:Q22"/>
    <mergeCell ref="O20:Q20"/>
    <mergeCell ref="O21:Q21"/>
    <mergeCell ref="B12:Q12"/>
    <mergeCell ref="O18:Q18"/>
    <mergeCell ref="O19:Q19"/>
  </mergeCells>
  <printOptions horizontalCentered="1"/>
  <pageMargins left="0.25" right="0.25" top="0.23" bottom="0.28999999999999998" header="0.23" footer="0.3"/>
  <pageSetup scale="69"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8" tint="0.59999389629810485"/>
  </sheetPr>
  <dimension ref="A1:AG104"/>
  <sheetViews>
    <sheetView topLeftCell="A12" workbookViewId="0">
      <selection activeCell="A46" sqref="A46"/>
    </sheetView>
  </sheetViews>
  <sheetFormatPr defaultColWidth="9.1796875" defaultRowHeight="14.5" x14ac:dyDescent="0.35"/>
  <cols>
    <col min="1" max="1" width="26.1796875" style="287" customWidth="1"/>
    <col min="2" max="2" width="14.26953125" style="287" customWidth="1"/>
    <col min="3" max="3" width="12.54296875" style="287" customWidth="1"/>
    <col min="4" max="5" width="12.54296875" style="287" bestFit="1" customWidth="1"/>
    <col min="6" max="6" width="12.54296875" style="287" customWidth="1"/>
    <col min="7" max="7" width="13.7265625" style="287" customWidth="1"/>
    <col min="8" max="8" width="13" style="287" customWidth="1"/>
    <col min="9" max="9" width="16.7265625" style="287" customWidth="1"/>
    <col min="10" max="10" width="5.7265625" style="287" customWidth="1"/>
    <col min="11" max="11" width="11.54296875" style="287" bestFit="1" customWidth="1"/>
    <col min="12" max="12" width="9.1796875" style="287"/>
    <col min="13" max="13" width="11.54296875" style="287" bestFit="1" customWidth="1"/>
    <col min="14" max="16384" width="9.1796875" style="287"/>
  </cols>
  <sheetData>
    <row r="1" spans="1:33" s="359" customFormat="1" x14ac:dyDescent="0.35"/>
    <row r="2" spans="1:33" s="1" customFormat="1" ht="11.25" customHeight="1" x14ac:dyDescent="0.25">
      <c r="A2" s="201" t="s">
        <v>0</v>
      </c>
      <c r="B2" s="355"/>
      <c r="C2" s="795">
        <f>+'BVARI BUDGET'!C2</f>
        <v>0</v>
      </c>
      <c r="D2" s="795"/>
      <c r="E2" s="795"/>
      <c r="F2" s="796"/>
      <c r="G2" s="6"/>
      <c r="H2" s="6"/>
      <c r="I2" s="104" t="s">
        <v>59</v>
      </c>
      <c r="J2" s="95"/>
      <c r="K2" s="95"/>
      <c r="L2" s="96"/>
      <c r="M2" s="95"/>
      <c r="N2" s="365"/>
    </row>
    <row r="3" spans="1:33" s="1" customFormat="1" ht="11.25" customHeight="1" x14ac:dyDescent="0.25">
      <c r="A3" s="202" t="s">
        <v>47</v>
      </c>
      <c r="B3" s="356"/>
      <c r="C3" s="811">
        <f>+'BVARI BUDGET'!C3</f>
        <v>0</v>
      </c>
      <c r="D3" s="811"/>
      <c r="E3" s="358" t="s">
        <v>227</v>
      </c>
      <c r="F3" s="366">
        <f>+'BVARI BUDGET'!H3</f>
        <v>0</v>
      </c>
      <c r="G3" s="6"/>
      <c r="H3" s="6"/>
      <c r="I3" s="158" t="s">
        <v>60</v>
      </c>
      <c r="J3" s="159"/>
      <c r="K3" s="159"/>
      <c r="L3" s="159"/>
      <c r="M3" s="159"/>
      <c r="N3" s="160"/>
    </row>
    <row r="4" spans="1:33" s="1" customFormat="1" ht="11.25" customHeight="1" x14ac:dyDescent="0.25">
      <c r="A4" s="202" t="s">
        <v>1</v>
      </c>
      <c r="B4" s="356"/>
      <c r="C4" s="811">
        <f>+'BVARI BUDGET'!C4</f>
        <v>0</v>
      </c>
      <c r="D4" s="811"/>
      <c r="E4" s="356" t="s">
        <v>43</v>
      </c>
      <c r="F4" s="367">
        <f>+'BVARI BUDGET'!H4</f>
        <v>44743</v>
      </c>
      <c r="G4" s="6"/>
      <c r="H4" s="6"/>
      <c r="I4" s="107" t="s">
        <v>61</v>
      </c>
      <c r="J4" s="105"/>
      <c r="K4" s="105"/>
      <c r="L4" s="105"/>
      <c r="M4" s="105"/>
      <c r="N4" s="106"/>
    </row>
    <row r="5" spans="1:33" s="1" customFormat="1" ht="11.25" customHeight="1" x14ac:dyDescent="0.25">
      <c r="A5" s="202" t="s">
        <v>9</v>
      </c>
      <c r="B5" s="356"/>
      <c r="C5" s="811">
        <f>+'BVARI BUDGET'!C5</f>
        <v>0</v>
      </c>
      <c r="D5" s="811"/>
      <c r="E5" s="356" t="s">
        <v>44</v>
      </c>
      <c r="F5" s="367">
        <f>+'BVARI BUDGET'!H5</f>
        <v>47299</v>
      </c>
      <c r="G5" s="6"/>
      <c r="H5" s="6"/>
      <c r="I5" s="161" t="s">
        <v>63</v>
      </c>
      <c r="J5" s="99"/>
      <c r="K5" s="99"/>
      <c r="L5" s="99"/>
      <c r="M5" s="99"/>
      <c r="N5" s="100"/>
    </row>
    <row r="6" spans="1:33" s="1" customFormat="1" ht="11.25" customHeight="1" x14ac:dyDescent="0.25">
      <c r="A6" s="202" t="s">
        <v>10</v>
      </c>
      <c r="B6" s="356"/>
      <c r="C6" s="811">
        <f>+'BVARI BUDGET'!C6</f>
        <v>0</v>
      </c>
      <c r="D6" s="811"/>
      <c r="E6" s="356" t="s">
        <v>45</v>
      </c>
      <c r="F6" s="367" t="str">
        <f>+'BVARI BUDGET'!H6</f>
        <v>7 Yrs</v>
      </c>
      <c r="G6" s="6"/>
      <c r="H6" s="6"/>
      <c r="I6" s="352" t="s">
        <v>174</v>
      </c>
      <c r="J6" s="99"/>
      <c r="K6" s="99"/>
      <c r="L6" s="99"/>
      <c r="M6" s="99"/>
      <c r="N6" s="100"/>
    </row>
    <row r="7" spans="1:33" s="1" customFormat="1" ht="11.25" customHeight="1" x14ac:dyDescent="0.25">
      <c r="A7" s="202" t="s">
        <v>249</v>
      </c>
      <c r="B7" s="356"/>
      <c r="C7" s="811">
        <f>+'BVARI BUDGET'!H8</f>
        <v>0</v>
      </c>
      <c r="D7" s="811"/>
      <c r="E7" s="356" t="s">
        <v>229</v>
      </c>
      <c r="F7" s="368"/>
      <c r="G7" s="6"/>
      <c r="H7" s="6"/>
      <c r="I7" s="246" t="s">
        <v>222</v>
      </c>
      <c r="J7" s="102"/>
      <c r="K7" s="102"/>
      <c r="L7" s="102"/>
      <c r="M7" s="102"/>
      <c r="N7" s="103"/>
    </row>
    <row r="8" spans="1:33" s="1" customFormat="1" ht="11.25" customHeight="1" x14ac:dyDescent="0.35">
      <c r="A8" s="205" t="s">
        <v>228</v>
      </c>
      <c r="B8" s="357"/>
      <c r="C8" s="810"/>
      <c r="D8" s="810"/>
      <c r="E8" s="357" t="s">
        <v>230</v>
      </c>
      <c r="F8" s="369"/>
      <c r="G8" s="94"/>
      <c r="H8" s="94"/>
      <c r="I8" s="359"/>
      <c r="J8" s="359"/>
      <c r="K8" s="359"/>
      <c r="L8" s="359"/>
      <c r="M8" s="359"/>
      <c r="N8" s="359"/>
    </row>
    <row r="9" spans="1:33" s="359" customFormat="1" x14ac:dyDescent="0.35">
      <c r="B9" s="361"/>
    </row>
    <row r="10" spans="1:33" s="359" customFormat="1" x14ac:dyDescent="0.35">
      <c r="B10" s="361"/>
    </row>
    <row r="11" spans="1:33" s="359" customFormat="1" ht="23.5" x14ac:dyDescent="0.55000000000000004">
      <c r="A11" s="362" t="s">
        <v>165</v>
      </c>
    </row>
    <row r="12" spans="1:33" x14ac:dyDescent="0.35">
      <c r="A12" s="312"/>
      <c r="B12" s="312" t="s">
        <v>148</v>
      </c>
      <c r="C12" s="312" t="s">
        <v>149</v>
      </c>
      <c r="D12" s="312" t="s">
        <v>150</v>
      </c>
      <c r="E12" s="312" t="s">
        <v>151</v>
      </c>
      <c r="F12" s="312" t="s">
        <v>152</v>
      </c>
      <c r="G12" s="312" t="s">
        <v>166</v>
      </c>
      <c r="H12" s="312" t="s">
        <v>167</v>
      </c>
      <c r="I12" s="313" t="s">
        <v>3</v>
      </c>
      <c r="J12" s="359"/>
      <c r="K12" s="359"/>
      <c r="L12" s="359"/>
      <c r="M12" s="359"/>
      <c r="N12" s="359"/>
      <c r="O12" s="359"/>
      <c r="P12" s="359"/>
      <c r="Q12" s="359"/>
      <c r="R12" s="359"/>
      <c r="S12" s="359"/>
      <c r="T12" s="359"/>
      <c r="U12" s="359"/>
      <c r="V12" s="359"/>
      <c r="W12" s="359"/>
      <c r="X12" s="359"/>
      <c r="Y12" s="359"/>
      <c r="Z12" s="359"/>
      <c r="AA12" s="359"/>
      <c r="AB12" s="359"/>
      <c r="AC12" s="359"/>
      <c r="AD12" s="359"/>
      <c r="AE12" s="359"/>
      <c r="AF12" s="359"/>
      <c r="AG12" s="359"/>
    </row>
    <row r="13" spans="1:33" x14ac:dyDescent="0.35">
      <c r="A13" s="287" t="s">
        <v>169</v>
      </c>
      <c r="B13" s="319"/>
      <c r="C13" s="320"/>
      <c r="D13" s="320"/>
      <c r="E13" s="320"/>
      <c r="F13" s="320"/>
      <c r="G13" s="320"/>
      <c r="H13" s="321"/>
      <c r="I13" s="291">
        <f>SUM(B13:H13)</f>
        <v>0</v>
      </c>
      <c r="J13" s="359"/>
      <c r="K13" s="359"/>
      <c r="L13" s="359"/>
      <c r="M13" s="359"/>
      <c r="N13" s="359"/>
      <c r="O13" s="359"/>
      <c r="P13" s="359"/>
      <c r="Q13" s="359"/>
      <c r="R13" s="359"/>
      <c r="S13" s="359"/>
      <c r="T13" s="359"/>
      <c r="U13" s="359"/>
      <c r="V13" s="359"/>
      <c r="W13" s="359"/>
      <c r="X13" s="359"/>
      <c r="Y13" s="359"/>
      <c r="Z13" s="359"/>
      <c r="AA13" s="359"/>
      <c r="AB13" s="359"/>
      <c r="AC13" s="359"/>
      <c r="AD13" s="359"/>
      <c r="AE13" s="359"/>
      <c r="AF13" s="359"/>
      <c r="AG13" s="359"/>
    </row>
    <row r="14" spans="1:33" x14ac:dyDescent="0.35">
      <c r="A14" s="287" t="s">
        <v>170</v>
      </c>
      <c r="B14" s="322"/>
      <c r="C14" s="323"/>
      <c r="D14" s="323"/>
      <c r="E14" s="323"/>
      <c r="F14" s="323"/>
      <c r="G14" s="323"/>
      <c r="H14" s="324"/>
      <c r="I14" s="291">
        <f t="shared" ref="I14:I21" si="0">SUM(B14:H14)</f>
        <v>0</v>
      </c>
      <c r="J14" s="359"/>
      <c r="K14" s="359"/>
      <c r="L14" s="359"/>
      <c r="M14" s="359"/>
      <c r="N14" s="359"/>
      <c r="O14" s="359"/>
      <c r="P14" s="359"/>
      <c r="Q14" s="359"/>
      <c r="R14" s="359"/>
      <c r="S14" s="359"/>
      <c r="T14" s="359"/>
      <c r="U14" s="359"/>
      <c r="V14" s="359"/>
      <c r="W14" s="359"/>
      <c r="X14" s="359"/>
      <c r="Y14" s="359"/>
      <c r="Z14" s="359"/>
      <c r="AA14" s="359"/>
      <c r="AB14" s="359"/>
      <c r="AC14" s="359"/>
      <c r="AD14" s="359"/>
      <c r="AE14" s="359"/>
      <c r="AF14" s="359"/>
      <c r="AG14" s="359"/>
    </row>
    <row r="15" spans="1:33" x14ac:dyDescent="0.35">
      <c r="A15" s="314" t="s">
        <v>168</v>
      </c>
      <c r="B15" s="316">
        <f>+B13+B14</f>
        <v>0</v>
      </c>
      <c r="C15" s="316">
        <f t="shared" ref="C15:H15" si="1">+C13+C14</f>
        <v>0</v>
      </c>
      <c r="D15" s="316">
        <f t="shared" si="1"/>
        <v>0</v>
      </c>
      <c r="E15" s="316">
        <f t="shared" si="1"/>
        <v>0</v>
      </c>
      <c r="F15" s="316">
        <f t="shared" si="1"/>
        <v>0</v>
      </c>
      <c r="G15" s="316">
        <f t="shared" si="1"/>
        <v>0</v>
      </c>
      <c r="H15" s="316">
        <f t="shared" si="1"/>
        <v>0</v>
      </c>
      <c r="I15" s="318">
        <f>SUM(B15:H15)</f>
        <v>0</v>
      </c>
      <c r="J15" s="359"/>
      <c r="K15" s="359"/>
      <c r="L15" s="359"/>
      <c r="M15" s="359"/>
      <c r="N15" s="359"/>
      <c r="O15" s="359"/>
      <c r="P15" s="359"/>
      <c r="Q15" s="359"/>
      <c r="R15" s="359"/>
      <c r="S15" s="359"/>
      <c r="T15" s="359"/>
      <c r="U15" s="359"/>
      <c r="V15" s="359"/>
      <c r="W15" s="359"/>
      <c r="X15" s="359"/>
      <c r="Y15" s="359"/>
      <c r="Z15" s="359"/>
      <c r="AA15" s="359"/>
      <c r="AB15" s="359"/>
      <c r="AC15" s="359"/>
      <c r="AD15" s="359"/>
      <c r="AE15" s="359"/>
      <c r="AF15" s="359"/>
      <c r="AG15" s="359"/>
    </row>
    <row r="16" spans="1:33" x14ac:dyDescent="0.35">
      <c r="A16" s="287" t="s">
        <v>97</v>
      </c>
      <c r="B16" s="319"/>
      <c r="C16" s="325"/>
      <c r="D16" s="320"/>
      <c r="E16" s="320"/>
      <c r="F16" s="320"/>
      <c r="G16" s="320"/>
      <c r="H16" s="321"/>
      <c r="I16" s="291">
        <f>SUM(B16:H16)</f>
        <v>0</v>
      </c>
      <c r="J16" s="359"/>
      <c r="K16" s="359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59"/>
      <c r="Z16" s="359"/>
      <c r="AA16" s="359"/>
      <c r="AB16" s="359"/>
      <c r="AC16" s="359"/>
      <c r="AD16" s="359"/>
      <c r="AE16" s="359"/>
      <c r="AF16" s="359"/>
      <c r="AG16" s="359"/>
    </row>
    <row r="17" spans="1:33" x14ac:dyDescent="0.35">
      <c r="A17" s="287" t="s">
        <v>100</v>
      </c>
      <c r="B17" s="326"/>
      <c r="C17" s="327"/>
      <c r="D17" s="327"/>
      <c r="E17" s="327"/>
      <c r="F17" s="327"/>
      <c r="G17" s="327"/>
      <c r="H17" s="328"/>
      <c r="I17" s="291">
        <f t="shared" si="0"/>
        <v>0</v>
      </c>
      <c r="J17" s="359"/>
      <c r="K17" s="359"/>
      <c r="L17" s="359"/>
      <c r="M17" s="359"/>
      <c r="N17" s="359"/>
      <c r="O17" s="359"/>
      <c r="P17" s="359"/>
      <c r="Q17" s="359"/>
      <c r="R17" s="359"/>
      <c r="S17" s="359"/>
      <c r="T17" s="359"/>
      <c r="U17" s="359"/>
      <c r="V17" s="359"/>
      <c r="W17" s="359"/>
      <c r="X17" s="359"/>
      <c r="Y17" s="359"/>
      <c r="Z17" s="359"/>
      <c r="AA17" s="359"/>
      <c r="AB17" s="359"/>
      <c r="AC17" s="359"/>
      <c r="AD17" s="359"/>
      <c r="AE17" s="359"/>
      <c r="AF17" s="359"/>
      <c r="AG17" s="359"/>
    </row>
    <row r="18" spans="1:33" x14ac:dyDescent="0.35">
      <c r="A18" s="287" t="s">
        <v>157</v>
      </c>
      <c r="B18" s="326"/>
      <c r="C18" s="327"/>
      <c r="D18" s="327"/>
      <c r="E18" s="327"/>
      <c r="F18" s="327"/>
      <c r="G18" s="327"/>
      <c r="H18" s="328"/>
      <c r="I18" s="291">
        <f t="shared" si="0"/>
        <v>0</v>
      </c>
      <c r="J18" s="359"/>
      <c r="K18" s="359"/>
      <c r="L18" s="359"/>
      <c r="M18" s="359"/>
      <c r="N18" s="359"/>
      <c r="O18" s="359"/>
      <c r="P18" s="359"/>
      <c r="Q18" s="359"/>
      <c r="R18" s="359"/>
      <c r="S18" s="359"/>
      <c r="T18" s="359"/>
      <c r="U18" s="359"/>
      <c r="V18" s="359"/>
      <c r="W18" s="359"/>
      <c r="X18" s="359"/>
      <c r="Y18" s="359"/>
      <c r="Z18" s="359"/>
      <c r="AA18" s="359"/>
      <c r="AB18" s="359"/>
      <c r="AC18" s="359"/>
      <c r="AD18" s="359"/>
      <c r="AE18" s="359"/>
      <c r="AF18" s="359"/>
      <c r="AG18" s="359"/>
    </row>
    <row r="19" spans="1:33" x14ac:dyDescent="0.35">
      <c r="A19" s="287" t="s">
        <v>158</v>
      </c>
      <c r="B19" s="326"/>
      <c r="C19" s="327"/>
      <c r="D19" s="327"/>
      <c r="E19" s="327"/>
      <c r="F19" s="327"/>
      <c r="G19" s="327"/>
      <c r="H19" s="328"/>
      <c r="I19" s="291">
        <f t="shared" si="0"/>
        <v>0</v>
      </c>
      <c r="J19" s="359"/>
      <c r="K19" s="359"/>
      <c r="L19" s="359"/>
      <c r="M19" s="359"/>
      <c r="N19" s="359"/>
      <c r="O19" s="359"/>
      <c r="P19" s="359"/>
      <c r="Q19" s="359"/>
      <c r="R19" s="359"/>
      <c r="S19" s="359"/>
      <c r="T19" s="359"/>
      <c r="U19" s="359"/>
      <c r="V19" s="359"/>
      <c r="W19" s="359"/>
      <c r="X19" s="359"/>
      <c r="Y19" s="359"/>
      <c r="Z19" s="359"/>
      <c r="AA19" s="359"/>
      <c r="AB19" s="359"/>
      <c r="AC19" s="359"/>
      <c r="AD19" s="359"/>
      <c r="AE19" s="359"/>
      <c r="AF19" s="359"/>
      <c r="AG19" s="359"/>
    </row>
    <row r="20" spans="1:33" x14ac:dyDescent="0.35">
      <c r="A20" s="287" t="s">
        <v>171</v>
      </c>
      <c r="B20" s="326"/>
      <c r="C20" s="327"/>
      <c r="D20" s="327"/>
      <c r="E20" s="327"/>
      <c r="F20" s="327"/>
      <c r="G20" s="327"/>
      <c r="H20" s="328"/>
      <c r="I20" s="291">
        <f t="shared" si="0"/>
        <v>0</v>
      </c>
      <c r="J20" s="359"/>
      <c r="K20" s="359"/>
      <c r="L20" s="359"/>
      <c r="M20" s="359"/>
      <c r="N20" s="359"/>
      <c r="O20" s="359"/>
      <c r="P20" s="359"/>
      <c r="Q20" s="359"/>
      <c r="R20" s="359"/>
      <c r="S20" s="359"/>
      <c r="T20" s="359"/>
      <c r="U20" s="359"/>
      <c r="V20" s="359"/>
      <c r="W20" s="359"/>
      <c r="X20" s="359"/>
      <c r="Y20" s="359"/>
      <c r="Z20" s="359"/>
      <c r="AA20" s="359"/>
      <c r="AB20" s="359"/>
      <c r="AC20" s="359"/>
      <c r="AD20" s="359"/>
      <c r="AE20" s="359"/>
      <c r="AF20" s="359"/>
      <c r="AG20" s="359"/>
    </row>
    <row r="21" spans="1:33" x14ac:dyDescent="0.35">
      <c r="A21" s="287" t="s">
        <v>159</v>
      </c>
      <c r="B21" s="322"/>
      <c r="C21" s="323"/>
      <c r="D21" s="323"/>
      <c r="E21" s="323"/>
      <c r="F21" s="323"/>
      <c r="G21" s="323"/>
      <c r="H21" s="324"/>
      <c r="I21" s="291">
        <f t="shared" si="0"/>
        <v>0</v>
      </c>
      <c r="J21" s="359"/>
      <c r="K21" s="359"/>
      <c r="L21" s="359"/>
      <c r="M21" s="359"/>
      <c r="N21" s="359"/>
      <c r="O21" s="359"/>
      <c r="P21" s="359"/>
      <c r="Q21" s="359"/>
      <c r="R21" s="359"/>
      <c r="S21" s="359"/>
      <c r="T21" s="359"/>
      <c r="U21" s="359"/>
      <c r="V21" s="359"/>
      <c r="W21" s="359"/>
      <c r="X21" s="359"/>
      <c r="Y21" s="359"/>
      <c r="Z21" s="359"/>
      <c r="AA21" s="359"/>
      <c r="AB21" s="359"/>
      <c r="AC21" s="359"/>
      <c r="AD21" s="359"/>
      <c r="AE21" s="359"/>
      <c r="AF21" s="359"/>
      <c r="AG21" s="359"/>
    </row>
    <row r="22" spans="1:33" x14ac:dyDescent="0.35">
      <c r="A22" s="311" t="s">
        <v>3</v>
      </c>
      <c r="B22" s="296">
        <f>SUM(B13:B21)-B15</f>
        <v>0</v>
      </c>
      <c r="C22" s="296">
        <f t="shared" ref="C22:H22" si="2">SUM(C13:C21)-C15</f>
        <v>0</v>
      </c>
      <c r="D22" s="296">
        <f t="shared" si="2"/>
        <v>0</v>
      </c>
      <c r="E22" s="296">
        <f t="shared" si="2"/>
        <v>0</v>
      </c>
      <c r="F22" s="296">
        <f t="shared" si="2"/>
        <v>0</v>
      </c>
      <c r="G22" s="296">
        <f t="shared" si="2"/>
        <v>0</v>
      </c>
      <c r="H22" s="296">
        <f t="shared" si="2"/>
        <v>0</v>
      </c>
      <c r="I22" s="315">
        <f>SUM(I13:I21)-I15</f>
        <v>0</v>
      </c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</row>
    <row r="23" spans="1:33" s="359" customFormat="1" x14ac:dyDescent="0.35"/>
    <row r="24" spans="1:33" s="359" customFormat="1" ht="23.5" x14ac:dyDescent="0.55000000000000004">
      <c r="A24" s="362" t="s">
        <v>261</v>
      </c>
    </row>
    <row r="25" spans="1:33" x14ac:dyDescent="0.35">
      <c r="A25" s="422"/>
      <c r="B25" s="422" t="s">
        <v>148</v>
      </c>
      <c r="C25" s="422" t="s">
        <v>149</v>
      </c>
      <c r="D25" s="422" t="s">
        <v>150</v>
      </c>
      <c r="E25" s="422" t="s">
        <v>151</v>
      </c>
      <c r="F25" s="422" t="s">
        <v>152</v>
      </c>
      <c r="G25" s="422" t="s">
        <v>166</v>
      </c>
      <c r="H25" s="422" t="s">
        <v>167</v>
      </c>
      <c r="I25" s="423" t="s">
        <v>3</v>
      </c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</row>
    <row r="26" spans="1:33" x14ac:dyDescent="0.35">
      <c r="A26" s="421"/>
      <c r="B26" s="425" t="e">
        <f>(B22-B38)/B38</f>
        <v>#DIV/0!</v>
      </c>
      <c r="C26" s="425" t="e">
        <f t="shared" ref="C26:I26" si="3">(C22-C38)/C38</f>
        <v>#DIV/0!</v>
      </c>
      <c r="D26" s="425" t="e">
        <f t="shared" si="3"/>
        <v>#DIV/0!</v>
      </c>
      <c r="E26" s="425" t="e">
        <f t="shared" si="3"/>
        <v>#DIV/0!</v>
      </c>
      <c r="F26" s="425" t="e">
        <f t="shared" si="3"/>
        <v>#DIV/0!</v>
      </c>
      <c r="G26" s="425" t="e">
        <f t="shared" si="3"/>
        <v>#DIV/0!</v>
      </c>
      <c r="H26" s="425" t="e">
        <f t="shared" si="3"/>
        <v>#DIV/0!</v>
      </c>
      <c r="I26" s="426" t="e">
        <f t="shared" si="3"/>
        <v>#DIV/0!</v>
      </c>
      <c r="J26" s="359"/>
      <c r="K26" s="359"/>
      <c r="L26" s="359"/>
      <c r="M26" s="427"/>
      <c r="N26" s="359"/>
      <c r="O26" s="359"/>
      <c r="P26" s="359"/>
      <c r="Q26" s="359"/>
      <c r="R26" s="359"/>
      <c r="S26" s="359"/>
      <c r="T26" s="359"/>
      <c r="U26" s="359"/>
      <c r="V26" s="359"/>
      <c r="W26" s="359"/>
      <c r="X26" s="359"/>
      <c r="Y26" s="359"/>
      <c r="Z26" s="359"/>
      <c r="AA26" s="359"/>
      <c r="AB26" s="359"/>
      <c r="AC26" s="359"/>
      <c r="AD26" s="359"/>
      <c r="AE26" s="359"/>
      <c r="AF26" s="359"/>
      <c r="AG26" s="359"/>
    </row>
    <row r="27" spans="1:33" ht="23.5" x14ac:dyDescent="0.55000000000000004">
      <c r="A27" s="304" t="s">
        <v>162</v>
      </c>
      <c r="J27" s="359"/>
      <c r="K27" s="359"/>
      <c r="L27" s="359"/>
      <c r="M27" s="359"/>
      <c r="N27" s="359"/>
      <c r="O27" s="359"/>
      <c r="P27" s="359"/>
      <c r="Q27" s="359"/>
      <c r="R27" s="359"/>
      <c r="S27" s="359"/>
      <c r="T27" s="359"/>
      <c r="U27" s="359"/>
      <c r="V27" s="359"/>
      <c r="W27" s="359"/>
      <c r="X27" s="359"/>
      <c r="Y27" s="359"/>
      <c r="Z27" s="359"/>
      <c r="AA27" s="359"/>
      <c r="AB27" s="359"/>
      <c r="AC27" s="359"/>
      <c r="AD27" s="359"/>
      <c r="AE27" s="359"/>
      <c r="AF27" s="359"/>
      <c r="AG27" s="359"/>
    </row>
    <row r="28" spans="1:33" x14ac:dyDescent="0.35">
      <c r="A28" s="307"/>
      <c r="B28" s="307" t="s">
        <v>148</v>
      </c>
      <c r="C28" s="307" t="s">
        <v>149</v>
      </c>
      <c r="D28" s="307" t="s">
        <v>150</v>
      </c>
      <c r="E28" s="307" t="s">
        <v>151</v>
      </c>
      <c r="F28" s="307" t="s">
        <v>152</v>
      </c>
      <c r="G28" s="307" t="s">
        <v>166</v>
      </c>
      <c r="H28" s="307" t="s">
        <v>167</v>
      </c>
      <c r="I28" s="310" t="s">
        <v>3</v>
      </c>
      <c r="J28" s="359"/>
      <c r="K28" s="359"/>
      <c r="L28" s="359"/>
      <c r="M28" s="359"/>
      <c r="N28" s="359"/>
      <c r="O28" s="359"/>
      <c r="P28" s="359"/>
      <c r="Q28" s="359"/>
      <c r="R28" s="359"/>
      <c r="S28" s="359"/>
      <c r="T28" s="359"/>
      <c r="U28" s="359"/>
      <c r="V28" s="359"/>
      <c r="W28" s="359"/>
      <c r="X28" s="359"/>
      <c r="Y28" s="359"/>
      <c r="Z28" s="359"/>
      <c r="AA28" s="359"/>
      <c r="AB28" s="359"/>
      <c r="AC28" s="359"/>
      <c r="AD28" s="359"/>
      <c r="AE28" s="359"/>
      <c r="AF28" s="359"/>
      <c r="AG28" s="359"/>
    </row>
    <row r="29" spans="1:33" x14ac:dyDescent="0.35">
      <c r="A29" s="287" t="s">
        <v>169</v>
      </c>
      <c r="B29" s="289">
        <f>+'BVARI BUDGET'!H47</f>
        <v>0</v>
      </c>
      <c r="C29" s="289">
        <f>+'BVARI BUDGET'!K47</f>
        <v>0</v>
      </c>
      <c r="D29" s="289">
        <f>+'BVARI BUDGET'!N47</f>
        <v>0</v>
      </c>
      <c r="E29" s="289">
        <f>+'BVARI BUDGET'!Q47</f>
        <v>0</v>
      </c>
      <c r="F29" s="289">
        <f>+'BVARI BUDGET'!T47</f>
        <v>0</v>
      </c>
      <c r="G29" s="289">
        <f>+'BVARI BUDGET'!W47</f>
        <v>0</v>
      </c>
      <c r="H29" s="289">
        <f>+'BVARI BUDGET'!Z47</f>
        <v>0</v>
      </c>
      <c r="I29" s="308">
        <f>SUM(B29:H29)</f>
        <v>0</v>
      </c>
      <c r="J29" s="359"/>
      <c r="K29" s="359"/>
      <c r="L29" s="359"/>
      <c r="M29" s="359"/>
      <c r="N29" s="359"/>
      <c r="O29" s="359"/>
      <c r="P29" s="359"/>
      <c r="Q29" s="359"/>
      <c r="R29" s="359"/>
      <c r="S29" s="359"/>
      <c r="T29" s="359"/>
      <c r="U29" s="359"/>
      <c r="V29" s="359"/>
      <c r="W29" s="359"/>
      <c r="X29" s="359"/>
      <c r="Y29" s="359"/>
      <c r="Z29" s="359"/>
      <c r="AA29" s="359"/>
      <c r="AB29" s="359"/>
      <c r="AC29" s="359"/>
      <c r="AD29" s="359"/>
      <c r="AE29" s="359"/>
      <c r="AF29" s="359"/>
      <c r="AG29" s="359"/>
    </row>
    <row r="30" spans="1:33" x14ac:dyDescent="0.35">
      <c r="A30" s="287" t="s">
        <v>170</v>
      </c>
      <c r="B30" s="289">
        <f>+'BVARI BUDGET'!H77</f>
        <v>0</v>
      </c>
      <c r="C30" s="289">
        <f>+'BVARI BUDGET'!K77</f>
        <v>0</v>
      </c>
      <c r="D30" s="289">
        <f>+'BVARI BUDGET'!N77</f>
        <v>0</v>
      </c>
      <c r="E30" s="289">
        <f>+'BVARI BUDGET'!Q77</f>
        <v>0</v>
      </c>
      <c r="F30" s="289">
        <f>+'BVARI BUDGET'!T77</f>
        <v>0</v>
      </c>
      <c r="G30" s="289">
        <f>+'BVARI BUDGET'!W77</f>
        <v>0</v>
      </c>
      <c r="H30" s="289">
        <f>+'BVARI BUDGET'!Z77</f>
        <v>0</v>
      </c>
      <c r="I30" s="308">
        <f t="shared" ref="I30" si="4">SUM(B30:H30)</f>
        <v>0</v>
      </c>
      <c r="J30" s="359"/>
      <c r="K30" s="359"/>
      <c r="L30" s="359"/>
      <c r="M30" s="359"/>
      <c r="N30" s="359"/>
      <c r="O30" s="359"/>
      <c r="P30" s="359"/>
      <c r="Q30" s="359"/>
      <c r="R30" s="359"/>
      <c r="S30" s="359"/>
      <c r="T30" s="359"/>
      <c r="U30" s="359"/>
      <c r="V30" s="359"/>
      <c r="W30" s="359"/>
      <c r="X30" s="359"/>
      <c r="Y30" s="359"/>
      <c r="Z30" s="359"/>
      <c r="AA30" s="359"/>
      <c r="AB30" s="359"/>
      <c r="AC30" s="359"/>
      <c r="AD30" s="359"/>
      <c r="AE30" s="359"/>
      <c r="AF30" s="359"/>
      <c r="AG30" s="359"/>
    </row>
    <row r="31" spans="1:33" x14ac:dyDescent="0.35">
      <c r="A31" s="314" t="s">
        <v>168</v>
      </c>
      <c r="B31" s="316">
        <f>+B29+B30</f>
        <v>0</v>
      </c>
      <c r="C31" s="316">
        <f t="shared" ref="C31:H31" si="5">+C29+C30</f>
        <v>0</v>
      </c>
      <c r="D31" s="316">
        <f t="shared" si="5"/>
        <v>0</v>
      </c>
      <c r="E31" s="316">
        <f t="shared" si="5"/>
        <v>0</v>
      </c>
      <c r="F31" s="316">
        <f t="shared" si="5"/>
        <v>0</v>
      </c>
      <c r="G31" s="316">
        <f t="shared" si="5"/>
        <v>0</v>
      </c>
      <c r="H31" s="316">
        <f t="shared" si="5"/>
        <v>0</v>
      </c>
      <c r="I31" s="317">
        <f>SUM(B31:H31)</f>
        <v>0</v>
      </c>
      <c r="J31" s="359"/>
      <c r="K31" s="359"/>
      <c r="L31" s="359"/>
      <c r="M31" s="359"/>
      <c r="N31" s="359"/>
      <c r="O31" s="359"/>
      <c r="P31" s="359"/>
      <c r="Q31" s="359"/>
      <c r="R31" s="359"/>
      <c r="S31" s="359"/>
      <c r="T31" s="359"/>
      <c r="U31" s="359"/>
      <c r="V31" s="359"/>
      <c r="W31" s="359"/>
      <c r="X31" s="359"/>
      <c r="Y31" s="359"/>
      <c r="Z31" s="359"/>
      <c r="AA31" s="359"/>
      <c r="AB31" s="359"/>
      <c r="AC31" s="359"/>
      <c r="AD31" s="359"/>
      <c r="AE31" s="359"/>
      <c r="AF31" s="359"/>
      <c r="AG31" s="359"/>
    </row>
    <row r="32" spans="1:33" x14ac:dyDescent="0.35">
      <c r="A32" s="287" t="s">
        <v>97</v>
      </c>
      <c r="B32" s="289">
        <f>+'R&amp;R Budget YR 1'!$O$58</f>
        <v>0</v>
      </c>
      <c r="C32" s="289">
        <f>+'R&amp;R Budget YR 2'!$O$58</f>
        <v>0</v>
      </c>
      <c r="D32" s="289">
        <f>+'R&amp;R Budget YR 3'!$O$58</f>
        <v>0</v>
      </c>
      <c r="E32" s="289">
        <f>+'R&amp;R Budget YR 4'!$O$58</f>
        <v>0</v>
      </c>
      <c r="F32" s="289">
        <f>+'R&amp;R Budget YR 5'!$O$58</f>
        <v>0</v>
      </c>
      <c r="G32" s="289">
        <f>+'R&amp;R Budget YR 6'!$O$58</f>
        <v>0</v>
      </c>
      <c r="H32" s="289">
        <f>+'R&amp;R Budget YR 7'!$O$58</f>
        <v>0</v>
      </c>
      <c r="I32" s="308">
        <f>SUM(B32:H32)</f>
        <v>0</v>
      </c>
      <c r="J32" s="359"/>
      <c r="K32" s="359"/>
      <c r="L32" s="359"/>
      <c r="M32" s="359"/>
      <c r="N32" s="359"/>
      <c r="O32" s="359"/>
      <c r="P32" s="359"/>
      <c r="Q32" s="359"/>
      <c r="R32" s="359"/>
      <c r="S32" s="359"/>
      <c r="T32" s="359"/>
      <c r="U32" s="359"/>
      <c r="V32" s="359"/>
      <c r="W32" s="359"/>
      <c r="X32" s="359"/>
      <c r="Y32" s="359"/>
      <c r="Z32" s="359"/>
      <c r="AA32" s="359"/>
      <c r="AB32" s="359"/>
      <c r="AC32" s="359"/>
      <c r="AD32" s="359"/>
      <c r="AE32" s="359"/>
      <c r="AF32" s="359"/>
      <c r="AG32" s="359"/>
    </row>
    <row r="33" spans="1:33" x14ac:dyDescent="0.35">
      <c r="A33" s="287" t="s">
        <v>100</v>
      </c>
      <c r="B33" s="289">
        <f>+'R&amp;R Budget YR 1'!$O$79+'R&amp;R Budget YR 1'!$O$80</f>
        <v>0</v>
      </c>
      <c r="C33" s="289">
        <f>+'R&amp;R Budget YR 2'!$O$79+'R&amp;R Budget YR 2'!$O$80</f>
        <v>0</v>
      </c>
      <c r="D33" s="289">
        <f>+'R&amp;R Budget YR 3'!$O$79+'R&amp;R Budget YR 3'!$O$80</f>
        <v>0</v>
      </c>
      <c r="E33" s="289">
        <f>+'R&amp;R Budget YR 4'!$O$79+'R&amp;R Budget YR 4'!$O$80</f>
        <v>0</v>
      </c>
      <c r="F33" s="289">
        <f>+'R&amp;R Budget YR 5'!$O$79+'R&amp;R Budget YR 5'!$O$80</f>
        <v>0</v>
      </c>
      <c r="G33" s="289">
        <f>+'R&amp;R Budget YR 6'!$O$79+'R&amp;R Budget YR 6'!$O$80</f>
        <v>0</v>
      </c>
      <c r="H33" s="289">
        <f>+'R&amp;R Budget YR 7'!$O$79+'R&amp;R Budget YR 7'!$O$80</f>
        <v>0</v>
      </c>
      <c r="I33" s="308">
        <f t="shared" ref="I33:I37" si="6">SUM(B33:H33)</f>
        <v>0</v>
      </c>
      <c r="J33" s="359"/>
      <c r="K33" s="359"/>
      <c r="L33" s="359"/>
      <c r="M33" s="359"/>
      <c r="N33" s="359"/>
      <c r="O33" s="359"/>
      <c r="P33" s="359"/>
      <c r="Q33" s="359"/>
      <c r="R33" s="359"/>
      <c r="S33" s="359"/>
      <c r="T33" s="359"/>
      <c r="U33" s="359"/>
      <c r="V33" s="359"/>
      <c r="W33" s="359"/>
      <c r="X33" s="359"/>
      <c r="Y33" s="359"/>
      <c r="Z33" s="359"/>
      <c r="AA33" s="359"/>
      <c r="AB33" s="359"/>
      <c r="AC33" s="359"/>
      <c r="AD33" s="359"/>
      <c r="AE33" s="359"/>
      <c r="AF33" s="359"/>
      <c r="AG33" s="359"/>
    </row>
    <row r="34" spans="1:33" x14ac:dyDescent="0.35">
      <c r="A34" s="287" t="s">
        <v>157</v>
      </c>
      <c r="B34" s="289">
        <f>+'R&amp;R Budget YR 1'!$O$66</f>
        <v>0</v>
      </c>
      <c r="C34" s="289">
        <f>+'R&amp;R Budget YR 2'!$O$66</f>
        <v>0</v>
      </c>
      <c r="D34" s="289">
        <f>+'R&amp;R Budget YR 3'!$O$66</f>
        <v>0</v>
      </c>
      <c r="E34" s="289">
        <f>+'R&amp;R Budget YR 4'!$O$66</f>
        <v>0</v>
      </c>
      <c r="F34" s="289">
        <f>+'R&amp;R Budget YR 5'!$O$66</f>
        <v>0</v>
      </c>
      <c r="G34" s="289">
        <f>+'R&amp;R Budget YR 6'!$O$66</f>
        <v>0</v>
      </c>
      <c r="H34" s="289">
        <f>+'R&amp;R Budget YR 7'!$O$66</f>
        <v>0</v>
      </c>
      <c r="I34" s="308">
        <f t="shared" si="6"/>
        <v>0</v>
      </c>
      <c r="J34" s="359"/>
      <c r="K34" s="359"/>
      <c r="L34" s="359"/>
      <c r="M34" s="359"/>
      <c r="N34" s="359"/>
      <c r="O34" s="359"/>
      <c r="P34" s="359"/>
      <c r="Q34" s="359"/>
      <c r="R34" s="359"/>
      <c r="S34" s="359"/>
      <c r="T34" s="359"/>
      <c r="U34" s="359"/>
      <c r="V34" s="359"/>
      <c r="W34" s="359"/>
      <c r="X34" s="359"/>
      <c r="Y34" s="359"/>
      <c r="Z34" s="359"/>
      <c r="AA34" s="359"/>
      <c r="AB34" s="359"/>
      <c r="AC34" s="359"/>
      <c r="AD34" s="359"/>
      <c r="AE34" s="359"/>
      <c r="AF34" s="359"/>
      <c r="AG34" s="359"/>
    </row>
    <row r="35" spans="1:33" x14ac:dyDescent="0.35">
      <c r="A35" s="287" t="s">
        <v>158</v>
      </c>
      <c r="B35" s="289">
        <f>+'R&amp;R Budget YR 1'!$O$81+'R&amp;R Budget YR 1'!$O$82+'R&amp;R Budget YR 1'!$O$84+'R&amp;R Budget YR 1'!$O$85+'R&amp;R Budget YR 1'!$O$86+'R&amp;R Budget YR 1'!$O$87+'R&amp;R Budget YR 1'!$O$88</f>
        <v>0</v>
      </c>
      <c r="C35" s="289">
        <f>+'R&amp;R Budget YR 2'!$O$81+'R&amp;R Budget YR 2'!$O$82+'R&amp;R Budget YR 2'!$O$84+'R&amp;R Budget YR 2'!$O$85+'R&amp;R Budget YR 2'!$O$86+'R&amp;R Budget YR 2'!$O$87+'R&amp;R Budget YR 2'!$O$88</f>
        <v>0</v>
      </c>
      <c r="D35" s="289">
        <f>+'R&amp;R Budget YR 3'!$O$81+'R&amp;R Budget YR 3'!$O$82+'R&amp;R Budget YR 3'!$O$84+'R&amp;R Budget YR 3'!$O$85+'R&amp;R Budget YR 3'!$O$86+'R&amp;R Budget YR 3'!$O$87+'R&amp;R Budget YR 3'!$O$88</f>
        <v>0</v>
      </c>
      <c r="E35" s="289">
        <f>+'R&amp;R Budget YR 4'!$O$81+'R&amp;R Budget YR 4'!$O$82+'R&amp;R Budget YR 4'!$O$84+'R&amp;R Budget YR 4'!$O$85+'R&amp;R Budget YR 4'!$O$86+'R&amp;R Budget YR 4'!$O$87+'R&amp;R Budget YR 4'!$O$88</f>
        <v>0</v>
      </c>
      <c r="F35" s="289">
        <f>+'R&amp;R Budget YR 5'!$O$81+'R&amp;R Budget YR 5'!$O$82+'R&amp;R Budget YR 5'!$O$84+'R&amp;R Budget YR 5'!$O$85+'R&amp;R Budget YR 5'!$O$86+'R&amp;R Budget YR 5'!$O$87+'R&amp;R Budget YR 5'!$O$88</f>
        <v>0</v>
      </c>
      <c r="G35" s="289">
        <f>+'R&amp;R Budget YR 6'!$O$81+'R&amp;R Budget YR 6'!$O$82+'R&amp;R Budget YR 6'!$O$84+'R&amp;R Budget YR 6'!$O$85+'R&amp;R Budget YR 6'!$O$86+'R&amp;R Budget YR 6'!$O$87+'R&amp;R Budget YR 6'!$O$88</f>
        <v>0</v>
      </c>
      <c r="H35" s="289">
        <f>+'R&amp;R Budget YR 7'!$O$81+'R&amp;R Budget YR 7'!$O$82+'R&amp;R Budget YR 7'!$O$84+'R&amp;R Budget YR 7'!$O$85+'R&amp;R Budget YR 7'!$O$86+'R&amp;R Budget YR 7'!$O$87+'R&amp;R Budget YR 7'!$O$88</f>
        <v>0</v>
      </c>
      <c r="I35" s="308">
        <f t="shared" si="6"/>
        <v>0</v>
      </c>
      <c r="J35" s="359"/>
      <c r="K35" s="359"/>
      <c r="L35" s="359"/>
      <c r="M35" s="359"/>
      <c r="N35" s="359"/>
      <c r="O35" s="359"/>
      <c r="P35" s="359"/>
      <c r="Q35" s="359"/>
      <c r="R35" s="359"/>
      <c r="S35" s="359"/>
      <c r="T35" s="359"/>
      <c r="U35" s="359"/>
      <c r="V35" s="359"/>
      <c r="W35" s="359"/>
      <c r="X35" s="359"/>
      <c r="Y35" s="359"/>
      <c r="Z35" s="359"/>
      <c r="AA35" s="359"/>
      <c r="AB35" s="359"/>
      <c r="AC35" s="359"/>
      <c r="AD35" s="359"/>
      <c r="AE35" s="359"/>
      <c r="AF35" s="359"/>
      <c r="AG35" s="359"/>
    </row>
    <row r="36" spans="1:33" x14ac:dyDescent="0.35">
      <c r="A36" s="287" t="s">
        <v>171</v>
      </c>
      <c r="B36" s="289">
        <f>+'R&amp;R Budget YR 1'!$O$83</f>
        <v>0</v>
      </c>
      <c r="C36" s="289">
        <f>+'R&amp;R Budget YR 2'!$O$83</f>
        <v>0</v>
      </c>
      <c r="D36" s="289">
        <f>+'R&amp;R Budget YR 3'!$O$83</f>
        <v>0</v>
      </c>
      <c r="E36" s="289">
        <f>+'R&amp;R Budget YR 4'!$O$83</f>
        <v>0</v>
      </c>
      <c r="F36" s="289">
        <f>+'R&amp;R Budget YR 5'!$O$83</f>
        <v>0</v>
      </c>
      <c r="G36" s="289">
        <f>+'R&amp;R Budget YR 6'!$O$83</f>
        <v>0</v>
      </c>
      <c r="H36" s="289">
        <f>+'R&amp;R Budget YR 7'!$O$83</f>
        <v>0</v>
      </c>
      <c r="I36" s="308">
        <f t="shared" si="6"/>
        <v>0</v>
      </c>
      <c r="J36" s="359"/>
      <c r="K36" s="359"/>
      <c r="L36" s="359"/>
      <c r="M36" s="359"/>
      <c r="N36" s="359"/>
      <c r="O36" s="359"/>
      <c r="P36" s="359"/>
      <c r="Q36" s="359"/>
      <c r="R36" s="359"/>
      <c r="S36" s="359"/>
      <c r="T36" s="359"/>
      <c r="U36" s="359"/>
      <c r="V36" s="359"/>
      <c r="W36" s="359"/>
      <c r="X36" s="359"/>
      <c r="Y36" s="359"/>
      <c r="Z36" s="359"/>
      <c r="AA36" s="359"/>
      <c r="AB36" s="359"/>
      <c r="AC36" s="359"/>
      <c r="AD36" s="359"/>
      <c r="AE36" s="359"/>
      <c r="AF36" s="359"/>
      <c r="AG36" s="359"/>
    </row>
    <row r="37" spans="1:33" x14ac:dyDescent="0.35">
      <c r="A37" s="287" t="s">
        <v>159</v>
      </c>
      <c r="B37" s="289">
        <f>+'R&amp;R Budget YR 1'!$O$102</f>
        <v>0</v>
      </c>
      <c r="C37" s="289">
        <f>+'R&amp;R Budget YR 2'!$O$102</f>
        <v>0</v>
      </c>
      <c r="D37" s="289">
        <f>+'R&amp;R Budget YR 3'!$O$102</f>
        <v>0</v>
      </c>
      <c r="E37" s="289">
        <f>+'R&amp;R Budget YR 4'!$O$102</f>
        <v>0</v>
      </c>
      <c r="F37" s="289">
        <f>+'R&amp;R Budget YR 5'!$O$102</f>
        <v>0</v>
      </c>
      <c r="G37" s="289">
        <f>+'R&amp;R Budget YR 6'!$O$102</f>
        <v>0</v>
      </c>
      <c r="H37" s="289">
        <f>+'R&amp;R Budget YR 7'!$O$102</f>
        <v>0</v>
      </c>
      <c r="I37" s="308">
        <f t="shared" si="6"/>
        <v>0</v>
      </c>
      <c r="J37" s="359"/>
      <c r="K37" s="359"/>
      <c r="L37" s="359"/>
      <c r="M37" s="359"/>
      <c r="N37" s="359"/>
      <c r="O37" s="359"/>
      <c r="P37" s="359"/>
      <c r="Q37" s="359"/>
      <c r="R37" s="359"/>
      <c r="S37" s="359"/>
      <c r="T37" s="359"/>
      <c r="U37" s="359"/>
      <c r="V37" s="359"/>
      <c r="W37" s="359"/>
      <c r="X37" s="359"/>
      <c r="Y37" s="359"/>
      <c r="Z37" s="359"/>
      <c r="AA37" s="359"/>
      <c r="AB37" s="359"/>
      <c r="AC37" s="359"/>
      <c r="AD37" s="359"/>
      <c r="AE37" s="359"/>
      <c r="AF37" s="359"/>
      <c r="AG37" s="359"/>
    </row>
    <row r="38" spans="1:33" x14ac:dyDescent="0.35">
      <c r="A38" s="305" t="s">
        <v>3</v>
      </c>
      <c r="B38" s="306">
        <f>SUM(B29:B37)-B31</f>
        <v>0</v>
      </c>
      <c r="C38" s="306">
        <f t="shared" ref="C38:H38" si="7">SUM(C29:C37)-C31</f>
        <v>0</v>
      </c>
      <c r="D38" s="306">
        <f t="shared" si="7"/>
        <v>0</v>
      </c>
      <c r="E38" s="306">
        <f t="shared" si="7"/>
        <v>0</v>
      </c>
      <c r="F38" s="306">
        <f t="shared" si="7"/>
        <v>0</v>
      </c>
      <c r="G38" s="306">
        <f t="shared" si="7"/>
        <v>0</v>
      </c>
      <c r="H38" s="306">
        <f t="shared" si="7"/>
        <v>0</v>
      </c>
      <c r="I38" s="309">
        <f>SUM(I29:I37)-I31</f>
        <v>0</v>
      </c>
      <c r="J38" s="359"/>
      <c r="K38" s="359"/>
      <c r="L38" s="359"/>
      <c r="M38" s="359"/>
      <c r="N38" s="359"/>
      <c r="O38" s="359"/>
      <c r="P38" s="359"/>
      <c r="Q38" s="359"/>
      <c r="R38" s="359"/>
      <c r="S38" s="359"/>
      <c r="T38" s="359"/>
      <c r="U38" s="359"/>
      <c r="V38" s="359"/>
      <c r="W38" s="359"/>
      <c r="X38" s="359"/>
      <c r="Y38" s="359"/>
      <c r="Z38" s="359"/>
      <c r="AA38" s="359"/>
      <c r="AB38" s="359"/>
      <c r="AC38" s="359"/>
      <c r="AD38" s="359"/>
      <c r="AE38" s="359"/>
      <c r="AF38" s="359"/>
      <c r="AG38" s="359"/>
    </row>
    <row r="39" spans="1:33" s="359" customFormat="1" x14ac:dyDescent="0.35"/>
    <row r="40" spans="1:33" s="359" customFormat="1" x14ac:dyDescent="0.35"/>
    <row r="41" spans="1:33" s="359" customFormat="1" x14ac:dyDescent="0.35"/>
    <row r="42" spans="1:33" s="359" customFormat="1" x14ac:dyDescent="0.35"/>
    <row r="43" spans="1:33" s="359" customFormat="1" x14ac:dyDescent="0.35"/>
    <row r="44" spans="1:33" s="359" customFormat="1" x14ac:dyDescent="0.35"/>
    <row r="45" spans="1:33" s="359" customFormat="1" x14ac:dyDescent="0.35"/>
    <row r="46" spans="1:33" s="359" customFormat="1" x14ac:dyDescent="0.35"/>
    <row r="47" spans="1:33" s="359" customFormat="1" x14ac:dyDescent="0.35"/>
    <row r="48" spans="1:33" s="359" customFormat="1" x14ac:dyDescent="0.35"/>
    <row r="49" s="359" customFormat="1" x14ac:dyDescent="0.35"/>
    <row r="50" s="359" customFormat="1" x14ac:dyDescent="0.35"/>
    <row r="51" s="359" customFormat="1" x14ac:dyDescent="0.35"/>
    <row r="52" s="359" customFormat="1" x14ac:dyDescent="0.35"/>
    <row r="53" s="359" customFormat="1" x14ac:dyDescent="0.35"/>
    <row r="54" s="359" customFormat="1" x14ac:dyDescent="0.35"/>
    <row r="55" s="359" customFormat="1" x14ac:dyDescent="0.35"/>
    <row r="56" s="359" customFormat="1" x14ac:dyDescent="0.35"/>
    <row r="57" s="359" customFormat="1" x14ac:dyDescent="0.35"/>
    <row r="58" s="359" customFormat="1" x14ac:dyDescent="0.35"/>
    <row r="59" s="359" customFormat="1" x14ac:dyDescent="0.35"/>
    <row r="60" s="359" customFormat="1" x14ac:dyDescent="0.35"/>
    <row r="61" s="359" customFormat="1" x14ac:dyDescent="0.35"/>
    <row r="62" s="359" customFormat="1" x14ac:dyDescent="0.35"/>
    <row r="63" s="359" customFormat="1" x14ac:dyDescent="0.35"/>
    <row r="64" s="359" customFormat="1" x14ac:dyDescent="0.35"/>
    <row r="65" s="359" customFormat="1" x14ac:dyDescent="0.35"/>
    <row r="66" s="359" customFormat="1" x14ac:dyDescent="0.35"/>
    <row r="67" s="359" customFormat="1" x14ac:dyDescent="0.35"/>
    <row r="68" s="359" customFormat="1" x14ac:dyDescent="0.35"/>
    <row r="69" s="359" customFormat="1" x14ac:dyDescent="0.35"/>
    <row r="70" s="359" customFormat="1" x14ac:dyDescent="0.35"/>
    <row r="71" s="359" customFormat="1" x14ac:dyDescent="0.35"/>
    <row r="72" s="359" customFormat="1" x14ac:dyDescent="0.35"/>
    <row r="73" s="359" customFormat="1" x14ac:dyDescent="0.35"/>
    <row r="74" s="359" customFormat="1" x14ac:dyDescent="0.35"/>
    <row r="75" s="359" customFormat="1" x14ac:dyDescent="0.35"/>
    <row r="76" s="359" customFormat="1" x14ac:dyDescent="0.35"/>
    <row r="77" s="359" customFormat="1" x14ac:dyDescent="0.35"/>
    <row r="78" s="359" customFormat="1" x14ac:dyDescent="0.35"/>
    <row r="79" s="359" customFormat="1" x14ac:dyDescent="0.35"/>
    <row r="80" s="359" customFormat="1" x14ac:dyDescent="0.35"/>
    <row r="81" spans="10:33" s="359" customFormat="1" x14ac:dyDescent="0.35"/>
    <row r="82" spans="10:33" s="359" customFormat="1" x14ac:dyDescent="0.35"/>
    <row r="83" spans="10:33" s="359" customFormat="1" x14ac:dyDescent="0.35"/>
    <row r="84" spans="10:33" s="359" customFormat="1" x14ac:dyDescent="0.35"/>
    <row r="85" spans="10:33" s="359" customFormat="1" x14ac:dyDescent="0.35"/>
    <row r="86" spans="10:33" s="359" customFormat="1" x14ac:dyDescent="0.35"/>
    <row r="87" spans="10:33" s="359" customFormat="1" x14ac:dyDescent="0.35"/>
    <row r="88" spans="10:33" s="359" customFormat="1" x14ac:dyDescent="0.35"/>
    <row r="89" spans="10:33" s="359" customFormat="1" x14ac:dyDescent="0.35"/>
    <row r="90" spans="10:33" s="359" customFormat="1" x14ac:dyDescent="0.35"/>
    <row r="91" spans="10:33" s="359" customFormat="1" x14ac:dyDescent="0.35"/>
    <row r="92" spans="10:33" s="359" customFormat="1" x14ac:dyDescent="0.35"/>
    <row r="93" spans="10:33" s="359" customFormat="1" x14ac:dyDescent="0.35"/>
    <row r="94" spans="10:33" s="359" customFormat="1" x14ac:dyDescent="0.35"/>
    <row r="95" spans="10:33" x14ac:dyDescent="0.35">
      <c r="J95" s="359"/>
      <c r="K95" s="359"/>
      <c r="L95" s="35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</row>
    <row r="96" spans="10:33" x14ac:dyDescent="0.35">
      <c r="J96" s="359"/>
      <c r="K96" s="359"/>
      <c r="L96" s="35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</row>
    <row r="97" spans="10:33" x14ac:dyDescent="0.35">
      <c r="J97" s="359"/>
      <c r="K97" s="359"/>
      <c r="L97" s="35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</row>
    <row r="98" spans="10:33" x14ac:dyDescent="0.35">
      <c r="J98" s="359"/>
      <c r="K98" s="359"/>
      <c r="L98" s="359"/>
      <c r="M98" s="359"/>
      <c r="N98" s="359"/>
      <c r="O98" s="359"/>
      <c r="P98" s="359"/>
      <c r="Q98" s="359"/>
      <c r="R98" s="359"/>
      <c r="S98" s="359"/>
      <c r="T98" s="359"/>
      <c r="U98" s="359"/>
      <c r="V98" s="359"/>
      <c r="W98" s="359"/>
      <c r="X98" s="359"/>
      <c r="Y98" s="359"/>
      <c r="Z98" s="359"/>
      <c r="AA98" s="359"/>
      <c r="AB98" s="359"/>
      <c r="AC98" s="359"/>
      <c r="AD98" s="359"/>
      <c r="AE98" s="359"/>
      <c r="AF98" s="359"/>
      <c r="AG98" s="359"/>
    </row>
    <row r="99" spans="10:33" x14ac:dyDescent="0.35">
      <c r="J99" s="359"/>
      <c r="K99" s="359"/>
      <c r="L99" s="359"/>
      <c r="M99" s="359"/>
      <c r="N99" s="359"/>
      <c r="O99" s="359"/>
      <c r="P99" s="359"/>
      <c r="Q99" s="359"/>
      <c r="R99" s="359"/>
      <c r="S99" s="359"/>
      <c r="T99" s="359"/>
      <c r="U99" s="359"/>
      <c r="V99" s="359"/>
      <c r="W99" s="359"/>
      <c r="X99" s="359"/>
      <c r="Y99" s="359"/>
      <c r="Z99" s="359"/>
      <c r="AA99" s="359"/>
      <c r="AB99" s="359"/>
      <c r="AC99" s="359"/>
      <c r="AD99" s="359"/>
      <c r="AE99" s="359"/>
      <c r="AF99" s="359"/>
      <c r="AG99" s="359"/>
    </row>
    <row r="100" spans="10:33" x14ac:dyDescent="0.35">
      <c r="J100" s="359"/>
      <c r="K100" s="359"/>
      <c r="L100" s="359"/>
      <c r="M100" s="359"/>
      <c r="N100" s="359"/>
      <c r="O100" s="359"/>
      <c r="P100" s="359"/>
      <c r="Q100" s="359"/>
      <c r="R100" s="359"/>
      <c r="S100" s="359"/>
      <c r="T100" s="359"/>
      <c r="U100" s="359"/>
      <c r="V100" s="359"/>
      <c r="W100" s="359"/>
      <c r="X100" s="359"/>
      <c r="Y100" s="359"/>
      <c r="Z100" s="359"/>
      <c r="AA100" s="359"/>
      <c r="AB100" s="359"/>
      <c r="AC100" s="359"/>
      <c r="AD100" s="359"/>
      <c r="AE100" s="359"/>
      <c r="AF100" s="359"/>
      <c r="AG100" s="359"/>
    </row>
    <row r="101" spans="10:33" x14ac:dyDescent="0.35">
      <c r="J101" s="359"/>
      <c r="K101" s="359"/>
      <c r="L101" s="359"/>
      <c r="M101" s="359"/>
      <c r="N101" s="359"/>
      <c r="O101" s="359"/>
      <c r="P101" s="359"/>
      <c r="Q101" s="359"/>
      <c r="R101" s="359"/>
      <c r="S101" s="359"/>
      <c r="T101" s="359"/>
      <c r="U101" s="359"/>
      <c r="V101" s="359"/>
      <c r="W101" s="359"/>
      <c r="X101" s="359"/>
      <c r="Y101" s="359"/>
      <c r="Z101" s="359"/>
      <c r="AA101" s="359"/>
      <c r="AB101" s="359"/>
      <c r="AC101" s="359"/>
      <c r="AD101" s="359"/>
      <c r="AE101" s="359"/>
      <c r="AF101" s="359"/>
      <c r="AG101" s="359"/>
    </row>
    <row r="102" spans="10:33" x14ac:dyDescent="0.35">
      <c r="J102" s="359"/>
      <c r="K102" s="359"/>
      <c r="L102" s="359"/>
      <c r="M102" s="359"/>
      <c r="N102" s="359"/>
      <c r="O102" s="359"/>
      <c r="P102" s="359"/>
      <c r="Q102" s="359"/>
      <c r="R102" s="359"/>
      <c r="S102" s="359"/>
      <c r="T102" s="359"/>
      <c r="U102" s="359"/>
      <c r="V102" s="359"/>
      <c r="W102" s="359"/>
      <c r="X102" s="359"/>
      <c r="Y102" s="359"/>
      <c r="Z102" s="359"/>
      <c r="AA102" s="359"/>
      <c r="AB102" s="359"/>
      <c r="AC102" s="359"/>
      <c r="AD102" s="359"/>
      <c r="AE102" s="359"/>
      <c r="AF102" s="359"/>
      <c r="AG102" s="359"/>
    </row>
    <row r="103" spans="10:33" x14ac:dyDescent="0.35">
      <c r="J103" s="359"/>
      <c r="K103" s="359"/>
      <c r="L103" s="359"/>
      <c r="M103" s="359"/>
      <c r="N103" s="359"/>
      <c r="O103" s="359"/>
      <c r="P103" s="359"/>
      <c r="Q103" s="359"/>
      <c r="R103" s="359"/>
      <c r="S103" s="359"/>
      <c r="T103" s="359"/>
      <c r="U103" s="359"/>
      <c r="V103" s="359"/>
      <c r="W103" s="359"/>
      <c r="X103" s="359"/>
      <c r="Y103" s="359"/>
      <c r="Z103" s="359"/>
      <c r="AA103" s="359"/>
      <c r="AB103" s="359"/>
      <c r="AC103" s="359"/>
      <c r="AD103" s="359"/>
      <c r="AE103" s="359"/>
      <c r="AF103" s="359"/>
      <c r="AG103" s="359"/>
    </row>
    <row r="104" spans="10:33" x14ac:dyDescent="0.35">
      <c r="J104" s="359"/>
      <c r="K104" s="359"/>
      <c r="L104" s="359"/>
      <c r="M104" s="359"/>
      <c r="N104" s="359"/>
      <c r="O104" s="359"/>
      <c r="P104" s="359"/>
      <c r="Q104" s="359"/>
      <c r="R104" s="359"/>
      <c r="S104" s="359"/>
      <c r="T104" s="359"/>
      <c r="U104" s="359"/>
      <c r="V104" s="359"/>
      <c r="W104" s="359"/>
      <c r="X104" s="359"/>
      <c r="Y104" s="359"/>
      <c r="Z104" s="359"/>
      <c r="AA104" s="359"/>
      <c r="AB104" s="359"/>
      <c r="AC104" s="359"/>
      <c r="AD104" s="359"/>
      <c r="AE104" s="359"/>
      <c r="AF104" s="359"/>
      <c r="AG104" s="359"/>
    </row>
  </sheetData>
  <mergeCells count="7">
    <mergeCell ref="C8:D8"/>
    <mergeCell ref="C2:F2"/>
    <mergeCell ref="C3:D3"/>
    <mergeCell ref="C4:D4"/>
    <mergeCell ref="C5:D5"/>
    <mergeCell ref="C6:D6"/>
    <mergeCell ref="C7:D7"/>
  </mergeCells>
  <conditionalFormatting sqref="F4:F6">
    <cfRule type="expression" dxfId="2" priority="2" stopIfTrue="1">
      <formula>$F$6="DATE ERROR"</formula>
    </cfRule>
  </conditionalFormatting>
  <conditionalFormatting sqref="B26:I26">
    <cfRule type="cellIs" dxfId="1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8" tint="0.39997558519241921"/>
  </sheetPr>
  <dimension ref="A1:AR134"/>
  <sheetViews>
    <sheetView workbookViewId="0">
      <selection activeCell="C22" sqref="C22"/>
    </sheetView>
  </sheetViews>
  <sheetFormatPr defaultColWidth="9.1796875" defaultRowHeight="14.5" x14ac:dyDescent="0.35"/>
  <cols>
    <col min="1" max="1" width="8.26953125" style="287" customWidth="1"/>
    <col min="2" max="2" width="11" style="287" customWidth="1"/>
    <col min="3" max="3" width="26.54296875" style="287" customWidth="1"/>
    <col min="4" max="4" width="12.54296875" style="287" customWidth="1"/>
    <col min="5" max="6" width="12.54296875" style="287" bestFit="1" customWidth="1"/>
    <col min="7" max="7" width="12.81640625" style="287" customWidth="1"/>
    <col min="8" max="8" width="13.1796875" style="287" customWidth="1"/>
    <col min="9" max="9" width="13" style="287" customWidth="1"/>
    <col min="10" max="10" width="11.81640625" style="287" customWidth="1"/>
    <col min="11" max="11" width="11.54296875" style="287" bestFit="1" customWidth="1"/>
    <col min="12" max="12" width="3.54296875" style="287" customWidth="1"/>
    <col min="13" max="13" width="11.81640625" style="287" customWidth="1"/>
    <col min="14" max="14" width="11.54296875" style="287" bestFit="1" customWidth="1"/>
    <col min="15" max="44" width="9.1796875" style="359"/>
    <col min="45" max="16384" width="9.1796875" style="287"/>
  </cols>
  <sheetData>
    <row r="1" spans="1:14" s="1" customFormat="1" ht="11.25" customHeight="1" x14ac:dyDescent="0.25">
      <c r="D1" s="2"/>
      <c r="E1" s="2"/>
      <c r="F1" s="3"/>
      <c r="G1" s="3"/>
      <c r="I1" s="3"/>
      <c r="J1" s="3"/>
      <c r="L1" s="3"/>
      <c r="M1" s="3"/>
    </row>
    <row r="2" spans="1:14" s="1" customFormat="1" ht="11.25" customHeight="1" x14ac:dyDescent="0.25">
      <c r="A2" s="201" t="s">
        <v>0</v>
      </c>
      <c r="B2" s="355"/>
      <c r="C2" s="795">
        <f>+'BVARI BUDGET'!C2</f>
        <v>0</v>
      </c>
      <c r="D2" s="795"/>
      <c r="E2" s="795"/>
      <c r="F2" s="796"/>
      <c r="G2" s="6"/>
      <c r="H2" s="6"/>
      <c r="I2" s="104" t="s">
        <v>59</v>
      </c>
      <c r="J2" s="95"/>
      <c r="K2" s="95"/>
      <c r="L2" s="96"/>
      <c r="M2" s="95"/>
      <c r="N2" s="365"/>
    </row>
    <row r="3" spans="1:14" s="1" customFormat="1" ht="11.25" customHeight="1" x14ac:dyDescent="0.25">
      <c r="A3" s="202" t="s">
        <v>47</v>
      </c>
      <c r="B3" s="356"/>
      <c r="C3" s="811">
        <f>+'BVARI BUDGET'!C3</f>
        <v>0</v>
      </c>
      <c r="D3" s="811"/>
      <c r="E3" s="358" t="s">
        <v>227</v>
      </c>
      <c r="F3" s="366">
        <f>+'BVARI BUDGET'!H3</f>
        <v>0</v>
      </c>
      <c r="G3" s="6"/>
      <c r="H3" s="6"/>
      <c r="I3" s="158" t="s">
        <v>60</v>
      </c>
      <c r="J3" s="159"/>
      <c r="K3" s="159"/>
      <c r="L3" s="159"/>
      <c r="M3" s="159"/>
      <c r="N3" s="160"/>
    </row>
    <row r="4" spans="1:14" s="1" customFormat="1" ht="11.25" customHeight="1" x14ac:dyDescent="0.25">
      <c r="A4" s="202" t="s">
        <v>1</v>
      </c>
      <c r="B4" s="356"/>
      <c r="C4" s="811">
        <f>+'BVARI BUDGET'!C4</f>
        <v>0</v>
      </c>
      <c r="D4" s="811"/>
      <c r="E4" s="356" t="s">
        <v>43</v>
      </c>
      <c r="F4" s="367">
        <f>+'BVARI BUDGET'!H4</f>
        <v>44743</v>
      </c>
      <c r="G4" s="6"/>
      <c r="H4" s="6"/>
      <c r="I4" s="107" t="s">
        <v>61</v>
      </c>
      <c r="J4" s="105"/>
      <c r="K4" s="105"/>
      <c r="L4" s="105"/>
      <c r="M4" s="105"/>
      <c r="N4" s="106"/>
    </row>
    <row r="5" spans="1:14" s="1" customFormat="1" ht="11.25" customHeight="1" x14ac:dyDescent="0.25">
      <c r="A5" s="202" t="s">
        <v>9</v>
      </c>
      <c r="B5" s="356"/>
      <c r="C5" s="811">
        <f>+'BVARI BUDGET'!C5</f>
        <v>0</v>
      </c>
      <c r="D5" s="811"/>
      <c r="E5" s="356" t="s">
        <v>44</v>
      </c>
      <c r="F5" s="367">
        <f>+'BVARI BUDGET'!H5</f>
        <v>47299</v>
      </c>
      <c r="G5" s="6"/>
      <c r="H5" s="6"/>
      <c r="I5" s="161" t="s">
        <v>63</v>
      </c>
      <c r="J5" s="99"/>
      <c r="K5" s="99"/>
      <c r="L5" s="99"/>
      <c r="M5" s="99"/>
      <c r="N5" s="100"/>
    </row>
    <row r="6" spans="1:14" s="1" customFormat="1" ht="11.25" customHeight="1" x14ac:dyDescent="0.25">
      <c r="A6" s="202" t="s">
        <v>10</v>
      </c>
      <c r="B6" s="356"/>
      <c r="C6" s="811">
        <f>+'BVARI BUDGET'!C6</f>
        <v>0</v>
      </c>
      <c r="D6" s="811"/>
      <c r="E6" s="356" t="s">
        <v>45</v>
      </c>
      <c r="F6" s="367" t="str">
        <f>+'BVARI BUDGET'!H6</f>
        <v>7 Yrs</v>
      </c>
      <c r="G6" s="6"/>
      <c r="H6" s="6"/>
      <c r="I6" s="352" t="s">
        <v>174</v>
      </c>
      <c r="J6" s="99"/>
      <c r="K6" s="99"/>
      <c r="L6" s="99"/>
      <c r="M6" s="99"/>
      <c r="N6" s="100"/>
    </row>
    <row r="7" spans="1:14" s="1" customFormat="1" ht="11.25" customHeight="1" x14ac:dyDescent="0.25">
      <c r="A7" s="202" t="s">
        <v>249</v>
      </c>
      <c r="B7" s="356"/>
      <c r="C7" s="811">
        <f>+'BVARI BUDGET'!H8</f>
        <v>0</v>
      </c>
      <c r="D7" s="811"/>
      <c r="E7" s="356" t="s">
        <v>229</v>
      </c>
      <c r="F7" s="368"/>
      <c r="G7" s="6"/>
      <c r="H7" s="6"/>
      <c r="I7" s="428" t="s">
        <v>265</v>
      </c>
      <c r="J7" s="102"/>
      <c r="K7" s="102"/>
      <c r="L7" s="102"/>
      <c r="M7" s="102"/>
      <c r="N7" s="103"/>
    </row>
    <row r="8" spans="1:14" s="1" customFormat="1" ht="11.25" customHeight="1" x14ac:dyDescent="0.35">
      <c r="A8" s="205" t="s">
        <v>228</v>
      </c>
      <c r="B8" s="357"/>
      <c r="C8" s="810"/>
      <c r="D8" s="810"/>
      <c r="E8" s="357" t="s">
        <v>230</v>
      </c>
      <c r="F8" s="369"/>
      <c r="G8" s="94"/>
      <c r="H8" s="94"/>
      <c r="I8" s="359"/>
      <c r="J8" s="359"/>
      <c r="K8" s="359"/>
      <c r="L8" s="359"/>
      <c r="M8" s="359"/>
      <c r="N8" s="359"/>
    </row>
    <row r="9" spans="1:14" s="359" customFormat="1" x14ac:dyDescent="0.35">
      <c r="B9" s="360"/>
      <c r="C9" s="361"/>
    </row>
    <row r="10" spans="1:14" s="359" customFormat="1" x14ac:dyDescent="0.35">
      <c r="C10" s="361"/>
    </row>
    <row r="11" spans="1:14" s="359" customFormat="1" ht="23.5" x14ac:dyDescent="0.55000000000000004">
      <c r="B11" s="362" t="s">
        <v>240</v>
      </c>
      <c r="G11" s="390"/>
    </row>
    <row r="12" spans="1:14" s="359" customFormat="1" ht="58" x14ac:dyDescent="0.35">
      <c r="A12" s="374" t="s">
        <v>226</v>
      </c>
      <c r="B12" s="375" t="s">
        <v>147</v>
      </c>
      <c r="C12" s="377" t="s">
        <v>231</v>
      </c>
      <c r="D12" s="359" t="s">
        <v>148</v>
      </c>
      <c r="E12" s="359" t="s">
        <v>149</v>
      </c>
      <c r="F12" s="359" t="s">
        <v>150</v>
      </c>
      <c r="G12" s="359" t="s">
        <v>151</v>
      </c>
      <c r="H12" s="287" t="s">
        <v>152</v>
      </c>
      <c r="I12" s="363" t="s">
        <v>166</v>
      </c>
      <c r="J12" s="363" t="s">
        <v>167</v>
      </c>
      <c r="K12" s="359" t="s">
        <v>3</v>
      </c>
      <c r="M12" s="364" t="s">
        <v>153</v>
      </c>
      <c r="N12" s="364" t="s">
        <v>154</v>
      </c>
    </row>
    <row r="13" spans="1:14" x14ac:dyDescent="0.35">
      <c r="B13" s="288">
        <v>600000</v>
      </c>
      <c r="C13" s="353" t="s">
        <v>223</v>
      </c>
      <c r="D13" s="354"/>
      <c r="E13" s="354"/>
      <c r="F13" s="354"/>
      <c r="G13" s="354"/>
      <c r="H13" s="354"/>
      <c r="I13" s="354"/>
      <c r="J13" s="354"/>
      <c r="K13" s="290">
        <f>SUM(D13:J13)</f>
        <v>0</v>
      </c>
      <c r="L13" s="359"/>
      <c r="M13" s="354"/>
      <c r="N13" s="291">
        <f t="shared" ref="N13:N54" si="0">+K13-M13</f>
        <v>0</v>
      </c>
    </row>
    <row r="14" spans="1:14" x14ac:dyDescent="0.35">
      <c r="B14" s="287">
        <v>610000</v>
      </c>
      <c r="C14" s="353" t="s">
        <v>224</v>
      </c>
      <c r="D14" s="327"/>
      <c r="E14" s="327"/>
      <c r="F14" s="327"/>
      <c r="G14" s="327"/>
      <c r="H14" s="327"/>
      <c r="I14" s="327"/>
      <c r="J14" s="327"/>
      <c r="K14" s="290">
        <f t="shared" ref="K14:K54" si="1">SUM(D14:J14)</f>
        <v>0</v>
      </c>
      <c r="L14" s="359"/>
      <c r="M14" s="327"/>
      <c r="N14" s="291">
        <f t="shared" si="0"/>
        <v>0</v>
      </c>
    </row>
    <row r="15" spans="1:14" x14ac:dyDescent="0.35">
      <c r="B15" s="287">
        <v>612000</v>
      </c>
      <c r="C15" s="353" t="s">
        <v>225</v>
      </c>
      <c r="D15" s="327"/>
      <c r="E15" s="327"/>
      <c r="F15" s="327"/>
      <c r="G15" s="327"/>
      <c r="H15" s="327"/>
      <c r="I15" s="327"/>
      <c r="J15" s="327"/>
      <c r="K15" s="290">
        <f t="shared" si="1"/>
        <v>0</v>
      </c>
      <c r="L15" s="359"/>
      <c r="M15" s="327"/>
      <c r="N15" s="291">
        <f t="shared" si="0"/>
        <v>0</v>
      </c>
    </row>
    <row r="16" spans="1:14" x14ac:dyDescent="0.35">
      <c r="B16" s="287">
        <v>620000</v>
      </c>
      <c r="C16" s="287" t="s">
        <v>155</v>
      </c>
      <c r="D16" s="327"/>
      <c r="E16" s="327"/>
      <c r="F16" s="327"/>
      <c r="G16" s="327"/>
      <c r="H16" s="327"/>
      <c r="I16" s="327"/>
      <c r="J16" s="327"/>
      <c r="K16" s="290">
        <f t="shared" si="1"/>
        <v>0</v>
      </c>
      <c r="L16" s="359"/>
      <c r="M16" s="327"/>
      <c r="N16" s="291">
        <f t="shared" si="0"/>
        <v>0</v>
      </c>
    </row>
    <row r="17" spans="1:14" x14ac:dyDescent="0.35">
      <c r="B17" s="287">
        <v>640500</v>
      </c>
      <c r="C17" s="287" t="s">
        <v>156</v>
      </c>
      <c r="D17" s="327"/>
      <c r="E17" s="327"/>
      <c r="F17" s="327"/>
      <c r="G17" s="327"/>
      <c r="H17" s="327"/>
      <c r="I17" s="327"/>
      <c r="J17" s="327"/>
      <c r="K17" s="290">
        <f t="shared" si="1"/>
        <v>0</v>
      </c>
      <c r="L17" s="359"/>
      <c r="M17" s="327"/>
      <c r="N17" s="291">
        <f t="shared" si="0"/>
        <v>0</v>
      </c>
    </row>
    <row r="18" spans="1:14" x14ac:dyDescent="0.35">
      <c r="B18" s="287">
        <v>653400</v>
      </c>
      <c r="C18" s="287" t="s">
        <v>97</v>
      </c>
      <c r="D18" s="327"/>
      <c r="E18" s="354"/>
      <c r="F18" s="327"/>
      <c r="G18" s="327"/>
      <c r="H18" s="327"/>
      <c r="I18" s="327"/>
      <c r="J18" s="327"/>
      <c r="K18" s="290">
        <f t="shared" si="1"/>
        <v>0</v>
      </c>
      <c r="L18" s="359"/>
      <c r="M18" s="327"/>
      <c r="N18" s="291">
        <f t="shared" si="0"/>
        <v>0</v>
      </c>
    </row>
    <row r="19" spans="1:14" x14ac:dyDescent="0.35">
      <c r="B19" s="287">
        <v>630000</v>
      </c>
      <c r="C19" s="353" t="s">
        <v>232</v>
      </c>
      <c r="D19" s="327"/>
      <c r="E19" s="327"/>
      <c r="F19" s="327"/>
      <c r="G19" s="327"/>
      <c r="H19" s="327"/>
      <c r="I19" s="327"/>
      <c r="J19" s="327"/>
      <c r="K19" s="290">
        <f t="shared" si="1"/>
        <v>0</v>
      </c>
      <c r="L19" s="359"/>
      <c r="M19" s="327"/>
      <c r="N19" s="291">
        <f t="shared" si="0"/>
        <v>0</v>
      </c>
    </row>
    <row r="20" spans="1:14" x14ac:dyDescent="0.35">
      <c r="B20" s="287">
        <v>633034</v>
      </c>
      <c r="C20" s="353" t="s">
        <v>233</v>
      </c>
      <c r="D20" s="327"/>
      <c r="E20" s="327"/>
      <c r="F20" s="327"/>
      <c r="G20" s="327"/>
      <c r="H20" s="327"/>
      <c r="I20" s="327"/>
      <c r="J20" s="327"/>
      <c r="K20" s="290">
        <f t="shared" si="1"/>
        <v>0</v>
      </c>
      <c r="L20" s="359"/>
      <c r="M20" s="327"/>
      <c r="N20" s="291">
        <f t="shared" ref="N20:N53" si="2">+K20-M20</f>
        <v>0</v>
      </c>
    </row>
    <row r="21" spans="1:14" x14ac:dyDescent="0.35">
      <c r="B21" s="287">
        <v>637000</v>
      </c>
      <c r="C21" s="353" t="s">
        <v>234</v>
      </c>
      <c r="D21" s="327"/>
      <c r="E21" s="327"/>
      <c r="F21" s="327"/>
      <c r="G21" s="327"/>
      <c r="H21" s="327"/>
      <c r="I21" s="327"/>
      <c r="J21" s="327"/>
      <c r="K21" s="290">
        <f t="shared" si="1"/>
        <v>0</v>
      </c>
      <c r="L21" s="359"/>
      <c r="M21" s="327"/>
      <c r="N21" s="291">
        <f t="shared" si="2"/>
        <v>0</v>
      </c>
    </row>
    <row r="22" spans="1:14" x14ac:dyDescent="0.35">
      <c r="B22" s="287">
        <v>640300</v>
      </c>
      <c r="C22" s="353" t="s">
        <v>235</v>
      </c>
      <c r="D22" s="327"/>
      <c r="E22" s="327"/>
      <c r="F22" s="327"/>
      <c r="G22" s="327"/>
      <c r="H22" s="327"/>
      <c r="I22" s="327"/>
      <c r="J22" s="327"/>
      <c r="K22" s="290">
        <f t="shared" si="1"/>
        <v>0</v>
      </c>
      <c r="L22" s="359"/>
      <c r="M22" s="327"/>
      <c r="N22" s="291">
        <f t="shared" si="2"/>
        <v>0</v>
      </c>
    </row>
    <row r="23" spans="1:14" x14ac:dyDescent="0.35">
      <c r="B23" s="287">
        <v>641000</v>
      </c>
      <c r="C23" s="353" t="s">
        <v>238</v>
      </c>
      <c r="D23" s="327"/>
      <c r="E23" s="327"/>
      <c r="F23" s="327"/>
      <c r="G23" s="327"/>
      <c r="H23" s="327"/>
      <c r="I23" s="327"/>
      <c r="J23" s="327"/>
      <c r="K23" s="290">
        <f t="shared" si="1"/>
        <v>0</v>
      </c>
      <c r="L23" s="359"/>
      <c r="M23" s="327"/>
      <c r="N23" s="291">
        <f t="shared" si="2"/>
        <v>0</v>
      </c>
    </row>
    <row r="24" spans="1:14" x14ac:dyDescent="0.35">
      <c r="B24" s="287">
        <v>641007</v>
      </c>
      <c r="C24" s="353" t="s">
        <v>239</v>
      </c>
      <c r="D24" s="327"/>
      <c r="E24" s="327"/>
      <c r="F24" s="327"/>
      <c r="G24" s="327"/>
      <c r="H24" s="327"/>
      <c r="I24" s="327"/>
      <c r="J24" s="327"/>
      <c r="K24" s="290">
        <f t="shared" si="1"/>
        <v>0</v>
      </c>
      <c r="L24" s="359"/>
      <c r="M24" s="327"/>
      <c r="N24" s="291">
        <f t="shared" si="2"/>
        <v>0</v>
      </c>
    </row>
    <row r="25" spans="1:14" x14ac:dyDescent="0.35">
      <c r="B25" s="287">
        <v>652000</v>
      </c>
      <c r="C25" s="353" t="s">
        <v>242</v>
      </c>
      <c r="D25" s="327"/>
      <c r="E25" s="327"/>
      <c r="F25" s="327"/>
      <c r="G25" s="327"/>
      <c r="H25" s="327"/>
      <c r="I25" s="327"/>
      <c r="J25" s="327"/>
      <c r="K25" s="290">
        <f t="shared" si="1"/>
        <v>0</v>
      </c>
      <c r="L25" s="359"/>
      <c r="M25" s="327"/>
      <c r="N25" s="291">
        <f t="shared" si="2"/>
        <v>0</v>
      </c>
    </row>
    <row r="26" spans="1:14" x14ac:dyDescent="0.35">
      <c r="B26" s="287">
        <v>652100</v>
      </c>
      <c r="C26" s="353" t="s">
        <v>241</v>
      </c>
      <c r="D26" s="327"/>
      <c r="E26" s="327"/>
      <c r="F26" s="327"/>
      <c r="G26" s="327"/>
      <c r="H26" s="327"/>
      <c r="I26" s="327"/>
      <c r="J26" s="327"/>
      <c r="K26" s="290">
        <f t="shared" si="1"/>
        <v>0</v>
      </c>
      <c r="L26" s="359"/>
      <c r="M26" s="327"/>
      <c r="N26" s="291">
        <f t="shared" si="2"/>
        <v>0</v>
      </c>
    </row>
    <row r="27" spans="1:14" x14ac:dyDescent="0.35">
      <c r="B27" s="385">
        <v>642500</v>
      </c>
      <c r="C27" s="386" t="s">
        <v>237</v>
      </c>
      <c r="D27" s="327"/>
      <c r="E27" s="327"/>
      <c r="F27" s="327"/>
      <c r="G27" s="327"/>
      <c r="H27" s="327"/>
      <c r="I27" s="327"/>
      <c r="J27" s="327"/>
      <c r="K27" s="290">
        <f t="shared" si="1"/>
        <v>0</v>
      </c>
      <c r="L27" s="359"/>
      <c r="M27" s="327"/>
      <c r="N27" s="291">
        <f t="shared" si="2"/>
        <v>0</v>
      </c>
    </row>
    <row r="28" spans="1:14" x14ac:dyDescent="0.35">
      <c r="B28" s="287">
        <v>643000</v>
      </c>
      <c r="C28" s="353" t="s">
        <v>236</v>
      </c>
      <c r="D28" s="327"/>
      <c r="E28" s="327"/>
      <c r="F28" s="327"/>
      <c r="G28" s="327"/>
      <c r="H28" s="327"/>
      <c r="I28" s="327"/>
      <c r="J28" s="327"/>
      <c r="K28" s="290">
        <f t="shared" si="1"/>
        <v>0</v>
      </c>
      <c r="L28" s="359"/>
      <c r="M28" s="327"/>
      <c r="N28" s="291">
        <f t="shared" si="2"/>
        <v>0</v>
      </c>
    </row>
    <row r="29" spans="1:14" x14ac:dyDescent="0.35">
      <c r="B29" s="287">
        <v>654004</v>
      </c>
      <c r="C29" s="353" t="s">
        <v>243</v>
      </c>
      <c r="D29" s="327"/>
      <c r="E29" s="327"/>
      <c r="F29" s="327"/>
      <c r="G29" s="327"/>
      <c r="H29" s="327"/>
      <c r="I29" s="327"/>
      <c r="J29" s="327"/>
      <c r="K29" s="290">
        <f t="shared" si="1"/>
        <v>0</v>
      </c>
      <c r="L29" s="359"/>
      <c r="M29" s="327"/>
      <c r="N29" s="291">
        <f t="shared" si="2"/>
        <v>0</v>
      </c>
    </row>
    <row r="30" spans="1:14" x14ac:dyDescent="0.35">
      <c r="B30" s="287">
        <v>654014</v>
      </c>
      <c r="C30" s="353" t="s">
        <v>244</v>
      </c>
      <c r="D30" s="327"/>
      <c r="E30" s="327"/>
      <c r="F30" s="327"/>
      <c r="G30" s="327"/>
      <c r="H30" s="327"/>
      <c r="I30" s="327"/>
      <c r="J30" s="327"/>
      <c r="K30" s="290">
        <f t="shared" si="1"/>
        <v>0</v>
      </c>
      <c r="L30" s="359"/>
      <c r="M30" s="327"/>
      <c r="N30" s="291">
        <f t="shared" si="2"/>
        <v>0</v>
      </c>
    </row>
    <row r="31" spans="1:14" x14ac:dyDescent="0.35">
      <c r="B31" s="287">
        <v>691500</v>
      </c>
      <c r="C31" s="353" t="s">
        <v>245</v>
      </c>
      <c r="D31" s="327"/>
      <c r="E31" s="327"/>
      <c r="F31" s="327"/>
      <c r="G31" s="327"/>
      <c r="H31" s="327"/>
      <c r="I31" s="327"/>
      <c r="J31" s="327"/>
      <c r="K31" s="290">
        <f t="shared" si="1"/>
        <v>0</v>
      </c>
      <c r="L31" s="359"/>
      <c r="M31" s="327"/>
      <c r="N31" s="291">
        <f t="shared" si="2"/>
        <v>0</v>
      </c>
    </row>
    <row r="32" spans="1:14" x14ac:dyDescent="0.35">
      <c r="A32" s="287">
        <v>1</v>
      </c>
      <c r="B32" s="287">
        <v>642400</v>
      </c>
      <c r="C32" s="353" t="s">
        <v>163</v>
      </c>
      <c r="D32" s="327"/>
      <c r="E32" s="327"/>
      <c r="F32" s="327"/>
      <c r="G32" s="327"/>
      <c r="H32" s="327"/>
      <c r="I32" s="327"/>
      <c r="J32" s="327"/>
      <c r="K32" s="290">
        <f t="shared" si="1"/>
        <v>0</v>
      </c>
      <c r="L32" s="359"/>
      <c r="M32" s="327"/>
      <c r="N32" s="291">
        <f t="shared" si="2"/>
        <v>0</v>
      </c>
    </row>
    <row r="33" spans="1:14" x14ac:dyDescent="0.35">
      <c r="B33" s="287">
        <v>699998</v>
      </c>
      <c r="C33" s="570" t="s">
        <v>355</v>
      </c>
      <c r="D33" s="327"/>
      <c r="E33" s="327"/>
      <c r="F33" s="327"/>
      <c r="G33" s="327"/>
      <c r="H33" s="327"/>
      <c r="I33" s="327"/>
      <c r="J33" s="327"/>
      <c r="K33" s="290">
        <f t="shared" si="1"/>
        <v>0</v>
      </c>
      <c r="L33" s="359"/>
      <c r="M33" s="327"/>
      <c r="N33" s="291">
        <f t="shared" si="2"/>
        <v>0</v>
      </c>
    </row>
    <row r="34" spans="1:14" x14ac:dyDescent="0.35">
      <c r="A34" s="287">
        <v>2</v>
      </c>
      <c r="B34" s="287">
        <v>642400</v>
      </c>
      <c r="C34" s="287" t="s">
        <v>163</v>
      </c>
      <c r="D34" s="327"/>
      <c r="E34" s="327"/>
      <c r="F34" s="327"/>
      <c r="G34" s="327"/>
      <c r="H34" s="327"/>
      <c r="I34" s="327"/>
      <c r="J34" s="327"/>
      <c r="K34" s="290">
        <f t="shared" si="1"/>
        <v>0</v>
      </c>
      <c r="L34" s="359"/>
      <c r="M34" s="327"/>
      <c r="N34" s="291">
        <f t="shared" si="2"/>
        <v>0</v>
      </c>
    </row>
    <row r="35" spans="1:14" x14ac:dyDescent="0.35">
      <c r="B35" s="287">
        <v>699998</v>
      </c>
      <c r="C35" s="570" t="s">
        <v>355</v>
      </c>
      <c r="D35" s="327"/>
      <c r="E35" s="327"/>
      <c r="F35" s="327"/>
      <c r="G35" s="327"/>
      <c r="H35" s="327"/>
      <c r="I35" s="327"/>
      <c r="J35" s="327"/>
      <c r="K35" s="290">
        <f t="shared" si="1"/>
        <v>0</v>
      </c>
      <c r="L35" s="359"/>
      <c r="M35" s="327"/>
      <c r="N35" s="291">
        <f t="shared" si="2"/>
        <v>0</v>
      </c>
    </row>
    <row r="36" spans="1:14" x14ac:dyDescent="0.35">
      <c r="A36" s="287">
        <v>3</v>
      </c>
      <c r="B36" s="287">
        <v>642400</v>
      </c>
      <c r="C36" s="287" t="s">
        <v>163</v>
      </c>
      <c r="D36" s="327"/>
      <c r="E36" s="327"/>
      <c r="F36" s="327"/>
      <c r="G36" s="327"/>
      <c r="H36" s="327"/>
      <c r="I36" s="327"/>
      <c r="J36" s="327"/>
      <c r="K36" s="290">
        <f t="shared" si="1"/>
        <v>0</v>
      </c>
      <c r="L36" s="359"/>
      <c r="M36" s="327"/>
      <c r="N36" s="291">
        <f t="shared" si="2"/>
        <v>0</v>
      </c>
    </row>
    <row r="37" spans="1:14" x14ac:dyDescent="0.35">
      <c r="B37" s="287">
        <v>699998</v>
      </c>
      <c r="C37" s="570" t="s">
        <v>355</v>
      </c>
      <c r="D37" s="327"/>
      <c r="E37" s="327"/>
      <c r="F37" s="327"/>
      <c r="G37" s="327"/>
      <c r="H37" s="327"/>
      <c r="I37" s="327"/>
      <c r="J37" s="327"/>
      <c r="K37" s="290">
        <f t="shared" si="1"/>
        <v>0</v>
      </c>
      <c r="L37" s="359"/>
      <c r="M37" s="327"/>
      <c r="N37" s="291">
        <f t="shared" si="2"/>
        <v>0</v>
      </c>
    </row>
    <row r="38" spans="1:14" x14ac:dyDescent="0.35">
      <c r="A38" s="287">
        <v>4</v>
      </c>
      <c r="B38" s="287">
        <v>642400</v>
      </c>
      <c r="C38" s="287" t="s">
        <v>163</v>
      </c>
      <c r="D38" s="327"/>
      <c r="E38" s="327"/>
      <c r="F38" s="327"/>
      <c r="G38" s="327"/>
      <c r="H38" s="327"/>
      <c r="I38" s="327"/>
      <c r="J38" s="327"/>
      <c r="K38" s="290">
        <f t="shared" si="1"/>
        <v>0</v>
      </c>
      <c r="L38" s="359"/>
      <c r="M38" s="327"/>
      <c r="N38" s="291">
        <f t="shared" si="2"/>
        <v>0</v>
      </c>
    </row>
    <row r="39" spans="1:14" x14ac:dyDescent="0.35">
      <c r="B39" s="287">
        <v>699998</v>
      </c>
      <c r="C39" s="570" t="s">
        <v>355</v>
      </c>
      <c r="D39" s="327"/>
      <c r="E39" s="327"/>
      <c r="F39" s="327"/>
      <c r="G39" s="327"/>
      <c r="H39" s="327"/>
      <c r="I39" s="327"/>
      <c r="J39" s="327"/>
      <c r="K39" s="290">
        <f t="shared" si="1"/>
        <v>0</v>
      </c>
      <c r="L39" s="359"/>
      <c r="M39" s="327"/>
      <c r="N39" s="291">
        <f t="shared" si="2"/>
        <v>0</v>
      </c>
    </row>
    <row r="40" spans="1:14" x14ac:dyDescent="0.35">
      <c r="A40" s="287">
        <v>5</v>
      </c>
      <c r="B40" s="287">
        <v>642400</v>
      </c>
      <c r="C40" s="287" t="s">
        <v>163</v>
      </c>
      <c r="D40" s="327"/>
      <c r="E40" s="327"/>
      <c r="F40" s="327"/>
      <c r="G40" s="327"/>
      <c r="H40" s="327"/>
      <c r="I40" s="327"/>
      <c r="J40" s="327"/>
      <c r="K40" s="290">
        <f t="shared" si="1"/>
        <v>0</v>
      </c>
      <c r="L40" s="359"/>
      <c r="M40" s="327"/>
      <c r="N40" s="291">
        <f t="shared" si="2"/>
        <v>0</v>
      </c>
    </row>
    <row r="41" spans="1:14" x14ac:dyDescent="0.35">
      <c r="B41" s="287">
        <v>699998</v>
      </c>
      <c r="C41" s="570" t="s">
        <v>355</v>
      </c>
      <c r="D41" s="327"/>
      <c r="E41" s="327"/>
      <c r="F41" s="327"/>
      <c r="G41" s="327"/>
      <c r="H41" s="327"/>
      <c r="I41" s="327"/>
      <c r="J41" s="327"/>
      <c r="K41" s="290">
        <f t="shared" si="1"/>
        <v>0</v>
      </c>
      <c r="L41" s="359"/>
      <c r="M41" s="327"/>
      <c r="N41" s="291">
        <f t="shared" si="2"/>
        <v>0</v>
      </c>
    </row>
    <row r="42" spans="1:14" x14ac:dyDescent="0.35">
      <c r="A42" s="287">
        <v>6</v>
      </c>
      <c r="B42" s="287">
        <v>642400</v>
      </c>
      <c r="C42" s="287" t="s">
        <v>163</v>
      </c>
      <c r="D42" s="327"/>
      <c r="E42" s="327"/>
      <c r="F42" s="327"/>
      <c r="G42" s="327"/>
      <c r="H42" s="327"/>
      <c r="I42" s="327"/>
      <c r="J42" s="327"/>
      <c r="K42" s="290">
        <f t="shared" si="1"/>
        <v>0</v>
      </c>
      <c r="L42" s="359"/>
      <c r="M42" s="327"/>
      <c r="N42" s="291">
        <f t="shared" si="2"/>
        <v>0</v>
      </c>
    </row>
    <row r="43" spans="1:14" x14ac:dyDescent="0.35">
      <c r="B43" s="287">
        <v>699998</v>
      </c>
      <c r="C43" s="570" t="s">
        <v>355</v>
      </c>
      <c r="D43" s="327"/>
      <c r="E43" s="327"/>
      <c r="F43" s="327"/>
      <c r="G43" s="327"/>
      <c r="H43" s="327"/>
      <c r="I43" s="327"/>
      <c r="J43" s="327"/>
      <c r="K43" s="290">
        <f t="shared" si="1"/>
        <v>0</v>
      </c>
      <c r="L43" s="359"/>
      <c r="M43" s="327"/>
      <c r="N43" s="291">
        <f t="shared" si="2"/>
        <v>0</v>
      </c>
    </row>
    <row r="44" spans="1:14" x14ac:dyDescent="0.35">
      <c r="A44" s="287">
        <v>7</v>
      </c>
      <c r="B44" s="287">
        <v>642400</v>
      </c>
      <c r="C44" s="287" t="s">
        <v>163</v>
      </c>
      <c r="D44" s="327"/>
      <c r="E44" s="327"/>
      <c r="F44" s="327"/>
      <c r="G44" s="327"/>
      <c r="H44" s="327"/>
      <c r="I44" s="327"/>
      <c r="J44" s="327"/>
      <c r="K44" s="290">
        <f t="shared" si="1"/>
        <v>0</v>
      </c>
      <c r="L44" s="359"/>
      <c r="M44" s="327"/>
      <c r="N44" s="291">
        <f t="shared" si="2"/>
        <v>0</v>
      </c>
    </row>
    <row r="45" spans="1:14" x14ac:dyDescent="0.35">
      <c r="B45" s="287">
        <v>699998</v>
      </c>
      <c r="C45" s="570" t="s">
        <v>355</v>
      </c>
      <c r="D45" s="327"/>
      <c r="E45" s="327"/>
      <c r="F45" s="327"/>
      <c r="G45" s="327"/>
      <c r="H45" s="327"/>
      <c r="I45" s="327"/>
      <c r="J45" s="327"/>
      <c r="K45" s="290">
        <f t="shared" si="1"/>
        <v>0</v>
      </c>
      <c r="L45" s="359"/>
      <c r="M45" s="327"/>
      <c r="N45" s="291">
        <f t="shared" si="2"/>
        <v>0</v>
      </c>
    </row>
    <row r="46" spans="1:14" x14ac:dyDescent="0.35">
      <c r="A46" s="287">
        <v>8</v>
      </c>
      <c r="B46" s="287">
        <v>642400</v>
      </c>
      <c r="C46" s="287" t="s">
        <v>163</v>
      </c>
      <c r="D46" s="327"/>
      <c r="E46" s="327"/>
      <c r="F46" s="327"/>
      <c r="G46" s="327"/>
      <c r="H46" s="327"/>
      <c r="I46" s="327"/>
      <c r="J46" s="327"/>
      <c r="K46" s="290">
        <f t="shared" si="1"/>
        <v>0</v>
      </c>
      <c r="L46" s="359"/>
      <c r="M46" s="327"/>
      <c r="N46" s="291">
        <f t="shared" si="2"/>
        <v>0</v>
      </c>
    </row>
    <row r="47" spans="1:14" x14ac:dyDescent="0.35">
      <c r="B47" s="287">
        <v>699998</v>
      </c>
      <c r="C47" s="570" t="s">
        <v>355</v>
      </c>
      <c r="D47" s="327"/>
      <c r="E47" s="327"/>
      <c r="F47" s="327"/>
      <c r="G47" s="327"/>
      <c r="H47" s="327"/>
      <c r="I47" s="327"/>
      <c r="J47" s="327"/>
      <c r="K47" s="290">
        <f t="shared" si="1"/>
        <v>0</v>
      </c>
      <c r="L47" s="359"/>
      <c r="M47" s="327"/>
      <c r="N47" s="291">
        <f t="shared" si="2"/>
        <v>0</v>
      </c>
    </row>
    <row r="48" spans="1:14" x14ac:dyDescent="0.35">
      <c r="A48" s="287">
        <v>9</v>
      </c>
      <c r="B48" s="287">
        <v>642400</v>
      </c>
      <c r="C48" s="287" t="s">
        <v>163</v>
      </c>
      <c r="D48" s="327"/>
      <c r="E48" s="327"/>
      <c r="F48" s="327"/>
      <c r="G48" s="327"/>
      <c r="H48" s="327"/>
      <c r="I48" s="327"/>
      <c r="J48" s="327"/>
      <c r="K48" s="290">
        <f t="shared" si="1"/>
        <v>0</v>
      </c>
      <c r="L48" s="359"/>
      <c r="M48" s="327"/>
      <c r="N48" s="291">
        <f t="shared" si="2"/>
        <v>0</v>
      </c>
    </row>
    <row r="49" spans="1:14" x14ac:dyDescent="0.35">
      <c r="B49" s="287">
        <v>699998</v>
      </c>
      <c r="C49" s="570" t="s">
        <v>355</v>
      </c>
      <c r="D49" s="327"/>
      <c r="E49" s="327"/>
      <c r="F49" s="327"/>
      <c r="G49" s="327"/>
      <c r="H49" s="327"/>
      <c r="I49" s="327"/>
      <c r="J49" s="327"/>
      <c r="K49" s="290">
        <f t="shared" si="1"/>
        <v>0</v>
      </c>
      <c r="L49" s="359"/>
      <c r="M49" s="327"/>
      <c r="N49" s="291">
        <f t="shared" si="2"/>
        <v>0</v>
      </c>
    </row>
    <row r="50" spans="1:14" x14ac:dyDescent="0.35">
      <c r="A50" s="287">
        <v>10</v>
      </c>
      <c r="B50" s="287">
        <v>642400</v>
      </c>
      <c r="C50" s="287" t="s">
        <v>163</v>
      </c>
      <c r="D50" s="327"/>
      <c r="E50" s="327"/>
      <c r="F50" s="327"/>
      <c r="G50" s="327"/>
      <c r="H50" s="327"/>
      <c r="I50" s="327"/>
      <c r="J50" s="327"/>
      <c r="K50" s="290">
        <f t="shared" si="1"/>
        <v>0</v>
      </c>
      <c r="L50" s="359"/>
      <c r="M50" s="327"/>
      <c r="N50" s="291">
        <f t="shared" si="2"/>
        <v>0</v>
      </c>
    </row>
    <row r="51" spans="1:14" x14ac:dyDescent="0.35">
      <c r="B51" s="287">
        <v>699998</v>
      </c>
      <c r="C51" s="570" t="s">
        <v>355</v>
      </c>
      <c r="D51" s="327"/>
      <c r="E51" s="327"/>
      <c r="F51" s="327"/>
      <c r="G51" s="327"/>
      <c r="H51" s="327"/>
      <c r="I51" s="327"/>
      <c r="J51" s="327"/>
      <c r="K51" s="290">
        <f t="shared" si="1"/>
        <v>0</v>
      </c>
      <c r="L51" s="359"/>
      <c r="M51" s="327"/>
      <c r="N51" s="291">
        <f t="shared" si="2"/>
        <v>0</v>
      </c>
    </row>
    <row r="52" spans="1:14" x14ac:dyDescent="0.35">
      <c r="B52" s="287">
        <v>689999</v>
      </c>
      <c r="C52" s="353" t="s">
        <v>246</v>
      </c>
      <c r="D52" s="327"/>
      <c r="E52" s="327"/>
      <c r="F52" s="327"/>
      <c r="G52" s="327"/>
      <c r="H52" s="327"/>
      <c r="I52" s="327"/>
      <c r="J52" s="327"/>
      <c r="K52" s="290">
        <f t="shared" si="1"/>
        <v>0</v>
      </c>
      <c r="L52" s="359"/>
      <c r="M52" s="327"/>
      <c r="N52" s="291">
        <f t="shared" si="2"/>
        <v>0</v>
      </c>
    </row>
    <row r="53" spans="1:14" x14ac:dyDescent="0.35">
      <c r="B53" s="287">
        <v>690000</v>
      </c>
      <c r="C53" s="353" t="s">
        <v>247</v>
      </c>
      <c r="D53" s="327"/>
      <c r="E53" s="327"/>
      <c r="F53" s="327"/>
      <c r="G53" s="327"/>
      <c r="H53" s="327"/>
      <c r="I53" s="327"/>
      <c r="J53" s="327"/>
      <c r="K53" s="290">
        <f t="shared" si="1"/>
        <v>0</v>
      </c>
      <c r="L53" s="359"/>
      <c r="M53" s="327"/>
      <c r="N53" s="291">
        <f t="shared" si="2"/>
        <v>0</v>
      </c>
    </row>
    <row r="54" spans="1:14" x14ac:dyDescent="0.35">
      <c r="B54" s="287">
        <v>699998</v>
      </c>
      <c r="C54" s="287" t="s">
        <v>159</v>
      </c>
      <c r="D54" s="327"/>
      <c r="E54" s="327"/>
      <c r="F54" s="327"/>
      <c r="G54" s="327"/>
      <c r="H54" s="327"/>
      <c r="I54" s="327"/>
      <c r="J54" s="327"/>
      <c r="K54" s="290">
        <f t="shared" si="1"/>
        <v>0</v>
      </c>
      <c r="L54" s="359"/>
      <c r="M54" s="327"/>
      <c r="N54" s="291">
        <f t="shared" si="0"/>
        <v>0</v>
      </c>
    </row>
    <row r="55" spans="1:14" x14ac:dyDescent="0.35">
      <c r="A55" s="359"/>
      <c r="B55" s="359"/>
      <c r="C55" s="292" t="s">
        <v>3</v>
      </c>
      <c r="D55" s="293">
        <f>SUM(D13:D54)</f>
        <v>0</v>
      </c>
      <c r="E55" s="293">
        <f t="shared" ref="E55:J55" si="3">SUM(E13:E54)</f>
        <v>0</v>
      </c>
      <c r="F55" s="293">
        <f t="shared" si="3"/>
        <v>0</v>
      </c>
      <c r="G55" s="293">
        <f t="shared" si="3"/>
        <v>0</v>
      </c>
      <c r="H55" s="293">
        <f t="shared" si="3"/>
        <v>0</v>
      </c>
      <c r="I55" s="293">
        <f t="shared" si="3"/>
        <v>0</v>
      </c>
      <c r="J55" s="293">
        <f t="shared" si="3"/>
        <v>0</v>
      </c>
      <c r="K55" s="294">
        <f>SUM(K13:K54)</f>
        <v>0</v>
      </c>
      <c r="L55" s="359"/>
      <c r="M55" s="295">
        <f>SUM(M13:M54)</f>
        <v>0</v>
      </c>
      <c r="N55" s="296">
        <f>+K55-M55</f>
        <v>0</v>
      </c>
    </row>
    <row r="56" spans="1:14" x14ac:dyDescent="0.35">
      <c r="A56" s="359"/>
      <c r="B56" s="359"/>
      <c r="C56" s="297"/>
      <c r="D56" s="298"/>
      <c r="E56" s="299"/>
      <c r="F56" s="299"/>
      <c r="G56" s="299"/>
      <c r="H56" s="300"/>
      <c r="I56" s="299"/>
      <c r="J56" s="300" t="s">
        <v>160</v>
      </c>
      <c r="K56" s="299"/>
      <c r="L56" s="370"/>
      <c r="M56" s="370"/>
      <c r="N56" s="359"/>
    </row>
    <row r="57" spans="1:14" x14ac:dyDescent="0.35">
      <c r="A57" s="359"/>
      <c r="B57" s="359"/>
      <c r="C57" s="301"/>
      <c r="D57" s="301"/>
      <c r="E57" s="301"/>
      <c r="F57" s="301"/>
      <c r="G57" s="301"/>
      <c r="H57" s="302"/>
      <c r="I57" s="301"/>
      <c r="J57" s="302" t="s">
        <v>161</v>
      </c>
      <c r="K57" s="303">
        <f>+K56+K55</f>
        <v>0</v>
      </c>
      <c r="L57" s="370"/>
      <c r="M57" s="370"/>
      <c r="N57" s="359"/>
    </row>
    <row r="58" spans="1:14" x14ac:dyDescent="0.35">
      <c r="A58" s="359"/>
      <c r="B58" s="359"/>
      <c r="C58" s="359"/>
      <c r="D58" s="359"/>
      <c r="E58" s="359"/>
      <c r="F58" s="359"/>
      <c r="G58" s="359"/>
      <c r="H58" s="359"/>
      <c r="I58" s="359"/>
      <c r="J58" s="359"/>
      <c r="K58" s="359"/>
      <c r="L58" s="359"/>
      <c r="M58" s="359"/>
      <c r="N58" s="359"/>
    </row>
    <row r="59" spans="1:14" x14ac:dyDescent="0.35">
      <c r="A59" s="359"/>
      <c r="B59" s="359"/>
      <c r="C59" s="359"/>
      <c r="D59" s="359"/>
      <c r="E59" s="359"/>
      <c r="F59" s="359"/>
      <c r="G59" s="359"/>
      <c r="H59" s="359"/>
      <c r="I59" s="359"/>
      <c r="J59" s="359"/>
      <c r="K59" s="359"/>
      <c r="L59" s="359"/>
      <c r="M59" s="359"/>
      <c r="N59" s="359"/>
    </row>
    <row r="60" spans="1:14" ht="23.5" x14ac:dyDescent="0.55000000000000004">
      <c r="A60" s="359"/>
      <c r="B60" s="362" t="s">
        <v>162</v>
      </c>
      <c r="C60" s="359"/>
      <c r="D60" s="359"/>
      <c r="E60" s="359"/>
      <c r="F60" s="359"/>
      <c r="G60" s="359"/>
      <c r="H60" s="359"/>
      <c r="I60" s="359"/>
      <c r="J60" s="359"/>
      <c r="K60" s="359"/>
      <c r="L60" s="359"/>
      <c r="M60" s="359"/>
      <c r="N60" s="359"/>
    </row>
    <row r="61" spans="1:14" ht="58" x14ac:dyDescent="0.35">
      <c r="A61" s="374" t="s">
        <v>226</v>
      </c>
      <c r="B61" s="375" t="s">
        <v>147</v>
      </c>
      <c r="C61" s="378" t="s">
        <v>231</v>
      </c>
      <c r="D61" s="376" t="s">
        <v>148</v>
      </c>
      <c r="E61" s="376" t="s">
        <v>149</v>
      </c>
      <c r="F61" s="376" t="s">
        <v>150</v>
      </c>
      <c r="G61" s="376" t="s">
        <v>151</v>
      </c>
      <c r="H61" s="376" t="s">
        <v>152</v>
      </c>
      <c r="I61" s="379" t="s">
        <v>166</v>
      </c>
      <c r="J61" s="379" t="s">
        <v>167</v>
      </c>
      <c r="K61" s="380" t="s">
        <v>3</v>
      </c>
      <c r="L61" s="359"/>
      <c r="M61" s="359"/>
      <c r="N61" s="359"/>
    </row>
    <row r="62" spans="1:14" x14ac:dyDescent="0.35">
      <c r="A62" s="381"/>
      <c r="B62" s="385">
        <v>610000</v>
      </c>
      <c r="C62" s="386" t="s">
        <v>224</v>
      </c>
      <c r="D62" s="387">
        <f>+'BVARI BUDGET'!H47</f>
        <v>0</v>
      </c>
      <c r="E62" s="387">
        <f>+'BVARI BUDGET'!K47</f>
        <v>0</v>
      </c>
      <c r="F62" s="387">
        <f>+'BVARI BUDGET'!N47</f>
        <v>0</v>
      </c>
      <c r="G62" s="387">
        <f>+'BVARI BUDGET'!Q47</f>
        <v>0</v>
      </c>
      <c r="H62" s="387">
        <f>+'BVARI BUDGET'!T47</f>
        <v>0</v>
      </c>
      <c r="I62" s="387">
        <f>+'BVARI BUDGET'!W47</f>
        <v>0</v>
      </c>
      <c r="J62" s="387">
        <f>+'BVARI BUDGET'!Z47</f>
        <v>0</v>
      </c>
      <c r="K62" s="388">
        <f>SUM(D62:J62)</f>
        <v>0</v>
      </c>
      <c r="L62" s="359"/>
      <c r="M62" s="359"/>
      <c r="N62" s="359"/>
    </row>
    <row r="63" spans="1:14" x14ac:dyDescent="0.35">
      <c r="A63" s="381"/>
      <c r="B63" s="385">
        <v>620000</v>
      </c>
      <c r="C63" s="385" t="s">
        <v>155</v>
      </c>
      <c r="D63" s="387">
        <f>+'BVARI BUDGET'!H77</f>
        <v>0</v>
      </c>
      <c r="E63" s="387">
        <f>+'BVARI BUDGET'!K77</f>
        <v>0</v>
      </c>
      <c r="F63" s="387">
        <f>+'BVARI BUDGET'!N77</f>
        <v>0</v>
      </c>
      <c r="G63" s="387">
        <f>+'BVARI BUDGET'!Q77</f>
        <v>0</v>
      </c>
      <c r="H63" s="387">
        <f>+'BVARI BUDGET'!T77</f>
        <v>0</v>
      </c>
      <c r="I63" s="387">
        <f>+'BVARI BUDGET'!W77</f>
        <v>0</v>
      </c>
      <c r="J63" s="387">
        <f>+'BVARI BUDGET'!Z77</f>
        <v>0</v>
      </c>
      <c r="K63" s="388">
        <f t="shared" ref="K63:K91" si="4">SUM(D63:J63)</f>
        <v>0</v>
      </c>
      <c r="L63" s="359"/>
      <c r="M63" s="359"/>
      <c r="N63" s="359"/>
    </row>
    <row r="64" spans="1:14" x14ac:dyDescent="0.35">
      <c r="A64" s="381"/>
      <c r="B64" s="385">
        <v>640500</v>
      </c>
      <c r="C64" s="385" t="s">
        <v>156</v>
      </c>
      <c r="D64" s="387">
        <f>+'R&amp;R Budget YR 1'!$O$81</f>
        <v>0</v>
      </c>
      <c r="E64" s="387">
        <f>+'R&amp;R Budget YR 2'!$O$81</f>
        <v>0</v>
      </c>
      <c r="F64" s="387">
        <f>+'R&amp;R Budget YR 3'!$O$81</f>
        <v>0</v>
      </c>
      <c r="G64" s="387">
        <f>+'R&amp;R Budget YR 4'!$O$81</f>
        <v>0</v>
      </c>
      <c r="H64" s="387">
        <f>+'R&amp;R Budget YR 5'!$O$81</f>
        <v>0</v>
      </c>
      <c r="I64" s="387">
        <f>+'R&amp;R Budget YR 6'!$O$81</f>
        <v>0</v>
      </c>
      <c r="J64" s="387">
        <f>+'R&amp;R Budget YR 7'!$O$81</f>
        <v>0</v>
      </c>
      <c r="K64" s="388">
        <f t="shared" si="4"/>
        <v>0</v>
      </c>
      <c r="L64" s="359"/>
      <c r="M64" s="359"/>
      <c r="N64" s="359"/>
    </row>
    <row r="65" spans="1:14" x14ac:dyDescent="0.35">
      <c r="A65" s="381"/>
      <c r="B65" s="385">
        <v>653400</v>
      </c>
      <c r="C65" s="385" t="s">
        <v>97</v>
      </c>
      <c r="D65" s="387">
        <f>+'R&amp;R Budget YR 1'!$O$58</f>
        <v>0</v>
      </c>
      <c r="E65" s="387">
        <f>+'R&amp;R Budget YR 2'!$O$58</f>
        <v>0</v>
      </c>
      <c r="F65" s="387">
        <f>+'R&amp;R Budget YR 3'!$O$58</f>
        <v>0</v>
      </c>
      <c r="G65" s="387">
        <f>+'R&amp;R Budget YR 4'!$O$58</f>
        <v>0</v>
      </c>
      <c r="H65" s="387">
        <f>+'R&amp;R Budget YR 5'!$O$58</f>
        <v>0</v>
      </c>
      <c r="I65" s="387">
        <f>+'R&amp;R Budget YR 6'!$O$58</f>
        <v>0</v>
      </c>
      <c r="J65" s="387">
        <f>+'R&amp;R Budget YR 7'!$O$58</f>
        <v>0</v>
      </c>
      <c r="K65" s="388">
        <f t="shared" si="4"/>
        <v>0</v>
      </c>
      <c r="L65" s="359"/>
      <c r="M65" s="359"/>
      <c r="N65" s="359"/>
    </row>
    <row r="66" spans="1:14" x14ac:dyDescent="0.35">
      <c r="A66" s="381"/>
      <c r="B66" s="385">
        <v>630000</v>
      </c>
      <c r="C66" s="386" t="s">
        <v>232</v>
      </c>
      <c r="D66" s="387">
        <f>+'R&amp;R Budget YR 1'!$O$79</f>
        <v>0</v>
      </c>
      <c r="E66" s="387">
        <f>+'R&amp;R Budget YR 2'!$O$79</f>
        <v>0</v>
      </c>
      <c r="F66" s="387">
        <f>+'R&amp;R Budget YR 3'!$O$79</f>
        <v>0</v>
      </c>
      <c r="G66" s="387">
        <f>+'R&amp;R Budget YR 4'!$O$79</f>
        <v>0</v>
      </c>
      <c r="H66" s="387">
        <f>+'R&amp;R Budget YR 5'!$O$79</f>
        <v>0</v>
      </c>
      <c r="I66" s="387">
        <f>+'R&amp;R Budget YR 6'!$O$79</f>
        <v>0</v>
      </c>
      <c r="J66" s="387">
        <f>+'R&amp;R Budget YR 7'!$O$79</f>
        <v>0</v>
      </c>
      <c r="K66" s="388">
        <f t="shared" si="4"/>
        <v>0</v>
      </c>
      <c r="L66" s="359"/>
      <c r="M66" s="359"/>
      <c r="N66" s="359"/>
    </row>
    <row r="67" spans="1:14" x14ac:dyDescent="0.35">
      <c r="A67" s="381"/>
      <c r="B67" s="287">
        <v>652000</v>
      </c>
      <c r="C67" s="353" t="s">
        <v>242</v>
      </c>
      <c r="D67" s="387">
        <f>+'R&amp;R Budget YR 1'!$O$63</f>
        <v>0</v>
      </c>
      <c r="E67" s="387">
        <f>+'R&amp;R Budget YR 2'!$O$63</f>
        <v>0</v>
      </c>
      <c r="F67" s="387">
        <f>+'R&amp;R Budget YR 3'!$O$63</f>
        <v>0</v>
      </c>
      <c r="G67" s="387">
        <f>+'R&amp;R Budget YR 4'!$O$63</f>
        <v>0</v>
      </c>
      <c r="H67" s="387">
        <f>+'R&amp;R Budget YR 5'!$O$63</f>
        <v>0</v>
      </c>
      <c r="I67" s="387">
        <f>+'R&amp;R Budget YR 6'!$O$63</f>
        <v>0</v>
      </c>
      <c r="J67" s="387">
        <f>+'R&amp;R Budget YR 7'!$O$63</f>
        <v>0</v>
      </c>
      <c r="K67" s="388">
        <f t="shared" si="4"/>
        <v>0</v>
      </c>
      <c r="L67" s="359"/>
      <c r="M67" s="359"/>
      <c r="N67" s="359"/>
    </row>
    <row r="68" spans="1:14" x14ac:dyDescent="0.35">
      <c r="A68" s="381"/>
      <c r="B68" s="287">
        <v>652100</v>
      </c>
      <c r="C68" s="353" t="s">
        <v>241</v>
      </c>
      <c r="D68" s="387">
        <f>+'R&amp;R Budget YR 1'!$O$64</f>
        <v>0</v>
      </c>
      <c r="E68" s="387">
        <f>+'R&amp;R Budget YR 2'!$O$64</f>
        <v>0</v>
      </c>
      <c r="F68" s="387">
        <f>+'R&amp;R Budget YR 3'!$O$64</f>
        <v>0</v>
      </c>
      <c r="G68" s="387">
        <f>+'R&amp;R Budget YR 4'!$O$64</f>
        <v>0</v>
      </c>
      <c r="H68" s="387">
        <f>+'R&amp;R Budget YR 5'!$O$64</f>
        <v>0</v>
      </c>
      <c r="I68" s="387">
        <f>+'R&amp;R Budget YR 6'!$O$64</f>
        <v>0</v>
      </c>
      <c r="J68" s="387">
        <f>+'R&amp;R Budget YR 7'!$O$64</f>
        <v>0</v>
      </c>
      <c r="K68" s="388">
        <f t="shared" si="4"/>
        <v>0</v>
      </c>
      <c r="L68" s="359"/>
      <c r="M68" s="359"/>
      <c r="N68" s="359"/>
    </row>
    <row r="69" spans="1:14" x14ac:dyDescent="0.35">
      <c r="A69" s="381"/>
      <c r="B69" s="385">
        <v>642500</v>
      </c>
      <c r="C69" s="386" t="s">
        <v>237</v>
      </c>
      <c r="D69" s="387">
        <f>+'R&amp;R Budget YR 1'!$O$86+'R&amp;R Budget YR 1'!$O$87+'R&amp;R Budget YR 1'!$O$88+'R&amp;R Budget YR 1'!$O$84+'R&amp;R Budget YR 1'!$O$85+'R&amp;R Budget YR 1'!$O$82-D70</f>
        <v>0</v>
      </c>
      <c r="E69" s="387">
        <f>+'R&amp;R Budget YR 2'!$O$86+'R&amp;R Budget YR 2'!$O$87+'R&amp;R Budget YR 2'!$O$88+'R&amp;R Budget YR 2'!$O$84+'R&amp;R Budget YR 2'!$O$85+'R&amp;R Budget YR 2'!$O$82-E70</f>
        <v>0</v>
      </c>
      <c r="F69" s="387">
        <f>+'R&amp;R Budget YR 3'!$O$86+'R&amp;R Budget YR 3'!$O$87+'R&amp;R Budget YR 3'!$O$88+'R&amp;R Budget YR 3'!$O$84+'R&amp;R Budget YR 3'!$O$85+'R&amp;R Budget YR 3'!$O$82-F70</f>
        <v>0</v>
      </c>
      <c r="G69" s="387">
        <f>+'R&amp;R Budget YR 4'!$O$86+'R&amp;R Budget YR 4'!$O$87+'R&amp;R Budget YR 4'!$O$88+'R&amp;R Budget YR 4'!$O$84+'R&amp;R Budget YR 4'!$O$85+'R&amp;R Budget YR 4'!$O$82-G70</f>
        <v>0</v>
      </c>
      <c r="H69" s="387">
        <f>+'R&amp;R Budget YR 5'!$O$86+'R&amp;R Budget YR 5'!$O$87+'R&amp;R Budget YR 5'!$O$88+'R&amp;R Budget YR 5'!$O$84+'R&amp;R Budget YR 5'!$O$85+'R&amp;R Budget YR 5'!$O$82-H70</f>
        <v>0</v>
      </c>
      <c r="I69" s="387">
        <f>+'R&amp;R Budget YR 6'!$O$86+'R&amp;R Budget YR 6'!$O$87+'R&amp;R Budget YR 6'!$O$88+'R&amp;R Budget YR 6'!$O$84+'R&amp;R Budget YR 6'!$O$85+'R&amp;R Budget YR 6'!$O$82-J70</f>
        <v>0</v>
      </c>
      <c r="J69" s="387">
        <f>+'R&amp;R Budget YR 7'!$O$86+'R&amp;R Budget YR 7'!$O$87+'R&amp;R Budget YR 7'!$O$88+'R&amp;R Budget YR 7'!$O$84+'R&amp;R Budget YR 7'!$O$85+'R&amp;R Budget YR 7'!$O$82-I70</f>
        <v>0</v>
      </c>
      <c r="K69" s="388">
        <f t="shared" si="4"/>
        <v>0</v>
      </c>
      <c r="L69" s="359"/>
      <c r="M69" s="359"/>
      <c r="N69" s="359"/>
    </row>
    <row r="70" spans="1:14" x14ac:dyDescent="0.35">
      <c r="A70" s="381"/>
      <c r="B70" s="385">
        <v>643000</v>
      </c>
      <c r="C70" s="386" t="s">
        <v>236</v>
      </c>
      <c r="D70" s="387">
        <f>IFERROR((SUMPRODUCT(--('BVARI BUDGET'!$B$81:$B$86='BVARI BUDGET'!$AG$6),'BVARI BUDGET'!$H$81:$H$86))+(SUMPRODUCT(--('BVARI BUDGET'!$B$81:$B$86='BVARI BUDGET'!$AG$4),'BVARI BUDGET'!$H$81:$H$86))+(SUMPRODUCT(--('BVARI BUDGET'!$B$81:$B$86='BVARI BUDGET'!$AG$5),'BVARI BUDGET'!$H$81:$H$86)),"")</f>
        <v>0</v>
      </c>
      <c r="E70" s="387">
        <f>IFERROR((SUMPRODUCT(--('BVARI BUDGET'!$B$81:$B$86='BVARI BUDGET'!$AG$6),'BVARI BUDGET'!$K$81:$K$86))+(SUMPRODUCT(--('BVARI BUDGET'!$B$81:$B$86='BVARI BUDGET'!$AG$4),'BVARI BUDGET'!$K$81:$K$86))+(SUMPRODUCT(--('BVARI BUDGET'!$B$81:$B$86='BVARI BUDGET'!$AG$5),'BVARI BUDGET'!$K$81:$K$86)),"")</f>
        <v>0</v>
      </c>
      <c r="F70" s="387">
        <f>IFERROR((SUMPRODUCT(--('BVARI BUDGET'!$B$81:$B$86='BVARI BUDGET'!$AG$6),'BVARI BUDGET'!$N$81:$N$86))+(SUMPRODUCT(--('BVARI BUDGET'!$B$81:$B$86='BVARI BUDGET'!$AG$4),'BVARI BUDGET'!$N$81:$N$86))+(SUMPRODUCT(--('BVARI BUDGET'!$B$81:$B$86='BVARI BUDGET'!$AG$5),'BVARI BUDGET'!$N$81:$N$86)),"")</f>
        <v>0</v>
      </c>
      <c r="G70" s="387">
        <f>IFERROR((SUMPRODUCT(--('BVARI BUDGET'!$B$81:$B$86='BVARI BUDGET'!$AG$6),'BVARI BUDGET'!$Q$81:$Q$86))+(SUMPRODUCT(--('BVARI BUDGET'!$B$81:$B$86='BVARI BUDGET'!$AG$4),'BVARI BUDGET'!$Q$81:$Q$86))+(SUMPRODUCT(--('BVARI BUDGET'!$B$81:$B$86='BVARI BUDGET'!$AG$5),'BVARI BUDGET'!$Q$81:$Q$86)),"")</f>
        <v>0</v>
      </c>
      <c r="H70" s="387">
        <f>IFERROR((SUMPRODUCT(--('BVARI BUDGET'!$B$81:$B$86='BVARI BUDGET'!$AG$6),'BVARI BUDGET'!$T$81:$T$86))+(SUMPRODUCT(--('BVARI BUDGET'!$B$81:$B$86='BVARI BUDGET'!$AG$4),'BVARI BUDGET'!$T$81:$T$86))+(SUMPRODUCT(--('BVARI BUDGET'!$B$81:$B$86='BVARI BUDGET'!$AG$5),'BVARI BUDGET'!$T$81:$T$86)),"")</f>
        <v>0</v>
      </c>
      <c r="I70" s="387">
        <f>IFERROR((SUMPRODUCT(--('BVARI BUDGET'!$B$81:$B$86='BVARI BUDGET'!$AG$6),'BVARI BUDGET'!$W$81:$W$86))+(SUMPRODUCT(--('BVARI BUDGET'!$B$81:$B$86='BVARI BUDGET'!$AG$4),'BVARI BUDGET'!$W$81:$W$86))+(SUMPRODUCT(--('BVARI BUDGET'!$B$81:$B$86='BVARI BUDGET'!$AG$5),'BVARI BUDGET'!$W$81:$W$86)),"")</f>
        <v>0</v>
      </c>
      <c r="J70" s="387">
        <f>IFERROR((SUMPRODUCT(--('BVARI BUDGET'!$B$81:$B$86='BVARI BUDGET'!$AG$6),'BVARI BUDGET'!$Z$81:$Z$86))+(SUMPRODUCT(--('BVARI BUDGET'!$B$81:$B$86='BVARI BUDGET'!$AG$4),'BVARI BUDGET'!$Z$81:$Z$86))+(SUMPRODUCT(--('BVARI BUDGET'!$B$81:$B$86='BVARI BUDGET'!$AG$5),'BVARI BUDGET'!$Z$81:$Z$86)),"")</f>
        <v>0</v>
      </c>
      <c r="K70" s="388">
        <f>SUM(D70:I70)</f>
        <v>0</v>
      </c>
      <c r="L70" s="359"/>
      <c r="M70" s="359"/>
      <c r="N70" s="359"/>
    </row>
    <row r="71" spans="1:14" x14ac:dyDescent="0.35">
      <c r="A71" s="382">
        <v>1</v>
      </c>
      <c r="B71" s="385">
        <v>642400</v>
      </c>
      <c r="C71" s="385" t="s">
        <v>163</v>
      </c>
      <c r="D71" s="387">
        <f>+'BVARI BUDGET'!H121</f>
        <v>0</v>
      </c>
      <c r="E71" s="387">
        <f>+'BVARI BUDGET'!K121</f>
        <v>0</v>
      </c>
      <c r="F71" s="387">
        <f>+'BVARI BUDGET'!N121</f>
        <v>0</v>
      </c>
      <c r="G71" s="387">
        <f>+'BVARI BUDGET'!Q121</f>
        <v>0</v>
      </c>
      <c r="H71" s="387">
        <f>+'BVARI BUDGET'!T121</f>
        <v>0</v>
      </c>
      <c r="I71" s="387">
        <f>+'BVARI BUDGET'!W121</f>
        <v>0</v>
      </c>
      <c r="J71" s="387">
        <f>+'BVARI BUDGET'!Z121</f>
        <v>0</v>
      </c>
      <c r="K71" s="388">
        <f t="shared" si="4"/>
        <v>0</v>
      </c>
      <c r="L71" s="359"/>
      <c r="M71" s="359"/>
      <c r="N71" s="359"/>
    </row>
    <row r="72" spans="1:14" x14ac:dyDescent="0.35">
      <c r="A72" s="382"/>
      <c r="B72" s="385">
        <v>699998</v>
      </c>
      <c r="C72" s="385" t="s">
        <v>164</v>
      </c>
      <c r="D72" s="387">
        <f>+'BVARI BUDGET'!H122*'BVARI BUDGET'!$F$193</f>
        <v>0</v>
      </c>
      <c r="E72" s="387">
        <f>+'BVARI BUDGET'!I122*'BVARI BUDGET'!K$193</f>
        <v>0</v>
      </c>
      <c r="F72" s="387">
        <f>+'BVARI BUDGET'!N122*'BVARI BUDGET'!L$193</f>
        <v>0</v>
      </c>
      <c r="G72" s="387">
        <f>+'BVARI BUDGET'!O122*'BVARI BUDGET'!Q$193</f>
        <v>0</v>
      </c>
      <c r="H72" s="387">
        <f>+'BVARI BUDGET'!T122*'BVARI BUDGET'!R$193</f>
        <v>0</v>
      </c>
      <c r="I72" s="387">
        <f>+'BVARI BUDGET'!U122*'BVARI BUDGET'!W$193</f>
        <v>0</v>
      </c>
      <c r="J72" s="387">
        <f>+'BVARI BUDGET'!Z122*'BVARI BUDGET'!X$193</f>
        <v>0</v>
      </c>
      <c r="K72" s="388">
        <f t="shared" si="4"/>
        <v>0</v>
      </c>
      <c r="L72" s="359"/>
      <c r="M72" s="359"/>
      <c r="N72" s="359"/>
    </row>
    <row r="73" spans="1:14" x14ac:dyDescent="0.35">
      <c r="A73" s="382">
        <v>2</v>
      </c>
      <c r="B73" s="385">
        <v>642400</v>
      </c>
      <c r="C73" s="385" t="s">
        <v>163</v>
      </c>
      <c r="D73" s="387">
        <f>+'BVARI BUDGET'!H128</f>
        <v>0</v>
      </c>
      <c r="E73" s="387">
        <f>+'BVARI BUDGET'!K128</f>
        <v>0</v>
      </c>
      <c r="F73" s="387">
        <f>+'BVARI BUDGET'!N128</f>
        <v>0</v>
      </c>
      <c r="G73" s="387">
        <f>+'BVARI BUDGET'!Q128</f>
        <v>0</v>
      </c>
      <c r="H73" s="387">
        <f>+'BVARI BUDGET'!T128</f>
        <v>0</v>
      </c>
      <c r="I73" s="387">
        <f>+'BVARI BUDGET'!W128</f>
        <v>0</v>
      </c>
      <c r="J73" s="387">
        <f>+'BVARI BUDGET'!Z128</f>
        <v>0</v>
      </c>
      <c r="K73" s="388">
        <f t="shared" si="4"/>
        <v>0</v>
      </c>
      <c r="L73" s="359"/>
      <c r="M73" s="359"/>
      <c r="N73" s="359"/>
    </row>
    <row r="74" spans="1:14" x14ac:dyDescent="0.35">
      <c r="A74" s="382"/>
      <c r="B74" s="385">
        <v>699998</v>
      </c>
      <c r="C74" s="385" t="s">
        <v>164</v>
      </c>
      <c r="D74" s="387">
        <f>+'BVARI BUDGET'!H129*'BVARI BUDGET'!$F$193</f>
        <v>0</v>
      </c>
      <c r="E74" s="387">
        <f>+'BVARI BUDGET'!I129*'BVARI BUDGET'!K$193</f>
        <v>0</v>
      </c>
      <c r="F74" s="387">
        <f>+'BVARI BUDGET'!N129*'BVARI BUDGET'!L$193</f>
        <v>0</v>
      </c>
      <c r="G74" s="387">
        <f>+'BVARI BUDGET'!O129*'BVARI BUDGET'!Q$193</f>
        <v>0</v>
      </c>
      <c r="H74" s="387">
        <f>+'BVARI BUDGET'!T129*'BVARI BUDGET'!R$193</f>
        <v>0</v>
      </c>
      <c r="I74" s="387">
        <f>+'BVARI BUDGET'!U129*'BVARI BUDGET'!W$193</f>
        <v>0</v>
      </c>
      <c r="J74" s="387">
        <f>+'BVARI BUDGET'!Z129*'BVARI BUDGET'!X$193</f>
        <v>0</v>
      </c>
      <c r="K74" s="388">
        <f t="shared" si="4"/>
        <v>0</v>
      </c>
      <c r="L74" s="359"/>
      <c r="M74" s="359"/>
      <c r="N74" s="359"/>
    </row>
    <row r="75" spans="1:14" x14ac:dyDescent="0.35">
      <c r="A75" s="382">
        <v>3</v>
      </c>
      <c r="B75" s="385">
        <v>642400</v>
      </c>
      <c r="C75" s="385" t="s">
        <v>163</v>
      </c>
      <c r="D75" s="387">
        <f>+'BVARI BUDGET'!H135</f>
        <v>0</v>
      </c>
      <c r="E75" s="387">
        <f>+'BVARI BUDGET'!K135</f>
        <v>0</v>
      </c>
      <c r="F75" s="387">
        <f>+'BVARI BUDGET'!N135</f>
        <v>0</v>
      </c>
      <c r="G75" s="387">
        <f>+'BVARI BUDGET'!Q135</f>
        <v>0</v>
      </c>
      <c r="H75" s="387">
        <f>+'BVARI BUDGET'!T135</f>
        <v>0</v>
      </c>
      <c r="I75" s="387">
        <f>+'BVARI BUDGET'!W135</f>
        <v>0</v>
      </c>
      <c r="J75" s="387">
        <f>+'BVARI BUDGET'!Z135</f>
        <v>0</v>
      </c>
      <c r="K75" s="388">
        <f t="shared" si="4"/>
        <v>0</v>
      </c>
      <c r="L75" s="359"/>
      <c r="M75" s="359"/>
      <c r="N75" s="359"/>
    </row>
    <row r="76" spans="1:14" x14ac:dyDescent="0.35">
      <c r="A76" s="382"/>
      <c r="B76" s="385">
        <v>699998</v>
      </c>
      <c r="C76" s="385" t="s">
        <v>164</v>
      </c>
      <c r="D76" s="387">
        <f>+'BVARI BUDGET'!H136*'BVARI BUDGET'!$F$193</f>
        <v>0</v>
      </c>
      <c r="E76" s="387">
        <f>+'BVARI BUDGET'!I136*'BVARI BUDGET'!$K193</f>
        <v>0</v>
      </c>
      <c r="F76" s="387">
        <f>+'BVARI BUDGET'!N136*'BVARI BUDGET'!$L193</f>
        <v>0</v>
      </c>
      <c r="G76" s="387">
        <f>+'BVARI BUDGET'!O136*'BVARI BUDGET'!$Q193</f>
        <v>0</v>
      </c>
      <c r="H76" s="387">
        <f>+'BVARI BUDGET'!T136*'BVARI BUDGET'!$R193</f>
        <v>0</v>
      </c>
      <c r="I76" s="387">
        <f>+'BVARI BUDGET'!U136*'BVARI BUDGET'!$W193</f>
        <v>0</v>
      </c>
      <c r="J76" s="387">
        <f>+'BVARI BUDGET'!Z136*'BVARI BUDGET'!$W193</f>
        <v>0</v>
      </c>
      <c r="K76" s="388">
        <f t="shared" si="4"/>
        <v>0</v>
      </c>
      <c r="L76" s="359"/>
      <c r="M76" s="359"/>
      <c r="N76" s="359"/>
    </row>
    <row r="77" spans="1:14" x14ac:dyDescent="0.35">
      <c r="A77" s="382">
        <v>4</v>
      </c>
      <c r="B77" s="385">
        <v>642400</v>
      </c>
      <c r="C77" s="385" t="s">
        <v>163</v>
      </c>
      <c r="D77" s="387">
        <f>+'BVARI BUDGET'!H142</f>
        <v>0</v>
      </c>
      <c r="E77" s="387">
        <f>+'BVARI BUDGET'!K142</f>
        <v>0</v>
      </c>
      <c r="F77" s="387">
        <f>+'BVARI BUDGET'!N142</f>
        <v>0</v>
      </c>
      <c r="G77" s="387">
        <f>+'BVARI BUDGET'!Q142</f>
        <v>0</v>
      </c>
      <c r="H77" s="387">
        <f>+'BVARI BUDGET'!T142</f>
        <v>0</v>
      </c>
      <c r="I77" s="387">
        <f>+'BVARI BUDGET'!W142</f>
        <v>0</v>
      </c>
      <c r="J77" s="387">
        <f>+'BVARI BUDGET'!Z142</f>
        <v>0</v>
      </c>
      <c r="K77" s="388">
        <f t="shared" si="4"/>
        <v>0</v>
      </c>
      <c r="L77" s="359"/>
      <c r="M77" s="359"/>
      <c r="N77" s="359"/>
    </row>
    <row r="78" spans="1:14" x14ac:dyDescent="0.35">
      <c r="A78" s="382"/>
      <c r="B78" s="385">
        <v>699998</v>
      </c>
      <c r="C78" s="385" t="s">
        <v>164</v>
      </c>
      <c r="D78" s="387">
        <f>+'BVARI BUDGET'!H143*'BVARI BUDGET'!F193</f>
        <v>0</v>
      </c>
      <c r="E78" s="387">
        <f>+'BVARI BUDGET'!I143*'BVARI BUDGET'!K193</f>
        <v>0</v>
      </c>
      <c r="F78" s="387">
        <f>+'BVARI BUDGET'!N143*'BVARI BUDGET'!L193</f>
        <v>0</v>
      </c>
      <c r="G78" s="387">
        <f>+'BVARI BUDGET'!O143*'BVARI BUDGET'!Q193</f>
        <v>0</v>
      </c>
      <c r="H78" s="387">
        <f>+'BVARI BUDGET'!T143*'BVARI BUDGET'!R193</f>
        <v>0</v>
      </c>
      <c r="I78" s="387">
        <f>+'BVARI BUDGET'!U143*'BVARI BUDGET'!W193</f>
        <v>0</v>
      </c>
      <c r="J78" s="387">
        <f>+'BVARI BUDGET'!Z143*'BVARI BUDGET'!X193</f>
        <v>0</v>
      </c>
      <c r="K78" s="388">
        <f t="shared" si="4"/>
        <v>0</v>
      </c>
      <c r="L78" s="359"/>
      <c r="M78" s="359"/>
      <c r="N78" s="359"/>
    </row>
    <row r="79" spans="1:14" x14ac:dyDescent="0.35">
      <c r="A79" s="382">
        <v>5</v>
      </c>
      <c r="B79" s="385">
        <v>642400</v>
      </c>
      <c r="C79" s="385" t="s">
        <v>163</v>
      </c>
      <c r="D79" s="387">
        <f>+'BVARI BUDGET'!H149</f>
        <v>0</v>
      </c>
      <c r="E79" s="387">
        <f>+'BVARI BUDGET'!K149</f>
        <v>0</v>
      </c>
      <c r="F79" s="387">
        <f>+'BVARI BUDGET'!N149</f>
        <v>0</v>
      </c>
      <c r="G79" s="387">
        <f>+'BVARI BUDGET'!Q149</f>
        <v>0</v>
      </c>
      <c r="H79" s="387">
        <f>+'BVARI BUDGET'!T149</f>
        <v>0</v>
      </c>
      <c r="I79" s="387">
        <f>+'BVARI BUDGET'!W149</f>
        <v>0</v>
      </c>
      <c r="J79" s="387">
        <f>+'BVARI BUDGET'!Z149</f>
        <v>0</v>
      </c>
      <c r="K79" s="388">
        <f t="shared" si="4"/>
        <v>0</v>
      </c>
      <c r="L79" s="359"/>
      <c r="M79" s="359"/>
      <c r="N79" s="359"/>
    </row>
    <row r="80" spans="1:14" x14ac:dyDescent="0.35">
      <c r="A80" s="382"/>
      <c r="B80" s="385">
        <v>699998</v>
      </c>
      <c r="C80" s="385" t="s">
        <v>164</v>
      </c>
      <c r="D80" s="387">
        <f>+'BVARI BUDGET'!H150*'BVARI BUDGET'!F193</f>
        <v>0</v>
      </c>
      <c r="E80" s="387">
        <f>+'BVARI BUDGET'!I150*'BVARI BUDGET'!K193</f>
        <v>0</v>
      </c>
      <c r="F80" s="387">
        <f>+'BVARI BUDGET'!N150*'BVARI BUDGET'!L193</f>
        <v>0</v>
      </c>
      <c r="G80" s="387">
        <f>+'BVARI BUDGET'!O150*'BVARI BUDGET'!Q193</f>
        <v>0</v>
      </c>
      <c r="H80" s="387">
        <f>+'BVARI BUDGET'!T150*'BVARI BUDGET'!R193</f>
        <v>0</v>
      </c>
      <c r="I80" s="387">
        <f>+'BVARI BUDGET'!U150*'BVARI BUDGET'!W193</f>
        <v>0</v>
      </c>
      <c r="J80" s="387">
        <f>+'BVARI BUDGET'!Z150*'BVARI BUDGET'!X193</f>
        <v>0</v>
      </c>
      <c r="K80" s="388">
        <f t="shared" si="4"/>
        <v>0</v>
      </c>
      <c r="L80" s="359"/>
      <c r="M80" s="359"/>
      <c r="N80" s="359"/>
    </row>
    <row r="81" spans="1:14" x14ac:dyDescent="0.35">
      <c r="A81" s="382">
        <v>6</v>
      </c>
      <c r="B81" s="385">
        <v>642400</v>
      </c>
      <c r="C81" s="385" t="s">
        <v>163</v>
      </c>
      <c r="D81" s="387">
        <f>+'BVARI BUDGET'!H156</f>
        <v>0</v>
      </c>
      <c r="E81" s="387">
        <f>+'BVARI BUDGET'!K156</f>
        <v>0</v>
      </c>
      <c r="F81" s="387">
        <f>+'BVARI BUDGET'!N156</f>
        <v>0</v>
      </c>
      <c r="G81" s="387">
        <f>+'BVARI BUDGET'!Q156</f>
        <v>0</v>
      </c>
      <c r="H81" s="387">
        <f>+'BVARI BUDGET'!T156</f>
        <v>0</v>
      </c>
      <c r="I81" s="387">
        <f>+'BVARI BUDGET'!W156</f>
        <v>0</v>
      </c>
      <c r="J81" s="387">
        <f>+'BVARI BUDGET'!Z156</f>
        <v>0</v>
      </c>
      <c r="K81" s="388">
        <f t="shared" si="4"/>
        <v>0</v>
      </c>
      <c r="L81" s="359"/>
      <c r="M81" s="359"/>
      <c r="N81" s="359"/>
    </row>
    <row r="82" spans="1:14" x14ac:dyDescent="0.35">
      <c r="A82" s="382"/>
      <c r="B82" s="385">
        <v>699998</v>
      </c>
      <c r="C82" s="385" t="s">
        <v>164</v>
      </c>
      <c r="D82" s="387">
        <f>+'BVARI BUDGET'!H157*'BVARI BUDGET'!F193</f>
        <v>0</v>
      </c>
      <c r="E82" s="387">
        <f>+'BVARI BUDGET'!I157*'BVARI BUDGET'!K193</f>
        <v>0</v>
      </c>
      <c r="F82" s="387">
        <f>+'BVARI BUDGET'!N157*'BVARI BUDGET'!L193</f>
        <v>0</v>
      </c>
      <c r="G82" s="387">
        <f>+'BVARI BUDGET'!O157*'BVARI BUDGET'!Q193</f>
        <v>0</v>
      </c>
      <c r="H82" s="387">
        <f>+'BVARI BUDGET'!T157*'BVARI BUDGET'!R193</f>
        <v>0</v>
      </c>
      <c r="I82" s="387">
        <f>+'BVARI BUDGET'!U157*'BVARI BUDGET'!W193</f>
        <v>0</v>
      </c>
      <c r="J82" s="387">
        <f>+'BVARI BUDGET'!Z157*'BVARI BUDGET'!X193</f>
        <v>0</v>
      </c>
      <c r="K82" s="388">
        <f t="shared" si="4"/>
        <v>0</v>
      </c>
      <c r="L82" s="359"/>
      <c r="M82" s="359"/>
      <c r="N82" s="359"/>
    </row>
    <row r="83" spans="1:14" x14ac:dyDescent="0.35">
      <c r="A83" s="382">
        <v>7</v>
      </c>
      <c r="B83" s="385">
        <v>642400</v>
      </c>
      <c r="C83" s="385" t="s">
        <v>163</v>
      </c>
      <c r="D83" s="387">
        <f>+'BVARI BUDGET'!H163</f>
        <v>0</v>
      </c>
      <c r="E83" s="387">
        <f>+'BVARI BUDGET'!K163</f>
        <v>0</v>
      </c>
      <c r="F83" s="387">
        <f>+'BVARI BUDGET'!N163</f>
        <v>0</v>
      </c>
      <c r="G83" s="387">
        <f>+'BVARI BUDGET'!Q163</f>
        <v>0</v>
      </c>
      <c r="H83" s="387">
        <f>+'BVARI BUDGET'!T163</f>
        <v>0</v>
      </c>
      <c r="I83" s="387">
        <f>+'BVARI BUDGET'!W163</f>
        <v>0</v>
      </c>
      <c r="J83" s="387">
        <f>+'BVARI BUDGET'!Z163</f>
        <v>0</v>
      </c>
      <c r="K83" s="388">
        <f t="shared" si="4"/>
        <v>0</v>
      </c>
      <c r="L83" s="359"/>
      <c r="M83" s="359"/>
      <c r="N83" s="359"/>
    </row>
    <row r="84" spans="1:14" x14ac:dyDescent="0.35">
      <c r="A84" s="382"/>
      <c r="B84" s="385">
        <v>699998</v>
      </c>
      <c r="C84" s="385" t="s">
        <v>164</v>
      </c>
      <c r="D84" s="387">
        <f>+'BVARI BUDGET'!H164*'BVARI BUDGET'!F193</f>
        <v>0</v>
      </c>
      <c r="E84" s="387">
        <f>+'BVARI BUDGET'!I164*'BVARI BUDGET'!K193</f>
        <v>0</v>
      </c>
      <c r="F84" s="387">
        <f>+'BVARI BUDGET'!N164*'BVARI BUDGET'!L193</f>
        <v>0</v>
      </c>
      <c r="G84" s="387">
        <f>+'BVARI BUDGET'!O164*'BVARI BUDGET'!Q193</f>
        <v>0</v>
      </c>
      <c r="H84" s="387">
        <f>+'BVARI BUDGET'!T164*'BVARI BUDGET'!R193</f>
        <v>0</v>
      </c>
      <c r="I84" s="387">
        <f>+'BVARI BUDGET'!U164*'BVARI BUDGET'!W193</f>
        <v>0</v>
      </c>
      <c r="J84" s="387">
        <f>+'BVARI BUDGET'!Z164*'BVARI BUDGET'!X193</f>
        <v>0</v>
      </c>
      <c r="K84" s="388">
        <f t="shared" si="4"/>
        <v>0</v>
      </c>
      <c r="L84" s="359"/>
      <c r="M84" s="359"/>
      <c r="N84" s="359"/>
    </row>
    <row r="85" spans="1:14" x14ac:dyDescent="0.35">
      <c r="A85" s="382">
        <v>8</v>
      </c>
      <c r="B85" s="385">
        <v>642400</v>
      </c>
      <c r="C85" s="385" t="s">
        <v>163</v>
      </c>
      <c r="D85" s="387">
        <f>+'BVARI BUDGET'!K170</f>
        <v>0</v>
      </c>
      <c r="E85" s="387">
        <f>+'BVARI BUDGET'!I170</f>
        <v>0</v>
      </c>
      <c r="F85" s="387">
        <f>+'BVARI BUDGET'!N170</f>
        <v>0</v>
      </c>
      <c r="G85" s="387">
        <f>+'BVARI BUDGET'!Q170</f>
        <v>0</v>
      </c>
      <c r="H85" s="387">
        <f>+'BVARI BUDGET'!T170</f>
        <v>0</v>
      </c>
      <c r="I85" s="387">
        <f>+'BVARI BUDGET'!W170</f>
        <v>0</v>
      </c>
      <c r="J85" s="387">
        <f>+'BVARI BUDGET'!Z170</f>
        <v>0</v>
      </c>
      <c r="K85" s="388">
        <f t="shared" si="4"/>
        <v>0</v>
      </c>
      <c r="L85" s="359"/>
      <c r="M85" s="359"/>
      <c r="N85" s="359"/>
    </row>
    <row r="86" spans="1:14" x14ac:dyDescent="0.35">
      <c r="A86" s="382"/>
      <c r="B86" s="385">
        <v>699998</v>
      </c>
      <c r="C86" s="385" t="s">
        <v>164</v>
      </c>
      <c r="D86" s="387">
        <f>+'BVARI BUDGET'!H171*'BVARI BUDGET'!F193</f>
        <v>0</v>
      </c>
      <c r="E86" s="387">
        <f>+'BVARI BUDGET'!I171*'BVARI BUDGET'!K193</f>
        <v>0</v>
      </c>
      <c r="F86" s="387">
        <f>+'BVARI BUDGET'!N171*'BVARI BUDGET'!L193</f>
        <v>0</v>
      </c>
      <c r="G86" s="387">
        <f>+'BVARI BUDGET'!O171*'BVARI BUDGET'!Q193</f>
        <v>0</v>
      </c>
      <c r="H86" s="387">
        <f>+'BVARI BUDGET'!T171*'BVARI BUDGET'!R193</f>
        <v>0</v>
      </c>
      <c r="I86" s="387">
        <f>+'BVARI BUDGET'!U171*'BVARI BUDGET'!W193</f>
        <v>0</v>
      </c>
      <c r="J86" s="387">
        <f>+'BVARI BUDGET'!Z171*'BVARI BUDGET'!X193</f>
        <v>0</v>
      </c>
      <c r="K86" s="388">
        <f t="shared" si="4"/>
        <v>0</v>
      </c>
      <c r="L86" s="359"/>
      <c r="M86" s="359"/>
      <c r="N86" s="359"/>
    </row>
    <row r="87" spans="1:14" x14ac:dyDescent="0.35">
      <c r="A87" s="382">
        <v>9</v>
      </c>
      <c r="B87" s="385">
        <v>642400</v>
      </c>
      <c r="C87" s="385" t="s">
        <v>163</v>
      </c>
      <c r="D87" s="387">
        <f>+'BVARI BUDGET'!H177</f>
        <v>0</v>
      </c>
      <c r="E87" s="387">
        <f>+'BVARI BUDGET'!K177</f>
        <v>0</v>
      </c>
      <c r="F87" s="387">
        <f>+'BVARI BUDGET'!N177</f>
        <v>0</v>
      </c>
      <c r="G87" s="387">
        <f>+'BVARI BUDGET'!Q177</f>
        <v>0</v>
      </c>
      <c r="H87" s="387">
        <f>+'BVARI BUDGET'!T177</f>
        <v>0</v>
      </c>
      <c r="I87" s="387">
        <f>+'BVARI BUDGET'!W177</f>
        <v>0</v>
      </c>
      <c r="J87" s="387">
        <f>+'BVARI BUDGET'!Z177</f>
        <v>0</v>
      </c>
      <c r="K87" s="388">
        <f t="shared" si="4"/>
        <v>0</v>
      </c>
      <c r="L87" s="359"/>
      <c r="M87" s="359"/>
      <c r="N87" s="359"/>
    </row>
    <row r="88" spans="1:14" x14ac:dyDescent="0.35">
      <c r="A88" s="382"/>
      <c r="B88" s="385">
        <v>699998</v>
      </c>
      <c r="C88" s="385" t="s">
        <v>164</v>
      </c>
      <c r="D88" s="387">
        <f>+'BVARI BUDGET'!H178*'BVARI BUDGET'!F193</f>
        <v>0</v>
      </c>
      <c r="E88" s="387">
        <f>+'BVARI BUDGET'!I178*'BVARI BUDGET'!K193</f>
        <v>0</v>
      </c>
      <c r="F88" s="387">
        <f>+'BVARI BUDGET'!N178*'BVARI BUDGET'!L193</f>
        <v>0</v>
      </c>
      <c r="G88" s="387">
        <f>+'BVARI BUDGET'!O178*'BVARI BUDGET'!Q193</f>
        <v>0</v>
      </c>
      <c r="H88" s="387">
        <f>+'BVARI BUDGET'!T178*'BVARI BUDGET'!R193</f>
        <v>0</v>
      </c>
      <c r="I88" s="387">
        <f>+'BVARI BUDGET'!U178*'BVARI BUDGET'!W193</f>
        <v>0</v>
      </c>
      <c r="J88" s="387">
        <f>+'BVARI BUDGET'!Z178*'BVARI BUDGET'!X193</f>
        <v>0</v>
      </c>
      <c r="K88" s="388">
        <f t="shared" si="4"/>
        <v>0</v>
      </c>
      <c r="L88" s="359"/>
      <c r="M88" s="359"/>
      <c r="N88" s="359"/>
    </row>
    <row r="89" spans="1:14" x14ac:dyDescent="0.35">
      <c r="A89" s="382">
        <v>10</v>
      </c>
      <c r="B89" s="385">
        <v>642400</v>
      </c>
      <c r="C89" s="385" t="s">
        <v>163</v>
      </c>
      <c r="D89" s="387">
        <f>+'BVARI BUDGET'!H184</f>
        <v>0</v>
      </c>
      <c r="E89" s="387">
        <f>+'BVARI BUDGET'!K184</f>
        <v>0</v>
      </c>
      <c r="F89" s="387">
        <f>+'BVARI BUDGET'!N184</f>
        <v>0</v>
      </c>
      <c r="G89" s="387">
        <f>+'BVARI BUDGET'!Q184</f>
        <v>0</v>
      </c>
      <c r="H89" s="387">
        <f>+'BVARI BUDGET'!T184</f>
        <v>0</v>
      </c>
      <c r="I89" s="387">
        <f>+'BVARI BUDGET'!W184</f>
        <v>0</v>
      </c>
      <c r="J89" s="387">
        <f>+'BVARI BUDGET'!Z184</f>
        <v>0</v>
      </c>
      <c r="K89" s="388">
        <f t="shared" si="4"/>
        <v>0</v>
      </c>
      <c r="L89" s="359"/>
      <c r="M89" s="359"/>
      <c r="N89" s="359"/>
    </row>
    <row r="90" spans="1:14" x14ac:dyDescent="0.35">
      <c r="A90" s="382"/>
      <c r="B90" s="385">
        <v>699998</v>
      </c>
      <c r="C90" s="385" t="s">
        <v>164</v>
      </c>
      <c r="D90" s="387">
        <f>+'BVARI BUDGET'!H185*'BVARI BUDGET'!F193</f>
        <v>0</v>
      </c>
      <c r="E90" s="387">
        <f>+'BVARI BUDGET'!I185*'BVARI BUDGET'!K193</f>
        <v>0</v>
      </c>
      <c r="F90" s="387">
        <f>+'BVARI BUDGET'!N185*'BVARI BUDGET'!L193</f>
        <v>0</v>
      </c>
      <c r="G90" s="387">
        <f>+'BVARI BUDGET'!O185*'BVARI BUDGET'!Q193</f>
        <v>0</v>
      </c>
      <c r="H90" s="387">
        <f>+'BVARI BUDGET'!T185*'BVARI BUDGET'!R193</f>
        <v>0</v>
      </c>
      <c r="I90" s="387">
        <f>+'BVARI BUDGET'!U185*'BVARI BUDGET'!W193</f>
        <v>0</v>
      </c>
      <c r="J90" s="387">
        <f>+'BVARI BUDGET'!Z185*'BVARI BUDGET'!X193</f>
        <v>0</v>
      </c>
      <c r="K90" s="388">
        <f t="shared" si="4"/>
        <v>0</v>
      </c>
      <c r="L90" s="359"/>
      <c r="M90" s="359"/>
      <c r="N90" s="359"/>
    </row>
    <row r="91" spans="1:14" x14ac:dyDescent="0.35">
      <c r="A91" s="383"/>
      <c r="B91" s="385">
        <v>699998</v>
      </c>
      <c r="C91" s="385" t="s">
        <v>159</v>
      </c>
      <c r="D91" s="387">
        <f>+'BVARI BUDGET'!H193-D72-D74-D76-D78-D80-D82-D84-D86-D88-D90</f>
        <v>0</v>
      </c>
      <c r="E91" s="387">
        <f>+'BVARI BUDGET'!K193-E72-E74-E76-E78-E80-E82-E84-E86-E88-E90</f>
        <v>0</v>
      </c>
      <c r="F91" s="387">
        <f>+'BVARI BUDGET'!N193-F72-F74-F76-F78-F80-F82-F84-F86-F88-F90</f>
        <v>0</v>
      </c>
      <c r="G91" s="387">
        <f>+'BVARI BUDGET'!Q193-G72-G74-G76-G78-G80-G82-G84-G86-G88-G90</f>
        <v>0</v>
      </c>
      <c r="H91" s="387">
        <f>+'BVARI BUDGET'!T193-H72-H74-H76-H78-H80-H82-H84-H86-H88-H90</f>
        <v>0</v>
      </c>
      <c r="I91" s="387">
        <f>+'BVARI BUDGET'!W193-I72-I74-I76-I78-I80-I82-I84-I86-I88-I90</f>
        <v>0</v>
      </c>
      <c r="J91" s="387">
        <f>+'BVARI BUDGET'!Z193-J72-J74-J76-J78-J80-J82-J84-J86-J88-J90</f>
        <v>0</v>
      </c>
      <c r="K91" s="388">
        <f t="shared" si="4"/>
        <v>0</v>
      </c>
      <c r="L91" s="359"/>
      <c r="M91" s="359"/>
      <c r="N91" s="359"/>
    </row>
    <row r="92" spans="1:14" x14ac:dyDescent="0.35">
      <c r="A92" s="359"/>
      <c r="B92" s="359"/>
      <c r="C92" s="371" t="s">
        <v>3</v>
      </c>
      <c r="D92" s="372">
        <f t="shared" ref="D92:K92" si="5">SUM(D62:D91)</f>
        <v>0</v>
      </c>
      <c r="E92" s="372">
        <f t="shared" si="5"/>
        <v>0</v>
      </c>
      <c r="F92" s="372">
        <f t="shared" si="5"/>
        <v>0</v>
      </c>
      <c r="G92" s="372">
        <f t="shared" si="5"/>
        <v>0</v>
      </c>
      <c r="H92" s="372">
        <f t="shared" si="5"/>
        <v>0</v>
      </c>
      <c r="I92" s="372">
        <f t="shared" si="5"/>
        <v>0</v>
      </c>
      <c r="J92" s="373">
        <f t="shared" si="5"/>
        <v>0</v>
      </c>
      <c r="K92" s="384">
        <f t="shared" si="5"/>
        <v>0</v>
      </c>
      <c r="L92" s="359"/>
      <c r="M92" s="359"/>
      <c r="N92" s="359"/>
    </row>
    <row r="93" spans="1:14" x14ac:dyDescent="0.35">
      <c r="A93" s="359"/>
      <c r="B93" s="359"/>
      <c r="C93" s="359"/>
      <c r="D93" s="359"/>
      <c r="E93" s="359"/>
      <c r="F93" s="359"/>
      <c r="G93" s="359"/>
      <c r="H93" s="359"/>
      <c r="I93" s="359"/>
      <c r="J93" s="359"/>
      <c r="K93" s="359"/>
      <c r="L93" s="359"/>
      <c r="M93" s="359"/>
      <c r="N93" s="359"/>
    </row>
    <row r="94" spans="1:14" x14ac:dyDescent="0.35">
      <c r="A94" s="359"/>
      <c r="B94" s="359"/>
      <c r="C94" s="359"/>
      <c r="D94" s="359"/>
      <c r="E94" s="359"/>
      <c r="F94" s="359"/>
      <c r="G94" s="359"/>
      <c r="H94" s="359"/>
      <c r="I94" s="359"/>
      <c r="J94" s="359"/>
      <c r="K94" s="359"/>
      <c r="L94" s="359"/>
      <c r="M94" s="359"/>
      <c r="N94" s="359"/>
    </row>
    <row r="95" spans="1:14" x14ac:dyDescent="0.35">
      <c r="A95" s="359"/>
      <c r="B95" s="359"/>
      <c r="C95" s="359"/>
      <c r="D95" s="359"/>
      <c r="E95" s="359"/>
      <c r="F95" s="359"/>
      <c r="G95" s="359"/>
      <c r="H95" s="359"/>
      <c r="I95" s="359"/>
      <c r="J95" s="359"/>
      <c r="K95" s="359"/>
      <c r="L95" s="359"/>
      <c r="M95" s="359"/>
      <c r="N95" s="359"/>
    </row>
    <row r="96" spans="1:14" x14ac:dyDescent="0.35">
      <c r="A96" s="359"/>
      <c r="B96" s="359"/>
      <c r="C96" s="359"/>
      <c r="D96" s="359"/>
      <c r="E96" s="359"/>
      <c r="F96" s="359"/>
      <c r="G96" s="359"/>
      <c r="H96" s="359"/>
      <c r="I96" s="359"/>
      <c r="J96" s="359"/>
      <c r="K96" s="359"/>
      <c r="L96" s="359"/>
      <c r="M96" s="359"/>
      <c r="N96" s="359"/>
    </row>
    <row r="97" spans="1:14" x14ac:dyDescent="0.35">
      <c r="A97" s="359"/>
      <c r="B97" s="359"/>
      <c r="C97" s="359"/>
      <c r="D97" s="359"/>
      <c r="E97" s="359"/>
      <c r="F97" s="359"/>
      <c r="G97" s="359"/>
      <c r="H97" s="359"/>
      <c r="I97" s="359"/>
      <c r="J97" s="359"/>
      <c r="K97" s="359"/>
      <c r="L97" s="359"/>
      <c r="M97" s="359"/>
      <c r="N97" s="359"/>
    </row>
    <row r="98" spans="1:14" x14ac:dyDescent="0.35">
      <c r="A98" s="359"/>
      <c r="B98" s="359"/>
      <c r="C98" s="359"/>
      <c r="D98" s="359"/>
      <c r="E98" s="359"/>
      <c r="F98" s="359"/>
      <c r="G98" s="359"/>
      <c r="H98" s="359"/>
      <c r="I98" s="359"/>
      <c r="J98" s="359"/>
      <c r="K98" s="359"/>
      <c r="L98" s="359"/>
      <c r="M98" s="359"/>
      <c r="N98" s="359"/>
    </row>
    <row r="99" spans="1:14" x14ac:dyDescent="0.35">
      <c r="A99" s="359"/>
      <c r="B99" s="359"/>
      <c r="C99" s="359"/>
      <c r="D99" s="359"/>
      <c r="E99" s="359"/>
      <c r="F99" s="359"/>
      <c r="G99" s="359"/>
      <c r="H99" s="359"/>
      <c r="I99" s="359"/>
      <c r="J99" s="359"/>
      <c r="K99" s="359"/>
      <c r="L99" s="359"/>
      <c r="M99" s="359"/>
      <c r="N99" s="359"/>
    </row>
    <row r="100" spans="1:14" x14ac:dyDescent="0.35">
      <c r="A100" s="359"/>
      <c r="B100" s="359"/>
      <c r="C100" s="359"/>
      <c r="D100" s="359"/>
      <c r="E100" s="359"/>
      <c r="F100" s="359"/>
      <c r="G100" s="359"/>
      <c r="H100" s="359"/>
      <c r="I100" s="359"/>
      <c r="J100" s="359"/>
      <c r="K100" s="359"/>
      <c r="L100" s="359"/>
      <c r="M100" s="359"/>
      <c r="N100" s="359"/>
    </row>
    <row r="101" spans="1:14" x14ac:dyDescent="0.35">
      <c r="A101" s="359"/>
      <c r="B101" s="359"/>
      <c r="C101" s="359"/>
      <c r="D101" s="359"/>
      <c r="E101" s="359"/>
      <c r="F101" s="359"/>
      <c r="G101" s="359"/>
      <c r="H101" s="359"/>
      <c r="I101" s="359"/>
      <c r="J101" s="359"/>
      <c r="K101" s="359"/>
      <c r="L101" s="359"/>
      <c r="M101" s="359"/>
      <c r="N101" s="359"/>
    </row>
    <row r="102" spans="1:14" x14ac:dyDescent="0.35">
      <c r="A102" s="359"/>
      <c r="B102" s="359"/>
      <c r="C102" s="359"/>
      <c r="D102" s="359"/>
      <c r="E102" s="359"/>
      <c r="F102" s="359"/>
      <c r="G102" s="359"/>
      <c r="H102" s="359"/>
      <c r="I102" s="359"/>
      <c r="J102" s="359"/>
      <c r="K102" s="359"/>
      <c r="L102" s="359"/>
      <c r="M102" s="359"/>
      <c r="N102" s="359"/>
    </row>
    <row r="103" spans="1:14" x14ac:dyDescent="0.35">
      <c r="A103" s="359"/>
      <c r="B103" s="359"/>
      <c r="C103" s="359"/>
      <c r="D103" s="359"/>
      <c r="E103" s="359"/>
      <c r="F103" s="359"/>
      <c r="G103" s="359"/>
      <c r="H103" s="359"/>
      <c r="I103" s="359"/>
      <c r="J103" s="359"/>
      <c r="K103" s="359"/>
      <c r="L103" s="359"/>
      <c r="M103" s="359"/>
      <c r="N103" s="359"/>
    </row>
    <row r="104" spans="1:14" x14ac:dyDescent="0.35">
      <c r="A104" s="359"/>
      <c r="B104" s="359"/>
      <c r="C104" s="359"/>
      <c r="D104" s="359"/>
      <c r="E104" s="359"/>
      <c r="F104" s="359"/>
      <c r="G104" s="359"/>
      <c r="H104" s="359"/>
      <c r="I104" s="359"/>
      <c r="J104" s="359"/>
      <c r="K104" s="359"/>
      <c r="L104" s="359"/>
      <c r="M104" s="359"/>
      <c r="N104" s="359"/>
    </row>
    <row r="105" spans="1:14" x14ac:dyDescent="0.35">
      <c r="A105" s="359"/>
      <c r="B105" s="359"/>
      <c r="C105" s="359"/>
      <c r="D105" s="359"/>
      <c r="E105" s="359"/>
      <c r="F105" s="359"/>
      <c r="G105" s="359"/>
      <c r="H105" s="359"/>
      <c r="I105" s="359"/>
      <c r="J105" s="359"/>
      <c r="K105" s="359"/>
      <c r="L105" s="359"/>
      <c r="M105" s="359"/>
      <c r="N105" s="359"/>
    </row>
    <row r="106" spans="1:14" x14ac:dyDescent="0.35">
      <c r="A106" s="359"/>
      <c r="B106" s="359"/>
      <c r="C106" s="359"/>
      <c r="D106" s="359"/>
      <c r="E106" s="359"/>
      <c r="F106" s="359"/>
      <c r="G106" s="359"/>
      <c r="H106" s="359"/>
      <c r="I106" s="359"/>
      <c r="J106" s="359"/>
      <c r="K106" s="359"/>
      <c r="L106" s="359"/>
      <c r="M106" s="359"/>
      <c r="N106" s="359"/>
    </row>
    <row r="107" spans="1:14" x14ac:dyDescent="0.35">
      <c r="A107" s="359"/>
      <c r="B107" s="359"/>
      <c r="C107" s="359"/>
      <c r="D107" s="359"/>
      <c r="E107" s="359"/>
      <c r="F107" s="359"/>
      <c r="G107" s="359"/>
      <c r="H107" s="359"/>
      <c r="I107" s="359"/>
      <c r="J107" s="359"/>
      <c r="K107" s="359"/>
      <c r="L107" s="359"/>
      <c r="M107" s="359"/>
      <c r="N107" s="359"/>
    </row>
    <row r="108" spans="1:14" x14ac:dyDescent="0.35">
      <c r="A108" s="359"/>
      <c r="B108" s="359"/>
      <c r="C108" s="359"/>
      <c r="D108" s="359"/>
      <c r="E108" s="359"/>
      <c r="F108" s="359"/>
      <c r="G108" s="359"/>
      <c r="H108" s="359"/>
      <c r="I108" s="359"/>
      <c r="J108" s="359"/>
      <c r="K108" s="359"/>
      <c r="L108" s="359"/>
      <c r="M108" s="359"/>
      <c r="N108" s="359"/>
    </row>
    <row r="109" spans="1:14" x14ac:dyDescent="0.35">
      <c r="A109" s="359"/>
      <c r="B109" s="359"/>
      <c r="C109" s="359"/>
      <c r="D109" s="359"/>
      <c r="E109" s="359"/>
      <c r="F109" s="359"/>
      <c r="G109" s="359"/>
      <c r="H109" s="359"/>
      <c r="I109" s="359"/>
      <c r="J109" s="359"/>
      <c r="K109" s="359"/>
      <c r="L109" s="359"/>
      <c r="M109" s="359"/>
      <c r="N109" s="359"/>
    </row>
    <row r="110" spans="1:14" x14ac:dyDescent="0.35">
      <c r="A110" s="359"/>
      <c r="B110" s="359"/>
      <c r="C110" s="359"/>
      <c r="D110" s="359"/>
      <c r="E110" s="359"/>
      <c r="F110" s="359"/>
      <c r="G110" s="359"/>
      <c r="H110" s="359"/>
      <c r="I110" s="359"/>
      <c r="J110" s="359"/>
      <c r="K110" s="359"/>
      <c r="L110" s="359"/>
      <c r="M110" s="359"/>
      <c r="N110" s="359"/>
    </row>
    <row r="111" spans="1:14" x14ac:dyDescent="0.35">
      <c r="A111" s="359"/>
      <c r="B111" s="359"/>
      <c r="C111" s="359"/>
      <c r="D111" s="359"/>
      <c r="E111" s="359"/>
      <c r="F111" s="359"/>
      <c r="G111" s="359"/>
      <c r="H111" s="359"/>
      <c r="I111" s="359"/>
      <c r="J111" s="359"/>
      <c r="K111" s="359"/>
      <c r="L111" s="359"/>
      <c r="M111" s="359"/>
      <c r="N111" s="359"/>
    </row>
    <row r="112" spans="1:14" x14ac:dyDescent="0.35">
      <c r="A112" s="359"/>
      <c r="B112" s="359"/>
      <c r="C112" s="359"/>
      <c r="D112" s="359"/>
      <c r="E112" s="359"/>
      <c r="F112" s="359"/>
      <c r="G112" s="359"/>
      <c r="H112" s="359"/>
      <c r="I112" s="359"/>
      <c r="J112" s="359"/>
      <c r="K112" s="359"/>
      <c r="L112" s="359"/>
      <c r="M112" s="359"/>
      <c r="N112" s="359"/>
    </row>
    <row r="113" spans="1:14" x14ac:dyDescent="0.35">
      <c r="A113" s="359"/>
      <c r="B113" s="359"/>
      <c r="C113" s="359"/>
      <c r="D113" s="359"/>
      <c r="E113" s="359"/>
      <c r="F113" s="359"/>
      <c r="G113" s="359"/>
      <c r="H113" s="359"/>
      <c r="I113" s="359"/>
      <c r="J113" s="359"/>
      <c r="K113" s="359"/>
      <c r="L113" s="359"/>
      <c r="M113" s="359"/>
      <c r="N113" s="359"/>
    </row>
    <row r="114" spans="1:14" x14ac:dyDescent="0.35">
      <c r="C114" s="359"/>
      <c r="D114" s="359"/>
      <c r="E114" s="359"/>
      <c r="F114" s="359"/>
      <c r="G114" s="359"/>
      <c r="H114" s="359"/>
      <c r="I114" s="359"/>
      <c r="J114" s="359"/>
      <c r="K114" s="359"/>
      <c r="L114" s="359"/>
      <c r="M114" s="359"/>
      <c r="N114" s="359"/>
    </row>
    <row r="115" spans="1:14" x14ac:dyDescent="0.35">
      <c r="C115" s="359"/>
      <c r="D115" s="359"/>
      <c r="E115" s="359"/>
      <c r="F115" s="359"/>
      <c r="G115" s="359"/>
      <c r="H115" s="359"/>
      <c r="I115" s="359"/>
      <c r="J115" s="359"/>
      <c r="K115" s="359"/>
      <c r="L115" s="359"/>
      <c r="M115" s="359"/>
      <c r="N115" s="359"/>
    </row>
    <row r="116" spans="1:14" x14ac:dyDescent="0.35">
      <c r="C116" s="359"/>
      <c r="D116" s="359"/>
      <c r="E116" s="359"/>
      <c r="F116" s="359"/>
      <c r="G116" s="359"/>
      <c r="H116" s="359"/>
      <c r="I116" s="359"/>
      <c r="J116" s="359"/>
      <c r="K116" s="359"/>
      <c r="L116" s="359"/>
      <c r="M116" s="359"/>
      <c r="N116" s="359"/>
    </row>
    <row r="117" spans="1:14" x14ac:dyDescent="0.35">
      <c r="C117" s="359"/>
      <c r="D117" s="359"/>
      <c r="E117" s="359"/>
      <c r="F117" s="359"/>
      <c r="G117" s="359"/>
      <c r="H117" s="359"/>
      <c r="I117" s="359"/>
      <c r="J117" s="359"/>
      <c r="K117" s="359"/>
      <c r="L117" s="359"/>
      <c r="M117" s="359"/>
      <c r="N117" s="359"/>
    </row>
    <row r="118" spans="1:14" x14ac:dyDescent="0.35">
      <c r="C118" s="359"/>
      <c r="D118" s="359"/>
      <c r="E118" s="359"/>
      <c r="F118" s="359"/>
      <c r="G118" s="359"/>
      <c r="H118" s="359"/>
      <c r="I118" s="359"/>
      <c r="J118" s="359"/>
      <c r="K118" s="359"/>
      <c r="L118" s="359"/>
      <c r="M118" s="359"/>
      <c r="N118" s="359"/>
    </row>
    <row r="119" spans="1:14" x14ac:dyDescent="0.35">
      <c r="C119" s="359"/>
      <c r="D119" s="359"/>
      <c r="E119" s="359"/>
      <c r="F119" s="359"/>
      <c r="G119" s="359"/>
      <c r="H119" s="359"/>
      <c r="I119" s="359"/>
      <c r="J119" s="359"/>
      <c r="K119" s="359"/>
      <c r="L119" s="359"/>
      <c r="M119" s="359"/>
      <c r="N119" s="359"/>
    </row>
    <row r="120" spans="1:14" x14ac:dyDescent="0.35">
      <c r="C120" s="359"/>
      <c r="D120" s="359"/>
      <c r="E120" s="359"/>
      <c r="F120" s="359"/>
      <c r="G120" s="359"/>
      <c r="H120" s="359"/>
      <c r="I120" s="359"/>
      <c r="J120" s="359"/>
      <c r="K120" s="359"/>
      <c r="L120" s="359"/>
      <c r="M120" s="359"/>
      <c r="N120" s="359"/>
    </row>
    <row r="121" spans="1:14" x14ac:dyDescent="0.35">
      <c r="C121" s="359"/>
      <c r="D121" s="359"/>
      <c r="E121" s="359"/>
      <c r="F121" s="359"/>
      <c r="G121" s="359"/>
      <c r="H121" s="359"/>
      <c r="I121" s="359"/>
      <c r="J121" s="359"/>
      <c r="K121" s="359"/>
      <c r="L121" s="359"/>
      <c r="M121" s="359"/>
      <c r="N121" s="359"/>
    </row>
    <row r="122" spans="1:14" x14ac:dyDescent="0.35">
      <c r="C122" s="359"/>
      <c r="D122" s="359"/>
      <c r="E122" s="359"/>
      <c r="F122" s="359"/>
      <c r="G122" s="359"/>
      <c r="H122" s="359"/>
      <c r="I122" s="359"/>
      <c r="J122" s="359"/>
      <c r="K122" s="359"/>
      <c r="L122" s="359"/>
      <c r="M122" s="359"/>
      <c r="N122" s="359"/>
    </row>
    <row r="123" spans="1:14" x14ac:dyDescent="0.35">
      <c r="C123" s="359"/>
      <c r="D123" s="359"/>
      <c r="E123" s="359"/>
      <c r="F123" s="359"/>
      <c r="G123" s="359"/>
      <c r="H123" s="359"/>
      <c r="I123" s="359"/>
      <c r="J123" s="359"/>
      <c r="K123" s="359"/>
      <c r="L123" s="359"/>
      <c r="M123" s="359"/>
      <c r="N123" s="359"/>
    </row>
    <row r="124" spans="1:14" x14ac:dyDescent="0.35">
      <c r="C124" s="359"/>
      <c r="D124" s="359"/>
      <c r="E124" s="359"/>
      <c r="F124" s="359"/>
      <c r="G124" s="359"/>
      <c r="H124" s="359"/>
      <c r="I124" s="359"/>
      <c r="J124" s="359"/>
      <c r="K124" s="359"/>
      <c r="L124" s="359"/>
      <c r="M124" s="359"/>
      <c r="N124" s="359"/>
    </row>
    <row r="125" spans="1:14" x14ac:dyDescent="0.35">
      <c r="C125" s="359"/>
      <c r="D125" s="359"/>
      <c r="E125" s="359"/>
      <c r="F125" s="359"/>
      <c r="G125" s="359"/>
      <c r="H125" s="359"/>
      <c r="I125" s="359"/>
      <c r="J125" s="359"/>
      <c r="K125" s="359"/>
      <c r="L125" s="359"/>
      <c r="M125" s="359"/>
      <c r="N125" s="359"/>
    </row>
    <row r="126" spans="1:14" x14ac:dyDescent="0.35">
      <c r="C126" s="359"/>
      <c r="D126" s="359"/>
      <c r="E126" s="359"/>
      <c r="F126" s="359"/>
      <c r="G126" s="359"/>
      <c r="H126" s="359"/>
      <c r="I126" s="359"/>
      <c r="J126" s="359"/>
      <c r="K126" s="359"/>
      <c r="L126" s="359"/>
      <c r="M126" s="359"/>
      <c r="N126" s="359"/>
    </row>
    <row r="127" spans="1:14" x14ac:dyDescent="0.35">
      <c r="C127" s="359"/>
      <c r="D127" s="359"/>
      <c r="E127" s="359"/>
      <c r="F127" s="359"/>
      <c r="G127" s="359"/>
      <c r="H127" s="359"/>
      <c r="I127" s="359"/>
      <c r="J127" s="359"/>
      <c r="K127" s="359"/>
      <c r="L127" s="359"/>
      <c r="M127" s="359"/>
      <c r="N127" s="359"/>
    </row>
    <row r="128" spans="1:14" x14ac:dyDescent="0.35">
      <c r="C128" s="359"/>
      <c r="D128" s="359"/>
      <c r="E128" s="359"/>
      <c r="F128" s="359"/>
      <c r="G128" s="359"/>
      <c r="H128" s="359"/>
      <c r="I128" s="359"/>
      <c r="J128" s="359"/>
      <c r="K128" s="359"/>
      <c r="L128" s="359"/>
      <c r="M128" s="359"/>
      <c r="N128" s="359"/>
    </row>
    <row r="129" spans="3:14" x14ac:dyDescent="0.35">
      <c r="C129" s="359"/>
      <c r="D129" s="359"/>
      <c r="E129" s="359"/>
      <c r="F129" s="359"/>
      <c r="G129" s="359"/>
      <c r="H129" s="359"/>
      <c r="I129" s="359"/>
      <c r="J129" s="359"/>
      <c r="K129" s="359"/>
      <c r="L129" s="359"/>
      <c r="M129" s="359"/>
      <c r="N129" s="359"/>
    </row>
    <row r="130" spans="3:14" x14ac:dyDescent="0.35">
      <c r="C130" s="359"/>
      <c r="D130" s="359"/>
      <c r="E130" s="359"/>
      <c r="F130" s="359"/>
      <c r="G130" s="359"/>
      <c r="H130" s="359"/>
      <c r="I130" s="359"/>
      <c r="J130" s="359"/>
      <c r="K130" s="359"/>
      <c r="L130" s="359"/>
      <c r="M130" s="359"/>
      <c r="N130" s="359"/>
    </row>
    <row r="131" spans="3:14" x14ac:dyDescent="0.35">
      <c r="M131" s="359"/>
      <c r="N131" s="359"/>
    </row>
    <row r="132" spans="3:14" x14ac:dyDescent="0.35">
      <c r="M132" s="359"/>
      <c r="N132" s="359"/>
    </row>
    <row r="133" spans="3:14" x14ac:dyDescent="0.35">
      <c r="M133" s="359"/>
      <c r="N133" s="359"/>
    </row>
    <row r="134" spans="3:14" x14ac:dyDescent="0.35">
      <c r="M134" s="359"/>
      <c r="N134" s="359"/>
    </row>
  </sheetData>
  <mergeCells count="7">
    <mergeCell ref="C2:F2"/>
    <mergeCell ref="C8:D8"/>
    <mergeCell ref="C6:D6"/>
    <mergeCell ref="C7:D7"/>
    <mergeCell ref="C3:D3"/>
    <mergeCell ref="C4:D4"/>
    <mergeCell ref="C5:D5"/>
  </mergeCells>
  <conditionalFormatting sqref="F4:F6">
    <cfRule type="expression" dxfId="0" priority="1" stopIfTrue="1">
      <formula>$F$6="DATE ERROR"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1:AP641"/>
  <sheetViews>
    <sheetView tabSelected="1" zoomScale="115" zoomScaleNormal="115" zoomScaleSheetLayoutView="100" workbookViewId="0">
      <pane ySplit="14" topLeftCell="A45" activePane="bottomLeft" state="frozen"/>
      <selection pane="bottomLeft" activeCell="X6" sqref="X6"/>
    </sheetView>
  </sheetViews>
  <sheetFormatPr defaultColWidth="9.1796875" defaultRowHeight="10" x14ac:dyDescent="0.25"/>
  <cols>
    <col min="1" max="1" width="3.54296875" style="1" customWidth="1"/>
    <col min="2" max="2" width="21" style="1" customWidth="1"/>
    <col min="3" max="3" width="19.7265625" style="1" customWidth="1"/>
    <col min="4" max="4" width="10.7265625" style="2" customWidth="1"/>
    <col min="5" max="5" width="7.81640625" style="2" customWidth="1"/>
    <col min="6" max="6" width="5.81640625" style="3" customWidth="1"/>
    <col min="7" max="7" width="7.81640625" style="3" customWidth="1"/>
    <col min="8" max="8" width="10.7265625" style="1" customWidth="1"/>
    <col min="9" max="9" width="5.81640625" style="3" customWidth="1"/>
    <col min="10" max="10" width="7.54296875" style="3" customWidth="1"/>
    <col min="11" max="11" width="10.7265625" style="1" customWidth="1"/>
    <col min="12" max="12" width="5.81640625" style="3" customWidth="1"/>
    <col min="13" max="13" width="7.54296875" style="3" customWidth="1"/>
    <col min="14" max="14" width="10.7265625" style="1" customWidth="1"/>
    <col min="15" max="15" width="6.1796875" style="3" customWidth="1"/>
    <col min="16" max="16" width="7.81640625" style="3" customWidth="1"/>
    <col min="17" max="17" width="10.7265625" style="1" customWidth="1"/>
    <col min="18" max="18" width="6" style="3" customWidth="1"/>
    <col min="19" max="19" width="7.1796875" style="3" customWidth="1"/>
    <col min="20" max="20" width="10.7265625" style="1" customWidth="1"/>
    <col min="21" max="21" width="6.1796875" style="3" customWidth="1"/>
    <col min="22" max="22" width="8" style="3" customWidth="1"/>
    <col min="23" max="23" width="10.7265625" style="1" customWidth="1"/>
    <col min="24" max="24" width="6.453125" style="3" customWidth="1"/>
    <col min="25" max="25" width="7.81640625" style="3" customWidth="1"/>
    <col min="26" max="26" width="10.7265625" style="1" customWidth="1"/>
    <col min="27" max="27" width="13.453125" style="1" bestFit="1" customWidth="1"/>
    <col min="28" max="28" width="5" style="1" bestFit="1" customWidth="1"/>
    <col min="29" max="29" width="7.453125" style="4" customWidth="1"/>
    <col min="30" max="30" width="5.7265625" style="4" customWidth="1"/>
    <col min="31" max="31" width="4.453125" style="4" customWidth="1"/>
    <col min="32" max="32" width="5.7265625" style="4" customWidth="1"/>
    <col min="33" max="33" width="3.7265625" style="4" customWidth="1"/>
    <col min="34" max="34" width="5.7265625" style="4" customWidth="1"/>
    <col min="35" max="35" width="3.7265625" style="1" customWidth="1"/>
    <col min="36" max="36" width="5.7265625" style="1" customWidth="1"/>
    <col min="37" max="37" width="3.7265625" style="1" customWidth="1"/>
    <col min="38" max="38" width="5.7265625" style="1" customWidth="1"/>
    <col min="39" max="39" width="3.7265625" style="1" customWidth="1"/>
    <col min="40" max="40" width="5.7265625" style="1" customWidth="1"/>
    <col min="41" max="41" width="3.7265625" style="1" customWidth="1"/>
    <col min="42" max="42" width="5.7265625" style="1" customWidth="1"/>
    <col min="43" max="49" width="3.7265625" style="1" customWidth="1"/>
    <col min="50" max="16384" width="9.1796875" style="1"/>
  </cols>
  <sheetData>
    <row r="1" spans="1:42" ht="11.25" customHeight="1" x14ac:dyDescent="0.25"/>
    <row r="2" spans="1:42" ht="11.25" customHeight="1" x14ac:dyDescent="0.25">
      <c r="B2" s="394" t="s">
        <v>0</v>
      </c>
      <c r="C2" s="749"/>
      <c r="D2" s="749"/>
      <c r="E2" s="749"/>
      <c r="F2" s="749"/>
      <c r="G2" s="749"/>
      <c r="H2" s="750"/>
      <c r="I2" s="178"/>
      <c r="J2" s="6"/>
      <c r="K2" s="104" t="s">
        <v>59</v>
      </c>
      <c r="L2" s="95"/>
      <c r="M2" s="95"/>
      <c r="N2" s="96"/>
      <c r="O2" s="95"/>
      <c r="P2" s="738" t="s">
        <v>248</v>
      </c>
      <c r="Q2" s="739"/>
      <c r="R2" s="443" t="s">
        <v>276</v>
      </c>
      <c r="S2" s="444"/>
      <c r="T2" s="445"/>
      <c r="U2" s="1"/>
      <c r="V2" s="1"/>
      <c r="X2" s="1"/>
      <c r="Y2" s="1"/>
      <c r="Z2" s="3"/>
      <c r="AA2" s="195" t="s">
        <v>80</v>
      </c>
      <c r="AB2" s="210"/>
      <c r="AC2" s="195" t="s">
        <v>88</v>
      </c>
      <c r="AD2" s="207"/>
      <c r="AE2" s="218"/>
      <c r="AF2" s="218"/>
      <c r="AG2" s="195" t="s">
        <v>96</v>
      </c>
      <c r="AH2" s="207"/>
      <c r="AI2" s="207"/>
      <c r="AJ2" s="207"/>
      <c r="AK2" s="194"/>
    </row>
    <row r="3" spans="1:42" ht="11.25" customHeight="1" x14ac:dyDescent="0.25">
      <c r="B3" s="395" t="s">
        <v>47</v>
      </c>
      <c r="C3" s="685"/>
      <c r="D3" s="685"/>
      <c r="E3" s="685"/>
      <c r="F3" s="744" t="s">
        <v>58</v>
      </c>
      <c r="G3" s="744"/>
      <c r="H3" s="533"/>
      <c r="I3" s="6"/>
      <c r="J3" s="6"/>
      <c r="K3" s="158" t="s">
        <v>60</v>
      </c>
      <c r="L3" s="159"/>
      <c r="M3" s="159"/>
      <c r="N3" s="159"/>
      <c r="O3" s="159"/>
      <c r="P3" s="740">
        <v>212100</v>
      </c>
      <c r="Q3" s="741"/>
      <c r="R3" s="446" t="s">
        <v>277</v>
      </c>
      <c r="S3" s="447"/>
      <c r="T3" s="448"/>
      <c r="U3" s="99"/>
      <c r="V3" s="99"/>
      <c r="W3" s="99"/>
      <c r="X3" s="99"/>
      <c r="Y3" s="99"/>
      <c r="Z3" s="3"/>
      <c r="AA3" s="183" t="s">
        <v>266</v>
      </c>
      <c r="AB3" s="211"/>
      <c r="AC3" s="183" t="s">
        <v>16</v>
      </c>
      <c r="AD3" s="1"/>
      <c r="AG3" s="213" t="s">
        <v>97</v>
      </c>
      <c r="AK3" s="77"/>
    </row>
    <row r="4" spans="1:42" ht="11.25" customHeight="1" x14ac:dyDescent="0.25">
      <c r="B4" s="395" t="s">
        <v>1</v>
      </c>
      <c r="C4" s="685"/>
      <c r="D4" s="685"/>
      <c r="E4" s="685"/>
      <c r="F4" s="745" t="s">
        <v>43</v>
      </c>
      <c r="G4" s="745"/>
      <c r="H4" s="236">
        <v>44743</v>
      </c>
      <c r="I4" s="6"/>
      <c r="J4" s="6"/>
      <c r="K4" s="107" t="s">
        <v>61</v>
      </c>
      <c r="L4" s="105"/>
      <c r="M4" s="105"/>
      <c r="N4" s="105"/>
      <c r="O4" s="105"/>
      <c r="P4" s="742"/>
      <c r="Q4" s="743"/>
      <c r="R4" s="449" t="s">
        <v>279</v>
      </c>
      <c r="S4" s="450"/>
      <c r="T4" s="451"/>
      <c r="U4" s="99"/>
      <c r="V4" s="99"/>
      <c r="W4" s="99"/>
      <c r="X4" s="99"/>
      <c r="Y4" s="99"/>
      <c r="Z4" s="3"/>
      <c r="AA4" s="183" t="s">
        <v>326</v>
      </c>
      <c r="AB4" s="211"/>
      <c r="AC4" s="183" t="s">
        <v>89</v>
      </c>
      <c r="AD4" s="1"/>
      <c r="AG4" s="186" t="s">
        <v>235</v>
      </c>
      <c r="AH4" s="192"/>
      <c r="AI4" s="192"/>
      <c r="AJ4" s="192"/>
      <c r="AK4" s="534"/>
    </row>
    <row r="5" spans="1:42" ht="11.25" customHeight="1" x14ac:dyDescent="0.25">
      <c r="B5" s="395" t="s">
        <v>9</v>
      </c>
      <c r="C5" s="685"/>
      <c r="D5" s="685"/>
      <c r="E5" s="685"/>
      <c r="F5" s="745" t="s">
        <v>44</v>
      </c>
      <c r="G5" s="745"/>
      <c r="H5" s="237">
        <v>47299</v>
      </c>
      <c r="I5" s="6"/>
      <c r="J5" s="6"/>
      <c r="K5" s="234" t="s">
        <v>119</v>
      </c>
      <c r="L5" s="235"/>
      <c r="M5" s="235"/>
      <c r="N5" s="235"/>
      <c r="O5" s="235"/>
      <c r="P5" s="235"/>
      <c r="Q5" s="235"/>
      <c r="R5" s="449" t="s">
        <v>280</v>
      </c>
      <c r="S5" s="450"/>
      <c r="T5" s="451"/>
      <c r="U5" s="99"/>
      <c r="V5" s="99"/>
      <c r="W5" s="99"/>
      <c r="X5" s="99"/>
      <c r="Y5" s="99"/>
      <c r="Z5" s="3"/>
      <c r="AA5" s="186" t="s">
        <v>338</v>
      </c>
      <c r="AB5" s="212"/>
      <c r="AC5" s="183" t="s">
        <v>90</v>
      </c>
      <c r="AD5" s="1"/>
      <c r="AG5" s="186"/>
      <c r="AH5" s="192"/>
      <c r="AI5" s="192"/>
      <c r="AJ5" s="192"/>
      <c r="AK5" s="534"/>
    </row>
    <row r="6" spans="1:42" ht="11.25" customHeight="1" x14ac:dyDescent="0.25">
      <c r="B6" s="395" t="s">
        <v>10</v>
      </c>
      <c r="C6" s="685"/>
      <c r="D6" s="685"/>
      <c r="E6" s="685"/>
      <c r="F6" s="745" t="s">
        <v>45</v>
      </c>
      <c r="G6" s="745"/>
      <c r="H6" s="203" t="str">
        <f>IF(H4&gt;H5,"DATE ERROR",CONCATENATE(IF(ROUNDDOWN(B601/12,0)=0,"",ROUNDDOWN(B601/12,0)),IF(ROUNDDOWN(B601/12,0)=0,"",IF(ROUNDDOWN(B601/12,0)=1," Yr"," Yrs")),IF(OR(ROUNDDOWN(B601/12,0)=0,B601-ROUNDDOWN(B601/12,0)*12=0),"","; "),IF(B601-ROUNDDOWN(B601/12,0)*12=0,"",B601-ROUNDDOWN(B601/12,0)*12),IF(B601-ROUNDDOWN(B601/12,0)*12=0,"",IF(B601-ROUNDDOWN(B601/12,0)*12=1," Mth"," Mths"))))</f>
        <v>7 Yrs</v>
      </c>
      <c r="I6" s="6"/>
      <c r="J6" s="6"/>
      <c r="K6" s="161" t="s">
        <v>63</v>
      </c>
      <c r="L6" s="99"/>
      <c r="M6" s="99"/>
      <c r="N6" s="99"/>
      <c r="O6" s="99"/>
      <c r="P6" s="99"/>
      <c r="Q6" s="99"/>
      <c r="R6" s="452" t="s">
        <v>281</v>
      </c>
      <c r="S6" s="453"/>
      <c r="T6" s="454"/>
      <c r="U6" s="99"/>
      <c r="V6" s="99"/>
      <c r="W6" s="99"/>
      <c r="X6" s="99"/>
      <c r="Y6" s="99"/>
      <c r="Z6" s="3"/>
      <c r="AA6" s="186" t="s">
        <v>339</v>
      </c>
      <c r="AB6" s="212"/>
      <c r="AC6" s="183" t="s">
        <v>91</v>
      </c>
      <c r="AD6" s="1"/>
      <c r="AG6" s="186"/>
      <c r="AH6" s="192"/>
      <c r="AI6" s="192"/>
      <c r="AJ6" s="192"/>
      <c r="AK6" s="534"/>
    </row>
    <row r="7" spans="1:42" ht="11.25" customHeight="1" x14ac:dyDescent="0.25">
      <c r="B7" s="396" t="s">
        <v>356</v>
      </c>
      <c r="C7" s="686"/>
      <c r="D7" s="686"/>
      <c r="E7" s="686"/>
      <c r="F7" s="745" t="s">
        <v>46</v>
      </c>
      <c r="G7" s="745"/>
      <c r="H7" s="204">
        <v>0.03</v>
      </c>
      <c r="I7" s="6"/>
      <c r="J7" s="6"/>
      <c r="K7" s="352" t="s">
        <v>278</v>
      </c>
      <c r="L7" s="99"/>
      <c r="M7" s="99"/>
      <c r="N7" s="99"/>
      <c r="O7" s="99"/>
      <c r="P7" s="99"/>
      <c r="Q7" s="99"/>
      <c r="R7" s="455" t="s">
        <v>282</v>
      </c>
      <c r="S7" s="456"/>
      <c r="T7" s="457"/>
      <c r="U7" s="99"/>
      <c r="V7" s="99"/>
      <c r="W7" s="99"/>
      <c r="X7" s="99"/>
      <c r="Y7" s="99"/>
      <c r="Z7" s="3"/>
      <c r="AA7" s="186" t="s">
        <v>335</v>
      </c>
      <c r="AB7" s="186"/>
      <c r="AC7" s="183" t="s">
        <v>337</v>
      </c>
      <c r="AD7" s="1"/>
      <c r="AG7" s="183" t="s">
        <v>100</v>
      </c>
      <c r="AH7" s="1"/>
      <c r="AK7" s="77"/>
    </row>
    <row r="8" spans="1:42" ht="11.25" customHeight="1" x14ac:dyDescent="0.25">
      <c r="B8" s="397" t="s">
        <v>250</v>
      </c>
      <c r="C8" s="686"/>
      <c r="D8" s="686"/>
      <c r="E8" s="686"/>
      <c r="F8" s="745"/>
      <c r="G8" s="745"/>
      <c r="H8" s="392"/>
      <c r="I8" s="6"/>
      <c r="J8" s="6"/>
      <c r="K8" s="522" t="s">
        <v>309</v>
      </c>
      <c r="L8" s="99"/>
      <c r="M8" s="99"/>
      <c r="N8" s="99"/>
      <c r="O8" s="99"/>
      <c r="P8" s="99"/>
      <c r="Q8" s="99"/>
      <c r="R8" s="458" t="s">
        <v>283</v>
      </c>
      <c r="S8" s="459"/>
      <c r="T8" s="460"/>
      <c r="U8" s="99"/>
      <c r="V8" s="99"/>
      <c r="W8" s="99"/>
      <c r="X8" s="99"/>
      <c r="Y8" s="99"/>
      <c r="Z8" s="3"/>
      <c r="AA8" s="186" t="s">
        <v>336</v>
      </c>
      <c r="AB8" s="541"/>
      <c r="AC8" s="206" t="s">
        <v>92</v>
      </c>
      <c r="AD8" s="539"/>
      <c r="AE8" s="216"/>
      <c r="AF8" s="217"/>
      <c r="AG8" s="1" t="s">
        <v>101</v>
      </c>
      <c r="AH8" s="1"/>
      <c r="AK8" s="77"/>
    </row>
    <row r="9" spans="1:42" ht="11.25" customHeight="1" x14ac:dyDescent="0.25">
      <c r="B9" s="397"/>
      <c r="C9" s="687"/>
      <c r="D9" s="687"/>
      <c r="E9" s="687"/>
      <c r="F9" s="751"/>
      <c r="G9" s="751"/>
      <c r="H9" s="393"/>
      <c r="I9" s="94"/>
      <c r="J9" s="94"/>
      <c r="K9" s="246" t="s">
        <v>296</v>
      </c>
      <c r="L9" s="102"/>
      <c r="M9" s="102"/>
      <c r="N9" s="102"/>
      <c r="O9" s="102"/>
      <c r="P9" s="102"/>
      <c r="Q9" s="102"/>
      <c r="R9" s="442"/>
      <c r="S9" s="442"/>
      <c r="T9" s="103"/>
      <c r="U9" s="99"/>
      <c r="V9" s="99"/>
      <c r="W9" s="99"/>
      <c r="X9" s="99"/>
      <c r="Y9" s="99"/>
      <c r="Z9" s="94"/>
      <c r="AA9" s="186" t="s">
        <v>340</v>
      </c>
      <c r="AB9" s="541"/>
      <c r="AD9" s="8"/>
      <c r="AE9" s="5"/>
      <c r="AF9" s="5"/>
      <c r="AG9" s="183" t="s">
        <v>327</v>
      </c>
      <c r="AH9" s="1"/>
      <c r="AI9" s="10"/>
      <c r="AJ9" s="10"/>
      <c r="AK9" s="214"/>
    </row>
    <row r="10" spans="1:42" s="10" customFormat="1" ht="11.25" customHeight="1" x14ac:dyDescent="0.25">
      <c r="D10" s="51"/>
      <c r="E10" s="51"/>
      <c r="F10" s="52"/>
      <c r="G10" s="52"/>
      <c r="I10" s="441"/>
      <c r="U10" s="727"/>
      <c r="V10" s="727"/>
      <c r="W10" s="727"/>
      <c r="X10" s="727"/>
      <c r="Y10" s="727"/>
      <c r="Z10" s="727"/>
      <c r="AA10" s="186" t="s">
        <v>341</v>
      </c>
      <c r="AB10" s="541"/>
      <c r="AC10" s="4"/>
      <c r="AD10" s="8"/>
      <c r="AE10" s="5"/>
      <c r="AF10" s="5"/>
      <c r="AG10" s="183" t="s">
        <v>98</v>
      </c>
      <c r="AH10" s="1"/>
      <c r="AI10" s="5"/>
      <c r="AJ10" s="5"/>
      <c r="AK10" s="215"/>
    </row>
    <row r="11" spans="1:42" s="10" customFormat="1" ht="11.25" customHeight="1" x14ac:dyDescent="0.25">
      <c r="B11" s="536" t="s">
        <v>329</v>
      </c>
      <c r="D11" s="51"/>
      <c r="E11" s="51"/>
      <c r="F11" s="52"/>
      <c r="G11" s="52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1"/>
      <c r="AC11" s="4"/>
      <c r="AD11" s="8"/>
      <c r="AE11" s="5"/>
      <c r="AF11" s="5"/>
      <c r="AG11" s="183" t="s">
        <v>99</v>
      </c>
      <c r="AH11" s="1"/>
      <c r="AI11" s="5"/>
      <c r="AJ11" s="5"/>
      <c r="AK11" s="215"/>
    </row>
    <row r="12" spans="1:42" s="5" customFormat="1" ht="11.25" customHeight="1" x14ac:dyDescent="0.25">
      <c r="A12" s="535"/>
      <c r="B12" s="537" t="s">
        <v>330</v>
      </c>
      <c r="C12" s="714" t="s">
        <v>275</v>
      </c>
      <c r="D12" s="714"/>
      <c r="E12" s="715"/>
      <c r="F12" s="703" t="s">
        <v>50</v>
      </c>
      <c r="G12" s="704"/>
      <c r="H12" s="705"/>
      <c r="I12" s="703" t="s">
        <v>51</v>
      </c>
      <c r="J12" s="704"/>
      <c r="K12" s="705"/>
      <c r="L12" s="703" t="s">
        <v>52</v>
      </c>
      <c r="M12" s="704"/>
      <c r="N12" s="705"/>
      <c r="O12" s="703" t="s">
        <v>53</v>
      </c>
      <c r="P12" s="704"/>
      <c r="Q12" s="705"/>
      <c r="R12" s="703" t="s">
        <v>54</v>
      </c>
      <c r="S12" s="704"/>
      <c r="T12" s="705"/>
      <c r="U12" s="703" t="s">
        <v>55</v>
      </c>
      <c r="V12" s="704"/>
      <c r="W12" s="705"/>
      <c r="X12" s="703" t="s">
        <v>56</v>
      </c>
      <c r="Y12" s="704"/>
      <c r="Z12" s="705"/>
      <c r="AA12" s="199" t="s">
        <v>57</v>
      </c>
      <c r="AB12" s="1"/>
      <c r="AC12" s="8"/>
      <c r="AD12" s="9"/>
      <c r="AG12" s="183" t="s">
        <v>102</v>
      </c>
      <c r="AH12" s="1"/>
      <c r="AI12" s="10"/>
      <c r="AJ12" s="10"/>
      <c r="AK12" s="214"/>
    </row>
    <row r="13" spans="1:42" s="5" customFormat="1" ht="11.25" customHeight="1" x14ac:dyDescent="0.25">
      <c r="B13" s="538" t="s">
        <v>328</v>
      </c>
      <c r="C13" s="714"/>
      <c r="D13" s="714"/>
      <c r="E13" s="715"/>
      <c r="F13" s="706">
        <f>$H$4</f>
        <v>44743</v>
      </c>
      <c r="G13" s="707"/>
      <c r="H13" s="708"/>
      <c r="I13" s="706">
        <f>IF(F14=0,0,IF(F14+1&gt;$H$5,0,F14+1))</f>
        <v>45108</v>
      </c>
      <c r="J13" s="707"/>
      <c r="K13" s="708"/>
      <c r="L13" s="706">
        <f>IF(I14=0,0,IF(I14+1&gt;$H$5,0,I14+1))</f>
        <v>45474</v>
      </c>
      <c r="M13" s="707"/>
      <c r="N13" s="708"/>
      <c r="O13" s="706">
        <f>IF(L14=0,0,IF(L14+1&gt;$H$5,0,L14+1))</f>
        <v>45839</v>
      </c>
      <c r="P13" s="707"/>
      <c r="Q13" s="708"/>
      <c r="R13" s="706">
        <f>IF(O14=0,0,IF(O14+1&gt;$H$5,0,O14+1))</f>
        <v>46204</v>
      </c>
      <c r="S13" s="707"/>
      <c r="T13" s="708"/>
      <c r="U13" s="706">
        <f>IF(R14=0,0,IF(R14+1&gt;$H$5,0,R14+1))</f>
        <v>46569</v>
      </c>
      <c r="V13" s="707"/>
      <c r="W13" s="708"/>
      <c r="X13" s="706">
        <f>IF(U14=0,0,IF(U14+1&gt;$H$5,0,U14+1))</f>
        <v>46935</v>
      </c>
      <c r="Y13" s="707"/>
      <c r="Z13" s="708"/>
      <c r="AA13" s="78" t="s">
        <v>3</v>
      </c>
      <c r="AB13" s="1"/>
      <c r="AC13" s="8"/>
      <c r="AD13" s="9"/>
      <c r="AG13" s="183" t="s">
        <v>103</v>
      </c>
      <c r="AH13" s="1"/>
      <c r="AI13" s="10"/>
      <c r="AJ13" s="10"/>
      <c r="AK13" s="214"/>
    </row>
    <row r="14" spans="1:42" s="5" customFormat="1" ht="11.25" customHeight="1" x14ac:dyDescent="0.25">
      <c r="B14" s="690"/>
      <c r="C14" s="690"/>
      <c r="D14" s="690"/>
      <c r="E14" s="691"/>
      <c r="F14" s="709">
        <f>IF($H$4&gt;=$H$5,0,IF($H$5&gt;EDATE(F13,12)-1,EDATE(F13,12)-1,$H$5))</f>
        <v>45107</v>
      </c>
      <c r="G14" s="710"/>
      <c r="H14" s="711"/>
      <c r="I14" s="709">
        <f>IF($H$5&gt;EDATE(I13,12)-1,IF(I13=0,0,EDATE(I13,12)-1),$H$5)</f>
        <v>45473</v>
      </c>
      <c r="J14" s="710"/>
      <c r="K14" s="711"/>
      <c r="L14" s="709">
        <f>IF($H$5&gt;EDATE(L13,12)-1,IF(L13=0,0,EDATE(L13,12)-1),$H$5)</f>
        <v>45838</v>
      </c>
      <c r="M14" s="710"/>
      <c r="N14" s="711"/>
      <c r="O14" s="709">
        <f>IF($H$5&gt;EDATE(O13,12)-1,IF(O13=0,0,EDATE(O13,12)-1),$H$5)</f>
        <v>46203</v>
      </c>
      <c r="P14" s="710"/>
      <c r="Q14" s="711"/>
      <c r="R14" s="709">
        <f>IF($H$5&gt;EDATE(R13,12)-1,IF(R13=0,0,EDATE(R13,12)-1),$H$5)</f>
        <v>46568</v>
      </c>
      <c r="S14" s="710"/>
      <c r="T14" s="711"/>
      <c r="U14" s="709">
        <f>IF($H$5&gt;EDATE(U13,12)-1,IF(U13=0,0,EDATE(U13,12)-1),$H$5)</f>
        <v>46934</v>
      </c>
      <c r="V14" s="710"/>
      <c r="W14" s="711"/>
      <c r="X14" s="709">
        <f>IF($H$5&gt;EDATE(X13,12)-1,IF(X13=0,0,EDATE(X13,12)-1),$H$5)</f>
        <v>47299</v>
      </c>
      <c r="Y14" s="710"/>
      <c r="Z14" s="711"/>
      <c r="AA14" s="200"/>
      <c r="AB14" s="1"/>
      <c r="AC14" s="8"/>
      <c r="AD14" s="9"/>
      <c r="AG14" s="184" t="s">
        <v>104</v>
      </c>
      <c r="AH14" s="206"/>
      <c r="AI14" s="216"/>
      <c r="AJ14" s="216"/>
      <c r="AK14" s="217"/>
      <c r="AL14" s="10"/>
      <c r="AN14" s="10"/>
      <c r="AP14" s="10"/>
    </row>
    <row r="15" spans="1:42" s="5" customFormat="1" ht="11.25" customHeight="1" x14ac:dyDescent="0.25">
      <c r="B15" s="688" t="s">
        <v>7</v>
      </c>
      <c r="C15" s="688"/>
      <c r="D15" s="688"/>
      <c r="E15" s="689"/>
      <c r="F15" s="196">
        <f>DATEDIF(F13,F14+15,"m")</f>
        <v>12</v>
      </c>
      <c r="G15" s="257"/>
      <c r="H15" s="197" t="s">
        <v>25</v>
      </c>
      <c r="I15" s="196">
        <f>DATEDIF(I13,I14+15,"m")</f>
        <v>12</v>
      </c>
      <c r="J15" s="257"/>
      <c r="K15" s="197" t="s">
        <v>25</v>
      </c>
      <c r="L15" s="196">
        <f>DATEDIF(L13,L14+15,"m")</f>
        <v>12</v>
      </c>
      <c r="M15" s="257"/>
      <c r="N15" s="197" t="s">
        <v>25</v>
      </c>
      <c r="O15" s="196">
        <f>DATEDIF(O13,O14+15,"m")</f>
        <v>12</v>
      </c>
      <c r="P15" s="257"/>
      <c r="Q15" s="197" t="s">
        <v>25</v>
      </c>
      <c r="R15" s="196">
        <f>DATEDIF(R13,R14+15,"m")</f>
        <v>12</v>
      </c>
      <c r="S15" s="257"/>
      <c r="T15" s="197" t="s">
        <v>25</v>
      </c>
      <c r="U15" s="196">
        <f>DATEDIF(U13,U14+15,"m")</f>
        <v>12</v>
      </c>
      <c r="V15" s="257"/>
      <c r="W15" s="197" t="s">
        <v>25</v>
      </c>
      <c r="X15" s="196">
        <f>DATEDIF(X13,X14+15,"m")</f>
        <v>12</v>
      </c>
      <c r="Y15" s="257"/>
      <c r="Z15" s="197" t="s">
        <v>25</v>
      </c>
      <c r="AA15" s="198"/>
      <c r="AB15" s="1"/>
      <c r="AC15" s="4"/>
      <c r="AD15" s="12"/>
      <c r="AE15" s="13"/>
      <c r="AF15" s="13"/>
      <c r="AG15" s="13"/>
      <c r="AH15" s="13"/>
      <c r="AI15" s="14"/>
      <c r="AJ15" s="14"/>
      <c r="AK15" s="14"/>
      <c r="AL15" s="10"/>
      <c r="AN15" s="10"/>
      <c r="AP15" s="10"/>
    </row>
    <row r="16" spans="1:42" s="5" customFormat="1" ht="11.25" customHeight="1" thickBot="1" x14ac:dyDescent="0.3">
      <c r="B16" s="80" t="s">
        <v>49</v>
      </c>
      <c r="C16" s="81" t="s">
        <v>14</v>
      </c>
      <c r="D16" s="82" t="s">
        <v>48</v>
      </c>
      <c r="E16" s="83" t="s">
        <v>15</v>
      </c>
      <c r="F16" s="84" t="s">
        <v>2</v>
      </c>
      <c r="G16" s="285" t="s">
        <v>145</v>
      </c>
      <c r="H16" s="112" t="s">
        <v>17</v>
      </c>
      <c r="I16" s="84" t="s">
        <v>2</v>
      </c>
      <c r="J16" s="285" t="s">
        <v>145</v>
      </c>
      <c r="K16" s="112" t="s">
        <v>17</v>
      </c>
      <c r="L16" s="113" t="s">
        <v>2</v>
      </c>
      <c r="M16" s="285" t="s">
        <v>145</v>
      </c>
      <c r="N16" s="112" t="s">
        <v>17</v>
      </c>
      <c r="O16" s="113" t="s">
        <v>2</v>
      </c>
      <c r="P16" s="285" t="s">
        <v>145</v>
      </c>
      <c r="Q16" s="112" t="s">
        <v>17</v>
      </c>
      <c r="R16" s="113" t="s">
        <v>2</v>
      </c>
      <c r="S16" s="285" t="s">
        <v>145</v>
      </c>
      <c r="T16" s="114" t="s">
        <v>17</v>
      </c>
      <c r="U16" s="113" t="s">
        <v>2</v>
      </c>
      <c r="V16" s="285" t="s">
        <v>145</v>
      </c>
      <c r="W16" s="114" t="s">
        <v>17</v>
      </c>
      <c r="X16" s="113" t="s">
        <v>2</v>
      </c>
      <c r="Y16" s="285" t="s">
        <v>145</v>
      </c>
      <c r="Z16" s="112" t="s">
        <v>17</v>
      </c>
      <c r="AA16" s="87" t="s">
        <v>8</v>
      </c>
      <c r="AB16" s="1"/>
      <c r="AC16" s="4"/>
      <c r="AD16" s="12"/>
      <c r="AE16" s="13"/>
      <c r="AF16" s="13"/>
      <c r="AG16" s="12"/>
      <c r="AH16" s="13"/>
      <c r="AI16" s="14"/>
      <c r="AJ16" s="14"/>
      <c r="AK16" s="14"/>
      <c r="AL16" s="10"/>
      <c r="AN16" s="10"/>
      <c r="AP16" s="10"/>
    </row>
    <row r="17" spans="1:42" ht="11.25" customHeight="1" thickBot="1" x14ac:dyDescent="0.3">
      <c r="A17" s="1">
        <v>1</v>
      </c>
      <c r="B17" s="545"/>
      <c r="C17" s="249" t="s">
        <v>16</v>
      </c>
      <c r="D17" s="540"/>
      <c r="E17" s="71">
        <f>+F17*12</f>
        <v>12</v>
      </c>
      <c r="F17" s="461">
        <v>1</v>
      </c>
      <c r="G17" s="284">
        <f>IF($D17=$P$3,$P$3,IF((OR($D17&gt;$P$3,$D17&lt;$P$3)),$D17*(1+$H$7)^1,$D17*(1+$H$7)^1))</f>
        <v>0</v>
      </c>
      <c r="H17" s="11">
        <f>+(G17/12)*F$15*F17</f>
        <v>0</v>
      </c>
      <c r="I17" s="108">
        <f t="shared" ref="I17:I26" si="0">F17</f>
        <v>1</v>
      </c>
      <c r="J17" s="284">
        <f>IF(G17=$P$3,$P$3,IF((OR(G17&gt;$P$3,G17&lt;$P$3)),$D17*(1+$H$7)^2,$D17*(1+$H$7)^2))</f>
        <v>0</v>
      </c>
      <c r="K17" s="11">
        <f>+(J17/12)*I$15*I17</f>
        <v>0</v>
      </c>
      <c r="L17" s="109">
        <f t="shared" ref="L17:L26" si="1">F17</f>
        <v>1</v>
      </c>
      <c r="M17" s="284">
        <f>IF(J17=$P$3,$P$3,IF((OR(J17&gt;$P$3,J17&lt;$P$3)),$D17*(1+$H$7)^3,$D17*(1+$H$7)^3))</f>
        <v>0</v>
      </c>
      <c r="N17" s="11">
        <f>+(M17/12)*L$15*L17</f>
        <v>0</v>
      </c>
      <c r="O17" s="400">
        <f t="shared" ref="O17:O26" si="2">F17</f>
        <v>1</v>
      </c>
      <c r="P17" s="284">
        <f>IF(M17=$P$3,$P$3,IF((OR(M17&gt;$P$3,M17&lt;$P$3)),$D17*(1+$H$7)^4,$D17*(1+$H$7)^4))</f>
        <v>0</v>
      </c>
      <c r="Q17" s="11">
        <f>+(P17/12)*O$15*O17</f>
        <v>0</v>
      </c>
      <c r="R17" s="400">
        <f t="shared" ref="R17:R26" si="3">F17</f>
        <v>1</v>
      </c>
      <c r="S17" s="284">
        <f>IF(P17=$P$3,$P$3,IF((OR(P17&gt;$P$3,P17&lt;$P$3)),$D17*(1+$H$7)^5,$D17*(1+$H$7)^5))</f>
        <v>0</v>
      </c>
      <c r="T17" s="11">
        <f>+(S17/12)*R$15*R17</f>
        <v>0</v>
      </c>
      <c r="U17" s="400">
        <f t="shared" ref="U17:U26" si="4">I17</f>
        <v>1</v>
      </c>
      <c r="V17" s="284">
        <f>IF(S17=$P$3,$P$3,IF((OR(S17&gt;$P$3,S17&lt;$P$3)),$D17*(1+$H$7)^6,$D17*(1+$H$7)^6))</f>
        <v>0</v>
      </c>
      <c r="W17" s="11">
        <f>+(V17/12)*U$15*U17</f>
        <v>0</v>
      </c>
      <c r="X17" s="400">
        <f t="shared" ref="X17:X26" si="5">L17</f>
        <v>1</v>
      </c>
      <c r="Y17" s="284">
        <f>IF(V17=$P$3,$P$3,IF((OR(V17&gt;$P$3,V17&lt;$P$3)),$D17*(1+$H$7)^7,$D17*(1+$H$7)^7))</f>
        <v>0</v>
      </c>
      <c r="Z17" s="11">
        <f>+(Y17/12)*X$15*X17</f>
        <v>0</v>
      </c>
      <c r="AA17" s="73">
        <f>H17+K17+N17+Q17+T17+W17+Z17</f>
        <v>0</v>
      </c>
      <c r="AD17" s="12"/>
      <c r="AE17" s="13"/>
      <c r="AF17" s="13"/>
      <c r="AG17" s="13"/>
      <c r="AH17" s="13"/>
      <c r="AI17" s="14"/>
      <c r="AJ17" s="14"/>
      <c r="AK17" s="14"/>
      <c r="AL17" s="14"/>
      <c r="AN17" s="14"/>
      <c r="AP17" s="14"/>
    </row>
    <row r="18" spans="1:42" ht="11.25" customHeight="1" thickBot="1" x14ac:dyDescent="0.3">
      <c r="A18" s="1">
        <v>2</v>
      </c>
      <c r="B18" s="546"/>
      <c r="C18" s="250"/>
      <c r="D18" s="540"/>
      <c r="E18" s="15">
        <f>+F18*12</f>
        <v>0</v>
      </c>
      <c r="F18" s="462"/>
      <c r="G18" s="284">
        <f t="shared" ref="G18:G26" si="6">IF($D18=$P$3,$P$3,IF((OR($D18&gt;$P$3,$D18&lt;$P$3)),$D18*(1+$H$7)^1,$D18*(1+$H$7)^1))</f>
        <v>0</v>
      </c>
      <c r="H18" s="11">
        <f t="shared" ref="H18:H46" si="7">+(G18/12)*F$15*F18</f>
        <v>0</v>
      </c>
      <c r="I18" s="109">
        <f t="shared" si="0"/>
        <v>0</v>
      </c>
      <c r="J18" s="284">
        <f t="shared" ref="J18:J26" si="8">IF(G18=$P$3,$P$3,IF((OR(G18&gt;$P$3,G18&lt;$P$3)),$D18*(1+$H$7)^2,$D18*(1+$H$7)^2))</f>
        <v>0</v>
      </c>
      <c r="K18" s="11">
        <f t="shared" ref="K18:K26" si="9">+(J18/12)*I$15*I18</f>
        <v>0</v>
      </c>
      <c r="L18" s="109">
        <f t="shared" si="1"/>
        <v>0</v>
      </c>
      <c r="M18" s="284">
        <f t="shared" ref="M18:M26" si="10">IF(J18=$P$3,$P$3,IF((OR(J18&gt;$P$3,J18&lt;$P$3)),$D18*(1+$H$7)^3,$D18*(1+$H$7)^3))</f>
        <v>0</v>
      </c>
      <c r="N18" s="11">
        <f t="shared" ref="N18:N26" si="11">+(M18/12)*L$15*L18</f>
        <v>0</v>
      </c>
      <c r="O18" s="109">
        <f t="shared" si="2"/>
        <v>0</v>
      </c>
      <c r="P18" s="284">
        <f t="shared" ref="P18:P26" si="12">IF(M18=$P$3,$P$3,IF((OR(M18&gt;$P$3,M18&lt;$P$3)),$D18*(1+$H$7)^4,$D18*(1+$H$7)^4))</f>
        <v>0</v>
      </c>
      <c r="Q18" s="11">
        <f t="shared" ref="Q18:Q26" si="13">+(P18/12)*O$15*O18</f>
        <v>0</v>
      </c>
      <c r="R18" s="109">
        <f t="shared" si="3"/>
        <v>0</v>
      </c>
      <c r="S18" s="284">
        <f t="shared" ref="S18:S26" si="14">IF(P18=$P$3,$P$3,IF((OR(P18&gt;$P$3,P18&lt;$P$3)),$D18*(1+$H$7)^5,$D18*(1+$H$7)^5))</f>
        <v>0</v>
      </c>
      <c r="T18" s="11">
        <f t="shared" ref="T18:T26" si="15">+(S18/12)*R$15*R18</f>
        <v>0</v>
      </c>
      <c r="U18" s="109">
        <f t="shared" si="4"/>
        <v>0</v>
      </c>
      <c r="V18" s="284">
        <f t="shared" ref="V18:V26" si="16">IF(S18=$P$3,$P$3,IF((OR(S18&gt;$P$3,S18&lt;$P$3)),$D18*(1+$H$7)^6,$D18*(1+$H$7)^6))</f>
        <v>0</v>
      </c>
      <c r="W18" s="11">
        <f t="shared" ref="W18:W26" si="17">+(V18/12)*U$15*U18</f>
        <v>0</v>
      </c>
      <c r="X18" s="109">
        <f t="shared" si="5"/>
        <v>0</v>
      </c>
      <c r="Y18" s="284">
        <f t="shared" ref="Y18:Y26" si="18">IF(V18=$P$3,$P$3,IF((OR(V18&gt;$P$3,V18&lt;$P$3)),$D18*(1+$H$7)^7,$D18*(1+$H$7)^7))</f>
        <v>0</v>
      </c>
      <c r="Z18" s="11">
        <f t="shared" ref="Z18:Z26" si="19">+(Y18/12)*X$15*X18</f>
        <v>0</v>
      </c>
      <c r="AA18" s="58">
        <f t="shared" ref="AA18:AA26" si="20">H18+K18+N18+Q18+T18+W18+Z18</f>
        <v>0</v>
      </c>
      <c r="AD18" s="12"/>
      <c r="AE18" s="13"/>
      <c r="AF18" s="13"/>
      <c r="AG18" s="12"/>
      <c r="AH18" s="13"/>
      <c r="AI18" s="14"/>
      <c r="AJ18" s="14"/>
      <c r="AK18" s="14"/>
      <c r="AL18" s="14"/>
      <c r="AN18" s="14"/>
      <c r="AP18" s="14"/>
    </row>
    <row r="19" spans="1:42" ht="11.25" customHeight="1" x14ac:dyDescent="0.25">
      <c r="A19" s="1">
        <v>3</v>
      </c>
      <c r="B19" s="546"/>
      <c r="C19" s="250"/>
      <c r="D19" s="540"/>
      <c r="E19" s="15">
        <f t="shared" ref="E19:E26" si="21">+F19*12</f>
        <v>0</v>
      </c>
      <c r="F19" s="462"/>
      <c r="G19" s="284">
        <f t="shared" si="6"/>
        <v>0</v>
      </c>
      <c r="H19" s="11">
        <f t="shared" si="7"/>
        <v>0</v>
      </c>
      <c r="I19" s="109">
        <f t="shared" si="0"/>
        <v>0</v>
      </c>
      <c r="J19" s="284">
        <f t="shared" si="8"/>
        <v>0</v>
      </c>
      <c r="K19" s="11">
        <f t="shared" si="9"/>
        <v>0</v>
      </c>
      <c r="L19" s="109">
        <f t="shared" si="1"/>
        <v>0</v>
      </c>
      <c r="M19" s="284">
        <f t="shared" si="10"/>
        <v>0</v>
      </c>
      <c r="N19" s="11">
        <f t="shared" si="11"/>
        <v>0</v>
      </c>
      <c r="O19" s="109">
        <f t="shared" si="2"/>
        <v>0</v>
      </c>
      <c r="P19" s="284">
        <f t="shared" si="12"/>
        <v>0</v>
      </c>
      <c r="Q19" s="11">
        <f t="shared" si="13"/>
        <v>0</v>
      </c>
      <c r="R19" s="109">
        <f t="shared" si="3"/>
        <v>0</v>
      </c>
      <c r="S19" s="284">
        <f t="shared" si="14"/>
        <v>0</v>
      </c>
      <c r="T19" s="11">
        <f t="shared" si="15"/>
        <v>0</v>
      </c>
      <c r="U19" s="109">
        <f t="shared" si="4"/>
        <v>0</v>
      </c>
      <c r="V19" s="284">
        <f t="shared" si="16"/>
        <v>0</v>
      </c>
      <c r="W19" s="11">
        <f t="shared" si="17"/>
        <v>0</v>
      </c>
      <c r="X19" s="109">
        <f t="shared" si="5"/>
        <v>0</v>
      </c>
      <c r="Y19" s="284">
        <f t="shared" si="18"/>
        <v>0</v>
      </c>
      <c r="Z19" s="11">
        <f t="shared" si="19"/>
        <v>0</v>
      </c>
      <c r="AA19" s="58">
        <f t="shared" si="20"/>
        <v>0</v>
      </c>
      <c r="AD19" s="12"/>
      <c r="AE19" s="13"/>
      <c r="AF19" s="13"/>
      <c r="AG19" s="13"/>
      <c r="AH19" s="13"/>
      <c r="AI19" s="14"/>
      <c r="AJ19" s="14"/>
      <c r="AK19" s="14"/>
      <c r="AL19" s="14"/>
      <c r="AN19" s="14"/>
      <c r="AP19" s="14"/>
    </row>
    <row r="20" spans="1:42" ht="11.25" customHeight="1" x14ac:dyDescent="0.25">
      <c r="A20" s="1">
        <v>4</v>
      </c>
      <c r="B20" s="546"/>
      <c r="C20" s="250"/>
      <c r="D20" s="93"/>
      <c r="E20" s="15">
        <f t="shared" si="21"/>
        <v>0</v>
      </c>
      <c r="F20" s="462"/>
      <c r="G20" s="284">
        <f t="shared" si="6"/>
        <v>0</v>
      </c>
      <c r="H20" s="11">
        <f t="shared" si="7"/>
        <v>0</v>
      </c>
      <c r="I20" s="109">
        <f t="shared" si="0"/>
        <v>0</v>
      </c>
      <c r="J20" s="284">
        <f t="shared" si="8"/>
        <v>0</v>
      </c>
      <c r="K20" s="11">
        <f t="shared" si="9"/>
        <v>0</v>
      </c>
      <c r="L20" s="109">
        <f t="shared" si="1"/>
        <v>0</v>
      </c>
      <c r="M20" s="284">
        <f t="shared" si="10"/>
        <v>0</v>
      </c>
      <c r="N20" s="11">
        <f t="shared" si="11"/>
        <v>0</v>
      </c>
      <c r="O20" s="109">
        <f t="shared" si="2"/>
        <v>0</v>
      </c>
      <c r="P20" s="284">
        <f t="shared" si="12"/>
        <v>0</v>
      </c>
      <c r="Q20" s="11">
        <f t="shared" si="13"/>
        <v>0</v>
      </c>
      <c r="R20" s="109">
        <f t="shared" si="3"/>
        <v>0</v>
      </c>
      <c r="S20" s="284">
        <f t="shared" si="14"/>
        <v>0</v>
      </c>
      <c r="T20" s="11">
        <f t="shared" si="15"/>
        <v>0</v>
      </c>
      <c r="U20" s="109">
        <f t="shared" si="4"/>
        <v>0</v>
      </c>
      <c r="V20" s="284">
        <f t="shared" si="16"/>
        <v>0</v>
      </c>
      <c r="W20" s="11">
        <f t="shared" si="17"/>
        <v>0</v>
      </c>
      <c r="X20" s="109">
        <f t="shared" si="5"/>
        <v>0</v>
      </c>
      <c r="Y20" s="284">
        <f t="shared" si="18"/>
        <v>0</v>
      </c>
      <c r="Z20" s="11">
        <f t="shared" si="19"/>
        <v>0</v>
      </c>
      <c r="AA20" s="58">
        <f t="shared" si="20"/>
        <v>0</v>
      </c>
      <c r="AD20" s="12"/>
      <c r="AE20" s="13"/>
      <c r="AF20" s="13"/>
      <c r="AG20" s="12"/>
      <c r="AH20" s="13"/>
      <c r="AI20" s="14"/>
      <c r="AJ20" s="14"/>
      <c r="AK20" s="14"/>
      <c r="AL20" s="14"/>
      <c r="AN20" s="14"/>
      <c r="AP20" s="14"/>
    </row>
    <row r="21" spans="1:42" ht="11.25" customHeight="1" x14ac:dyDescent="0.25">
      <c r="A21" s="1">
        <v>5</v>
      </c>
      <c r="B21" s="546"/>
      <c r="C21" s="250"/>
      <c r="D21" s="93"/>
      <c r="E21" s="15">
        <f t="shared" si="21"/>
        <v>0</v>
      </c>
      <c r="F21" s="462"/>
      <c r="G21" s="284">
        <f t="shared" si="6"/>
        <v>0</v>
      </c>
      <c r="H21" s="11">
        <f t="shared" si="7"/>
        <v>0</v>
      </c>
      <c r="I21" s="109">
        <f t="shared" si="0"/>
        <v>0</v>
      </c>
      <c r="J21" s="284">
        <f t="shared" si="8"/>
        <v>0</v>
      </c>
      <c r="K21" s="11">
        <f t="shared" si="9"/>
        <v>0</v>
      </c>
      <c r="L21" s="109">
        <f t="shared" si="1"/>
        <v>0</v>
      </c>
      <c r="M21" s="284">
        <f t="shared" si="10"/>
        <v>0</v>
      </c>
      <c r="N21" s="11">
        <f t="shared" si="11"/>
        <v>0</v>
      </c>
      <c r="O21" s="109">
        <f t="shared" si="2"/>
        <v>0</v>
      </c>
      <c r="P21" s="284">
        <f t="shared" si="12"/>
        <v>0</v>
      </c>
      <c r="Q21" s="11">
        <f t="shared" si="13"/>
        <v>0</v>
      </c>
      <c r="R21" s="109">
        <f t="shared" si="3"/>
        <v>0</v>
      </c>
      <c r="S21" s="284">
        <f t="shared" si="14"/>
        <v>0</v>
      </c>
      <c r="T21" s="11">
        <f t="shared" si="15"/>
        <v>0</v>
      </c>
      <c r="U21" s="109">
        <f t="shared" si="4"/>
        <v>0</v>
      </c>
      <c r="V21" s="284">
        <f t="shared" si="16"/>
        <v>0</v>
      </c>
      <c r="W21" s="11">
        <f t="shared" si="17"/>
        <v>0</v>
      </c>
      <c r="X21" s="109">
        <f t="shared" si="5"/>
        <v>0</v>
      </c>
      <c r="Y21" s="284">
        <f t="shared" si="18"/>
        <v>0</v>
      </c>
      <c r="Z21" s="11">
        <f t="shared" si="19"/>
        <v>0</v>
      </c>
      <c r="AA21" s="58">
        <f t="shared" si="20"/>
        <v>0</v>
      </c>
      <c r="AD21" s="12"/>
      <c r="AE21" s="13"/>
      <c r="AF21" s="13"/>
      <c r="AG21" s="13"/>
      <c r="AH21" s="13"/>
      <c r="AI21" s="14"/>
      <c r="AJ21" s="14"/>
      <c r="AK21" s="14"/>
      <c r="AL21" s="14"/>
      <c r="AN21" s="14"/>
      <c r="AP21" s="14"/>
    </row>
    <row r="22" spans="1:42" ht="11.25" customHeight="1" x14ac:dyDescent="0.25">
      <c r="A22" s="1">
        <v>6</v>
      </c>
      <c r="B22" s="546"/>
      <c r="C22" s="250"/>
      <c r="D22" s="93"/>
      <c r="E22" s="15">
        <f t="shared" si="21"/>
        <v>0</v>
      </c>
      <c r="F22" s="462"/>
      <c r="G22" s="284">
        <f t="shared" si="6"/>
        <v>0</v>
      </c>
      <c r="H22" s="11">
        <f t="shared" si="7"/>
        <v>0</v>
      </c>
      <c r="I22" s="109">
        <f t="shared" si="0"/>
        <v>0</v>
      </c>
      <c r="J22" s="284">
        <f t="shared" si="8"/>
        <v>0</v>
      </c>
      <c r="K22" s="11">
        <f t="shared" si="9"/>
        <v>0</v>
      </c>
      <c r="L22" s="109">
        <f t="shared" si="1"/>
        <v>0</v>
      </c>
      <c r="M22" s="284">
        <f t="shared" si="10"/>
        <v>0</v>
      </c>
      <c r="N22" s="11">
        <f t="shared" si="11"/>
        <v>0</v>
      </c>
      <c r="O22" s="109">
        <f t="shared" si="2"/>
        <v>0</v>
      </c>
      <c r="P22" s="284">
        <f t="shared" si="12"/>
        <v>0</v>
      </c>
      <c r="Q22" s="11">
        <f t="shared" si="13"/>
        <v>0</v>
      </c>
      <c r="R22" s="109">
        <f t="shared" si="3"/>
        <v>0</v>
      </c>
      <c r="S22" s="284">
        <f t="shared" si="14"/>
        <v>0</v>
      </c>
      <c r="T22" s="11">
        <f t="shared" si="15"/>
        <v>0</v>
      </c>
      <c r="U22" s="109">
        <f t="shared" si="4"/>
        <v>0</v>
      </c>
      <c r="V22" s="284">
        <f t="shared" si="16"/>
        <v>0</v>
      </c>
      <c r="W22" s="11">
        <f t="shared" si="17"/>
        <v>0</v>
      </c>
      <c r="X22" s="109">
        <f t="shared" si="5"/>
        <v>0</v>
      </c>
      <c r="Y22" s="284">
        <f t="shared" si="18"/>
        <v>0</v>
      </c>
      <c r="Z22" s="11">
        <f t="shared" si="19"/>
        <v>0</v>
      </c>
      <c r="AA22" s="58">
        <f t="shared" si="20"/>
        <v>0</v>
      </c>
      <c r="AD22" s="12"/>
      <c r="AE22" s="13"/>
      <c r="AF22" s="13"/>
      <c r="AG22" s="12"/>
      <c r="AH22" s="13"/>
      <c r="AI22" s="14"/>
      <c r="AJ22" s="14"/>
      <c r="AK22" s="14"/>
      <c r="AL22" s="14"/>
      <c r="AN22" s="14"/>
      <c r="AP22" s="14"/>
    </row>
    <row r="23" spans="1:42" ht="11.25" customHeight="1" x14ac:dyDescent="0.25">
      <c r="A23" s="1">
        <v>7</v>
      </c>
      <c r="B23" s="546"/>
      <c r="C23" s="250"/>
      <c r="D23" s="93"/>
      <c r="E23" s="15">
        <f t="shared" si="21"/>
        <v>0</v>
      </c>
      <c r="F23" s="462"/>
      <c r="G23" s="284">
        <f t="shared" si="6"/>
        <v>0</v>
      </c>
      <c r="H23" s="11">
        <f t="shared" si="7"/>
        <v>0</v>
      </c>
      <c r="I23" s="109">
        <f t="shared" si="0"/>
        <v>0</v>
      </c>
      <c r="J23" s="284">
        <f t="shared" si="8"/>
        <v>0</v>
      </c>
      <c r="K23" s="11">
        <f t="shared" si="9"/>
        <v>0</v>
      </c>
      <c r="L23" s="109">
        <f t="shared" si="1"/>
        <v>0</v>
      </c>
      <c r="M23" s="284">
        <f t="shared" si="10"/>
        <v>0</v>
      </c>
      <c r="N23" s="11">
        <f t="shared" si="11"/>
        <v>0</v>
      </c>
      <c r="O23" s="109">
        <f t="shared" si="2"/>
        <v>0</v>
      </c>
      <c r="P23" s="284">
        <f t="shared" si="12"/>
        <v>0</v>
      </c>
      <c r="Q23" s="11">
        <f t="shared" si="13"/>
        <v>0</v>
      </c>
      <c r="R23" s="109">
        <f t="shared" si="3"/>
        <v>0</v>
      </c>
      <c r="S23" s="284">
        <f t="shared" si="14"/>
        <v>0</v>
      </c>
      <c r="T23" s="11">
        <f t="shared" si="15"/>
        <v>0</v>
      </c>
      <c r="U23" s="109">
        <f t="shared" si="4"/>
        <v>0</v>
      </c>
      <c r="V23" s="284">
        <f t="shared" si="16"/>
        <v>0</v>
      </c>
      <c r="W23" s="11">
        <f t="shared" si="17"/>
        <v>0</v>
      </c>
      <c r="X23" s="109">
        <f t="shared" si="5"/>
        <v>0</v>
      </c>
      <c r="Y23" s="284">
        <f t="shared" si="18"/>
        <v>0</v>
      </c>
      <c r="Z23" s="11">
        <f t="shared" si="19"/>
        <v>0</v>
      </c>
      <c r="AA23" s="58">
        <f t="shared" si="20"/>
        <v>0</v>
      </c>
      <c r="AD23" s="12"/>
      <c r="AE23" s="13"/>
      <c r="AF23" s="13"/>
      <c r="AG23" s="13"/>
      <c r="AH23" s="13"/>
      <c r="AI23" s="14"/>
      <c r="AJ23" s="14"/>
      <c r="AK23" s="14"/>
      <c r="AL23" s="14"/>
      <c r="AN23" s="14"/>
      <c r="AP23" s="14"/>
    </row>
    <row r="24" spans="1:42" ht="11.25" customHeight="1" x14ac:dyDescent="0.25">
      <c r="A24" s="1">
        <v>8</v>
      </c>
      <c r="B24" s="546"/>
      <c r="C24" s="250"/>
      <c r="D24" s="93"/>
      <c r="E24" s="15">
        <f t="shared" si="21"/>
        <v>0</v>
      </c>
      <c r="F24" s="462"/>
      <c r="G24" s="284">
        <f t="shared" si="6"/>
        <v>0</v>
      </c>
      <c r="H24" s="11">
        <f t="shared" si="7"/>
        <v>0</v>
      </c>
      <c r="I24" s="109">
        <f t="shared" si="0"/>
        <v>0</v>
      </c>
      <c r="J24" s="284">
        <f t="shared" si="8"/>
        <v>0</v>
      </c>
      <c r="K24" s="11">
        <f t="shared" si="9"/>
        <v>0</v>
      </c>
      <c r="L24" s="109">
        <f t="shared" si="1"/>
        <v>0</v>
      </c>
      <c r="M24" s="284">
        <f t="shared" si="10"/>
        <v>0</v>
      </c>
      <c r="N24" s="11">
        <f t="shared" si="11"/>
        <v>0</v>
      </c>
      <c r="O24" s="109">
        <f t="shared" si="2"/>
        <v>0</v>
      </c>
      <c r="P24" s="284">
        <f t="shared" si="12"/>
        <v>0</v>
      </c>
      <c r="Q24" s="11">
        <f t="shared" si="13"/>
        <v>0</v>
      </c>
      <c r="R24" s="109">
        <f t="shared" si="3"/>
        <v>0</v>
      </c>
      <c r="S24" s="284">
        <f t="shared" si="14"/>
        <v>0</v>
      </c>
      <c r="T24" s="11">
        <f t="shared" si="15"/>
        <v>0</v>
      </c>
      <c r="U24" s="109">
        <f t="shared" si="4"/>
        <v>0</v>
      </c>
      <c r="V24" s="284">
        <f t="shared" si="16"/>
        <v>0</v>
      </c>
      <c r="W24" s="11">
        <f t="shared" si="17"/>
        <v>0</v>
      </c>
      <c r="X24" s="109">
        <f t="shared" si="5"/>
        <v>0</v>
      </c>
      <c r="Y24" s="284">
        <f t="shared" si="18"/>
        <v>0</v>
      </c>
      <c r="Z24" s="11">
        <f t="shared" si="19"/>
        <v>0</v>
      </c>
      <c r="AA24" s="58">
        <f t="shared" si="20"/>
        <v>0</v>
      </c>
      <c r="AD24" s="12"/>
      <c r="AE24" s="9"/>
      <c r="AF24" s="9"/>
      <c r="AG24" s="9"/>
      <c r="AH24" s="13"/>
      <c r="AI24" s="14"/>
      <c r="AJ24" s="14"/>
      <c r="AK24" s="14"/>
      <c r="AL24" s="14"/>
      <c r="AN24" s="14"/>
      <c r="AP24" s="14"/>
    </row>
    <row r="25" spans="1:42" ht="11.25" customHeight="1" x14ac:dyDescent="0.25">
      <c r="A25" s="1">
        <v>9</v>
      </c>
      <c r="B25" s="546"/>
      <c r="C25" s="250"/>
      <c r="D25" s="93"/>
      <c r="E25" s="15">
        <f t="shared" si="21"/>
        <v>0</v>
      </c>
      <c r="F25" s="462"/>
      <c r="G25" s="284">
        <f t="shared" si="6"/>
        <v>0</v>
      </c>
      <c r="H25" s="11">
        <f t="shared" si="7"/>
        <v>0</v>
      </c>
      <c r="I25" s="109">
        <f t="shared" si="0"/>
        <v>0</v>
      </c>
      <c r="J25" s="284">
        <f t="shared" si="8"/>
        <v>0</v>
      </c>
      <c r="K25" s="11">
        <f t="shared" si="9"/>
        <v>0</v>
      </c>
      <c r="L25" s="109">
        <f t="shared" si="1"/>
        <v>0</v>
      </c>
      <c r="M25" s="284">
        <f t="shared" si="10"/>
        <v>0</v>
      </c>
      <c r="N25" s="11">
        <f t="shared" si="11"/>
        <v>0</v>
      </c>
      <c r="O25" s="109">
        <f t="shared" si="2"/>
        <v>0</v>
      </c>
      <c r="P25" s="284">
        <f t="shared" si="12"/>
        <v>0</v>
      </c>
      <c r="Q25" s="11">
        <f t="shared" si="13"/>
        <v>0</v>
      </c>
      <c r="R25" s="109">
        <f t="shared" si="3"/>
        <v>0</v>
      </c>
      <c r="S25" s="284">
        <f t="shared" si="14"/>
        <v>0</v>
      </c>
      <c r="T25" s="11">
        <f t="shared" si="15"/>
        <v>0</v>
      </c>
      <c r="U25" s="109">
        <f t="shared" si="4"/>
        <v>0</v>
      </c>
      <c r="V25" s="284">
        <f t="shared" si="16"/>
        <v>0</v>
      </c>
      <c r="W25" s="11">
        <f t="shared" si="17"/>
        <v>0</v>
      </c>
      <c r="X25" s="109">
        <f t="shared" si="5"/>
        <v>0</v>
      </c>
      <c r="Y25" s="284">
        <f t="shared" si="18"/>
        <v>0</v>
      </c>
      <c r="Z25" s="11">
        <f t="shared" si="19"/>
        <v>0</v>
      </c>
      <c r="AA25" s="58">
        <f t="shared" si="20"/>
        <v>0</v>
      </c>
      <c r="AC25" s="8"/>
      <c r="AD25" s="9"/>
      <c r="AE25" s="13"/>
      <c r="AF25" s="13"/>
      <c r="AG25" s="12"/>
      <c r="AH25" s="9"/>
      <c r="AI25" s="10"/>
      <c r="AJ25" s="10"/>
      <c r="AK25" s="10"/>
      <c r="AL25" s="14"/>
      <c r="AN25" s="14"/>
      <c r="AP25" s="14"/>
    </row>
    <row r="26" spans="1:42" ht="11.25" customHeight="1" x14ac:dyDescent="0.25">
      <c r="A26" s="1">
        <v>10</v>
      </c>
      <c r="B26" s="546"/>
      <c r="C26" s="251"/>
      <c r="D26" s="93"/>
      <c r="E26" s="15">
        <f t="shared" si="21"/>
        <v>0</v>
      </c>
      <c r="F26" s="462"/>
      <c r="G26" s="284">
        <f t="shared" si="6"/>
        <v>0</v>
      </c>
      <c r="H26" s="11">
        <f t="shared" si="7"/>
        <v>0</v>
      </c>
      <c r="I26" s="109">
        <f t="shared" si="0"/>
        <v>0</v>
      </c>
      <c r="J26" s="284">
        <f t="shared" si="8"/>
        <v>0</v>
      </c>
      <c r="K26" s="11">
        <f t="shared" si="9"/>
        <v>0</v>
      </c>
      <c r="L26" s="109">
        <f t="shared" si="1"/>
        <v>0</v>
      </c>
      <c r="M26" s="284">
        <f t="shared" si="10"/>
        <v>0</v>
      </c>
      <c r="N26" s="11">
        <f t="shared" si="11"/>
        <v>0</v>
      </c>
      <c r="O26" s="109">
        <f t="shared" si="2"/>
        <v>0</v>
      </c>
      <c r="P26" s="284">
        <f t="shared" si="12"/>
        <v>0</v>
      </c>
      <c r="Q26" s="11">
        <f t="shared" si="13"/>
        <v>0</v>
      </c>
      <c r="R26" s="109">
        <f t="shared" si="3"/>
        <v>0</v>
      </c>
      <c r="S26" s="284">
        <f t="shared" si="14"/>
        <v>0</v>
      </c>
      <c r="T26" s="11">
        <f t="shared" si="15"/>
        <v>0</v>
      </c>
      <c r="U26" s="109">
        <f t="shared" si="4"/>
        <v>0</v>
      </c>
      <c r="V26" s="284">
        <f t="shared" si="16"/>
        <v>0</v>
      </c>
      <c r="W26" s="11">
        <f t="shared" si="17"/>
        <v>0</v>
      </c>
      <c r="X26" s="109">
        <f t="shared" si="5"/>
        <v>0</v>
      </c>
      <c r="Y26" s="284">
        <f t="shared" si="18"/>
        <v>0</v>
      </c>
      <c r="Z26" s="11">
        <f t="shared" si="19"/>
        <v>0</v>
      </c>
      <c r="AA26" s="110">
        <f t="shared" si="20"/>
        <v>0</v>
      </c>
      <c r="AD26" s="12"/>
      <c r="AE26" s="13"/>
      <c r="AF26" s="13"/>
      <c r="AG26" s="13"/>
      <c r="AH26" s="13"/>
      <c r="AI26" s="14"/>
      <c r="AJ26" s="14"/>
      <c r="AK26" s="14"/>
      <c r="AL26" s="14"/>
      <c r="AN26" s="14"/>
      <c r="AP26" s="14"/>
    </row>
    <row r="27" spans="1:42" s="5" customFormat="1" ht="11.25" customHeight="1" thickBot="1" x14ac:dyDescent="0.3">
      <c r="B27" s="80" t="s">
        <v>84</v>
      </c>
      <c r="C27" s="81" t="s">
        <v>14</v>
      </c>
      <c r="D27" s="82" t="s">
        <v>48</v>
      </c>
      <c r="E27" s="83" t="s">
        <v>15</v>
      </c>
      <c r="F27" s="463" t="s">
        <v>2</v>
      </c>
      <c r="G27" s="285" t="s">
        <v>145</v>
      </c>
      <c r="H27" s="112" t="s">
        <v>17</v>
      </c>
      <c r="I27" s="463" t="s">
        <v>2</v>
      </c>
      <c r="J27" s="285" t="s">
        <v>145</v>
      </c>
      <c r="K27" s="112" t="s">
        <v>17</v>
      </c>
      <c r="L27" s="463" t="s">
        <v>2</v>
      </c>
      <c r="M27" s="285" t="s">
        <v>145</v>
      </c>
      <c r="N27" s="112" t="s">
        <v>17</v>
      </c>
      <c r="O27" s="463" t="s">
        <v>2</v>
      </c>
      <c r="P27" s="285" t="s">
        <v>145</v>
      </c>
      <c r="Q27" s="112" t="s">
        <v>17</v>
      </c>
      <c r="R27" s="463" t="s">
        <v>2</v>
      </c>
      <c r="S27" s="285" t="s">
        <v>145</v>
      </c>
      <c r="T27" s="112" t="s">
        <v>17</v>
      </c>
      <c r="U27" s="463" t="s">
        <v>2</v>
      </c>
      <c r="V27" s="285" t="s">
        <v>145</v>
      </c>
      <c r="W27" s="112" t="s">
        <v>17</v>
      </c>
      <c r="X27" s="463" t="s">
        <v>2</v>
      </c>
      <c r="Y27" s="285" t="s">
        <v>145</v>
      </c>
      <c r="Z27" s="112" t="s">
        <v>17</v>
      </c>
      <c r="AA27" s="111" t="s">
        <v>8</v>
      </c>
      <c r="AB27" s="1"/>
      <c r="AC27" s="4"/>
      <c r="AD27" s="12"/>
      <c r="AE27" s="13"/>
      <c r="AF27" s="13"/>
      <c r="AG27" s="12"/>
      <c r="AH27" s="13"/>
      <c r="AI27" s="14"/>
      <c r="AJ27" s="14"/>
      <c r="AK27" s="14"/>
      <c r="AL27" s="10"/>
      <c r="AN27" s="10"/>
      <c r="AP27" s="10"/>
    </row>
    <row r="28" spans="1:42" ht="11.25" customHeight="1" thickBot="1" x14ac:dyDescent="0.3">
      <c r="A28" s="1">
        <v>11</v>
      </c>
      <c r="B28" s="547"/>
      <c r="C28" s="249"/>
      <c r="D28" s="540"/>
      <c r="E28" s="71">
        <f>+F28*12</f>
        <v>12</v>
      </c>
      <c r="F28" s="461">
        <v>1</v>
      </c>
      <c r="G28" s="277">
        <f t="shared" ref="G28:G46" si="22">+$D28*(1+$H$7)^1</f>
        <v>0</v>
      </c>
      <c r="H28" s="11">
        <f t="shared" si="7"/>
        <v>0</v>
      </c>
      <c r="I28" s="108">
        <f t="shared" ref="I28:I37" si="23">F28</f>
        <v>1</v>
      </c>
      <c r="J28" s="277">
        <f t="shared" ref="J28:J46" si="24">+$D28*(1+$H$7)^2</f>
        <v>0</v>
      </c>
      <c r="K28" s="11">
        <f t="shared" ref="K28:K46" si="25">+(J28/12)*I$15*I28</f>
        <v>0</v>
      </c>
      <c r="L28" s="108">
        <f t="shared" ref="L28:L37" si="26">F28</f>
        <v>1</v>
      </c>
      <c r="M28" s="277">
        <f t="shared" ref="M28:M46" si="27">+$D28*(1+$H$7)^3</f>
        <v>0</v>
      </c>
      <c r="N28" s="11">
        <f t="shared" ref="N28:N46" si="28">+(M28/12)*L$15*L28</f>
        <v>0</v>
      </c>
      <c r="O28" s="108">
        <f t="shared" ref="O28:O37" si="29">F28</f>
        <v>1</v>
      </c>
      <c r="P28" s="277">
        <f t="shared" ref="P28:P46" si="30">+$D28*(1+$H$7)^4</f>
        <v>0</v>
      </c>
      <c r="Q28" s="11">
        <f t="shared" ref="Q28:Q46" si="31">+(P28/12)*O$15*O28</f>
        <v>0</v>
      </c>
      <c r="R28" s="108">
        <f t="shared" ref="R28:R37" si="32">F28</f>
        <v>1</v>
      </c>
      <c r="S28" s="277">
        <f t="shared" ref="S28:S46" si="33">+$D28*(1+$H$7)^5</f>
        <v>0</v>
      </c>
      <c r="T28" s="11">
        <f t="shared" ref="T28:T46" si="34">+(S28/12)*R$15*R28</f>
        <v>0</v>
      </c>
      <c r="U28" s="108">
        <f t="shared" ref="U28:U37" si="35">I28</f>
        <v>1</v>
      </c>
      <c r="V28" s="277">
        <f t="shared" ref="V28:V46" si="36">+$D28*(1+$H$7)^6</f>
        <v>0</v>
      </c>
      <c r="W28" s="11">
        <f t="shared" ref="W28:W46" si="37">+(V28/12)*U$15*U28</f>
        <v>0</v>
      </c>
      <c r="X28" s="108">
        <f t="shared" ref="X28:X37" si="38">L28</f>
        <v>1</v>
      </c>
      <c r="Y28" s="277">
        <f t="shared" ref="Y28:Y46" si="39">+$D28*(1+$H$7)^7</f>
        <v>0</v>
      </c>
      <c r="Z28" s="11">
        <f t="shared" ref="Z28:Z46" si="40">+(Y28/12)*X$15*X28</f>
        <v>0</v>
      </c>
      <c r="AA28" s="73">
        <f>H28+K28+N28+Q28+T28+W28+Z28</f>
        <v>0</v>
      </c>
      <c r="AD28" s="12"/>
      <c r="AE28" s="13"/>
      <c r="AF28" s="13"/>
      <c r="AG28" s="13"/>
      <c r="AH28" s="13"/>
      <c r="AI28" s="14"/>
      <c r="AJ28" s="14"/>
      <c r="AK28" s="14"/>
      <c r="AL28" s="14"/>
      <c r="AN28" s="14"/>
      <c r="AP28" s="14"/>
    </row>
    <row r="29" spans="1:42" ht="11.25" customHeight="1" thickBot="1" x14ac:dyDescent="0.3">
      <c r="A29" s="1">
        <v>12</v>
      </c>
      <c r="B29" s="548"/>
      <c r="C29" s="250"/>
      <c r="D29" s="540"/>
      <c r="E29" s="15">
        <f>+F29*12</f>
        <v>0</v>
      </c>
      <c r="F29" s="462"/>
      <c r="G29" s="277">
        <f t="shared" si="22"/>
        <v>0</v>
      </c>
      <c r="H29" s="11">
        <f t="shared" si="7"/>
        <v>0</v>
      </c>
      <c r="I29" s="109">
        <f t="shared" si="23"/>
        <v>0</v>
      </c>
      <c r="J29" s="277">
        <f t="shared" si="24"/>
        <v>0</v>
      </c>
      <c r="K29" s="11">
        <f t="shared" si="25"/>
        <v>0</v>
      </c>
      <c r="L29" s="109">
        <f t="shared" si="26"/>
        <v>0</v>
      </c>
      <c r="M29" s="277">
        <f t="shared" si="27"/>
        <v>0</v>
      </c>
      <c r="N29" s="11">
        <f t="shared" si="28"/>
        <v>0</v>
      </c>
      <c r="O29" s="109">
        <f t="shared" si="29"/>
        <v>0</v>
      </c>
      <c r="P29" s="277">
        <f t="shared" si="30"/>
        <v>0</v>
      </c>
      <c r="Q29" s="11">
        <f t="shared" si="31"/>
        <v>0</v>
      </c>
      <c r="R29" s="109">
        <f t="shared" si="32"/>
        <v>0</v>
      </c>
      <c r="S29" s="277">
        <f t="shared" si="33"/>
        <v>0</v>
      </c>
      <c r="T29" s="11">
        <f t="shared" si="34"/>
        <v>0</v>
      </c>
      <c r="U29" s="109">
        <f t="shared" si="35"/>
        <v>0</v>
      </c>
      <c r="V29" s="277">
        <f t="shared" si="36"/>
        <v>0</v>
      </c>
      <c r="W29" s="11">
        <f t="shared" si="37"/>
        <v>0</v>
      </c>
      <c r="X29" s="109">
        <f t="shared" si="38"/>
        <v>0</v>
      </c>
      <c r="Y29" s="277">
        <f t="shared" si="39"/>
        <v>0</v>
      </c>
      <c r="Z29" s="11">
        <f t="shared" si="40"/>
        <v>0</v>
      </c>
      <c r="AA29" s="58">
        <f>H29+K29+N29+Q29+T29+W29+Z29</f>
        <v>0</v>
      </c>
      <c r="AD29" s="12"/>
      <c r="AE29" s="13"/>
      <c r="AF29" s="13"/>
      <c r="AG29" s="12"/>
      <c r="AH29" s="13"/>
      <c r="AI29" s="14"/>
      <c r="AJ29" s="14"/>
      <c r="AK29" s="14"/>
      <c r="AL29" s="14"/>
      <c r="AN29" s="14"/>
      <c r="AP29" s="14"/>
    </row>
    <row r="30" spans="1:42" ht="11.25" customHeight="1" x14ac:dyDescent="0.25">
      <c r="A30" s="1">
        <v>13</v>
      </c>
      <c r="B30" s="548"/>
      <c r="C30" s="250"/>
      <c r="D30" s="540"/>
      <c r="E30" s="15">
        <f t="shared" ref="E30:E37" si="41">+F30*12</f>
        <v>0</v>
      </c>
      <c r="F30" s="462"/>
      <c r="G30" s="277">
        <f t="shared" si="22"/>
        <v>0</v>
      </c>
      <c r="H30" s="11">
        <f t="shared" si="7"/>
        <v>0</v>
      </c>
      <c r="I30" s="109">
        <f t="shared" si="23"/>
        <v>0</v>
      </c>
      <c r="J30" s="277">
        <f t="shared" si="24"/>
        <v>0</v>
      </c>
      <c r="K30" s="11">
        <f t="shared" si="25"/>
        <v>0</v>
      </c>
      <c r="L30" s="109">
        <f t="shared" si="26"/>
        <v>0</v>
      </c>
      <c r="M30" s="277">
        <f t="shared" si="27"/>
        <v>0</v>
      </c>
      <c r="N30" s="11">
        <f t="shared" si="28"/>
        <v>0</v>
      </c>
      <c r="O30" s="109">
        <f t="shared" si="29"/>
        <v>0</v>
      </c>
      <c r="P30" s="277">
        <f t="shared" si="30"/>
        <v>0</v>
      </c>
      <c r="Q30" s="11">
        <f t="shared" si="31"/>
        <v>0</v>
      </c>
      <c r="R30" s="109">
        <f t="shared" si="32"/>
        <v>0</v>
      </c>
      <c r="S30" s="277">
        <f t="shared" si="33"/>
        <v>0</v>
      </c>
      <c r="T30" s="11">
        <f t="shared" si="34"/>
        <v>0</v>
      </c>
      <c r="U30" s="109">
        <f t="shared" si="35"/>
        <v>0</v>
      </c>
      <c r="V30" s="277">
        <f t="shared" si="36"/>
        <v>0</v>
      </c>
      <c r="W30" s="11">
        <f t="shared" si="37"/>
        <v>0</v>
      </c>
      <c r="X30" s="109">
        <f t="shared" si="38"/>
        <v>0</v>
      </c>
      <c r="Y30" s="277">
        <f t="shared" si="39"/>
        <v>0</v>
      </c>
      <c r="Z30" s="11">
        <f t="shared" si="40"/>
        <v>0</v>
      </c>
      <c r="AA30" s="58">
        <f t="shared" ref="AA30:AA36" si="42">H30+K30+N30+Q30+T30+W30+Z30</f>
        <v>0</v>
      </c>
      <c r="AD30" s="12"/>
      <c r="AE30" s="13"/>
      <c r="AF30" s="13"/>
      <c r="AG30" s="13"/>
      <c r="AH30" s="13"/>
      <c r="AI30" s="14"/>
      <c r="AJ30" s="14"/>
      <c r="AK30" s="14"/>
      <c r="AL30" s="14"/>
      <c r="AN30" s="14"/>
      <c r="AP30" s="14"/>
    </row>
    <row r="31" spans="1:42" ht="11.25" customHeight="1" x14ac:dyDescent="0.25">
      <c r="A31" s="1">
        <v>14</v>
      </c>
      <c r="B31" s="548"/>
      <c r="C31" s="250"/>
      <c r="D31" s="93"/>
      <c r="E31" s="15">
        <f t="shared" si="41"/>
        <v>0</v>
      </c>
      <c r="F31" s="462"/>
      <c r="G31" s="277">
        <f t="shared" si="22"/>
        <v>0</v>
      </c>
      <c r="H31" s="11">
        <f t="shared" si="7"/>
        <v>0</v>
      </c>
      <c r="I31" s="109">
        <f t="shared" si="23"/>
        <v>0</v>
      </c>
      <c r="J31" s="277">
        <f t="shared" si="24"/>
        <v>0</v>
      </c>
      <c r="K31" s="11">
        <f t="shared" si="25"/>
        <v>0</v>
      </c>
      <c r="L31" s="109">
        <f t="shared" si="26"/>
        <v>0</v>
      </c>
      <c r="M31" s="277">
        <f t="shared" si="27"/>
        <v>0</v>
      </c>
      <c r="N31" s="11">
        <f t="shared" si="28"/>
        <v>0</v>
      </c>
      <c r="O31" s="109">
        <f t="shared" si="29"/>
        <v>0</v>
      </c>
      <c r="P31" s="277">
        <f t="shared" si="30"/>
        <v>0</v>
      </c>
      <c r="Q31" s="11">
        <f t="shared" si="31"/>
        <v>0</v>
      </c>
      <c r="R31" s="109">
        <f t="shared" si="32"/>
        <v>0</v>
      </c>
      <c r="S31" s="277">
        <f t="shared" si="33"/>
        <v>0</v>
      </c>
      <c r="T31" s="11">
        <f t="shared" si="34"/>
        <v>0</v>
      </c>
      <c r="U31" s="109">
        <f t="shared" si="35"/>
        <v>0</v>
      </c>
      <c r="V31" s="277">
        <f t="shared" si="36"/>
        <v>0</v>
      </c>
      <c r="W31" s="11">
        <f t="shared" si="37"/>
        <v>0</v>
      </c>
      <c r="X31" s="109">
        <f t="shared" si="38"/>
        <v>0</v>
      </c>
      <c r="Y31" s="277">
        <f t="shared" si="39"/>
        <v>0</v>
      </c>
      <c r="Z31" s="11">
        <f t="shared" si="40"/>
        <v>0</v>
      </c>
      <c r="AA31" s="58">
        <f t="shared" si="42"/>
        <v>0</v>
      </c>
      <c r="AD31" s="12"/>
      <c r="AE31" s="13"/>
      <c r="AF31" s="13"/>
      <c r="AG31" s="12"/>
      <c r="AH31" s="13"/>
      <c r="AI31" s="14"/>
      <c r="AJ31" s="14"/>
      <c r="AK31" s="14"/>
      <c r="AL31" s="14"/>
      <c r="AN31" s="14"/>
      <c r="AP31" s="14"/>
    </row>
    <row r="32" spans="1:42" ht="11.25" customHeight="1" x14ac:dyDescent="0.25">
      <c r="A32" s="1">
        <v>15</v>
      </c>
      <c r="B32" s="548"/>
      <c r="C32" s="250"/>
      <c r="D32" s="93"/>
      <c r="E32" s="15">
        <f t="shared" si="41"/>
        <v>0</v>
      </c>
      <c r="F32" s="462"/>
      <c r="G32" s="277">
        <f t="shared" si="22"/>
        <v>0</v>
      </c>
      <c r="H32" s="11">
        <f t="shared" si="7"/>
        <v>0</v>
      </c>
      <c r="I32" s="109">
        <f t="shared" si="23"/>
        <v>0</v>
      </c>
      <c r="J32" s="277">
        <f t="shared" si="24"/>
        <v>0</v>
      </c>
      <c r="K32" s="11">
        <f t="shared" si="25"/>
        <v>0</v>
      </c>
      <c r="L32" s="109">
        <f t="shared" si="26"/>
        <v>0</v>
      </c>
      <c r="M32" s="277">
        <f t="shared" si="27"/>
        <v>0</v>
      </c>
      <c r="N32" s="11">
        <f t="shared" si="28"/>
        <v>0</v>
      </c>
      <c r="O32" s="109">
        <f t="shared" si="29"/>
        <v>0</v>
      </c>
      <c r="P32" s="277">
        <f t="shared" si="30"/>
        <v>0</v>
      </c>
      <c r="Q32" s="11">
        <f t="shared" si="31"/>
        <v>0</v>
      </c>
      <c r="R32" s="109">
        <f t="shared" si="32"/>
        <v>0</v>
      </c>
      <c r="S32" s="277">
        <f t="shared" si="33"/>
        <v>0</v>
      </c>
      <c r="T32" s="11">
        <f t="shared" si="34"/>
        <v>0</v>
      </c>
      <c r="U32" s="109">
        <f t="shared" si="35"/>
        <v>0</v>
      </c>
      <c r="V32" s="277">
        <f t="shared" si="36"/>
        <v>0</v>
      </c>
      <c r="W32" s="11">
        <f t="shared" si="37"/>
        <v>0</v>
      </c>
      <c r="X32" s="109">
        <f t="shared" si="38"/>
        <v>0</v>
      </c>
      <c r="Y32" s="277">
        <f t="shared" si="39"/>
        <v>0</v>
      </c>
      <c r="Z32" s="11">
        <f t="shared" si="40"/>
        <v>0</v>
      </c>
      <c r="AA32" s="58">
        <f t="shared" si="42"/>
        <v>0</v>
      </c>
      <c r="AD32" s="12"/>
      <c r="AE32" s="13"/>
      <c r="AF32" s="13"/>
      <c r="AG32" s="13"/>
      <c r="AH32" s="13"/>
      <c r="AI32" s="14"/>
      <c r="AJ32" s="14"/>
      <c r="AK32" s="14"/>
      <c r="AL32" s="14"/>
      <c r="AN32" s="14"/>
      <c r="AP32" s="14"/>
    </row>
    <row r="33" spans="1:42" ht="11.25" customHeight="1" x14ac:dyDescent="0.25">
      <c r="A33" s="1">
        <v>16</v>
      </c>
      <c r="B33" s="548"/>
      <c r="C33" s="250"/>
      <c r="D33" s="93"/>
      <c r="E33" s="15">
        <f t="shared" si="41"/>
        <v>0</v>
      </c>
      <c r="F33" s="462"/>
      <c r="G33" s="277">
        <f t="shared" si="22"/>
        <v>0</v>
      </c>
      <c r="H33" s="11">
        <f t="shared" si="7"/>
        <v>0</v>
      </c>
      <c r="I33" s="109">
        <f t="shared" si="23"/>
        <v>0</v>
      </c>
      <c r="J33" s="277">
        <f t="shared" si="24"/>
        <v>0</v>
      </c>
      <c r="K33" s="11">
        <f t="shared" si="25"/>
        <v>0</v>
      </c>
      <c r="L33" s="109">
        <f t="shared" si="26"/>
        <v>0</v>
      </c>
      <c r="M33" s="277">
        <f t="shared" si="27"/>
        <v>0</v>
      </c>
      <c r="N33" s="11">
        <f t="shared" si="28"/>
        <v>0</v>
      </c>
      <c r="O33" s="109">
        <f t="shared" si="29"/>
        <v>0</v>
      </c>
      <c r="P33" s="277">
        <f t="shared" si="30"/>
        <v>0</v>
      </c>
      <c r="Q33" s="11">
        <f t="shared" si="31"/>
        <v>0</v>
      </c>
      <c r="R33" s="109">
        <f t="shared" si="32"/>
        <v>0</v>
      </c>
      <c r="S33" s="277">
        <f t="shared" si="33"/>
        <v>0</v>
      </c>
      <c r="T33" s="11">
        <f t="shared" si="34"/>
        <v>0</v>
      </c>
      <c r="U33" s="109">
        <f t="shared" si="35"/>
        <v>0</v>
      </c>
      <c r="V33" s="277">
        <f t="shared" si="36"/>
        <v>0</v>
      </c>
      <c r="W33" s="11">
        <f t="shared" si="37"/>
        <v>0</v>
      </c>
      <c r="X33" s="109">
        <f t="shared" si="38"/>
        <v>0</v>
      </c>
      <c r="Y33" s="277">
        <f t="shared" si="39"/>
        <v>0</v>
      </c>
      <c r="Z33" s="11">
        <f t="shared" si="40"/>
        <v>0</v>
      </c>
      <c r="AA33" s="58">
        <f t="shared" si="42"/>
        <v>0</v>
      </c>
      <c r="AD33" s="12"/>
      <c r="AE33" s="13"/>
      <c r="AF33" s="13"/>
      <c r="AG33" s="12"/>
      <c r="AH33" s="13"/>
      <c r="AI33" s="14"/>
      <c r="AJ33" s="14"/>
      <c r="AK33" s="14"/>
      <c r="AL33" s="14"/>
      <c r="AN33" s="14"/>
      <c r="AP33" s="14"/>
    </row>
    <row r="34" spans="1:42" ht="11.25" customHeight="1" x14ac:dyDescent="0.25">
      <c r="A34" s="1">
        <v>17</v>
      </c>
      <c r="B34" s="548"/>
      <c r="C34" s="250"/>
      <c r="D34" s="93"/>
      <c r="E34" s="15">
        <f t="shared" si="41"/>
        <v>0</v>
      </c>
      <c r="F34" s="462"/>
      <c r="G34" s="277">
        <f t="shared" si="22"/>
        <v>0</v>
      </c>
      <c r="H34" s="11">
        <f t="shared" si="7"/>
        <v>0</v>
      </c>
      <c r="I34" s="109">
        <f t="shared" si="23"/>
        <v>0</v>
      </c>
      <c r="J34" s="277">
        <f t="shared" si="24"/>
        <v>0</v>
      </c>
      <c r="K34" s="11">
        <f t="shared" si="25"/>
        <v>0</v>
      </c>
      <c r="L34" s="109">
        <f t="shared" si="26"/>
        <v>0</v>
      </c>
      <c r="M34" s="277">
        <f t="shared" si="27"/>
        <v>0</v>
      </c>
      <c r="N34" s="11">
        <f t="shared" si="28"/>
        <v>0</v>
      </c>
      <c r="O34" s="109">
        <f t="shared" si="29"/>
        <v>0</v>
      </c>
      <c r="P34" s="277">
        <f t="shared" si="30"/>
        <v>0</v>
      </c>
      <c r="Q34" s="11">
        <f t="shared" si="31"/>
        <v>0</v>
      </c>
      <c r="R34" s="109">
        <f t="shared" si="32"/>
        <v>0</v>
      </c>
      <c r="S34" s="277">
        <f t="shared" si="33"/>
        <v>0</v>
      </c>
      <c r="T34" s="11">
        <f t="shared" si="34"/>
        <v>0</v>
      </c>
      <c r="U34" s="109">
        <f t="shared" si="35"/>
        <v>0</v>
      </c>
      <c r="V34" s="277">
        <f t="shared" si="36"/>
        <v>0</v>
      </c>
      <c r="W34" s="11">
        <f t="shared" si="37"/>
        <v>0</v>
      </c>
      <c r="X34" s="109">
        <f t="shared" si="38"/>
        <v>0</v>
      </c>
      <c r="Y34" s="277">
        <f t="shared" si="39"/>
        <v>0</v>
      </c>
      <c r="Z34" s="11">
        <f t="shared" si="40"/>
        <v>0</v>
      </c>
      <c r="AA34" s="58">
        <f t="shared" si="42"/>
        <v>0</v>
      </c>
      <c r="AD34" s="12"/>
      <c r="AE34" s="13"/>
      <c r="AF34" s="13"/>
      <c r="AG34" s="13"/>
      <c r="AH34" s="13"/>
      <c r="AI34" s="14"/>
      <c r="AJ34" s="14"/>
      <c r="AK34" s="14"/>
      <c r="AL34" s="14"/>
      <c r="AN34" s="14"/>
      <c r="AP34" s="14"/>
    </row>
    <row r="35" spans="1:42" ht="11.25" customHeight="1" x14ac:dyDescent="0.25">
      <c r="A35" s="1">
        <v>18</v>
      </c>
      <c r="B35" s="548"/>
      <c r="C35" s="250"/>
      <c r="D35" s="93"/>
      <c r="E35" s="15">
        <f t="shared" si="41"/>
        <v>0</v>
      </c>
      <c r="F35" s="462"/>
      <c r="G35" s="277">
        <f t="shared" si="22"/>
        <v>0</v>
      </c>
      <c r="H35" s="11">
        <f t="shared" si="7"/>
        <v>0</v>
      </c>
      <c r="I35" s="109">
        <f t="shared" si="23"/>
        <v>0</v>
      </c>
      <c r="J35" s="277">
        <f t="shared" si="24"/>
        <v>0</v>
      </c>
      <c r="K35" s="11">
        <f t="shared" si="25"/>
        <v>0</v>
      </c>
      <c r="L35" s="109">
        <f t="shared" si="26"/>
        <v>0</v>
      </c>
      <c r="M35" s="277">
        <f t="shared" si="27"/>
        <v>0</v>
      </c>
      <c r="N35" s="11">
        <f t="shared" si="28"/>
        <v>0</v>
      </c>
      <c r="O35" s="109">
        <f t="shared" si="29"/>
        <v>0</v>
      </c>
      <c r="P35" s="277">
        <f t="shared" si="30"/>
        <v>0</v>
      </c>
      <c r="Q35" s="11">
        <f t="shared" si="31"/>
        <v>0</v>
      </c>
      <c r="R35" s="109">
        <f t="shared" si="32"/>
        <v>0</v>
      </c>
      <c r="S35" s="277">
        <f t="shared" si="33"/>
        <v>0</v>
      </c>
      <c r="T35" s="11">
        <f t="shared" si="34"/>
        <v>0</v>
      </c>
      <c r="U35" s="109">
        <f t="shared" si="35"/>
        <v>0</v>
      </c>
      <c r="V35" s="277">
        <f t="shared" si="36"/>
        <v>0</v>
      </c>
      <c r="W35" s="11">
        <f t="shared" si="37"/>
        <v>0</v>
      </c>
      <c r="X35" s="109">
        <f t="shared" si="38"/>
        <v>0</v>
      </c>
      <c r="Y35" s="277">
        <f t="shared" si="39"/>
        <v>0</v>
      </c>
      <c r="Z35" s="11">
        <f t="shared" si="40"/>
        <v>0</v>
      </c>
      <c r="AA35" s="58">
        <f t="shared" si="42"/>
        <v>0</v>
      </c>
      <c r="AD35" s="12"/>
      <c r="AE35" s="9"/>
      <c r="AF35" s="9"/>
      <c r="AG35" s="9"/>
      <c r="AH35" s="13"/>
      <c r="AI35" s="14"/>
      <c r="AJ35" s="14"/>
      <c r="AK35" s="14"/>
      <c r="AL35" s="14"/>
      <c r="AN35" s="14"/>
      <c r="AP35" s="14"/>
    </row>
    <row r="36" spans="1:42" ht="11.25" customHeight="1" x14ac:dyDescent="0.25">
      <c r="A36" s="1">
        <v>19</v>
      </c>
      <c r="B36" s="548"/>
      <c r="C36" s="250"/>
      <c r="D36" s="93"/>
      <c r="E36" s="15">
        <f t="shared" si="41"/>
        <v>0</v>
      </c>
      <c r="F36" s="462"/>
      <c r="G36" s="277">
        <f t="shared" si="22"/>
        <v>0</v>
      </c>
      <c r="H36" s="11">
        <f t="shared" si="7"/>
        <v>0</v>
      </c>
      <c r="I36" s="109">
        <f t="shared" si="23"/>
        <v>0</v>
      </c>
      <c r="J36" s="277">
        <f t="shared" si="24"/>
        <v>0</v>
      </c>
      <c r="K36" s="11">
        <f t="shared" si="25"/>
        <v>0</v>
      </c>
      <c r="L36" s="109">
        <f t="shared" si="26"/>
        <v>0</v>
      </c>
      <c r="M36" s="277">
        <f t="shared" si="27"/>
        <v>0</v>
      </c>
      <c r="N36" s="11">
        <f t="shared" si="28"/>
        <v>0</v>
      </c>
      <c r="O36" s="109">
        <f t="shared" si="29"/>
        <v>0</v>
      </c>
      <c r="P36" s="277">
        <f t="shared" si="30"/>
        <v>0</v>
      </c>
      <c r="Q36" s="11">
        <f t="shared" si="31"/>
        <v>0</v>
      </c>
      <c r="R36" s="109">
        <f t="shared" si="32"/>
        <v>0</v>
      </c>
      <c r="S36" s="277">
        <f t="shared" si="33"/>
        <v>0</v>
      </c>
      <c r="T36" s="11">
        <f t="shared" si="34"/>
        <v>0</v>
      </c>
      <c r="U36" s="109">
        <f t="shared" si="35"/>
        <v>0</v>
      </c>
      <c r="V36" s="277">
        <f t="shared" si="36"/>
        <v>0</v>
      </c>
      <c r="W36" s="11">
        <f t="shared" si="37"/>
        <v>0</v>
      </c>
      <c r="X36" s="109">
        <f t="shared" si="38"/>
        <v>0</v>
      </c>
      <c r="Y36" s="277">
        <f t="shared" si="39"/>
        <v>0</v>
      </c>
      <c r="Z36" s="11">
        <f t="shared" si="40"/>
        <v>0</v>
      </c>
      <c r="AA36" s="58">
        <f t="shared" si="42"/>
        <v>0</v>
      </c>
      <c r="AC36" s="8"/>
      <c r="AD36" s="9"/>
      <c r="AE36" s="13"/>
      <c r="AF36" s="13"/>
      <c r="AG36" s="12"/>
      <c r="AH36" s="9"/>
      <c r="AI36" s="10"/>
      <c r="AJ36" s="10"/>
      <c r="AK36" s="10"/>
      <c r="AL36" s="14"/>
      <c r="AN36" s="14"/>
      <c r="AP36" s="14"/>
    </row>
    <row r="37" spans="1:42" ht="11.25" customHeight="1" x14ac:dyDescent="0.25">
      <c r="A37" s="1">
        <v>20</v>
      </c>
      <c r="B37" s="548"/>
      <c r="C37" s="251"/>
      <c r="D37" s="93"/>
      <c r="E37" s="15">
        <f t="shared" si="41"/>
        <v>0</v>
      </c>
      <c r="F37" s="462"/>
      <c r="G37" s="277">
        <f t="shared" si="22"/>
        <v>0</v>
      </c>
      <c r="H37" s="11">
        <f t="shared" si="7"/>
        <v>0</v>
      </c>
      <c r="I37" s="109">
        <f t="shared" si="23"/>
        <v>0</v>
      </c>
      <c r="J37" s="277">
        <f t="shared" si="24"/>
        <v>0</v>
      </c>
      <c r="K37" s="11">
        <f t="shared" si="25"/>
        <v>0</v>
      </c>
      <c r="L37" s="109">
        <f t="shared" si="26"/>
        <v>0</v>
      </c>
      <c r="M37" s="277">
        <f t="shared" si="27"/>
        <v>0</v>
      </c>
      <c r="N37" s="11">
        <f t="shared" si="28"/>
        <v>0</v>
      </c>
      <c r="O37" s="109">
        <f t="shared" si="29"/>
        <v>0</v>
      </c>
      <c r="P37" s="277">
        <f t="shared" si="30"/>
        <v>0</v>
      </c>
      <c r="Q37" s="11">
        <f t="shared" si="31"/>
        <v>0</v>
      </c>
      <c r="R37" s="109">
        <f t="shared" si="32"/>
        <v>0</v>
      </c>
      <c r="S37" s="277">
        <f t="shared" si="33"/>
        <v>0</v>
      </c>
      <c r="T37" s="11">
        <f t="shared" si="34"/>
        <v>0</v>
      </c>
      <c r="U37" s="109">
        <f t="shared" si="35"/>
        <v>0</v>
      </c>
      <c r="V37" s="277">
        <f t="shared" si="36"/>
        <v>0</v>
      </c>
      <c r="W37" s="11">
        <f t="shared" si="37"/>
        <v>0</v>
      </c>
      <c r="X37" s="109">
        <f t="shared" si="38"/>
        <v>0</v>
      </c>
      <c r="Y37" s="277">
        <f t="shared" si="39"/>
        <v>0</v>
      </c>
      <c r="Z37" s="11">
        <f t="shared" si="40"/>
        <v>0</v>
      </c>
      <c r="AA37" s="58">
        <f>H37+K37+N37+Q37+T37+W37+Z37</f>
        <v>0</v>
      </c>
      <c r="AD37" s="12"/>
      <c r="AE37" s="13"/>
      <c r="AF37" s="13"/>
      <c r="AG37" s="13"/>
      <c r="AH37" s="13"/>
      <c r="AI37" s="14"/>
      <c r="AJ37" s="14"/>
      <c r="AK37" s="14"/>
      <c r="AL37" s="14"/>
      <c r="AN37" s="14"/>
      <c r="AP37" s="14"/>
    </row>
    <row r="38" spans="1:42" s="5" customFormat="1" ht="11.25" customHeight="1" thickBot="1" x14ac:dyDescent="0.3">
      <c r="B38" s="80" t="s">
        <v>85</v>
      </c>
      <c r="C38" s="81" t="s">
        <v>14</v>
      </c>
      <c r="D38" s="82" t="s">
        <v>48</v>
      </c>
      <c r="E38" s="83" t="s">
        <v>15</v>
      </c>
      <c r="F38" s="463" t="s">
        <v>2</v>
      </c>
      <c r="G38" s="285" t="s">
        <v>145</v>
      </c>
      <c r="H38" s="112" t="s">
        <v>17</v>
      </c>
      <c r="I38" s="463" t="s">
        <v>2</v>
      </c>
      <c r="J38" s="285" t="s">
        <v>145</v>
      </c>
      <c r="K38" s="112" t="s">
        <v>17</v>
      </c>
      <c r="L38" s="463" t="s">
        <v>2</v>
      </c>
      <c r="M38" s="285" t="s">
        <v>145</v>
      </c>
      <c r="N38" s="112" t="s">
        <v>17</v>
      </c>
      <c r="O38" s="463" t="s">
        <v>2</v>
      </c>
      <c r="P38" s="285" t="s">
        <v>145</v>
      </c>
      <c r="Q38" s="112" t="s">
        <v>17</v>
      </c>
      <c r="R38" s="463" t="s">
        <v>2</v>
      </c>
      <c r="S38" s="285" t="s">
        <v>145</v>
      </c>
      <c r="T38" s="112" t="s">
        <v>17</v>
      </c>
      <c r="U38" s="463" t="s">
        <v>2</v>
      </c>
      <c r="V38" s="285" t="s">
        <v>145</v>
      </c>
      <c r="W38" s="112" t="s">
        <v>17</v>
      </c>
      <c r="X38" s="463" t="s">
        <v>2</v>
      </c>
      <c r="Y38" s="285" t="s">
        <v>145</v>
      </c>
      <c r="Z38" s="112" t="s">
        <v>17</v>
      </c>
      <c r="AA38" s="87" t="s">
        <v>8</v>
      </c>
      <c r="AB38" s="1"/>
      <c r="AC38" s="4"/>
      <c r="AD38" s="12"/>
      <c r="AE38" s="13"/>
      <c r="AF38" s="13"/>
      <c r="AG38" s="13"/>
      <c r="AH38" s="13"/>
      <c r="AI38" s="14"/>
      <c r="AJ38" s="14"/>
      <c r="AK38" s="14"/>
      <c r="AL38" s="10"/>
      <c r="AN38" s="10"/>
      <c r="AP38" s="10"/>
    </row>
    <row r="39" spans="1:42" ht="11.25" customHeight="1" x14ac:dyDescent="0.25">
      <c r="A39" s="1">
        <v>21</v>
      </c>
      <c r="B39" s="549"/>
      <c r="C39" s="249"/>
      <c r="D39" s="92"/>
      <c r="E39" s="71">
        <f>+F39*12</f>
        <v>0</v>
      </c>
      <c r="F39" s="461"/>
      <c r="G39" s="277">
        <f t="shared" si="22"/>
        <v>0</v>
      </c>
      <c r="H39" s="11">
        <f t="shared" si="7"/>
        <v>0</v>
      </c>
      <c r="I39" s="108">
        <f>F39</f>
        <v>0</v>
      </c>
      <c r="J39" s="277">
        <f t="shared" si="24"/>
        <v>0</v>
      </c>
      <c r="K39" s="11">
        <f t="shared" si="25"/>
        <v>0</v>
      </c>
      <c r="L39" s="108">
        <f>F39</f>
        <v>0</v>
      </c>
      <c r="M39" s="277">
        <f t="shared" si="27"/>
        <v>0</v>
      </c>
      <c r="N39" s="11">
        <f t="shared" si="28"/>
        <v>0</v>
      </c>
      <c r="O39" s="108">
        <f>F39</f>
        <v>0</v>
      </c>
      <c r="P39" s="277">
        <f t="shared" si="30"/>
        <v>0</v>
      </c>
      <c r="Q39" s="11">
        <f t="shared" si="31"/>
        <v>0</v>
      </c>
      <c r="R39" s="108">
        <f>F39</f>
        <v>0</v>
      </c>
      <c r="S39" s="277">
        <f t="shared" si="33"/>
        <v>0</v>
      </c>
      <c r="T39" s="11">
        <f t="shared" si="34"/>
        <v>0</v>
      </c>
      <c r="U39" s="108">
        <f>I39</f>
        <v>0</v>
      </c>
      <c r="V39" s="277">
        <f t="shared" si="36"/>
        <v>0</v>
      </c>
      <c r="W39" s="11">
        <f t="shared" si="37"/>
        <v>0</v>
      </c>
      <c r="X39" s="108">
        <f>L39</f>
        <v>0</v>
      </c>
      <c r="Y39" s="277">
        <f t="shared" si="39"/>
        <v>0</v>
      </c>
      <c r="Z39" s="11">
        <f t="shared" si="40"/>
        <v>0</v>
      </c>
      <c r="AA39" s="73">
        <f>H39+K39+N39+Q39+T39+W39+Z39</f>
        <v>0</v>
      </c>
      <c r="AD39" s="12"/>
      <c r="AE39" s="13"/>
      <c r="AF39" s="13"/>
      <c r="AG39" s="13"/>
      <c r="AH39" s="13"/>
      <c r="AI39" s="14"/>
      <c r="AJ39" s="14"/>
      <c r="AK39" s="14"/>
      <c r="AL39" s="14"/>
      <c r="AN39" s="14"/>
      <c r="AP39" s="14"/>
    </row>
    <row r="40" spans="1:42" ht="11.25" customHeight="1" x14ac:dyDescent="0.25">
      <c r="A40" s="1">
        <v>22</v>
      </c>
      <c r="B40" s="550"/>
      <c r="C40" s="250"/>
      <c r="D40" s="93"/>
      <c r="E40" s="15">
        <f>+F40*12</f>
        <v>0</v>
      </c>
      <c r="F40" s="462"/>
      <c r="G40" s="277">
        <f t="shared" si="22"/>
        <v>0</v>
      </c>
      <c r="H40" s="11">
        <f t="shared" si="7"/>
        <v>0</v>
      </c>
      <c r="I40" s="109">
        <f>F40</f>
        <v>0</v>
      </c>
      <c r="J40" s="277">
        <f t="shared" si="24"/>
        <v>0</v>
      </c>
      <c r="K40" s="11">
        <f t="shared" si="25"/>
        <v>0</v>
      </c>
      <c r="L40" s="109">
        <f>F40</f>
        <v>0</v>
      </c>
      <c r="M40" s="277">
        <f t="shared" si="27"/>
        <v>0</v>
      </c>
      <c r="N40" s="11">
        <f t="shared" si="28"/>
        <v>0</v>
      </c>
      <c r="O40" s="109">
        <f>F40</f>
        <v>0</v>
      </c>
      <c r="P40" s="277">
        <f t="shared" si="30"/>
        <v>0</v>
      </c>
      <c r="Q40" s="11">
        <f t="shared" si="31"/>
        <v>0</v>
      </c>
      <c r="R40" s="109">
        <f>F40</f>
        <v>0</v>
      </c>
      <c r="S40" s="277">
        <f t="shared" si="33"/>
        <v>0</v>
      </c>
      <c r="T40" s="11">
        <f t="shared" si="34"/>
        <v>0</v>
      </c>
      <c r="U40" s="109">
        <f>I40</f>
        <v>0</v>
      </c>
      <c r="V40" s="277">
        <f t="shared" si="36"/>
        <v>0</v>
      </c>
      <c r="W40" s="11">
        <f t="shared" si="37"/>
        <v>0</v>
      </c>
      <c r="X40" s="109">
        <f>L40</f>
        <v>0</v>
      </c>
      <c r="Y40" s="277">
        <f t="shared" si="39"/>
        <v>0</v>
      </c>
      <c r="Z40" s="11">
        <f t="shared" si="40"/>
        <v>0</v>
      </c>
      <c r="AA40" s="58">
        <f>H40+K40+N40+Q40+T40+W40+Z40</f>
        <v>0</v>
      </c>
      <c r="AD40" s="12"/>
      <c r="AE40" s="13"/>
      <c r="AF40" s="13"/>
      <c r="AG40" s="13"/>
      <c r="AH40" s="13"/>
      <c r="AI40" s="14"/>
      <c r="AJ40" s="14"/>
      <c r="AK40" s="14"/>
      <c r="AL40" s="14"/>
      <c r="AN40" s="14"/>
      <c r="AP40" s="14"/>
    </row>
    <row r="41" spans="1:42" ht="11.25" customHeight="1" x14ac:dyDescent="0.25">
      <c r="A41" s="1">
        <v>23</v>
      </c>
      <c r="B41" s="550"/>
      <c r="C41" s="250"/>
      <c r="D41" s="93"/>
      <c r="E41" s="15">
        <f>+F41*12</f>
        <v>0</v>
      </c>
      <c r="F41" s="462"/>
      <c r="G41" s="277">
        <f t="shared" si="22"/>
        <v>0</v>
      </c>
      <c r="H41" s="11">
        <f t="shared" si="7"/>
        <v>0</v>
      </c>
      <c r="I41" s="109">
        <f>F41</f>
        <v>0</v>
      </c>
      <c r="J41" s="277">
        <f t="shared" si="24"/>
        <v>0</v>
      </c>
      <c r="K41" s="11">
        <f t="shared" si="25"/>
        <v>0</v>
      </c>
      <c r="L41" s="109">
        <f>F41</f>
        <v>0</v>
      </c>
      <c r="M41" s="277">
        <f t="shared" si="27"/>
        <v>0</v>
      </c>
      <c r="N41" s="11">
        <f t="shared" si="28"/>
        <v>0</v>
      </c>
      <c r="O41" s="109">
        <f>F41</f>
        <v>0</v>
      </c>
      <c r="P41" s="277">
        <f t="shared" si="30"/>
        <v>0</v>
      </c>
      <c r="Q41" s="11">
        <f t="shared" si="31"/>
        <v>0</v>
      </c>
      <c r="R41" s="109">
        <f>F41</f>
        <v>0</v>
      </c>
      <c r="S41" s="277">
        <f t="shared" si="33"/>
        <v>0</v>
      </c>
      <c r="T41" s="11">
        <f t="shared" si="34"/>
        <v>0</v>
      </c>
      <c r="U41" s="109">
        <f>I41</f>
        <v>0</v>
      </c>
      <c r="V41" s="277">
        <f t="shared" si="36"/>
        <v>0</v>
      </c>
      <c r="W41" s="11">
        <f t="shared" si="37"/>
        <v>0</v>
      </c>
      <c r="X41" s="109">
        <f>L41</f>
        <v>0</v>
      </c>
      <c r="Y41" s="277">
        <f t="shared" si="39"/>
        <v>0</v>
      </c>
      <c r="Z41" s="11">
        <f t="shared" si="40"/>
        <v>0</v>
      </c>
      <c r="AA41" s="58">
        <f>H41+K41+N41+Q41+T41+W41+Z41</f>
        <v>0</v>
      </c>
      <c r="AD41" s="12"/>
      <c r="AE41" s="9"/>
      <c r="AF41" s="9"/>
      <c r="AG41" s="9"/>
      <c r="AH41" s="13"/>
      <c r="AI41" s="14"/>
      <c r="AJ41" s="14"/>
      <c r="AK41" s="14"/>
      <c r="AL41" s="14"/>
      <c r="AN41" s="14"/>
      <c r="AP41" s="14"/>
    </row>
    <row r="42" spans="1:42" ht="11.25" customHeight="1" x14ac:dyDescent="0.25">
      <c r="A42" s="1">
        <v>24</v>
      </c>
      <c r="B42" s="550"/>
      <c r="C42" s="250"/>
      <c r="D42" s="93"/>
      <c r="E42" s="15">
        <f>+F42*12</f>
        <v>0</v>
      </c>
      <c r="F42" s="462"/>
      <c r="G42" s="277">
        <f t="shared" si="22"/>
        <v>0</v>
      </c>
      <c r="H42" s="11">
        <f t="shared" si="7"/>
        <v>0</v>
      </c>
      <c r="I42" s="109">
        <f>F42</f>
        <v>0</v>
      </c>
      <c r="J42" s="277">
        <f t="shared" si="24"/>
        <v>0</v>
      </c>
      <c r="K42" s="11">
        <f t="shared" si="25"/>
        <v>0</v>
      </c>
      <c r="L42" s="109">
        <f>F42</f>
        <v>0</v>
      </c>
      <c r="M42" s="277">
        <f t="shared" si="27"/>
        <v>0</v>
      </c>
      <c r="N42" s="11">
        <f t="shared" si="28"/>
        <v>0</v>
      </c>
      <c r="O42" s="109">
        <f>F42</f>
        <v>0</v>
      </c>
      <c r="P42" s="277">
        <f t="shared" si="30"/>
        <v>0</v>
      </c>
      <c r="Q42" s="11">
        <f t="shared" si="31"/>
        <v>0</v>
      </c>
      <c r="R42" s="109">
        <f>F42</f>
        <v>0</v>
      </c>
      <c r="S42" s="277">
        <f t="shared" si="33"/>
        <v>0</v>
      </c>
      <c r="T42" s="11">
        <f t="shared" si="34"/>
        <v>0</v>
      </c>
      <c r="U42" s="109">
        <f>I42</f>
        <v>0</v>
      </c>
      <c r="V42" s="277">
        <f t="shared" si="36"/>
        <v>0</v>
      </c>
      <c r="W42" s="11">
        <f t="shared" si="37"/>
        <v>0</v>
      </c>
      <c r="X42" s="109">
        <f>L42</f>
        <v>0</v>
      </c>
      <c r="Y42" s="277">
        <f t="shared" si="39"/>
        <v>0</v>
      </c>
      <c r="Z42" s="11">
        <f t="shared" si="40"/>
        <v>0</v>
      </c>
      <c r="AA42" s="58">
        <f>H42+K42+N42+Q42+T42+W42+Z42</f>
        <v>0</v>
      </c>
      <c r="AC42" s="8"/>
      <c r="AD42" s="9"/>
      <c r="AE42" s="13"/>
      <c r="AF42" s="13"/>
      <c r="AG42" s="12"/>
      <c r="AH42" s="9"/>
      <c r="AI42" s="10"/>
      <c r="AJ42" s="10"/>
      <c r="AK42" s="10"/>
      <c r="AL42" s="14"/>
      <c r="AN42" s="14"/>
      <c r="AP42" s="14"/>
    </row>
    <row r="43" spans="1:42" ht="11.25" customHeight="1" x14ac:dyDescent="0.25">
      <c r="A43" s="1">
        <v>25</v>
      </c>
      <c r="B43" s="550"/>
      <c r="C43" s="251"/>
      <c r="D43" s="93"/>
      <c r="E43" s="15">
        <f>+F43*12</f>
        <v>0</v>
      </c>
      <c r="F43" s="462"/>
      <c r="G43" s="277">
        <f t="shared" si="22"/>
        <v>0</v>
      </c>
      <c r="H43" s="11">
        <f t="shared" si="7"/>
        <v>0</v>
      </c>
      <c r="I43" s="109">
        <f>F43</f>
        <v>0</v>
      </c>
      <c r="J43" s="277">
        <f t="shared" si="24"/>
        <v>0</v>
      </c>
      <c r="K43" s="11">
        <f t="shared" si="25"/>
        <v>0</v>
      </c>
      <c r="L43" s="109">
        <f>F43</f>
        <v>0</v>
      </c>
      <c r="M43" s="277">
        <f t="shared" si="27"/>
        <v>0</v>
      </c>
      <c r="N43" s="11">
        <f t="shared" si="28"/>
        <v>0</v>
      </c>
      <c r="O43" s="109">
        <f>F43</f>
        <v>0</v>
      </c>
      <c r="P43" s="277">
        <f t="shared" si="30"/>
        <v>0</v>
      </c>
      <c r="Q43" s="11">
        <f t="shared" si="31"/>
        <v>0</v>
      </c>
      <c r="R43" s="109">
        <f>F43</f>
        <v>0</v>
      </c>
      <c r="S43" s="277">
        <f t="shared" si="33"/>
        <v>0</v>
      </c>
      <c r="T43" s="11">
        <f t="shared" si="34"/>
        <v>0</v>
      </c>
      <c r="U43" s="109">
        <f>I43</f>
        <v>0</v>
      </c>
      <c r="V43" s="277">
        <f t="shared" si="36"/>
        <v>0</v>
      </c>
      <c r="W43" s="11">
        <f t="shared" si="37"/>
        <v>0</v>
      </c>
      <c r="X43" s="109">
        <f>L43</f>
        <v>0</v>
      </c>
      <c r="Y43" s="277">
        <f t="shared" si="39"/>
        <v>0</v>
      </c>
      <c r="Z43" s="11">
        <f t="shared" si="40"/>
        <v>0</v>
      </c>
      <c r="AA43" s="58">
        <f>H43+K43+N43+Q43+T43+W43+Z43</f>
        <v>0</v>
      </c>
      <c r="AD43" s="12"/>
      <c r="AE43" s="13"/>
      <c r="AF43" s="13"/>
      <c r="AG43" s="13"/>
      <c r="AH43" s="13"/>
      <c r="AI43" s="14"/>
      <c r="AJ43" s="14"/>
      <c r="AK43" s="14"/>
      <c r="AL43" s="14"/>
      <c r="AN43" s="14"/>
      <c r="AP43" s="14"/>
    </row>
    <row r="44" spans="1:42" s="5" customFormat="1" ht="11.25" customHeight="1" thickBot="1" x14ac:dyDescent="0.3">
      <c r="B44" s="80" t="s">
        <v>86</v>
      </c>
      <c r="C44" s="81" t="s">
        <v>14</v>
      </c>
      <c r="D44" s="82" t="s">
        <v>48</v>
      </c>
      <c r="E44" s="83" t="s">
        <v>15</v>
      </c>
      <c r="F44" s="463" t="s">
        <v>2</v>
      </c>
      <c r="G44" s="285" t="s">
        <v>145</v>
      </c>
      <c r="H44" s="112" t="s">
        <v>17</v>
      </c>
      <c r="I44" s="464" t="s">
        <v>2</v>
      </c>
      <c r="J44" s="285" t="s">
        <v>145</v>
      </c>
      <c r="K44" s="112" t="s">
        <v>17</v>
      </c>
      <c r="L44" s="464" t="s">
        <v>2</v>
      </c>
      <c r="M44" s="285" t="s">
        <v>145</v>
      </c>
      <c r="N44" s="112" t="s">
        <v>17</v>
      </c>
      <c r="O44" s="464" t="s">
        <v>2</v>
      </c>
      <c r="P44" s="285" t="s">
        <v>145</v>
      </c>
      <c r="Q44" s="112" t="s">
        <v>17</v>
      </c>
      <c r="R44" s="464" t="s">
        <v>2</v>
      </c>
      <c r="S44" s="285" t="s">
        <v>145</v>
      </c>
      <c r="T44" s="112" t="s">
        <v>17</v>
      </c>
      <c r="U44" s="464" t="s">
        <v>2</v>
      </c>
      <c r="V44" s="285" t="s">
        <v>145</v>
      </c>
      <c r="W44" s="112" t="s">
        <v>17</v>
      </c>
      <c r="X44" s="464" t="s">
        <v>2</v>
      </c>
      <c r="Y44" s="285" t="s">
        <v>145</v>
      </c>
      <c r="Z44" s="112" t="s">
        <v>17</v>
      </c>
      <c r="AA44" s="87" t="s">
        <v>8</v>
      </c>
      <c r="AB44" s="1"/>
      <c r="AC44" s="4"/>
      <c r="AD44" s="12"/>
      <c r="AE44" s="9"/>
      <c r="AF44" s="9"/>
      <c r="AG44" s="9"/>
      <c r="AH44" s="13"/>
      <c r="AI44" s="14"/>
      <c r="AJ44" s="14"/>
      <c r="AK44" s="14"/>
      <c r="AL44" s="10"/>
      <c r="AN44" s="10"/>
      <c r="AP44" s="10"/>
    </row>
    <row r="45" spans="1:42" ht="11.25" customHeight="1" x14ac:dyDescent="0.25">
      <c r="A45" s="1">
        <v>26</v>
      </c>
      <c r="B45" s="552"/>
      <c r="C45" s="252"/>
      <c r="D45" s="92"/>
      <c r="E45" s="71">
        <f>+F45*12</f>
        <v>0</v>
      </c>
      <c r="F45" s="461"/>
      <c r="G45" s="277">
        <f t="shared" si="22"/>
        <v>0</v>
      </c>
      <c r="H45" s="11">
        <f t="shared" si="7"/>
        <v>0</v>
      </c>
      <c r="I45" s="400">
        <f>F45</f>
        <v>0</v>
      </c>
      <c r="J45" s="277">
        <f t="shared" si="24"/>
        <v>0</v>
      </c>
      <c r="K45" s="11">
        <f t="shared" si="25"/>
        <v>0</v>
      </c>
      <c r="L45" s="400">
        <f>F45</f>
        <v>0</v>
      </c>
      <c r="M45" s="277">
        <f t="shared" si="27"/>
        <v>0</v>
      </c>
      <c r="N45" s="11">
        <f t="shared" si="28"/>
        <v>0</v>
      </c>
      <c r="O45" s="400">
        <f>F45</f>
        <v>0</v>
      </c>
      <c r="P45" s="277">
        <f t="shared" si="30"/>
        <v>0</v>
      </c>
      <c r="Q45" s="11">
        <f t="shared" si="31"/>
        <v>0</v>
      </c>
      <c r="R45" s="400">
        <f>F45</f>
        <v>0</v>
      </c>
      <c r="S45" s="277">
        <f t="shared" si="33"/>
        <v>0</v>
      </c>
      <c r="T45" s="11">
        <f t="shared" si="34"/>
        <v>0</v>
      </c>
      <c r="U45" s="400">
        <f>I45</f>
        <v>0</v>
      </c>
      <c r="V45" s="277">
        <f t="shared" si="36"/>
        <v>0</v>
      </c>
      <c r="W45" s="11">
        <f t="shared" si="37"/>
        <v>0</v>
      </c>
      <c r="X45" s="400">
        <f>L45</f>
        <v>0</v>
      </c>
      <c r="Y45" s="277">
        <f t="shared" si="39"/>
        <v>0</v>
      </c>
      <c r="Z45" s="11">
        <f t="shared" si="40"/>
        <v>0</v>
      </c>
      <c r="AA45" s="73">
        <f>H45+K45+N45+Q45+T45</f>
        <v>0</v>
      </c>
      <c r="AC45" s="8"/>
      <c r="AD45" s="9"/>
      <c r="AE45" s="9"/>
      <c r="AF45" s="9"/>
      <c r="AG45" s="9"/>
      <c r="AH45" s="9"/>
      <c r="AI45" s="10"/>
      <c r="AJ45" s="10"/>
      <c r="AK45" s="10"/>
      <c r="AL45" s="14"/>
      <c r="AN45" s="14"/>
      <c r="AP45" s="14"/>
    </row>
    <row r="46" spans="1:42" ht="11.25" customHeight="1" x14ac:dyDescent="0.25">
      <c r="A46" s="1">
        <v>27</v>
      </c>
      <c r="B46" s="553"/>
      <c r="C46" s="251"/>
      <c r="D46" s="93"/>
      <c r="E46" s="15">
        <f>+F46*12</f>
        <v>0</v>
      </c>
      <c r="F46" s="462"/>
      <c r="G46" s="277">
        <f t="shared" si="22"/>
        <v>0</v>
      </c>
      <c r="H46" s="11">
        <f t="shared" si="7"/>
        <v>0</v>
      </c>
      <c r="I46" s="109">
        <f>F46</f>
        <v>0</v>
      </c>
      <c r="J46" s="277">
        <f t="shared" si="24"/>
        <v>0</v>
      </c>
      <c r="K46" s="11">
        <f t="shared" si="25"/>
        <v>0</v>
      </c>
      <c r="L46" s="109">
        <f>F46</f>
        <v>0</v>
      </c>
      <c r="M46" s="277">
        <f t="shared" si="27"/>
        <v>0</v>
      </c>
      <c r="N46" s="11">
        <f t="shared" si="28"/>
        <v>0</v>
      </c>
      <c r="O46" s="109">
        <f>F46</f>
        <v>0</v>
      </c>
      <c r="P46" s="277">
        <f t="shared" si="30"/>
        <v>0</v>
      </c>
      <c r="Q46" s="11">
        <f t="shared" si="31"/>
        <v>0</v>
      </c>
      <c r="R46" s="109">
        <f>F46</f>
        <v>0</v>
      </c>
      <c r="S46" s="277">
        <f t="shared" si="33"/>
        <v>0</v>
      </c>
      <c r="T46" s="11">
        <f t="shared" si="34"/>
        <v>0</v>
      </c>
      <c r="U46" s="109">
        <f>I46</f>
        <v>0</v>
      </c>
      <c r="V46" s="277">
        <f t="shared" si="36"/>
        <v>0</v>
      </c>
      <c r="W46" s="11">
        <f t="shared" si="37"/>
        <v>0</v>
      </c>
      <c r="X46" s="109">
        <f>L46</f>
        <v>0</v>
      </c>
      <c r="Y46" s="277">
        <f t="shared" si="39"/>
        <v>0</v>
      </c>
      <c r="Z46" s="11">
        <f t="shared" si="40"/>
        <v>0</v>
      </c>
      <c r="AA46" s="58">
        <f>H46+K46+N46+Q46+T46</f>
        <v>0</v>
      </c>
      <c r="AC46" s="8"/>
      <c r="AD46" s="9"/>
      <c r="AE46" s="9"/>
      <c r="AF46" s="9"/>
      <c r="AG46" s="9"/>
      <c r="AH46" s="9"/>
      <c r="AI46" s="10"/>
      <c r="AJ46" s="10"/>
      <c r="AK46" s="10"/>
      <c r="AL46" s="14"/>
      <c r="AN46" s="14"/>
      <c r="AP46" s="14"/>
    </row>
    <row r="47" spans="1:42" s="5" customFormat="1" ht="11.25" customHeight="1" thickBot="1" x14ac:dyDescent="0.3">
      <c r="B47" s="692" t="s">
        <v>13</v>
      </c>
      <c r="C47" s="692"/>
      <c r="D47" s="692"/>
      <c r="E47" s="693"/>
      <c r="F47" s="88"/>
      <c r="G47" s="259"/>
      <c r="H47" s="89">
        <f>SUM(H16:H46)</f>
        <v>0</v>
      </c>
      <c r="I47" s="88"/>
      <c r="J47" s="259"/>
      <c r="K47" s="89">
        <f>SUM(K16:K46)</f>
        <v>0</v>
      </c>
      <c r="L47" s="88"/>
      <c r="M47" s="259"/>
      <c r="N47" s="89">
        <f>SUM(N16:N46)</f>
        <v>0</v>
      </c>
      <c r="O47" s="88"/>
      <c r="P47" s="259"/>
      <c r="Q47" s="89">
        <f>SUM(Q16:Q46)</f>
        <v>0</v>
      </c>
      <c r="R47" s="88"/>
      <c r="S47" s="259"/>
      <c r="T47" s="90">
        <f>SUM(T16:T46)</f>
        <v>0</v>
      </c>
      <c r="U47" s="88"/>
      <c r="V47" s="259"/>
      <c r="W47" s="90">
        <f>SUM(W16:W46)</f>
        <v>0</v>
      </c>
      <c r="X47" s="88"/>
      <c r="Y47" s="259"/>
      <c r="Z47" s="90">
        <f>SUM(Z16:Z46)</f>
        <v>0</v>
      </c>
      <c r="AA47" s="91">
        <f>H47+K47+N47+Q47+T47</f>
        <v>0</v>
      </c>
      <c r="AB47" s="1"/>
      <c r="AC47" s="8"/>
      <c r="AD47" s="9"/>
      <c r="AE47" s="13"/>
      <c r="AF47" s="13"/>
      <c r="AG47" s="13"/>
      <c r="AH47" s="9"/>
      <c r="AI47" s="10"/>
      <c r="AJ47" s="10"/>
      <c r="AK47" s="10"/>
      <c r="AL47" s="10"/>
      <c r="AN47" s="10"/>
      <c r="AP47" s="10"/>
    </row>
    <row r="48" spans="1:42" s="5" customFormat="1" ht="11.25" customHeight="1" x14ac:dyDescent="0.25">
      <c r="B48" s="696"/>
      <c r="C48" s="696"/>
      <c r="D48" s="696"/>
      <c r="E48" s="697"/>
      <c r="F48" s="17"/>
      <c r="G48" s="260"/>
      <c r="H48" s="18"/>
      <c r="I48" s="17"/>
      <c r="J48" s="260"/>
      <c r="K48" s="18"/>
      <c r="L48" s="17"/>
      <c r="M48" s="260"/>
      <c r="N48" s="18"/>
      <c r="O48" s="17"/>
      <c r="P48" s="260"/>
      <c r="Q48" s="18"/>
      <c r="R48" s="17"/>
      <c r="S48" s="260"/>
      <c r="T48" s="19"/>
      <c r="U48" s="17"/>
      <c r="V48" s="260"/>
      <c r="W48" s="19"/>
      <c r="X48" s="17"/>
      <c r="Y48" s="260"/>
      <c r="Z48" s="19"/>
      <c r="AA48" s="59"/>
      <c r="AB48" s="1"/>
      <c r="AC48" s="4"/>
      <c r="AD48" s="13"/>
      <c r="AE48" s="13"/>
      <c r="AF48" s="13"/>
      <c r="AG48" s="13"/>
      <c r="AH48" s="13"/>
      <c r="AI48" s="14"/>
      <c r="AJ48" s="14"/>
      <c r="AK48" s="14"/>
      <c r="AL48" s="10"/>
      <c r="AN48" s="10"/>
      <c r="AP48" s="10"/>
    </row>
    <row r="49" spans="2:42" s="5" customFormat="1" ht="11.25" customHeight="1" x14ac:dyDescent="0.25">
      <c r="B49" s="694" t="s">
        <v>11</v>
      </c>
      <c r="C49" s="694"/>
      <c r="D49" s="694"/>
      <c r="E49" s="695"/>
      <c r="F49" s="568" t="s">
        <v>2</v>
      </c>
      <c r="G49" s="569"/>
      <c r="H49" s="85" t="s">
        <v>17</v>
      </c>
      <c r="I49" s="84" t="s">
        <v>2</v>
      </c>
      <c r="J49" s="258"/>
      <c r="K49" s="85" t="s">
        <v>17</v>
      </c>
      <c r="L49" s="84" t="s">
        <v>2</v>
      </c>
      <c r="M49" s="258"/>
      <c r="N49" s="85" t="s">
        <v>17</v>
      </c>
      <c r="O49" s="84" t="s">
        <v>2</v>
      </c>
      <c r="P49" s="258"/>
      <c r="Q49" s="85" t="s">
        <v>17</v>
      </c>
      <c r="R49" s="84" t="s">
        <v>2</v>
      </c>
      <c r="S49" s="258"/>
      <c r="T49" s="86" t="s">
        <v>17</v>
      </c>
      <c r="U49" s="84" t="s">
        <v>2</v>
      </c>
      <c r="V49" s="258"/>
      <c r="W49" s="86" t="s">
        <v>17</v>
      </c>
      <c r="X49" s="84" t="s">
        <v>2</v>
      </c>
      <c r="Y49" s="258"/>
      <c r="Z49" s="86" t="s">
        <v>17</v>
      </c>
      <c r="AA49" s="87" t="s">
        <v>8</v>
      </c>
      <c r="AB49" s="1"/>
      <c r="AC49" s="4"/>
      <c r="AD49" s="13"/>
      <c r="AE49" s="13"/>
      <c r="AF49" s="13"/>
      <c r="AG49" s="13"/>
      <c r="AH49" s="13"/>
      <c r="AI49" s="14"/>
      <c r="AJ49" s="14"/>
      <c r="AK49" s="14"/>
      <c r="AL49" s="10"/>
      <c r="AN49" s="10"/>
      <c r="AP49" s="10"/>
    </row>
    <row r="50" spans="2:42" ht="11.25" customHeight="1" thickBot="1" x14ac:dyDescent="0.3">
      <c r="B50" s="564">
        <f>B17</f>
        <v>0</v>
      </c>
      <c r="C50" s="542" t="s">
        <v>49</v>
      </c>
      <c r="D50" s="543"/>
      <c r="E50" s="544"/>
      <c r="F50" s="400">
        <v>0</v>
      </c>
      <c r="G50" s="340"/>
      <c r="H50" s="560">
        <f>SUM(H17)*F50</f>
        <v>0</v>
      </c>
      <c r="I50" s="109">
        <f>F50</f>
        <v>0</v>
      </c>
      <c r="J50" s="278"/>
      <c r="K50" s="560">
        <f>SUM(K17)*I50</f>
        <v>0</v>
      </c>
      <c r="L50" s="109">
        <f>F50</f>
        <v>0</v>
      </c>
      <c r="M50" s="278"/>
      <c r="N50" s="560">
        <f>SUM(N17)*L50</f>
        <v>0</v>
      </c>
      <c r="O50" s="109">
        <f>F50</f>
        <v>0</v>
      </c>
      <c r="P50" s="278"/>
      <c r="Q50" s="560">
        <f>SUM(Q17)*O50</f>
        <v>0</v>
      </c>
      <c r="R50" s="109">
        <f>F50</f>
        <v>0</v>
      </c>
      <c r="S50" s="278"/>
      <c r="T50" s="560">
        <f>SUM(T17)*R50</f>
        <v>0</v>
      </c>
      <c r="U50" s="109">
        <f>F50</f>
        <v>0</v>
      </c>
      <c r="V50" s="278"/>
      <c r="W50" s="560">
        <f>SUM(W17)*U50</f>
        <v>0</v>
      </c>
      <c r="X50" s="109">
        <f>F50</f>
        <v>0</v>
      </c>
      <c r="Y50" s="278"/>
      <c r="Z50" s="560">
        <f>SUM(Z17)*X50</f>
        <v>0</v>
      </c>
      <c r="AA50" s="60">
        <f>H50+K50+N50+Q50+T50+W50+Z50</f>
        <v>0</v>
      </c>
      <c r="AD50" s="12"/>
      <c r="AE50" s="9"/>
      <c r="AF50" s="9"/>
      <c r="AG50" s="9"/>
      <c r="AH50" s="13"/>
      <c r="AI50" s="14"/>
      <c r="AJ50" s="14"/>
      <c r="AK50" s="14"/>
      <c r="AL50" s="14"/>
      <c r="AN50" s="14"/>
      <c r="AP50" s="14"/>
    </row>
    <row r="51" spans="2:42" ht="11.25" customHeight="1" thickBot="1" x14ac:dyDescent="0.3">
      <c r="B51" s="564">
        <f t="shared" ref="B51:B59" si="43">B18</f>
        <v>0</v>
      </c>
      <c r="C51" s="20" t="s">
        <v>49</v>
      </c>
      <c r="D51" s="543"/>
      <c r="E51" s="544"/>
      <c r="F51" s="108">
        <v>0</v>
      </c>
      <c r="G51" s="340"/>
      <c r="H51" s="560">
        <f t="shared" ref="H51:H59" si="44">SUM(H18)*F51</f>
        <v>0</v>
      </c>
      <c r="I51" s="109">
        <f t="shared" ref="I51:I76" si="45">F51</f>
        <v>0</v>
      </c>
      <c r="J51" s="278"/>
      <c r="K51" s="560">
        <f t="shared" ref="K51:K59" si="46">SUM(K18)*I51</f>
        <v>0</v>
      </c>
      <c r="L51" s="109">
        <f t="shared" ref="L51:L76" si="47">F51</f>
        <v>0</v>
      </c>
      <c r="M51" s="278"/>
      <c r="N51" s="560">
        <f t="shared" ref="N51:N59" si="48">SUM(N18)*L51</f>
        <v>0</v>
      </c>
      <c r="O51" s="109">
        <f t="shared" ref="O51:O76" si="49">F51</f>
        <v>0</v>
      </c>
      <c r="P51" s="278"/>
      <c r="Q51" s="560">
        <f t="shared" ref="Q51:Q59" si="50">SUM(Q18)*O51</f>
        <v>0</v>
      </c>
      <c r="R51" s="109">
        <f t="shared" ref="R51:R76" si="51">F51</f>
        <v>0</v>
      </c>
      <c r="S51" s="278"/>
      <c r="T51" s="560">
        <f t="shared" ref="T51:T59" si="52">SUM(T18)*R51</f>
        <v>0</v>
      </c>
      <c r="U51" s="109">
        <f t="shared" ref="U51:U76" si="53">F51</f>
        <v>0</v>
      </c>
      <c r="V51" s="278"/>
      <c r="W51" s="560">
        <f t="shared" ref="W51:W59" si="54">SUM(W18)*U51</f>
        <v>0</v>
      </c>
      <c r="X51" s="109">
        <f t="shared" ref="X51:X76" si="55">F51</f>
        <v>0</v>
      </c>
      <c r="Y51" s="278"/>
      <c r="Z51" s="560">
        <f t="shared" ref="Z51:Z59" si="56">SUM(Z18)*X51</f>
        <v>0</v>
      </c>
      <c r="AA51" s="60">
        <f t="shared" ref="AA51:AA76" si="57">H51+K51+N51+Q51+T51+W51+Z51</f>
        <v>0</v>
      </c>
      <c r="AD51" s="12"/>
      <c r="AE51" s="9"/>
      <c r="AF51" s="9"/>
      <c r="AG51" s="9"/>
      <c r="AH51" s="13"/>
      <c r="AI51" s="14"/>
      <c r="AJ51" s="14"/>
      <c r="AK51" s="14"/>
      <c r="AL51" s="14"/>
      <c r="AN51" s="14"/>
      <c r="AP51" s="14"/>
    </row>
    <row r="52" spans="2:42" ht="11.25" customHeight="1" thickBot="1" x14ac:dyDescent="0.3">
      <c r="B52" s="564">
        <f t="shared" si="43"/>
        <v>0</v>
      </c>
      <c r="C52" s="20" t="s">
        <v>49</v>
      </c>
      <c r="D52" s="543"/>
      <c r="E52" s="544"/>
      <c r="F52" s="108">
        <v>0</v>
      </c>
      <c r="G52" s="340"/>
      <c r="H52" s="560">
        <f t="shared" si="44"/>
        <v>0</v>
      </c>
      <c r="I52" s="109">
        <f t="shared" si="45"/>
        <v>0</v>
      </c>
      <c r="J52" s="278"/>
      <c r="K52" s="560">
        <f t="shared" si="46"/>
        <v>0</v>
      </c>
      <c r="L52" s="109">
        <f t="shared" si="47"/>
        <v>0</v>
      </c>
      <c r="M52" s="278"/>
      <c r="N52" s="560">
        <f t="shared" si="48"/>
        <v>0</v>
      </c>
      <c r="O52" s="109">
        <f t="shared" si="49"/>
        <v>0</v>
      </c>
      <c r="P52" s="278"/>
      <c r="Q52" s="560">
        <f t="shared" si="50"/>
        <v>0</v>
      </c>
      <c r="R52" s="109">
        <f t="shared" si="51"/>
        <v>0</v>
      </c>
      <c r="S52" s="278"/>
      <c r="T52" s="560">
        <f t="shared" si="52"/>
        <v>0</v>
      </c>
      <c r="U52" s="109">
        <f t="shared" si="53"/>
        <v>0</v>
      </c>
      <c r="V52" s="278"/>
      <c r="W52" s="560">
        <f t="shared" si="54"/>
        <v>0</v>
      </c>
      <c r="X52" s="109">
        <f t="shared" si="55"/>
        <v>0</v>
      </c>
      <c r="Y52" s="278"/>
      <c r="Z52" s="560">
        <f t="shared" si="56"/>
        <v>0</v>
      </c>
      <c r="AA52" s="60">
        <f t="shared" si="57"/>
        <v>0</v>
      </c>
      <c r="AD52" s="12"/>
      <c r="AE52" s="9"/>
      <c r="AF52" s="9"/>
      <c r="AG52" s="9"/>
      <c r="AH52" s="13"/>
      <c r="AI52" s="14"/>
      <c r="AJ52" s="14"/>
      <c r="AK52" s="14"/>
      <c r="AL52" s="14"/>
      <c r="AN52" s="14"/>
      <c r="AP52" s="14"/>
    </row>
    <row r="53" spans="2:42" ht="11.25" customHeight="1" thickBot="1" x14ac:dyDescent="0.3">
      <c r="B53" s="564">
        <f t="shared" si="43"/>
        <v>0</v>
      </c>
      <c r="C53" s="20" t="s">
        <v>49</v>
      </c>
      <c r="D53" s="543"/>
      <c r="E53" s="544"/>
      <c r="F53" s="108">
        <v>0</v>
      </c>
      <c r="G53" s="340"/>
      <c r="H53" s="560">
        <f t="shared" si="44"/>
        <v>0</v>
      </c>
      <c r="I53" s="109">
        <f t="shared" si="45"/>
        <v>0</v>
      </c>
      <c r="J53" s="278"/>
      <c r="K53" s="560">
        <f t="shared" si="46"/>
        <v>0</v>
      </c>
      <c r="L53" s="109">
        <f t="shared" si="47"/>
        <v>0</v>
      </c>
      <c r="M53" s="278"/>
      <c r="N53" s="560">
        <f t="shared" si="48"/>
        <v>0</v>
      </c>
      <c r="O53" s="109">
        <f t="shared" si="49"/>
        <v>0</v>
      </c>
      <c r="P53" s="278"/>
      <c r="Q53" s="560">
        <f t="shared" si="50"/>
        <v>0</v>
      </c>
      <c r="R53" s="109">
        <f t="shared" si="51"/>
        <v>0</v>
      </c>
      <c r="S53" s="278"/>
      <c r="T53" s="560">
        <f t="shared" si="52"/>
        <v>0</v>
      </c>
      <c r="U53" s="109">
        <f t="shared" si="53"/>
        <v>0</v>
      </c>
      <c r="V53" s="278"/>
      <c r="W53" s="560">
        <f t="shared" si="54"/>
        <v>0</v>
      </c>
      <c r="X53" s="109">
        <f t="shared" si="55"/>
        <v>0</v>
      </c>
      <c r="Y53" s="278"/>
      <c r="Z53" s="560">
        <f t="shared" si="56"/>
        <v>0</v>
      </c>
      <c r="AA53" s="60">
        <f t="shared" si="57"/>
        <v>0</v>
      </c>
      <c r="AD53" s="12"/>
      <c r="AE53" s="9"/>
      <c r="AF53" s="9"/>
      <c r="AG53" s="9"/>
      <c r="AH53" s="13"/>
      <c r="AI53" s="14"/>
      <c r="AJ53" s="14"/>
      <c r="AK53" s="14"/>
      <c r="AL53" s="14"/>
      <c r="AN53" s="14"/>
      <c r="AP53" s="14"/>
    </row>
    <row r="54" spans="2:42" ht="11.25" customHeight="1" thickBot="1" x14ac:dyDescent="0.3">
      <c r="B54" s="564">
        <f t="shared" si="43"/>
        <v>0</v>
      </c>
      <c r="C54" s="20" t="s">
        <v>49</v>
      </c>
      <c r="D54" s="543"/>
      <c r="E54" s="544"/>
      <c r="F54" s="108">
        <v>0</v>
      </c>
      <c r="G54" s="340"/>
      <c r="H54" s="560">
        <f t="shared" si="44"/>
        <v>0</v>
      </c>
      <c r="I54" s="109">
        <f t="shared" si="45"/>
        <v>0</v>
      </c>
      <c r="J54" s="278"/>
      <c r="K54" s="560">
        <f t="shared" si="46"/>
        <v>0</v>
      </c>
      <c r="L54" s="109">
        <f t="shared" si="47"/>
        <v>0</v>
      </c>
      <c r="M54" s="278"/>
      <c r="N54" s="560">
        <f t="shared" si="48"/>
        <v>0</v>
      </c>
      <c r="O54" s="109">
        <f t="shared" si="49"/>
        <v>0</v>
      </c>
      <c r="P54" s="278"/>
      <c r="Q54" s="560">
        <f t="shared" si="50"/>
        <v>0</v>
      </c>
      <c r="R54" s="109">
        <f t="shared" si="51"/>
        <v>0</v>
      </c>
      <c r="S54" s="278"/>
      <c r="T54" s="560">
        <f t="shared" si="52"/>
        <v>0</v>
      </c>
      <c r="U54" s="109">
        <f t="shared" si="53"/>
        <v>0</v>
      </c>
      <c r="V54" s="278"/>
      <c r="W54" s="560">
        <f t="shared" si="54"/>
        <v>0</v>
      </c>
      <c r="X54" s="109">
        <f t="shared" si="55"/>
        <v>0</v>
      </c>
      <c r="Y54" s="278"/>
      <c r="Z54" s="560">
        <f t="shared" si="56"/>
        <v>0</v>
      </c>
      <c r="AA54" s="60">
        <f t="shared" si="57"/>
        <v>0</v>
      </c>
      <c r="AD54" s="12"/>
      <c r="AE54" s="9"/>
      <c r="AF54" s="9"/>
      <c r="AG54" s="9"/>
      <c r="AH54" s="13"/>
      <c r="AI54" s="14"/>
      <c r="AJ54" s="14"/>
      <c r="AK54" s="14"/>
      <c r="AL54" s="14"/>
      <c r="AN54" s="14"/>
      <c r="AP54" s="14"/>
    </row>
    <row r="55" spans="2:42" ht="11.25" customHeight="1" thickBot="1" x14ac:dyDescent="0.3">
      <c r="B55" s="564">
        <f t="shared" si="43"/>
        <v>0</v>
      </c>
      <c r="C55" s="20" t="s">
        <v>49</v>
      </c>
      <c r="D55" s="543"/>
      <c r="E55" s="544"/>
      <c r="F55" s="108">
        <v>0</v>
      </c>
      <c r="G55" s="340"/>
      <c r="H55" s="560">
        <f t="shared" si="44"/>
        <v>0</v>
      </c>
      <c r="I55" s="109">
        <f t="shared" si="45"/>
        <v>0</v>
      </c>
      <c r="J55" s="278"/>
      <c r="K55" s="560">
        <f t="shared" si="46"/>
        <v>0</v>
      </c>
      <c r="L55" s="109">
        <f t="shared" si="47"/>
        <v>0</v>
      </c>
      <c r="M55" s="278"/>
      <c r="N55" s="560">
        <f t="shared" si="48"/>
        <v>0</v>
      </c>
      <c r="O55" s="109">
        <f t="shared" si="49"/>
        <v>0</v>
      </c>
      <c r="P55" s="278"/>
      <c r="Q55" s="560">
        <f t="shared" si="50"/>
        <v>0</v>
      </c>
      <c r="R55" s="109">
        <f t="shared" si="51"/>
        <v>0</v>
      </c>
      <c r="S55" s="278"/>
      <c r="T55" s="560">
        <f t="shared" si="52"/>
        <v>0</v>
      </c>
      <c r="U55" s="109">
        <f t="shared" si="53"/>
        <v>0</v>
      </c>
      <c r="V55" s="278"/>
      <c r="W55" s="560">
        <f t="shared" si="54"/>
        <v>0</v>
      </c>
      <c r="X55" s="109">
        <f t="shared" si="55"/>
        <v>0</v>
      </c>
      <c r="Y55" s="278"/>
      <c r="Z55" s="560">
        <f t="shared" si="56"/>
        <v>0</v>
      </c>
      <c r="AA55" s="60">
        <f t="shared" si="57"/>
        <v>0</v>
      </c>
      <c r="AD55" s="12"/>
      <c r="AE55" s="9"/>
      <c r="AF55" s="9"/>
      <c r="AG55" s="9"/>
      <c r="AH55" s="13"/>
      <c r="AI55" s="14"/>
      <c r="AJ55" s="14"/>
      <c r="AK55" s="14"/>
      <c r="AL55" s="14"/>
      <c r="AN55" s="14"/>
      <c r="AP55" s="14"/>
    </row>
    <row r="56" spans="2:42" ht="11.25" customHeight="1" thickBot="1" x14ac:dyDescent="0.3">
      <c r="B56" s="564">
        <f t="shared" si="43"/>
        <v>0</v>
      </c>
      <c r="C56" s="20" t="s">
        <v>49</v>
      </c>
      <c r="D56" s="543"/>
      <c r="E56" s="544"/>
      <c r="F56" s="108">
        <v>0</v>
      </c>
      <c r="G56" s="340"/>
      <c r="H56" s="560">
        <f t="shared" si="44"/>
        <v>0</v>
      </c>
      <c r="I56" s="109">
        <f t="shared" si="45"/>
        <v>0</v>
      </c>
      <c r="J56" s="278"/>
      <c r="K56" s="560">
        <f t="shared" si="46"/>
        <v>0</v>
      </c>
      <c r="L56" s="109">
        <f t="shared" si="47"/>
        <v>0</v>
      </c>
      <c r="M56" s="278"/>
      <c r="N56" s="560">
        <f t="shared" si="48"/>
        <v>0</v>
      </c>
      <c r="O56" s="109">
        <f t="shared" si="49"/>
        <v>0</v>
      </c>
      <c r="P56" s="278"/>
      <c r="Q56" s="560">
        <f t="shared" si="50"/>
        <v>0</v>
      </c>
      <c r="R56" s="109">
        <f t="shared" si="51"/>
        <v>0</v>
      </c>
      <c r="S56" s="278"/>
      <c r="T56" s="560">
        <f t="shared" si="52"/>
        <v>0</v>
      </c>
      <c r="U56" s="109">
        <f t="shared" si="53"/>
        <v>0</v>
      </c>
      <c r="V56" s="278"/>
      <c r="W56" s="560">
        <f t="shared" si="54"/>
        <v>0</v>
      </c>
      <c r="X56" s="109">
        <f t="shared" si="55"/>
        <v>0</v>
      </c>
      <c r="Y56" s="278"/>
      <c r="Z56" s="560">
        <f t="shared" si="56"/>
        <v>0</v>
      </c>
      <c r="AA56" s="60">
        <f t="shared" si="57"/>
        <v>0</v>
      </c>
      <c r="AD56" s="12"/>
      <c r="AE56" s="9"/>
      <c r="AF56" s="9"/>
      <c r="AG56" s="9"/>
      <c r="AH56" s="13"/>
      <c r="AI56" s="14"/>
      <c r="AJ56" s="14"/>
      <c r="AK56" s="14"/>
      <c r="AL56" s="14"/>
      <c r="AN56" s="14"/>
      <c r="AP56" s="14"/>
    </row>
    <row r="57" spans="2:42" ht="11.25" customHeight="1" thickBot="1" x14ac:dyDescent="0.3">
      <c r="B57" s="564">
        <f t="shared" si="43"/>
        <v>0</v>
      </c>
      <c r="C57" s="20" t="s">
        <v>49</v>
      </c>
      <c r="D57" s="543"/>
      <c r="E57" s="544"/>
      <c r="F57" s="108">
        <v>0</v>
      </c>
      <c r="G57" s="340"/>
      <c r="H57" s="560">
        <f t="shared" si="44"/>
        <v>0</v>
      </c>
      <c r="I57" s="109">
        <f t="shared" si="45"/>
        <v>0</v>
      </c>
      <c r="J57" s="278"/>
      <c r="K57" s="560">
        <f t="shared" si="46"/>
        <v>0</v>
      </c>
      <c r="L57" s="109">
        <f t="shared" si="47"/>
        <v>0</v>
      </c>
      <c r="M57" s="278"/>
      <c r="N57" s="560">
        <f t="shared" si="48"/>
        <v>0</v>
      </c>
      <c r="O57" s="109">
        <f t="shared" si="49"/>
        <v>0</v>
      </c>
      <c r="P57" s="278"/>
      <c r="Q57" s="560">
        <f t="shared" si="50"/>
        <v>0</v>
      </c>
      <c r="R57" s="109">
        <f t="shared" si="51"/>
        <v>0</v>
      </c>
      <c r="S57" s="278"/>
      <c r="T57" s="560">
        <f t="shared" si="52"/>
        <v>0</v>
      </c>
      <c r="U57" s="109">
        <f t="shared" si="53"/>
        <v>0</v>
      </c>
      <c r="V57" s="278"/>
      <c r="W57" s="560">
        <f t="shared" si="54"/>
        <v>0</v>
      </c>
      <c r="X57" s="109">
        <f t="shared" si="55"/>
        <v>0</v>
      </c>
      <c r="Y57" s="278"/>
      <c r="Z57" s="560">
        <f t="shared" si="56"/>
        <v>0</v>
      </c>
      <c r="AA57" s="60">
        <f t="shared" si="57"/>
        <v>0</v>
      </c>
      <c r="AD57" s="12"/>
      <c r="AE57" s="9"/>
      <c r="AF57" s="9"/>
      <c r="AG57" s="9"/>
      <c r="AH57" s="13"/>
      <c r="AI57" s="14"/>
      <c r="AJ57" s="14"/>
      <c r="AK57" s="14"/>
      <c r="AL57" s="14"/>
      <c r="AN57" s="14"/>
      <c r="AP57" s="14"/>
    </row>
    <row r="58" spans="2:42" ht="11.25" customHeight="1" thickBot="1" x14ac:dyDescent="0.3">
      <c r="B58" s="564">
        <f t="shared" si="43"/>
        <v>0</v>
      </c>
      <c r="C58" s="20" t="s">
        <v>49</v>
      </c>
      <c r="D58" s="543"/>
      <c r="E58" s="544"/>
      <c r="F58" s="108">
        <v>0</v>
      </c>
      <c r="G58" s="340"/>
      <c r="H58" s="560">
        <f t="shared" si="44"/>
        <v>0</v>
      </c>
      <c r="I58" s="109">
        <f t="shared" si="45"/>
        <v>0</v>
      </c>
      <c r="J58" s="278"/>
      <c r="K58" s="560">
        <f t="shared" si="46"/>
        <v>0</v>
      </c>
      <c r="L58" s="109">
        <f t="shared" si="47"/>
        <v>0</v>
      </c>
      <c r="M58" s="278"/>
      <c r="N58" s="560">
        <f t="shared" si="48"/>
        <v>0</v>
      </c>
      <c r="O58" s="109">
        <f t="shared" si="49"/>
        <v>0</v>
      </c>
      <c r="P58" s="278"/>
      <c r="Q58" s="560">
        <f t="shared" si="50"/>
        <v>0</v>
      </c>
      <c r="R58" s="109">
        <f t="shared" si="51"/>
        <v>0</v>
      </c>
      <c r="S58" s="278"/>
      <c r="T58" s="560">
        <f t="shared" si="52"/>
        <v>0</v>
      </c>
      <c r="U58" s="109">
        <f t="shared" si="53"/>
        <v>0</v>
      </c>
      <c r="V58" s="278"/>
      <c r="W58" s="560">
        <f t="shared" si="54"/>
        <v>0</v>
      </c>
      <c r="X58" s="109">
        <f t="shared" si="55"/>
        <v>0</v>
      </c>
      <c r="Y58" s="278"/>
      <c r="Z58" s="560">
        <f t="shared" si="56"/>
        <v>0</v>
      </c>
      <c r="AA58" s="60">
        <f t="shared" si="57"/>
        <v>0</v>
      </c>
      <c r="AD58" s="12"/>
      <c r="AE58" s="9"/>
      <c r="AF58" s="9"/>
      <c r="AG58" s="9"/>
      <c r="AH58" s="13"/>
      <c r="AI58" s="14"/>
      <c r="AJ58" s="14"/>
      <c r="AK58" s="14"/>
      <c r="AL58" s="14"/>
      <c r="AN58" s="14"/>
      <c r="AP58" s="14"/>
    </row>
    <row r="59" spans="2:42" ht="11.25" customHeight="1" thickBot="1" x14ac:dyDescent="0.3">
      <c r="B59" s="564">
        <f t="shared" si="43"/>
        <v>0</v>
      </c>
      <c r="C59" s="20" t="s">
        <v>49</v>
      </c>
      <c r="D59" s="543"/>
      <c r="E59" s="544"/>
      <c r="F59" s="108">
        <v>0</v>
      </c>
      <c r="G59" s="340"/>
      <c r="H59" s="560">
        <f t="shared" si="44"/>
        <v>0</v>
      </c>
      <c r="I59" s="109">
        <f t="shared" si="45"/>
        <v>0</v>
      </c>
      <c r="J59" s="278"/>
      <c r="K59" s="560">
        <f t="shared" si="46"/>
        <v>0</v>
      </c>
      <c r="L59" s="109">
        <f t="shared" si="47"/>
        <v>0</v>
      </c>
      <c r="M59" s="278"/>
      <c r="N59" s="560">
        <f t="shared" si="48"/>
        <v>0</v>
      </c>
      <c r="O59" s="109">
        <f t="shared" si="49"/>
        <v>0</v>
      </c>
      <c r="P59" s="278"/>
      <c r="Q59" s="560">
        <f t="shared" si="50"/>
        <v>0</v>
      </c>
      <c r="R59" s="109">
        <f t="shared" si="51"/>
        <v>0</v>
      </c>
      <c r="S59" s="278"/>
      <c r="T59" s="560">
        <f t="shared" si="52"/>
        <v>0</v>
      </c>
      <c r="U59" s="109">
        <f t="shared" si="53"/>
        <v>0</v>
      </c>
      <c r="V59" s="278"/>
      <c r="W59" s="560">
        <f t="shared" si="54"/>
        <v>0</v>
      </c>
      <c r="X59" s="109">
        <f t="shared" si="55"/>
        <v>0</v>
      </c>
      <c r="Y59" s="278"/>
      <c r="Z59" s="560">
        <f t="shared" si="56"/>
        <v>0</v>
      </c>
      <c r="AA59" s="60">
        <f t="shared" si="57"/>
        <v>0</v>
      </c>
      <c r="AD59" s="12"/>
      <c r="AE59" s="9"/>
      <c r="AF59" s="9"/>
      <c r="AG59" s="9"/>
      <c r="AH59" s="13"/>
      <c r="AI59" s="14"/>
      <c r="AJ59" s="14"/>
      <c r="AK59" s="14"/>
      <c r="AL59" s="14"/>
      <c r="AN59" s="14"/>
      <c r="AP59" s="14"/>
    </row>
    <row r="60" spans="2:42" ht="11.25" customHeight="1" thickBot="1" x14ac:dyDescent="0.3">
      <c r="B60" s="565">
        <f>B28</f>
        <v>0</v>
      </c>
      <c r="C60" s="20" t="s">
        <v>354</v>
      </c>
      <c r="D60" s="543"/>
      <c r="E60" s="544"/>
      <c r="F60" s="108">
        <v>0</v>
      </c>
      <c r="G60" s="340"/>
      <c r="H60" s="561">
        <f>H28*F60</f>
        <v>0</v>
      </c>
      <c r="I60" s="109">
        <f t="shared" si="45"/>
        <v>0</v>
      </c>
      <c r="J60" s="278"/>
      <c r="K60" s="561">
        <f>K28*I60</f>
        <v>0</v>
      </c>
      <c r="L60" s="109">
        <f t="shared" si="47"/>
        <v>0</v>
      </c>
      <c r="M60" s="278"/>
      <c r="N60" s="561">
        <f>N28*L60</f>
        <v>0</v>
      </c>
      <c r="O60" s="109">
        <f t="shared" si="49"/>
        <v>0</v>
      </c>
      <c r="P60" s="278"/>
      <c r="Q60" s="561">
        <f>Q28*O60</f>
        <v>0</v>
      </c>
      <c r="R60" s="109">
        <f t="shared" si="51"/>
        <v>0</v>
      </c>
      <c r="S60" s="278"/>
      <c r="T60" s="561">
        <f>T28*R60</f>
        <v>0</v>
      </c>
      <c r="U60" s="109">
        <f t="shared" si="53"/>
        <v>0</v>
      </c>
      <c r="V60" s="278"/>
      <c r="W60" s="561">
        <f>W28*U60</f>
        <v>0</v>
      </c>
      <c r="X60" s="109">
        <f t="shared" si="55"/>
        <v>0</v>
      </c>
      <c r="Y60" s="278"/>
      <c r="Z60" s="561">
        <f>Z28*X60</f>
        <v>0</v>
      </c>
      <c r="AA60" s="60">
        <f t="shared" si="57"/>
        <v>0</v>
      </c>
      <c r="AD60" s="12"/>
      <c r="AE60" s="9"/>
      <c r="AF60" s="9"/>
      <c r="AG60" s="9"/>
      <c r="AH60" s="13"/>
      <c r="AI60" s="14"/>
      <c r="AJ60" s="14"/>
      <c r="AK60" s="14"/>
      <c r="AL60" s="14"/>
      <c r="AN60" s="14"/>
      <c r="AP60" s="14"/>
    </row>
    <row r="61" spans="2:42" ht="11.25" customHeight="1" thickBot="1" x14ac:dyDescent="0.3">
      <c r="B61" s="565">
        <f t="shared" ref="B61:B69" si="58">B29</f>
        <v>0</v>
      </c>
      <c r="C61" s="20" t="s">
        <v>354</v>
      </c>
      <c r="D61" s="543"/>
      <c r="E61" s="544"/>
      <c r="F61" s="108">
        <v>0</v>
      </c>
      <c r="G61" s="340"/>
      <c r="H61" s="561">
        <f t="shared" ref="H61:H69" si="59">H29*F61</f>
        <v>0</v>
      </c>
      <c r="I61" s="109">
        <f t="shared" si="45"/>
        <v>0</v>
      </c>
      <c r="J61" s="278"/>
      <c r="K61" s="561">
        <f t="shared" ref="K61:K69" si="60">K29*I61</f>
        <v>0</v>
      </c>
      <c r="L61" s="109">
        <f t="shared" si="47"/>
        <v>0</v>
      </c>
      <c r="M61" s="278"/>
      <c r="N61" s="561">
        <f t="shared" ref="N61:N69" si="61">N29*L61</f>
        <v>0</v>
      </c>
      <c r="O61" s="109">
        <f t="shared" si="49"/>
        <v>0</v>
      </c>
      <c r="P61" s="278"/>
      <c r="Q61" s="561">
        <f t="shared" ref="Q61:Q69" si="62">Q29*O61</f>
        <v>0</v>
      </c>
      <c r="R61" s="109">
        <f t="shared" si="51"/>
        <v>0</v>
      </c>
      <c r="S61" s="278"/>
      <c r="T61" s="561">
        <f t="shared" ref="T61:T69" si="63">T29*R61</f>
        <v>0</v>
      </c>
      <c r="U61" s="109">
        <f t="shared" si="53"/>
        <v>0</v>
      </c>
      <c r="V61" s="278"/>
      <c r="W61" s="561">
        <f t="shared" ref="W61:W69" si="64">W29*U61</f>
        <v>0</v>
      </c>
      <c r="X61" s="109">
        <f t="shared" si="55"/>
        <v>0</v>
      </c>
      <c r="Y61" s="278"/>
      <c r="Z61" s="561">
        <f t="shared" ref="Z61:Z69" si="65">Z29*X61</f>
        <v>0</v>
      </c>
      <c r="AA61" s="60">
        <f t="shared" si="57"/>
        <v>0</v>
      </c>
      <c r="AD61" s="12"/>
      <c r="AE61" s="9"/>
      <c r="AF61" s="9"/>
      <c r="AG61" s="9"/>
      <c r="AH61" s="13"/>
      <c r="AI61" s="14"/>
      <c r="AJ61" s="14"/>
      <c r="AK61" s="14"/>
      <c r="AL61" s="14"/>
      <c r="AN61" s="14"/>
      <c r="AP61" s="14"/>
    </row>
    <row r="62" spans="2:42" ht="11.25" customHeight="1" thickBot="1" x14ac:dyDescent="0.3">
      <c r="B62" s="565">
        <f t="shared" si="58"/>
        <v>0</v>
      </c>
      <c r="C62" s="20" t="s">
        <v>354</v>
      </c>
      <c r="D62" s="543"/>
      <c r="E62" s="544"/>
      <c r="F62" s="108">
        <v>0</v>
      </c>
      <c r="G62" s="340"/>
      <c r="H62" s="561">
        <f t="shared" si="59"/>
        <v>0</v>
      </c>
      <c r="I62" s="109">
        <f t="shared" si="45"/>
        <v>0</v>
      </c>
      <c r="J62" s="278"/>
      <c r="K62" s="561">
        <f t="shared" si="60"/>
        <v>0</v>
      </c>
      <c r="L62" s="109">
        <f t="shared" si="47"/>
        <v>0</v>
      </c>
      <c r="M62" s="278"/>
      <c r="N62" s="561">
        <f t="shared" si="61"/>
        <v>0</v>
      </c>
      <c r="O62" s="109">
        <f t="shared" si="49"/>
        <v>0</v>
      </c>
      <c r="P62" s="278"/>
      <c r="Q62" s="561">
        <f t="shared" si="62"/>
        <v>0</v>
      </c>
      <c r="R62" s="109">
        <f t="shared" si="51"/>
        <v>0</v>
      </c>
      <c r="S62" s="278"/>
      <c r="T62" s="561">
        <f t="shared" si="63"/>
        <v>0</v>
      </c>
      <c r="U62" s="109">
        <f t="shared" si="53"/>
        <v>0</v>
      </c>
      <c r="V62" s="278"/>
      <c r="W62" s="561">
        <f t="shared" si="64"/>
        <v>0</v>
      </c>
      <c r="X62" s="109">
        <f t="shared" si="55"/>
        <v>0</v>
      </c>
      <c r="Y62" s="278"/>
      <c r="Z62" s="561">
        <f t="shared" si="65"/>
        <v>0</v>
      </c>
      <c r="AA62" s="60">
        <f t="shared" si="57"/>
        <v>0</v>
      </c>
      <c r="AD62" s="12"/>
      <c r="AE62" s="9"/>
      <c r="AF62" s="9"/>
      <c r="AG62" s="9"/>
      <c r="AH62" s="13"/>
      <c r="AI62" s="14"/>
      <c r="AJ62" s="14"/>
      <c r="AK62" s="14"/>
      <c r="AL62" s="14"/>
      <c r="AN62" s="14"/>
      <c r="AP62" s="14"/>
    </row>
    <row r="63" spans="2:42" ht="11.25" customHeight="1" thickBot="1" x14ac:dyDescent="0.3">
      <c r="B63" s="565">
        <f t="shared" si="58"/>
        <v>0</v>
      </c>
      <c r="C63" s="542" t="s">
        <v>354</v>
      </c>
      <c r="D63" s="543"/>
      <c r="E63" s="544"/>
      <c r="F63" s="108">
        <v>0</v>
      </c>
      <c r="G63" s="340"/>
      <c r="H63" s="561">
        <f t="shared" si="59"/>
        <v>0</v>
      </c>
      <c r="I63" s="109">
        <f t="shared" si="45"/>
        <v>0</v>
      </c>
      <c r="J63" s="278"/>
      <c r="K63" s="561">
        <f t="shared" si="60"/>
        <v>0</v>
      </c>
      <c r="L63" s="109">
        <f t="shared" si="47"/>
        <v>0</v>
      </c>
      <c r="M63" s="278"/>
      <c r="N63" s="561">
        <f t="shared" si="61"/>
        <v>0</v>
      </c>
      <c r="O63" s="109">
        <f t="shared" si="49"/>
        <v>0</v>
      </c>
      <c r="P63" s="278"/>
      <c r="Q63" s="561">
        <f t="shared" si="62"/>
        <v>0</v>
      </c>
      <c r="R63" s="109">
        <f t="shared" si="51"/>
        <v>0</v>
      </c>
      <c r="S63" s="278"/>
      <c r="T63" s="561">
        <f t="shared" si="63"/>
        <v>0</v>
      </c>
      <c r="U63" s="109">
        <f t="shared" si="53"/>
        <v>0</v>
      </c>
      <c r="V63" s="278"/>
      <c r="W63" s="561">
        <f t="shared" si="64"/>
        <v>0</v>
      </c>
      <c r="X63" s="109">
        <f t="shared" si="55"/>
        <v>0</v>
      </c>
      <c r="Y63" s="278"/>
      <c r="Z63" s="561">
        <f t="shared" si="65"/>
        <v>0</v>
      </c>
      <c r="AA63" s="60">
        <f t="shared" si="57"/>
        <v>0</v>
      </c>
      <c r="AD63" s="12"/>
      <c r="AE63" s="9"/>
      <c r="AF63" s="9"/>
      <c r="AG63" s="9"/>
      <c r="AH63" s="13"/>
      <c r="AI63" s="14"/>
      <c r="AJ63" s="14"/>
      <c r="AK63" s="14"/>
      <c r="AL63" s="14"/>
      <c r="AN63" s="14"/>
      <c r="AP63" s="14"/>
    </row>
    <row r="64" spans="2:42" ht="11.25" customHeight="1" thickBot="1" x14ac:dyDescent="0.3">
      <c r="B64" s="565">
        <f t="shared" si="58"/>
        <v>0</v>
      </c>
      <c r="C64" s="542" t="s">
        <v>354</v>
      </c>
      <c r="D64" s="543"/>
      <c r="E64" s="544"/>
      <c r="F64" s="108">
        <v>0</v>
      </c>
      <c r="G64" s="340"/>
      <c r="H64" s="561">
        <f t="shared" si="59"/>
        <v>0</v>
      </c>
      <c r="I64" s="109">
        <f t="shared" si="45"/>
        <v>0</v>
      </c>
      <c r="J64" s="278"/>
      <c r="K64" s="561">
        <f t="shared" si="60"/>
        <v>0</v>
      </c>
      <c r="L64" s="109">
        <f t="shared" si="47"/>
        <v>0</v>
      </c>
      <c r="M64" s="278"/>
      <c r="N64" s="561">
        <f t="shared" si="61"/>
        <v>0</v>
      </c>
      <c r="O64" s="109">
        <f t="shared" si="49"/>
        <v>0</v>
      </c>
      <c r="P64" s="278"/>
      <c r="Q64" s="561">
        <f t="shared" si="62"/>
        <v>0</v>
      </c>
      <c r="R64" s="109">
        <f t="shared" si="51"/>
        <v>0</v>
      </c>
      <c r="S64" s="278"/>
      <c r="T64" s="561">
        <f t="shared" si="63"/>
        <v>0</v>
      </c>
      <c r="U64" s="109">
        <f t="shared" si="53"/>
        <v>0</v>
      </c>
      <c r="V64" s="278"/>
      <c r="W64" s="561">
        <f t="shared" si="64"/>
        <v>0</v>
      </c>
      <c r="X64" s="109">
        <f t="shared" si="55"/>
        <v>0</v>
      </c>
      <c r="Y64" s="278"/>
      <c r="Z64" s="561">
        <f t="shared" si="65"/>
        <v>0</v>
      </c>
      <c r="AA64" s="60">
        <f t="shared" si="57"/>
        <v>0</v>
      </c>
      <c r="AD64" s="12"/>
      <c r="AE64" s="9"/>
      <c r="AF64" s="9"/>
      <c r="AG64" s="9"/>
      <c r="AH64" s="13"/>
      <c r="AI64" s="14"/>
      <c r="AJ64" s="14"/>
      <c r="AK64" s="14"/>
      <c r="AL64" s="14"/>
      <c r="AN64" s="14"/>
      <c r="AP64" s="14"/>
    </row>
    <row r="65" spans="2:42" ht="11.25" customHeight="1" thickBot="1" x14ac:dyDescent="0.3">
      <c r="B65" s="565">
        <f t="shared" si="58"/>
        <v>0</v>
      </c>
      <c r="C65" s="542" t="s">
        <v>354</v>
      </c>
      <c r="D65" s="543"/>
      <c r="E65" s="544"/>
      <c r="F65" s="108">
        <v>0</v>
      </c>
      <c r="G65" s="340"/>
      <c r="H65" s="561">
        <f t="shared" si="59"/>
        <v>0</v>
      </c>
      <c r="I65" s="109">
        <f t="shared" si="45"/>
        <v>0</v>
      </c>
      <c r="J65" s="278"/>
      <c r="K65" s="561">
        <f t="shared" si="60"/>
        <v>0</v>
      </c>
      <c r="L65" s="109">
        <f t="shared" si="47"/>
        <v>0</v>
      </c>
      <c r="M65" s="278"/>
      <c r="N65" s="561">
        <f t="shared" si="61"/>
        <v>0</v>
      </c>
      <c r="O65" s="109">
        <f t="shared" si="49"/>
        <v>0</v>
      </c>
      <c r="P65" s="278"/>
      <c r="Q65" s="561">
        <f t="shared" si="62"/>
        <v>0</v>
      </c>
      <c r="R65" s="109">
        <f t="shared" si="51"/>
        <v>0</v>
      </c>
      <c r="S65" s="278"/>
      <c r="T65" s="561">
        <f t="shared" si="63"/>
        <v>0</v>
      </c>
      <c r="U65" s="109">
        <f t="shared" si="53"/>
        <v>0</v>
      </c>
      <c r="V65" s="278"/>
      <c r="W65" s="561">
        <f t="shared" si="64"/>
        <v>0</v>
      </c>
      <c r="X65" s="109">
        <f t="shared" si="55"/>
        <v>0</v>
      </c>
      <c r="Y65" s="278"/>
      <c r="Z65" s="561">
        <f t="shared" si="65"/>
        <v>0</v>
      </c>
      <c r="AA65" s="60">
        <f t="shared" si="57"/>
        <v>0</v>
      </c>
      <c r="AD65" s="12"/>
      <c r="AE65" s="9"/>
      <c r="AF65" s="9"/>
      <c r="AG65" s="9"/>
      <c r="AH65" s="13"/>
      <c r="AI65" s="14"/>
      <c r="AJ65" s="14"/>
      <c r="AK65" s="14"/>
      <c r="AL65" s="14"/>
      <c r="AN65" s="14"/>
      <c r="AP65" s="14"/>
    </row>
    <row r="66" spans="2:42" ht="11.25" customHeight="1" thickBot="1" x14ac:dyDescent="0.3">
      <c r="B66" s="565">
        <f t="shared" si="58"/>
        <v>0</v>
      </c>
      <c r="C66" s="542" t="s">
        <v>354</v>
      </c>
      <c r="D66" s="543"/>
      <c r="E66" s="544"/>
      <c r="F66" s="108">
        <v>0</v>
      </c>
      <c r="G66" s="340"/>
      <c r="H66" s="561">
        <f t="shared" si="59"/>
        <v>0</v>
      </c>
      <c r="I66" s="109">
        <f t="shared" si="45"/>
        <v>0</v>
      </c>
      <c r="J66" s="278"/>
      <c r="K66" s="561">
        <f t="shared" si="60"/>
        <v>0</v>
      </c>
      <c r="L66" s="109">
        <f t="shared" si="47"/>
        <v>0</v>
      </c>
      <c r="M66" s="278"/>
      <c r="N66" s="561">
        <f t="shared" si="61"/>
        <v>0</v>
      </c>
      <c r="O66" s="109">
        <f t="shared" si="49"/>
        <v>0</v>
      </c>
      <c r="P66" s="278"/>
      <c r="Q66" s="561">
        <f t="shared" si="62"/>
        <v>0</v>
      </c>
      <c r="R66" s="109">
        <f t="shared" si="51"/>
        <v>0</v>
      </c>
      <c r="S66" s="278"/>
      <c r="T66" s="561">
        <f t="shared" si="63"/>
        <v>0</v>
      </c>
      <c r="U66" s="109">
        <f t="shared" si="53"/>
        <v>0</v>
      </c>
      <c r="V66" s="278"/>
      <c r="W66" s="561">
        <f t="shared" si="64"/>
        <v>0</v>
      </c>
      <c r="X66" s="109">
        <f t="shared" si="55"/>
        <v>0</v>
      </c>
      <c r="Y66" s="278"/>
      <c r="Z66" s="561">
        <f t="shared" si="65"/>
        <v>0</v>
      </c>
      <c r="AA66" s="60">
        <f t="shared" si="57"/>
        <v>0</v>
      </c>
      <c r="AD66" s="12"/>
      <c r="AE66" s="9"/>
      <c r="AF66" s="9"/>
      <c r="AG66" s="9"/>
      <c r="AH66" s="13"/>
      <c r="AI66" s="14"/>
      <c r="AJ66" s="14"/>
      <c r="AK66" s="14"/>
      <c r="AL66" s="14"/>
      <c r="AN66" s="14"/>
      <c r="AP66" s="14"/>
    </row>
    <row r="67" spans="2:42" ht="11.25" customHeight="1" thickBot="1" x14ac:dyDescent="0.3">
      <c r="B67" s="565">
        <f t="shared" si="58"/>
        <v>0</v>
      </c>
      <c r="C67" s="542" t="s">
        <v>354</v>
      </c>
      <c r="D67" s="543"/>
      <c r="E67" s="544"/>
      <c r="F67" s="108">
        <v>0</v>
      </c>
      <c r="G67" s="340"/>
      <c r="H67" s="561">
        <f t="shared" si="59"/>
        <v>0</v>
      </c>
      <c r="I67" s="109">
        <f t="shared" si="45"/>
        <v>0</v>
      </c>
      <c r="J67" s="278"/>
      <c r="K67" s="561">
        <f t="shared" si="60"/>
        <v>0</v>
      </c>
      <c r="L67" s="109">
        <f t="shared" si="47"/>
        <v>0</v>
      </c>
      <c r="M67" s="278"/>
      <c r="N67" s="561">
        <f t="shared" si="61"/>
        <v>0</v>
      </c>
      <c r="O67" s="109">
        <f t="shared" si="49"/>
        <v>0</v>
      </c>
      <c r="P67" s="278"/>
      <c r="Q67" s="561">
        <f t="shared" si="62"/>
        <v>0</v>
      </c>
      <c r="R67" s="109">
        <f t="shared" si="51"/>
        <v>0</v>
      </c>
      <c r="S67" s="278"/>
      <c r="T67" s="561">
        <f t="shared" si="63"/>
        <v>0</v>
      </c>
      <c r="U67" s="109">
        <f t="shared" si="53"/>
        <v>0</v>
      </c>
      <c r="V67" s="278"/>
      <c r="W67" s="561">
        <f t="shared" si="64"/>
        <v>0</v>
      </c>
      <c r="X67" s="109">
        <f t="shared" si="55"/>
        <v>0</v>
      </c>
      <c r="Y67" s="278"/>
      <c r="Z67" s="561">
        <f t="shared" si="65"/>
        <v>0</v>
      </c>
      <c r="AA67" s="60">
        <f t="shared" si="57"/>
        <v>0</v>
      </c>
      <c r="AD67" s="12"/>
      <c r="AE67" s="9"/>
      <c r="AF67" s="9"/>
      <c r="AG67" s="9"/>
      <c r="AH67" s="13"/>
      <c r="AI67" s="14"/>
      <c r="AJ67" s="14"/>
      <c r="AK67" s="14"/>
      <c r="AL67" s="14"/>
      <c r="AN67" s="14"/>
      <c r="AP67" s="14"/>
    </row>
    <row r="68" spans="2:42" ht="11.25" customHeight="1" thickBot="1" x14ac:dyDescent="0.3">
      <c r="B68" s="565">
        <f t="shared" si="58"/>
        <v>0</v>
      </c>
      <c r="C68" s="542" t="s">
        <v>354</v>
      </c>
      <c r="D68" s="543"/>
      <c r="E68" s="544"/>
      <c r="F68" s="108">
        <v>0</v>
      </c>
      <c r="G68" s="340"/>
      <c r="H68" s="561">
        <f t="shared" si="59"/>
        <v>0</v>
      </c>
      <c r="I68" s="109">
        <f t="shared" si="45"/>
        <v>0</v>
      </c>
      <c r="J68" s="278"/>
      <c r="K68" s="561">
        <f t="shared" si="60"/>
        <v>0</v>
      </c>
      <c r="L68" s="109">
        <f t="shared" si="47"/>
        <v>0</v>
      </c>
      <c r="M68" s="278"/>
      <c r="N68" s="561">
        <f t="shared" si="61"/>
        <v>0</v>
      </c>
      <c r="O68" s="109">
        <f t="shared" si="49"/>
        <v>0</v>
      </c>
      <c r="P68" s="278"/>
      <c r="Q68" s="561">
        <f t="shared" si="62"/>
        <v>0</v>
      </c>
      <c r="R68" s="109">
        <f t="shared" si="51"/>
        <v>0</v>
      </c>
      <c r="S68" s="278"/>
      <c r="T68" s="561">
        <f t="shared" si="63"/>
        <v>0</v>
      </c>
      <c r="U68" s="109">
        <f t="shared" si="53"/>
        <v>0</v>
      </c>
      <c r="V68" s="278"/>
      <c r="W68" s="561">
        <f t="shared" si="64"/>
        <v>0</v>
      </c>
      <c r="X68" s="109">
        <f t="shared" si="55"/>
        <v>0</v>
      </c>
      <c r="Y68" s="278"/>
      <c r="Z68" s="561">
        <f t="shared" si="65"/>
        <v>0</v>
      </c>
      <c r="AA68" s="60">
        <f t="shared" si="57"/>
        <v>0</v>
      </c>
      <c r="AD68" s="12"/>
      <c r="AE68" s="9"/>
      <c r="AF68" s="9"/>
      <c r="AG68" s="9"/>
      <c r="AH68" s="13"/>
      <c r="AI68" s="14"/>
      <c r="AJ68" s="14"/>
      <c r="AK68" s="14"/>
      <c r="AL68" s="14"/>
      <c r="AN68" s="14"/>
      <c r="AP68" s="14"/>
    </row>
    <row r="69" spans="2:42" ht="11.25" customHeight="1" thickBot="1" x14ac:dyDescent="0.3">
      <c r="B69" s="565">
        <f t="shared" si="58"/>
        <v>0</v>
      </c>
      <c r="C69" s="542" t="s">
        <v>354</v>
      </c>
      <c r="D69" s="543"/>
      <c r="E69" s="544"/>
      <c r="F69" s="108">
        <v>0</v>
      </c>
      <c r="G69" s="340"/>
      <c r="H69" s="561">
        <f t="shared" si="59"/>
        <v>0</v>
      </c>
      <c r="I69" s="109">
        <f t="shared" si="45"/>
        <v>0</v>
      </c>
      <c r="J69" s="278"/>
      <c r="K69" s="561">
        <f t="shared" si="60"/>
        <v>0</v>
      </c>
      <c r="L69" s="109">
        <f t="shared" si="47"/>
        <v>0</v>
      </c>
      <c r="M69" s="278"/>
      <c r="N69" s="561">
        <f t="shared" si="61"/>
        <v>0</v>
      </c>
      <c r="O69" s="109">
        <f t="shared" si="49"/>
        <v>0</v>
      </c>
      <c r="P69" s="278"/>
      <c r="Q69" s="561">
        <f t="shared" si="62"/>
        <v>0</v>
      </c>
      <c r="R69" s="109">
        <f t="shared" si="51"/>
        <v>0</v>
      </c>
      <c r="S69" s="278"/>
      <c r="T69" s="561">
        <f t="shared" si="63"/>
        <v>0</v>
      </c>
      <c r="U69" s="109">
        <f t="shared" si="53"/>
        <v>0</v>
      </c>
      <c r="V69" s="278"/>
      <c r="W69" s="561">
        <f t="shared" si="64"/>
        <v>0</v>
      </c>
      <c r="X69" s="109">
        <f t="shared" si="55"/>
        <v>0</v>
      </c>
      <c r="Y69" s="278"/>
      <c r="Z69" s="561">
        <f t="shared" si="65"/>
        <v>0</v>
      </c>
      <c r="AA69" s="60">
        <f t="shared" si="57"/>
        <v>0</v>
      </c>
      <c r="AD69" s="12"/>
      <c r="AE69" s="9"/>
      <c r="AF69" s="9"/>
      <c r="AG69" s="9"/>
      <c r="AH69" s="13"/>
      <c r="AI69" s="14"/>
      <c r="AJ69" s="14"/>
      <c r="AK69" s="14"/>
      <c r="AL69" s="14"/>
      <c r="AN69" s="14"/>
      <c r="AP69" s="14"/>
    </row>
    <row r="70" spans="2:42" ht="11.25" customHeight="1" thickBot="1" x14ac:dyDescent="0.3">
      <c r="B70" s="551">
        <f>B39</f>
        <v>0</v>
      </c>
      <c r="C70" s="542" t="s">
        <v>85</v>
      </c>
      <c r="D70" s="543"/>
      <c r="E70" s="544"/>
      <c r="F70" s="108">
        <v>0</v>
      </c>
      <c r="G70" s="340"/>
      <c r="H70" s="562">
        <f>H39*F70</f>
        <v>0</v>
      </c>
      <c r="I70" s="109">
        <f t="shared" si="45"/>
        <v>0</v>
      </c>
      <c r="J70" s="278"/>
      <c r="K70" s="562">
        <f>K39*I70</f>
        <v>0</v>
      </c>
      <c r="L70" s="109">
        <f t="shared" si="47"/>
        <v>0</v>
      </c>
      <c r="M70" s="278"/>
      <c r="N70" s="562">
        <f>N39*L70</f>
        <v>0</v>
      </c>
      <c r="O70" s="109">
        <f t="shared" si="49"/>
        <v>0</v>
      </c>
      <c r="P70" s="278"/>
      <c r="Q70" s="562">
        <f>Q39*O70</f>
        <v>0</v>
      </c>
      <c r="R70" s="109">
        <f t="shared" si="51"/>
        <v>0</v>
      </c>
      <c r="S70" s="278"/>
      <c r="T70" s="562">
        <f>T39*R70</f>
        <v>0</v>
      </c>
      <c r="U70" s="109">
        <f t="shared" si="53"/>
        <v>0</v>
      </c>
      <c r="V70" s="278"/>
      <c r="W70" s="562">
        <f>W39*U70</f>
        <v>0</v>
      </c>
      <c r="X70" s="109">
        <f t="shared" si="55"/>
        <v>0</v>
      </c>
      <c r="Y70" s="278"/>
      <c r="Z70" s="562">
        <f>Z39*X70</f>
        <v>0</v>
      </c>
      <c r="AA70" s="60">
        <f t="shared" si="57"/>
        <v>0</v>
      </c>
      <c r="AD70" s="12"/>
      <c r="AE70" s="9"/>
      <c r="AF70" s="9"/>
      <c r="AG70" s="9"/>
      <c r="AH70" s="13"/>
      <c r="AI70" s="14"/>
      <c r="AJ70" s="14"/>
      <c r="AK70" s="14"/>
      <c r="AL70" s="14"/>
      <c r="AN70" s="14"/>
      <c r="AP70" s="14"/>
    </row>
    <row r="71" spans="2:42" ht="11.25" customHeight="1" thickBot="1" x14ac:dyDescent="0.3">
      <c r="B71" s="551">
        <f t="shared" ref="B71:B74" si="66">B40</f>
        <v>0</v>
      </c>
      <c r="C71" s="542" t="s">
        <v>85</v>
      </c>
      <c r="D71" s="543"/>
      <c r="E71" s="544"/>
      <c r="F71" s="108">
        <v>0</v>
      </c>
      <c r="G71" s="340"/>
      <c r="H71" s="562">
        <f t="shared" ref="H71:H74" si="67">H40*F71</f>
        <v>0</v>
      </c>
      <c r="I71" s="109">
        <f t="shared" si="45"/>
        <v>0</v>
      </c>
      <c r="J71" s="278"/>
      <c r="K71" s="562">
        <f t="shared" ref="K71:K74" si="68">K40*I71</f>
        <v>0</v>
      </c>
      <c r="L71" s="109">
        <f t="shared" si="47"/>
        <v>0</v>
      </c>
      <c r="M71" s="278"/>
      <c r="N71" s="562">
        <f t="shared" ref="N71:N74" si="69">N40*L71</f>
        <v>0</v>
      </c>
      <c r="O71" s="109">
        <f t="shared" si="49"/>
        <v>0</v>
      </c>
      <c r="P71" s="278"/>
      <c r="Q71" s="562">
        <f t="shared" ref="Q71:Q74" si="70">Q40*O71</f>
        <v>0</v>
      </c>
      <c r="R71" s="109">
        <f t="shared" si="51"/>
        <v>0</v>
      </c>
      <c r="S71" s="278"/>
      <c r="T71" s="562">
        <f t="shared" ref="T71:T74" si="71">T40*R71</f>
        <v>0</v>
      </c>
      <c r="U71" s="109">
        <f t="shared" si="53"/>
        <v>0</v>
      </c>
      <c r="V71" s="278"/>
      <c r="W71" s="562">
        <f t="shared" ref="W71:W74" si="72">W40*U71</f>
        <v>0</v>
      </c>
      <c r="X71" s="109">
        <f t="shared" si="55"/>
        <v>0</v>
      </c>
      <c r="Y71" s="278"/>
      <c r="Z71" s="562">
        <f t="shared" ref="Z71:Z74" si="73">Z40*X71</f>
        <v>0</v>
      </c>
      <c r="AA71" s="60">
        <f t="shared" si="57"/>
        <v>0</v>
      </c>
      <c r="AD71" s="12"/>
      <c r="AE71" s="9"/>
      <c r="AF71" s="9"/>
      <c r="AG71" s="9"/>
      <c r="AH71" s="13"/>
      <c r="AI71" s="14"/>
      <c r="AJ71" s="14"/>
      <c r="AK71" s="14"/>
      <c r="AL71" s="14"/>
      <c r="AN71" s="14"/>
      <c r="AP71" s="14"/>
    </row>
    <row r="72" spans="2:42" ht="11.25" customHeight="1" thickBot="1" x14ac:dyDescent="0.3">
      <c r="B72" s="551">
        <f t="shared" si="66"/>
        <v>0</v>
      </c>
      <c r="C72" s="542" t="s">
        <v>85</v>
      </c>
      <c r="D72" s="543"/>
      <c r="E72" s="544"/>
      <c r="F72" s="108">
        <v>0</v>
      </c>
      <c r="G72" s="340"/>
      <c r="H72" s="562">
        <f t="shared" si="67"/>
        <v>0</v>
      </c>
      <c r="I72" s="109">
        <f t="shared" si="45"/>
        <v>0</v>
      </c>
      <c r="J72" s="278"/>
      <c r="K72" s="562">
        <f t="shared" si="68"/>
        <v>0</v>
      </c>
      <c r="L72" s="109">
        <f t="shared" si="47"/>
        <v>0</v>
      </c>
      <c r="M72" s="278"/>
      <c r="N72" s="562">
        <f t="shared" si="69"/>
        <v>0</v>
      </c>
      <c r="O72" s="109">
        <f t="shared" si="49"/>
        <v>0</v>
      </c>
      <c r="P72" s="278"/>
      <c r="Q72" s="562">
        <f t="shared" si="70"/>
        <v>0</v>
      </c>
      <c r="R72" s="109">
        <f t="shared" si="51"/>
        <v>0</v>
      </c>
      <c r="S72" s="278"/>
      <c r="T72" s="562">
        <f t="shared" si="71"/>
        <v>0</v>
      </c>
      <c r="U72" s="109">
        <f t="shared" si="53"/>
        <v>0</v>
      </c>
      <c r="V72" s="278"/>
      <c r="W72" s="562">
        <f t="shared" si="72"/>
        <v>0</v>
      </c>
      <c r="X72" s="109">
        <f t="shared" si="55"/>
        <v>0</v>
      </c>
      <c r="Y72" s="278"/>
      <c r="Z72" s="562">
        <f t="shared" si="73"/>
        <v>0</v>
      </c>
      <c r="AA72" s="60">
        <f t="shared" si="57"/>
        <v>0</v>
      </c>
      <c r="AD72" s="12"/>
      <c r="AE72" s="9"/>
      <c r="AF72" s="9"/>
      <c r="AG72" s="9"/>
      <c r="AH72" s="13"/>
      <c r="AI72" s="14"/>
      <c r="AJ72" s="14"/>
      <c r="AK72" s="14"/>
      <c r="AL72" s="14"/>
      <c r="AN72" s="14"/>
      <c r="AP72" s="14"/>
    </row>
    <row r="73" spans="2:42" ht="11.25" customHeight="1" thickBot="1" x14ac:dyDescent="0.3">
      <c r="B73" s="551">
        <f t="shared" si="66"/>
        <v>0</v>
      </c>
      <c r="C73" s="542" t="s">
        <v>85</v>
      </c>
      <c r="D73" s="543"/>
      <c r="E73" s="544"/>
      <c r="F73" s="108">
        <v>0</v>
      </c>
      <c r="G73" s="340"/>
      <c r="H73" s="562">
        <f t="shared" si="67"/>
        <v>0</v>
      </c>
      <c r="I73" s="109">
        <f t="shared" si="45"/>
        <v>0</v>
      </c>
      <c r="J73" s="278"/>
      <c r="K73" s="562">
        <f t="shared" si="68"/>
        <v>0</v>
      </c>
      <c r="L73" s="109">
        <f t="shared" si="47"/>
        <v>0</v>
      </c>
      <c r="M73" s="278"/>
      <c r="N73" s="562">
        <f t="shared" si="69"/>
        <v>0</v>
      </c>
      <c r="O73" s="109">
        <f t="shared" si="49"/>
        <v>0</v>
      </c>
      <c r="P73" s="278"/>
      <c r="Q73" s="562">
        <f t="shared" si="70"/>
        <v>0</v>
      </c>
      <c r="R73" s="109">
        <f t="shared" si="51"/>
        <v>0</v>
      </c>
      <c r="S73" s="278"/>
      <c r="T73" s="562">
        <f t="shared" si="71"/>
        <v>0</v>
      </c>
      <c r="U73" s="109">
        <f t="shared" si="53"/>
        <v>0</v>
      </c>
      <c r="V73" s="278"/>
      <c r="W73" s="562">
        <f t="shared" si="72"/>
        <v>0</v>
      </c>
      <c r="X73" s="109">
        <f t="shared" si="55"/>
        <v>0</v>
      </c>
      <c r="Y73" s="278"/>
      <c r="Z73" s="562">
        <f t="shared" si="73"/>
        <v>0</v>
      </c>
      <c r="AA73" s="60">
        <f t="shared" si="57"/>
        <v>0</v>
      </c>
      <c r="AD73" s="12"/>
      <c r="AE73" s="9"/>
      <c r="AF73" s="9"/>
      <c r="AG73" s="9"/>
      <c r="AH73" s="13"/>
      <c r="AI73" s="14"/>
      <c r="AJ73" s="14"/>
      <c r="AK73" s="14"/>
      <c r="AL73" s="14"/>
      <c r="AN73" s="14"/>
      <c r="AP73" s="14"/>
    </row>
    <row r="74" spans="2:42" ht="11.25" customHeight="1" thickBot="1" x14ac:dyDescent="0.3">
      <c r="B74" s="551">
        <f t="shared" si="66"/>
        <v>0</v>
      </c>
      <c r="C74" s="542" t="s">
        <v>85</v>
      </c>
      <c r="D74" s="543"/>
      <c r="E74" s="544"/>
      <c r="F74" s="108">
        <v>0</v>
      </c>
      <c r="G74" s="340"/>
      <c r="H74" s="562">
        <f t="shared" si="67"/>
        <v>0</v>
      </c>
      <c r="I74" s="109">
        <f t="shared" si="45"/>
        <v>0</v>
      </c>
      <c r="J74" s="278"/>
      <c r="K74" s="562">
        <f t="shared" si="68"/>
        <v>0</v>
      </c>
      <c r="L74" s="109">
        <f t="shared" si="47"/>
        <v>0</v>
      </c>
      <c r="M74" s="278"/>
      <c r="N74" s="562">
        <f t="shared" si="69"/>
        <v>0</v>
      </c>
      <c r="O74" s="109">
        <f t="shared" si="49"/>
        <v>0</v>
      </c>
      <c r="P74" s="278"/>
      <c r="Q74" s="562">
        <f t="shared" si="70"/>
        <v>0</v>
      </c>
      <c r="R74" s="109">
        <f t="shared" si="51"/>
        <v>0</v>
      </c>
      <c r="S74" s="278"/>
      <c r="T74" s="562">
        <f t="shared" si="71"/>
        <v>0</v>
      </c>
      <c r="U74" s="109">
        <f t="shared" si="53"/>
        <v>0</v>
      </c>
      <c r="V74" s="278"/>
      <c r="W74" s="562">
        <f t="shared" si="72"/>
        <v>0</v>
      </c>
      <c r="X74" s="109">
        <f t="shared" si="55"/>
        <v>0</v>
      </c>
      <c r="Y74" s="278"/>
      <c r="Z74" s="562">
        <f t="shared" si="73"/>
        <v>0</v>
      </c>
      <c r="AA74" s="60">
        <f t="shared" si="57"/>
        <v>0</v>
      </c>
      <c r="AD74" s="12"/>
      <c r="AE74" s="9"/>
      <c r="AF74" s="9"/>
      <c r="AG74" s="9"/>
      <c r="AH74" s="13"/>
      <c r="AI74" s="14"/>
      <c r="AJ74" s="14"/>
      <c r="AK74" s="14"/>
      <c r="AL74" s="14"/>
      <c r="AN74" s="14"/>
      <c r="AP74" s="14"/>
    </row>
    <row r="75" spans="2:42" ht="11.25" customHeight="1" thickBot="1" x14ac:dyDescent="0.3">
      <c r="B75" s="554">
        <f>B45</f>
        <v>0</v>
      </c>
      <c r="C75" s="542" t="s">
        <v>86</v>
      </c>
      <c r="D75" s="543"/>
      <c r="E75" s="544"/>
      <c r="F75" s="108">
        <v>0</v>
      </c>
      <c r="G75" s="340"/>
      <c r="H75" s="563">
        <f>H45*F75</f>
        <v>0</v>
      </c>
      <c r="I75" s="109">
        <f t="shared" si="45"/>
        <v>0</v>
      </c>
      <c r="J75" s="278"/>
      <c r="K75" s="563">
        <f>K45*I75</f>
        <v>0</v>
      </c>
      <c r="L75" s="109">
        <f t="shared" si="47"/>
        <v>0</v>
      </c>
      <c r="M75" s="278"/>
      <c r="N75" s="563">
        <f>N45*L75</f>
        <v>0</v>
      </c>
      <c r="O75" s="109">
        <f t="shared" si="49"/>
        <v>0</v>
      </c>
      <c r="P75" s="278"/>
      <c r="Q75" s="563">
        <f>Q45*O75</f>
        <v>0</v>
      </c>
      <c r="R75" s="109">
        <f t="shared" si="51"/>
        <v>0</v>
      </c>
      <c r="S75" s="278"/>
      <c r="T75" s="563">
        <f>T45*R75</f>
        <v>0</v>
      </c>
      <c r="U75" s="109">
        <f t="shared" si="53"/>
        <v>0</v>
      </c>
      <c r="V75" s="278"/>
      <c r="W75" s="563">
        <f>W45*U75</f>
        <v>0</v>
      </c>
      <c r="X75" s="109">
        <f t="shared" si="55"/>
        <v>0</v>
      </c>
      <c r="Y75" s="278"/>
      <c r="Z75" s="563">
        <f>Z45*X75</f>
        <v>0</v>
      </c>
      <c r="AA75" s="60">
        <f t="shared" si="57"/>
        <v>0</v>
      </c>
      <c r="AD75" s="12"/>
      <c r="AE75" s="9"/>
      <c r="AF75" s="9"/>
      <c r="AG75" s="9"/>
      <c r="AH75" s="13"/>
      <c r="AI75" s="14"/>
      <c r="AJ75" s="14"/>
      <c r="AK75" s="14"/>
      <c r="AL75" s="14"/>
      <c r="AN75" s="14"/>
      <c r="AP75" s="14"/>
    </row>
    <row r="76" spans="2:42" ht="11.25" customHeight="1" x14ac:dyDescent="0.25">
      <c r="B76" s="554">
        <f>B46</f>
        <v>0</v>
      </c>
      <c r="C76" s="542" t="s">
        <v>86</v>
      </c>
      <c r="D76" s="543"/>
      <c r="E76" s="544"/>
      <c r="F76" s="108">
        <v>0</v>
      </c>
      <c r="G76" s="340"/>
      <c r="H76" s="563">
        <f>H46*F76</f>
        <v>0</v>
      </c>
      <c r="I76" s="109">
        <f t="shared" si="45"/>
        <v>0</v>
      </c>
      <c r="J76" s="278"/>
      <c r="K76" s="563">
        <f>K46*I76</f>
        <v>0</v>
      </c>
      <c r="L76" s="109">
        <f t="shared" si="47"/>
        <v>0</v>
      </c>
      <c r="M76" s="278"/>
      <c r="N76" s="563">
        <f>N46*L76</f>
        <v>0</v>
      </c>
      <c r="O76" s="109">
        <f t="shared" si="49"/>
        <v>0</v>
      </c>
      <c r="P76" s="278"/>
      <c r="Q76" s="563">
        <f>Q46*O76</f>
        <v>0</v>
      </c>
      <c r="R76" s="109">
        <f t="shared" si="51"/>
        <v>0</v>
      </c>
      <c r="S76" s="278"/>
      <c r="T76" s="563">
        <f>T46*R76</f>
        <v>0</v>
      </c>
      <c r="U76" s="109">
        <f t="shared" si="53"/>
        <v>0</v>
      </c>
      <c r="V76" s="278"/>
      <c r="W76" s="563">
        <f>W46*U76</f>
        <v>0</v>
      </c>
      <c r="X76" s="109">
        <f t="shared" si="55"/>
        <v>0</v>
      </c>
      <c r="Y76" s="278"/>
      <c r="Z76" s="563">
        <f>Z46*X76</f>
        <v>0</v>
      </c>
      <c r="AA76" s="60">
        <f t="shared" si="57"/>
        <v>0</v>
      </c>
      <c r="AD76" s="12"/>
      <c r="AE76" s="9"/>
      <c r="AF76" s="9"/>
      <c r="AG76" s="9"/>
      <c r="AH76" s="13"/>
      <c r="AI76" s="14"/>
      <c r="AJ76" s="14"/>
      <c r="AK76" s="14"/>
      <c r="AL76" s="14"/>
      <c r="AN76" s="14"/>
      <c r="AP76" s="14"/>
    </row>
    <row r="77" spans="2:42" s="5" customFormat="1" ht="11.25" customHeight="1" thickBot="1" x14ac:dyDescent="0.3">
      <c r="B77" s="692" t="s">
        <v>12</v>
      </c>
      <c r="C77" s="692"/>
      <c r="D77" s="692"/>
      <c r="E77" s="693"/>
      <c r="F77" s="88"/>
      <c r="G77" s="259"/>
      <c r="H77" s="555">
        <f>SUM(H49:H76)</f>
        <v>0</v>
      </c>
      <c r="I77" s="556"/>
      <c r="J77" s="557"/>
      <c r="K77" s="555">
        <f>SUM(K49:K76)</f>
        <v>0</v>
      </c>
      <c r="L77" s="556"/>
      <c r="M77" s="557"/>
      <c r="N77" s="555">
        <f>SUM(N49:N76)</f>
        <v>0</v>
      </c>
      <c r="O77" s="556"/>
      <c r="P77" s="557"/>
      <c r="Q77" s="555">
        <f>SUM(Q49:Q76)</f>
        <v>0</v>
      </c>
      <c r="R77" s="556"/>
      <c r="S77" s="557"/>
      <c r="T77" s="558">
        <f>SUM(T49:T76)</f>
        <v>0</v>
      </c>
      <c r="U77" s="556"/>
      <c r="V77" s="557"/>
      <c r="W77" s="558">
        <f>SUM(W49:W76)</f>
        <v>0</v>
      </c>
      <c r="X77" s="556"/>
      <c r="Y77" s="557"/>
      <c r="Z77" s="558">
        <f>SUM(Z49:Z76)</f>
        <v>0</v>
      </c>
      <c r="AA77" s="559">
        <f>H77+K77+N77+Q77+T77</f>
        <v>0</v>
      </c>
      <c r="AB77" s="1"/>
      <c r="AC77" s="8"/>
      <c r="AD77" s="9"/>
      <c r="AE77" s="9"/>
      <c r="AF77" s="9"/>
      <c r="AG77" s="9"/>
      <c r="AH77" s="9"/>
      <c r="AI77" s="10"/>
      <c r="AJ77" s="10"/>
      <c r="AK77" s="10"/>
      <c r="AL77" s="10"/>
      <c r="AN77" s="10"/>
      <c r="AP77" s="10"/>
    </row>
    <row r="78" spans="2:42" s="5" customFormat="1" ht="11.25" customHeight="1" x14ac:dyDescent="0.25">
      <c r="B78" s="712"/>
      <c r="C78" s="712"/>
      <c r="D78" s="712"/>
      <c r="E78" s="713"/>
      <c r="F78" s="50"/>
      <c r="G78" s="261"/>
      <c r="H78" s="26"/>
      <c r="I78" s="25"/>
      <c r="J78" s="266"/>
      <c r="K78" s="26"/>
      <c r="L78" s="25"/>
      <c r="M78" s="266"/>
      <c r="N78" s="26"/>
      <c r="O78" s="25"/>
      <c r="P78" s="266"/>
      <c r="Q78" s="26"/>
      <c r="R78" s="25"/>
      <c r="S78" s="266"/>
      <c r="T78" s="27"/>
      <c r="U78" s="25"/>
      <c r="V78" s="266"/>
      <c r="W78" s="27"/>
      <c r="X78" s="25"/>
      <c r="Y78" s="266"/>
      <c r="Z78" s="27"/>
      <c r="AA78" s="61"/>
      <c r="AB78" s="1"/>
      <c r="AC78" s="8"/>
      <c r="AD78" s="9"/>
      <c r="AE78" s="13"/>
      <c r="AF78" s="13"/>
      <c r="AG78" s="13"/>
      <c r="AH78" s="9"/>
      <c r="AI78" s="10"/>
      <c r="AJ78" s="10"/>
      <c r="AK78" s="10"/>
      <c r="AL78" s="10"/>
      <c r="AN78" s="10"/>
      <c r="AP78" s="10"/>
    </row>
    <row r="79" spans="2:42" s="5" customFormat="1" ht="11.25" customHeight="1" x14ac:dyDescent="0.25">
      <c r="B79" s="140" t="s">
        <v>42</v>
      </c>
      <c r="C79" s="156" t="s">
        <v>346</v>
      </c>
      <c r="D79" s="141"/>
      <c r="E79" s="142"/>
      <c r="F79" s="143"/>
      <c r="G79" s="262"/>
      <c r="H79" s="144"/>
      <c r="I79" s="145"/>
      <c r="J79" s="279"/>
      <c r="K79" s="144"/>
      <c r="L79" s="145"/>
      <c r="M79" s="279"/>
      <c r="N79" s="144"/>
      <c r="O79" s="145"/>
      <c r="P79" s="279"/>
      <c r="Q79" s="144"/>
      <c r="R79" s="145"/>
      <c r="S79" s="279"/>
      <c r="T79" s="146"/>
      <c r="U79" s="145"/>
      <c r="V79" s="279"/>
      <c r="W79" s="146"/>
      <c r="X79" s="145"/>
      <c r="Y79" s="279"/>
      <c r="Z79" s="146"/>
      <c r="AA79" s="147"/>
      <c r="AB79" s="1"/>
      <c r="AC79" s="4"/>
      <c r="AD79" s="13"/>
      <c r="AE79" s="13"/>
      <c r="AF79" s="13"/>
      <c r="AG79" s="13"/>
      <c r="AH79" s="13"/>
      <c r="AI79" s="14"/>
      <c r="AJ79" s="14"/>
      <c r="AK79" s="14"/>
      <c r="AL79" s="10"/>
      <c r="AN79" s="10"/>
      <c r="AP79" s="10"/>
    </row>
    <row r="80" spans="2:42" s="5" customFormat="1" ht="11.25" customHeight="1" thickBot="1" x14ac:dyDescent="0.3">
      <c r="B80" s="238" t="s">
        <v>18</v>
      </c>
      <c r="C80" s="718" t="s">
        <v>19</v>
      </c>
      <c r="D80" s="719"/>
      <c r="E80" s="720"/>
      <c r="F80" s="731" t="s">
        <v>8</v>
      </c>
      <c r="G80" s="732"/>
      <c r="H80" s="733"/>
      <c r="I80" s="731" t="s">
        <v>8</v>
      </c>
      <c r="J80" s="732"/>
      <c r="K80" s="733"/>
      <c r="L80" s="731" t="s">
        <v>8</v>
      </c>
      <c r="M80" s="732"/>
      <c r="N80" s="733"/>
      <c r="O80" s="731" t="s">
        <v>8</v>
      </c>
      <c r="P80" s="732"/>
      <c r="Q80" s="733"/>
      <c r="R80" s="731" t="s">
        <v>8</v>
      </c>
      <c r="S80" s="732"/>
      <c r="T80" s="733"/>
      <c r="U80" s="731" t="s">
        <v>8</v>
      </c>
      <c r="V80" s="732"/>
      <c r="W80" s="733"/>
      <c r="X80" s="731" t="s">
        <v>8</v>
      </c>
      <c r="Y80" s="732"/>
      <c r="Z80" s="733"/>
      <c r="AA80" s="399" t="s">
        <v>8</v>
      </c>
      <c r="AB80" s="1"/>
      <c r="AC80" s="4"/>
      <c r="AD80" s="12"/>
      <c r="AE80" s="13"/>
      <c r="AF80" s="13"/>
      <c r="AG80" s="13"/>
      <c r="AH80" s="13"/>
      <c r="AI80" s="14"/>
      <c r="AJ80" s="14"/>
      <c r="AK80" s="14"/>
      <c r="AL80" s="10"/>
      <c r="AN80" s="10"/>
      <c r="AP80" s="10"/>
    </row>
    <row r="81" spans="1:42" ht="11.25" customHeight="1" x14ac:dyDescent="0.25">
      <c r="A81" s="1">
        <v>1</v>
      </c>
      <c r="B81" s="239"/>
      <c r="C81" s="721"/>
      <c r="D81" s="722"/>
      <c r="E81" s="723"/>
      <c r="F81" s="490"/>
      <c r="G81" s="491"/>
      <c r="H81" s="243"/>
      <c r="I81" s="490"/>
      <c r="J81" s="491"/>
      <c r="K81" s="243"/>
      <c r="L81" s="490"/>
      <c r="M81" s="491"/>
      <c r="N81" s="243"/>
      <c r="O81" s="490"/>
      <c r="P81" s="491"/>
      <c r="Q81" s="243"/>
      <c r="R81" s="490"/>
      <c r="S81" s="491"/>
      <c r="T81" s="243"/>
      <c r="U81" s="490"/>
      <c r="V81" s="491"/>
      <c r="W81" s="243"/>
      <c r="X81" s="490"/>
      <c r="Y81" s="491"/>
      <c r="Z81" s="243"/>
      <c r="AA81" s="58">
        <f t="shared" ref="AA81:AA86" si="74">SUM(F81:Z81)</f>
        <v>0</v>
      </c>
      <c r="AD81" s="12"/>
      <c r="AE81" s="13"/>
      <c r="AF81" s="13"/>
      <c r="AG81" s="13"/>
      <c r="AH81" s="13"/>
      <c r="AI81" s="14"/>
      <c r="AJ81" s="14"/>
      <c r="AK81" s="14"/>
      <c r="AL81" s="14"/>
      <c r="AN81" s="14"/>
      <c r="AP81" s="14"/>
    </row>
    <row r="82" spans="1:42" ht="11.25" customHeight="1" x14ac:dyDescent="0.25">
      <c r="A82" s="1">
        <v>2</v>
      </c>
      <c r="B82" s="239"/>
      <c r="C82" s="721"/>
      <c r="D82" s="722"/>
      <c r="E82" s="723"/>
      <c r="F82" s="490"/>
      <c r="G82" s="491"/>
      <c r="H82" s="243"/>
      <c r="I82" s="490"/>
      <c r="J82" s="491"/>
      <c r="K82" s="243"/>
      <c r="L82" s="490"/>
      <c r="M82" s="491"/>
      <c r="N82" s="243"/>
      <c r="O82" s="490"/>
      <c r="P82" s="491"/>
      <c r="Q82" s="243"/>
      <c r="R82" s="490"/>
      <c r="S82" s="491"/>
      <c r="T82" s="243"/>
      <c r="U82" s="490"/>
      <c r="V82" s="491"/>
      <c r="W82" s="243"/>
      <c r="X82" s="490"/>
      <c r="Y82" s="491"/>
      <c r="Z82" s="243"/>
      <c r="AA82" s="58">
        <f t="shared" si="74"/>
        <v>0</v>
      </c>
      <c r="AD82" s="12"/>
      <c r="AE82" s="13"/>
      <c r="AF82" s="13"/>
      <c r="AG82" s="13"/>
      <c r="AH82" s="13"/>
      <c r="AI82" s="14"/>
      <c r="AJ82" s="14"/>
      <c r="AK82" s="14"/>
      <c r="AL82" s="14"/>
      <c r="AN82" s="14"/>
      <c r="AP82" s="14"/>
    </row>
    <row r="83" spans="1:42" ht="11.25" customHeight="1" x14ac:dyDescent="0.25">
      <c r="A83" s="1">
        <v>3</v>
      </c>
      <c r="B83" s="239"/>
      <c r="C83" s="721"/>
      <c r="D83" s="722"/>
      <c r="E83" s="723"/>
      <c r="F83" s="490"/>
      <c r="G83" s="491"/>
      <c r="H83" s="243"/>
      <c r="I83" s="490"/>
      <c r="J83" s="491"/>
      <c r="K83" s="243"/>
      <c r="L83" s="490"/>
      <c r="M83" s="491"/>
      <c r="N83" s="243"/>
      <c r="O83" s="490"/>
      <c r="P83" s="491"/>
      <c r="Q83" s="243"/>
      <c r="R83" s="490"/>
      <c r="S83" s="491"/>
      <c r="T83" s="243"/>
      <c r="U83" s="490"/>
      <c r="V83" s="491"/>
      <c r="W83" s="243"/>
      <c r="X83" s="490"/>
      <c r="Y83" s="491"/>
      <c r="Z83" s="243"/>
      <c r="AA83" s="58">
        <f t="shared" si="74"/>
        <v>0</v>
      </c>
      <c r="AD83" s="12"/>
      <c r="AE83" s="13"/>
      <c r="AF83" s="13"/>
      <c r="AG83" s="13"/>
      <c r="AH83" s="13"/>
      <c r="AI83" s="14"/>
      <c r="AJ83" s="14"/>
      <c r="AK83" s="14"/>
      <c r="AL83" s="14"/>
      <c r="AN83" s="14"/>
      <c r="AP83" s="14"/>
    </row>
    <row r="84" spans="1:42" ht="11.25" customHeight="1" x14ac:dyDescent="0.25">
      <c r="A84" s="1">
        <v>4</v>
      </c>
      <c r="B84" s="239"/>
      <c r="C84" s="721"/>
      <c r="D84" s="722"/>
      <c r="E84" s="723"/>
      <c r="F84" s="490"/>
      <c r="G84" s="491"/>
      <c r="H84" s="243"/>
      <c r="I84" s="490"/>
      <c r="J84" s="491"/>
      <c r="K84" s="243"/>
      <c r="L84" s="490"/>
      <c r="M84" s="491"/>
      <c r="N84" s="243"/>
      <c r="O84" s="490"/>
      <c r="P84" s="491"/>
      <c r="Q84" s="243"/>
      <c r="R84" s="490"/>
      <c r="S84" s="491"/>
      <c r="T84" s="243"/>
      <c r="U84" s="490"/>
      <c r="V84" s="491"/>
      <c r="W84" s="243"/>
      <c r="X84" s="490"/>
      <c r="Y84" s="491"/>
      <c r="Z84" s="243"/>
      <c r="AA84" s="58">
        <f t="shared" si="74"/>
        <v>0</v>
      </c>
      <c r="AD84" s="12"/>
      <c r="AE84" s="9"/>
      <c r="AF84" s="9"/>
      <c r="AG84" s="9"/>
      <c r="AH84" s="13"/>
      <c r="AI84" s="14"/>
      <c r="AJ84" s="14"/>
      <c r="AK84" s="14"/>
      <c r="AL84" s="14"/>
      <c r="AN84" s="14"/>
      <c r="AP84" s="14"/>
    </row>
    <row r="85" spans="1:42" ht="11.25" customHeight="1" x14ac:dyDescent="0.25">
      <c r="A85" s="1">
        <v>5</v>
      </c>
      <c r="B85" s="239"/>
      <c r="C85" s="721"/>
      <c r="D85" s="722"/>
      <c r="E85" s="723"/>
      <c r="F85" s="490"/>
      <c r="G85" s="491"/>
      <c r="H85" s="243"/>
      <c r="I85" s="490"/>
      <c r="J85" s="491"/>
      <c r="K85" s="243"/>
      <c r="L85" s="490"/>
      <c r="M85" s="491"/>
      <c r="N85" s="243"/>
      <c r="O85" s="490"/>
      <c r="P85" s="491"/>
      <c r="Q85" s="243"/>
      <c r="R85" s="490"/>
      <c r="S85" s="491"/>
      <c r="T85" s="243"/>
      <c r="U85" s="490"/>
      <c r="V85" s="491"/>
      <c r="W85" s="243"/>
      <c r="X85" s="490"/>
      <c r="Y85" s="491"/>
      <c r="Z85" s="243"/>
      <c r="AA85" s="58">
        <f t="shared" si="74"/>
        <v>0</v>
      </c>
      <c r="AC85" s="8"/>
      <c r="AD85" s="9"/>
      <c r="AE85" s="9"/>
      <c r="AF85" s="9"/>
      <c r="AG85" s="9"/>
      <c r="AH85" s="9"/>
      <c r="AI85" s="10"/>
      <c r="AJ85" s="10"/>
      <c r="AK85" s="10"/>
      <c r="AL85" s="14"/>
      <c r="AN85" s="14"/>
      <c r="AP85" s="14"/>
    </row>
    <row r="86" spans="1:42" ht="11.25" customHeight="1" x14ac:dyDescent="0.25">
      <c r="A86" s="1">
        <v>6</v>
      </c>
      <c r="B86" s="239"/>
      <c r="C86" s="698"/>
      <c r="D86" s="698"/>
      <c r="E86" s="699"/>
      <c r="F86" s="492"/>
      <c r="G86" s="493"/>
      <c r="H86" s="398"/>
      <c r="I86" s="492"/>
      <c r="J86" s="493"/>
      <c r="K86" s="398"/>
      <c r="L86" s="492"/>
      <c r="M86" s="493"/>
      <c r="N86" s="398"/>
      <c r="O86" s="492"/>
      <c r="P86" s="493"/>
      <c r="Q86" s="398"/>
      <c r="R86" s="492"/>
      <c r="S86" s="493"/>
      <c r="T86" s="398"/>
      <c r="U86" s="492"/>
      <c r="V86" s="493"/>
      <c r="W86" s="398"/>
      <c r="X86" s="492"/>
      <c r="Y86" s="493"/>
      <c r="Z86" s="398"/>
      <c r="AA86" s="60">
        <f t="shared" si="74"/>
        <v>0</v>
      </c>
      <c r="AC86" s="8"/>
      <c r="AD86" s="9"/>
      <c r="AE86" s="9"/>
      <c r="AF86" s="9"/>
      <c r="AG86" s="9"/>
      <c r="AH86" s="9"/>
      <c r="AI86" s="10"/>
      <c r="AJ86" s="10"/>
      <c r="AK86" s="10"/>
      <c r="AL86" s="14"/>
      <c r="AN86" s="14"/>
      <c r="AP86" s="14"/>
    </row>
    <row r="87" spans="1:42" s="5" customFormat="1" ht="11.25" customHeight="1" thickBot="1" x14ac:dyDescent="0.3">
      <c r="B87" s="132" t="s">
        <v>32</v>
      </c>
      <c r="C87" s="133"/>
      <c r="D87" s="134"/>
      <c r="E87" s="135"/>
      <c r="F87" s="136"/>
      <c r="G87" s="263"/>
      <c r="H87" s="137">
        <f>SUM(F80:H86)</f>
        <v>0</v>
      </c>
      <c r="I87" s="138"/>
      <c r="J87" s="280"/>
      <c r="K87" s="137">
        <f>SUM(I80:K86)</f>
        <v>0</v>
      </c>
      <c r="L87" s="138"/>
      <c r="M87" s="280"/>
      <c r="N87" s="137">
        <f>SUM(L80:N86)</f>
        <v>0</v>
      </c>
      <c r="O87" s="138"/>
      <c r="P87" s="280"/>
      <c r="Q87" s="137">
        <f>SUM(O80:Q86)</f>
        <v>0</v>
      </c>
      <c r="R87" s="138"/>
      <c r="S87" s="280"/>
      <c r="T87" s="137">
        <f>SUM(R80:T86)</f>
        <v>0</v>
      </c>
      <c r="U87" s="138"/>
      <c r="V87" s="280"/>
      <c r="W87" s="137">
        <f>SUM(U80:W86)</f>
        <v>0</v>
      </c>
      <c r="X87" s="138"/>
      <c r="Y87" s="280"/>
      <c r="Z87" s="137">
        <f>SUM(X80:Z86)</f>
        <v>0</v>
      </c>
      <c r="AA87" s="139">
        <f>H87+K87+N87+Q87+T87+W87+Z87</f>
        <v>0</v>
      </c>
      <c r="AB87" s="1"/>
      <c r="AC87" s="8"/>
      <c r="AD87" s="9"/>
      <c r="AE87" s="9"/>
      <c r="AF87" s="9"/>
      <c r="AG87" s="9"/>
      <c r="AH87" s="9"/>
      <c r="AI87" s="10"/>
      <c r="AJ87" s="10"/>
      <c r="AK87" s="10"/>
      <c r="AL87" s="10"/>
      <c r="AN87" s="10"/>
      <c r="AP87" s="10"/>
    </row>
    <row r="88" spans="1:42" s="5" customFormat="1" ht="11.25" customHeight="1" x14ac:dyDescent="0.25">
      <c r="B88" s="712"/>
      <c r="C88" s="712"/>
      <c r="D88" s="712"/>
      <c r="E88" s="713"/>
      <c r="F88" s="50"/>
      <c r="G88" s="261"/>
      <c r="H88" s="26"/>
      <c r="I88" s="25"/>
      <c r="J88" s="266"/>
      <c r="K88" s="26"/>
      <c r="L88" s="25"/>
      <c r="M88" s="266"/>
      <c r="N88" s="26"/>
      <c r="O88" s="25"/>
      <c r="P88" s="266"/>
      <c r="Q88" s="26"/>
      <c r="R88" s="25"/>
      <c r="S88" s="266"/>
      <c r="T88" s="27"/>
      <c r="U88" s="25"/>
      <c r="V88" s="266"/>
      <c r="W88" s="27"/>
      <c r="X88" s="25"/>
      <c r="Y88" s="266"/>
      <c r="Z88" s="27"/>
      <c r="AA88" s="61"/>
      <c r="AB88" s="1"/>
      <c r="AC88" s="8"/>
      <c r="AD88" s="9"/>
      <c r="AE88" s="13"/>
      <c r="AF88" s="13"/>
      <c r="AG88" s="13"/>
      <c r="AH88" s="9"/>
      <c r="AI88" s="10"/>
      <c r="AJ88" s="10"/>
      <c r="AK88" s="10"/>
      <c r="AL88" s="10"/>
      <c r="AN88" s="10"/>
      <c r="AP88" s="10"/>
    </row>
    <row r="89" spans="1:42" s="5" customFormat="1" ht="11.25" customHeight="1" x14ac:dyDescent="0.25">
      <c r="B89" s="716" t="s">
        <v>62</v>
      </c>
      <c r="C89" s="716"/>
      <c r="D89" s="716"/>
      <c r="E89" s="717"/>
      <c r="F89" s="148"/>
      <c r="G89" s="264"/>
      <c r="H89" s="149"/>
      <c r="I89" s="150"/>
      <c r="J89" s="281"/>
      <c r="K89" s="149"/>
      <c r="L89" s="150"/>
      <c r="M89" s="281"/>
      <c r="N89" s="149"/>
      <c r="O89" s="150"/>
      <c r="P89" s="281"/>
      <c r="Q89" s="149"/>
      <c r="R89" s="150"/>
      <c r="S89" s="281"/>
      <c r="T89" s="151"/>
      <c r="U89" s="150"/>
      <c r="V89" s="281"/>
      <c r="W89" s="151"/>
      <c r="X89" s="150"/>
      <c r="Y89" s="281"/>
      <c r="Z89" s="151"/>
      <c r="AA89" s="152"/>
      <c r="AB89" s="1"/>
      <c r="AC89" s="4"/>
      <c r="AD89" s="13"/>
      <c r="AE89" s="13"/>
      <c r="AF89" s="13"/>
      <c r="AG89" s="13"/>
      <c r="AH89" s="13"/>
      <c r="AI89" s="14"/>
      <c r="AJ89" s="14"/>
      <c r="AK89" s="14"/>
      <c r="AL89" s="10"/>
      <c r="AN89" s="10"/>
      <c r="AP89" s="10"/>
    </row>
    <row r="90" spans="1:42" s="5" customFormat="1" ht="11.25" customHeight="1" thickBot="1" x14ac:dyDescent="0.3">
      <c r="B90" s="219" t="s">
        <v>18</v>
      </c>
      <c r="C90" s="724" t="s">
        <v>19</v>
      </c>
      <c r="D90" s="725"/>
      <c r="E90" s="726"/>
      <c r="F90" s="728" t="s">
        <v>8</v>
      </c>
      <c r="G90" s="729"/>
      <c r="H90" s="730"/>
      <c r="I90" s="728" t="s">
        <v>8</v>
      </c>
      <c r="J90" s="729"/>
      <c r="K90" s="730"/>
      <c r="L90" s="728" t="s">
        <v>8</v>
      </c>
      <c r="M90" s="729"/>
      <c r="N90" s="730"/>
      <c r="O90" s="728" t="s">
        <v>8</v>
      </c>
      <c r="P90" s="729"/>
      <c r="Q90" s="730"/>
      <c r="R90" s="728" t="s">
        <v>8</v>
      </c>
      <c r="S90" s="729"/>
      <c r="T90" s="730"/>
      <c r="U90" s="728" t="s">
        <v>8</v>
      </c>
      <c r="V90" s="729"/>
      <c r="W90" s="730"/>
      <c r="X90" s="728" t="s">
        <v>8</v>
      </c>
      <c r="Y90" s="729"/>
      <c r="Z90" s="730"/>
      <c r="AA90" s="79" t="s">
        <v>8</v>
      </c>
      <c r="AB90" s="1"/>
      <c r="AC90" s="4"/>
      <c r="AD90" s="12"/>
      <c r="AE90" s="13"/>
      <c r="AF90" s="13"/>
      <c r="AG90" s="13"/>
      <c r="AH90" s="13"/>
      <c r="AI90" s="14"/>
      <c r="AJ90" s="14"/>
      <c r="AK90" s="14"/>
      <c r="AL90" s="10"/>
      <c r="AN90" s="10"/>
      <c r="AP90" s="10"/>
    </row>
    <row r="91" spans="1:42" ht="11.25" customHeight="1" x14ac:dyDescent="0.25">
      <c r="B91" s="240"/>
      <c r="C91" s="746"/>
      <c r="D91" s="747"/>
      <c r="E91" s="748"/>
      <c r="F91" s="494"/>
      <c r="G91" s="495"/>
      <c r="H91" s="244"/>
      <c r="I91" s="500"/>
      <c r="J91" s="501"/>
      <c r="K91" s="243"/>
      <c r="L91" s="500"/>
      <c r="M91" s="501"/>
      <c r="N91" s="243"/>
      <c r="O91" s="500"/>
      <c r="P91" s="501"/>
      <c r="Q91" s="244"/>
      <c r="R91" s="500"/>
      <c r="S91" s="501"/>
      <c r="T91" s="244"/>
      <c r="U91" s="500"/>
      <c r="V91" s="501"/>
      <c r="W91" s="244"/>
      <c r="X91" s="500"/>
      <c r="Y91" s="501"/>
      <c r="Z91" s="244"/>
      <c r="AA91" s="73">
        <f t="shared" ref="AA91:AA98" si="75">SUM(F91:Z91)</f>
        <v>0</v>
      </c>
      <c r="AD91" s="13"/>
      <c r="AE91" s="13"/>
      <c r="AF91" s="13"/>
      <c r="AG91" s="13"/>
      <c r="AH91" s="13"/>
      <c r="AI91" s="14"/>
      <c r="AJ91" s="14"/>
      <c r="AK91" s="14"/>
      <c r="AL91" s="14"/>
      <c r="AN91" s="14"/>
      <c r="AP91" s="14"/>
    </row>
    <row r="92" spans="1:42" ht="11.25" customHeight="1" x14ac:dyDescent="0.25">
      <c r="B92" s="239"/>
      <c r="C92" s="671"/>
      <c r="D92" s="672"/>
      <c r="E92" s="673"/>
      <c r="F92" s="496"/>
      <c r="G92" s="497"/>
      <c r="H92" s="243"/>
      <c r="I92" s="490"/>
      <c r="J92" s="491"/>
      <c r="K92" s="243"/>
      <c r="L92" s="490"/>
      <c r="M92" s="491"/>
      <c r="N92" s="243"/>
      <c r="O92" s="490"/>
      <c r="P92" s="491"/>
      <c r="Q92" s="243"/>
      <c r="R92" s="490"/>
      <c r="S92" s="491"/>
      <c r="T92" s="243"/>
      <c r="U92" s="490"/>
      <c r="V92" s="491"/>
      <c r="W92" s="243"/>
      <c r="X92" s="490"/>
      <c r="Y92" s="491"/>
      <c r="Z92" s="243"/>
      <c r="AA92" s="58">
        <f t="shared" si="75"/>
        <v>0</v>
      </c>
      <c r="AD92" s="12"/>
      <c r="AE92" s="13"/>
      <c r="AF92" s="13"/>
      <c r="AG92" s="13"/>
      <c r="AH92" s="13"/>
      <c r="AI92" s="14"/>
      <c r="AJ92" s="14"/>
      <c r="AK92" s="14"/>
      <c r="AL92" s="14"/>
      <c r="AN92" s="14"/>
      <c r="AP92" s="14"/>
    </row>
    <row r="93" spans="1:42" ht="11.25" customHeight="1" x14ac:dyDescent="0.25">
      <c r="B93" s="239"/>
      <c r="C93" s="671"/>
      <c r="D93" s="672"/>
      <c r="E93" s="673"/>
      <c r="F93" s="496"/>
      <c r="G93" s="497"/>
      <c r="H93" s="243"/>
      <c r="I93" s="490"/>
      <c r="J93" s="491"/>
      <c r="K93" s="243"/>
      <c r="L93" s="490"/>
      <c r="M93" s="491"/>
      <c r="N93" s="243"/>
      <c r="O93" s="490"/>
      <c r="P93" s="491"/>
      <c r="Q93" s="243"/>
      <c r="R93" s="490"/>
      <c r="S93" s="491"/>
      <c r="T93" s="243"/>
      <c r="U93" s="490"/>
      <c r="V93" s="491"/>
      <c r="W93" s="243"/>
      <c r="X93" s="490"/>
      <c r="Y93" s="491"/>
      <c r="Z93" s="243"/>
      <c r="AA93" s="58">
        <f t="shared" si="75"/>
        <v>0</v>
      </c>
      <c r="AD93" s="13"/>
      <c r="AE93" s="13"/>
      <c r="AF93" s="13"/>
      <c r="AG93" s="13"/>
      <c r="AH93" s="13"/>
      <c r="AI93" s="14"/>
      <c r="AJ93" s="14"/>
      <c r="AK93" s="14"/>
      <c r="AL93" s="14"/>
      <c r="AN93" s="14"/>
      <c r="AP93" s="14"/>
    </row>
    <row r="94" spans="1:42" ht="11.25" customHeight="1" x14ac:dyDescent="0.25">
      <c r="B94" s="239"/>
      <c r="C94" s="671"/>
      <c r="D94" s="672"/>
      <c r="E94" s="673"/>
      <c r="F94" s="496"/>
      <c r="G94" s="497"/>
      <c r="H94" s="243"/>
      <c r="I94" s="490"/>
      <c r="J94" s="491"/>
      <c r="K94" s="243"/>
      <c r="L94" s="490"/>
      <c r="M94" s="491"/>
      <c r="N94" s="243"/>
      <c r="O94" s="490"/>
      <c r="P94" s="491"/>
      <c r="Q94" s="243"/>
      <c r="R94" s="490"/>
      <c r="S94" s="491"/>
      <c r="T94" s="243"/>
      <c r="U94" s="490"/>
      <c r="V94" s="491"/>
      <c r="W94" s="243"/>
      <c r="X94" s="490"/>
      <c r="Y94" s="491"/>
      <c r="Z94" s="243"/>
      <c r="AA94" s="58">
        <f t="shared" si="75"/>
        <v>0</v>
      </c>
      <c r="AD94" s="12"/>
      <c r="AE94" s="13"/>
      <c r="AF94" s="13"/>
      <c r="AG94" s="13"/>
      <c r="AH94" s="13"/>
      <c r="AI94" s="14"/>
      <c r="AJ94" s="14"/>
      <c r="AK94" s="14"/>
      <c r="AL94" s="14"/>
      <c r="AN94" s="14"/>
      <c r="AP94" s="14"/>
    </row>
    <row r="95" spans="1:42" ht="11.25" customHeight="1" x14ac:dyDescent="0.25">
      <c r="B95" s="239"/>
      <c r="C95" s="671"/>
      <c r="D95" s="672"/>
      <c r="E95" s="673"/>
      <c r="F95" s="496"/>
      <c r="G95" s="497"/>
      <c r="H95" s="243"/>
      <c r="I95" s="490"/>
      <c r="J95" s="491"/>
      <c r="K95" s="243"/>
      <c r="L95" s="490"/>
      <c r="M95" s="491"/>
      <c r="N95" s="243"/>
      <c r="O95" s="490"/>
      <c r="P95" s="491"/>
      <c r="Q95" s="243"/>
      <c r="R95" s="490"/>
      <c r="S95" s="491"/>
      <c r="T95" s="243"/>
      <c r="U95" s="490"/>
      <c r="V95" s="491"/>
      <c r="W95" s="243"/>
      <c r="X95" s="490"/>
      <c r="Y95" s="491"/>
      <c r="Z95" s="243"/>
      <c r="AA95" s="58">
        <f t="shared" si="75"/>
        <v>0</v>
      </c>
      <c r="AD95" s="13"/>
      <c r="AE95" s="13"/>
      <c r="AF95" s="13"/>
      <c r="AG95" s="13"/>
      <c r="AH95" s="13"/>
      <c r="AI95" s="14"/>
      <c r="AJ95" s="14"/>
      <c r="AK95" s="14"/>
      <c r="AL95" s="14"/>
      <c r="AN95" s="14"/>
      <c r="AP95" s="14"/>
    </row>
    <row r="96" spans="1:42" ht="11.25" customHeight="1" x14ac:dyDescent="0.25">
      <c r="B96" s="239"/>
      <c r="C96" s="671"/>
      <c r="D96" s="672"/>
      <c r="E96" s="673"/>
      <c r="F96" s="496"/>
      <c r="G96" s="497"/>
      <c r="H96" s="243"/>
      <c r="I96" s="490"/>
      <c r="J96" s="491"/>
      <c r="K96" s="243"/>
      <c r="L96" s="490"/>
      <c r="M96" s="491"/>
      <c r="N96" s="243"/>
      <c r="O96" s="490"/>
      <c r="P96" s="491"/>
      <c r="Q96" s="243"/>
      <c r="R96" s="490"/>
      <c r="S96" s="491"/>
      <c r="T96" s="243"/>
      <c r="U96" s="490"/>
      <c r="V96" s="491"/>
      <c r="W96" s="243"/>
      <c r="X96" s="490"/>
      <c r="Y96" s="491"/>
      <c r="Z96" s="243"/>
      <c r="AA96" s="58">
        <f t="shared" si="75"/>
        <v>0</v>
      </c>
      <c r="AD96" s="12"/>
      <c r="AE96" s="13"/>
      <c r="AF96" s="13"/>
      <c r="AG96" s="13"/>
      <c r="AH96" s="13"/>
      <c r="AI96" s="14"/>
      <c r="AJ96" s="14"/>
      <c r="AK96" s="14"/>
      <c r="AL96" s="14"/>
      <c r="AN96" s="14"/>
      <c r="AP96" s="14"/>
    </row>
    <row r="97" spans="2:42" ht="11.25" customHeight="1" x14ac:dyDescent="0.25">
      <c r="B97" s="239"/>
      <c r="C97" s="671"/>
      <c r="D97" s="672"/>
      <c r="E97" s="673"/>
      <c r="F97" s="496"/>
      <c r="G97" s="497"/>
      <c r="H97" s="243"/>
      <c r="I97" s="490"/>
      <c r="J97" s="491"/>
      <c r="K97" s="243"/>
      <c r="L97" s="490"/>
      <c r="M97" s="491"/>
      <c r="N97" s="243"/>
      <c r="O97" s="490"/>
      <c r="P97" s="491"/>
      <c r="Q97" s="243"/>
      <c r="R97" s="490"/>
      <c r="S97" s="491"/>
      <c r="T97" s="243"/>
      <c r="U97" s="490"/>
      <c r="V97" s="491"/>
      <c r="W97" s="243"/>
      <c r="X97" s="490"/>
      <c r="Y97" s="491"/>
      <c r="Z97" s="243"/>
      <c r="AA97" s="58">
        <f t="shared" si="75"/>
        <v>0</v>
      </c>
      <c r="AD97" s="13"/>
      <c r="AE97" s="13"/>
      <c r="AF97" s="13"/>
      <c r="AG97" s="13"/>
      <c r="AH97" s="13"/>
      <c r="AI97" s="14"/>
      <c r="AJ97" s="14"/>
      <c r="AK97" s="14"/>
      <c r="AL97" s="14"/>
      <c r="AN97" s="14"/>
      <c r="AP97" s="14"/>
    </row>
    <row r="98" spans="2:42" ht="11.25" customHeight="1" x14ac:dyDescent="0.25">
      <c r="B98" s="239"/>
      <c r="C98" s="671"/>
      <c r="D98" s="672"/>
      <c r="E98" s="673"/>
      <c r="F98" s="496"/>
      <c r="G98" s="497"/>
      <c r="H98" s="243"/>
      <c r="I98" s="490"/>
      <c r="J98" s="491"/>
      <c r="K98" s="243"/>
      <c r="L98" s="490"/>
      <c r="M98" s="491"/>
      <c r="N98" s="243"/>
      <c r="O98" s="490"/>
      <c r="P98" s="491"/>
      <c r="Q98" s="243"/>
      <c r="R98" s="490"/>
      <c r="S98" s="491"/>
      <c r="T98" s="243"/>
      <c r="U98" s="490"/>
      <c r="V98" s="491"/>
      <c r="W98" s="243"/>
      <c r="X98" s="490"/>
      <c r="Y98" s="491"/>
      <c r="Z98" s="243"/>
      <c r="AA98" s="58">
        <f t="shared" si="75"/>
        <v>0</v>
      </c>
      <c r="AD98" s="12"/>
      <c r="AE98" s="13"/>
      <c r="AF98" s="13"/>
      <c r="AG98" s="13"/>
      <c r="AH98" s="13"/>
      <c r="AI98" s="14"/>
      <c r="AJ98" s="14"/>
      <c r="AK98" s="14"/>
      <c r="AL98" s="14"/>
      <c r="AN98" s="14"/>
      <c r="AP98" s="14"/>
    </row>
    <row r="99" spans="2:42" ht="11.25" customHeight="1" x14ac:dyDescent="0.25">
      <c r="B99" s="239"/>
      <c r="C99" s="671"/>
      <c r="D99" s="672"/>
      <c r="E99" s="673"/>
      <c r="F99" s="496"/>
      <c r="G99" s="497"/>
      <c r="H99" s="243"/>
      <c r="I99" s="490"/>
      <c r="J99" s="491"/>
      <c r="K99" s="243"/>
      <c r="L99" s="490"/>
      <c r="M99" s="491"/>
      <c r="N99" s="243"/>
      <c r="O99" s="490"/>
      <c r="P99" s="491"/>
      <c r="Q99" s="243"/>
      <c r="R99" s="490"/>
      <c r="S99" s="491"/>
      <c r="T99" s="243"/>
      <c r="U99" s="490"/>
      <c r="V99" s="491"/>
      <c r="W99" s="243"/>
      <c r="X99" s="490"/>
      <c r="Y99" s="491"/>
      <c r="Z99" s="243"/>
      <c r="AA99" s="58">
        <f t="shared" ref="AA99:AA104" si="76">SUM(F99:Z99)</f>
        <v>0</v>
      </c>
      <c r="AD99" s="13"/>
      <c r="AE99" s="13"/>
      <c r="AF99" s="13"/>
      <c r="AG99" s="13"/>
      <c r="AH99" s="13"/>
      <c r="AI99" s="14"/>
      <c r="AJ99" s="14"/>
      <c r="AK99" s="14"/>
      <c r="AL99" s="14"/>
      <c r="AN99" s="14"/>
      <c r="AP99" s="14"/>
    </row>
    <row r="100" spans="2:42" ht="11.25" customHeight="1" x14ac:dyDescent="0.25">
      <c r="B100" s="239"/>
      <c r="C100" s="671"/>
      <c r="D100" s="672"/>
      <c r="E100" s="673"/>
      <c r="F100" s="496"/>
      <c r="G100" s="497"/>
      <c r="H100" s="243"/>
      <c r="I100" s="490"/>
      <c r="J100" s="491"/>
      <c r="K100" s="243"/>
      <c r="L100" s="490"/>
      <c r="M100" s="491"/>
      <c r="N100" s="243"/>
      <c r="O100" s="490"/>
      <c r="P100" s="491"/>
      <c r="Q100" s="243"/>
      <c r="R100" s="490"/>
      <c r="S100" s="491"/>
      <c r="T100" s="243"/>
      <c r="U100" s="490"/>
      <c r="V100" s="491"/>
      <c r="W100" s="243"/>
      <c r="X100" s="490"/>
      <c r="Y100" s="491"/>
      <c r="Z100" s="243"/>
      <c r="AA100" s="58">
        <f t="shared" si="76"/>
        <v>0</v>
      </c>
      <c r="AD100" s="12"/>
      <c r="AE100" s="13"/>
      <c r="AF100" s="13"/>
      <c r="AG100" s="13"/>
      <c r="AH100" s="13"/>
      <c r="AI100" s="14"/>
      <c r="AJ100" s="14"/>
      <c r="AK100" s="14"/>
      <c r="AL100" s="14"/>
      <c r="AN100" s="14"/>
      <c r="AP100" s="14"/>
    </row>
    <row r="101" spans="2:42" ht="11.25" customHeight="1" x14ac:dyDescent="0.25">
      <c r="B101" s="239"/>
      <c r="C101" s="671"/>
      <c r="D101" s="672"/>
      <c r="E101" s="673"/>
      <c r="F101" s="496"/>
      <c r="G101" s="497"/>
      <c r="H101" s="243"/>
      <c r="I101" s="490"/>
      <c r="J101" s="491"/>
      <c r="K101" s="243"/>
      <c r="L101" s="490"/>
      <c r="M101" s="491"/>
      <c r="N101" s="243"/>
      <c r="O101" s="490"/>
      <c r="P101" s="491"/>
      <c r="Q101" s="243"/>
      <c r="R101" s="490"/>
      <c r="S101" s="491"/>
      <c r="T101" s="243"/>
      <c r="U101" s="490"/>
      <c r="V101" s="491"/>
      <c r="W101" s="243"/>
      <c r="X101" s="490"/>
      <c r="Y101" s="491"/>
      <c r="Z101" s="243"/>
      <c r="AA101" s="58">
        <f t="shared" si="76"/>
        <v>0</v>
      </c>
      <c r="AD101" s="13"/>
      <c r="AE101" s="13"/>
      <c r="AF101" s="13"/>
      <c r="AG101" s="13"/>
      <c r="AH101" s="13"/>
      <c r="AI101" s="14"/>
      <c r="AJ101" s="14"/>
      <c r="AK101" s="14"/>
      <c r="AL101" s="14"/>
      <c r="AN101" s="14"/>
      <c r="AP101" s="14"/>
    </row>
    <row r="102" spans="2:42" ht="11.25" customHeight="1" x14ac:dyDescent="0.25">
      <c r="B102" s="239"/>
      <c r="C102" s="671"/>
      <c r="D102" s="672"/>
      <c r="E102" s="673"/>
      <c r="F102" s="496"/>
      <c r="G102" s="497"/>
      <c r="H102" s="243"/>
      <c r="I102" s="490"/>
      <c r="J102" s="491"/>
      <c r="K102" s="243"/>
      <c r="L102" s="490"/>
      <c r="M102" s="491"/>
      <c r="N102" s="243"/>
      <c r="O102" s="490"/>
      <c r="P102" s="491"/>
      <c r="Q102" s="243"/>
      <c r="R102" s="490"/>
      <c r="S102" s="491"/>
      <c r="T102" s="243"/>
      <c r="U102" s="490"/>
      <c r="V102" s="491"/>
      <c r="W102" s="243"/>
      <c r="X102" s="490"/>
      <c r="Y102" s="491"/>
      <c r="Z102" s="243"/>
      <c r="AA102" s="58">
        <f t="shared" si="76"/>
        <v>0</v>
      </c>
      <c r="AD102" s="12"/>
      <c r="AE102" s="13"/>
      <c r="AF102" s="13"/>
      <c r="AG102" s="13"/>
      <c r="AH102" s="13"/>
      <c r="AI102" s="14"/>
      <c r="AJ102" s="14"/>
      <c r="AK102" s="14"/>
      <c r="AL102" s="14"/>
      <c r="AN102" s="14"/>
      <c r="AP102" s="14"/>
    </row>
    <row r="103" spans="2:42" ht="11.25" customHeight="1" x14ac:dyDescent="0.25">
      <c r="B103" s="239"/>
      <c r="C103" s="671"/>
      <c r="D103" s="672"/>
      <c r="E103" s="673"/>
      <c r="F103" s="496"/>
      <c r="G103" s="497"/>
      <c r="H103" s="243"/>
      <c r="I103" s="490"/>
      <c r="J103" s="491"/>
      <c r="K103" s="243"/>
      <c r="L103" s="490"/>
      <c r="M103" s="491"/>
      <c r="N103" s="243"/>
      <c r="O103" s="490"/>
      <c r="P103" s="491"/>
      <c r="Q103" s="243"/>
      <c r="R103" s="490"/>
      <c r="S103" s="491"/>
      <c r="T103" s="243"/>
      <c r="U103" s="490"/>
      <c r="V103" s="491"/>
      <c r="W103" s="243"/>
      <c r="X103" s="490"/>
      <c r="Y103" s="491"/>
      <c r="Z103" s="243"/>
      <c r="AA103" s="58">
        <f t="shared" si="76"/>
        <v>0</v>
      </c>
      <c r="AD103" s="12"/>
      <c r="AE103" s="13"/>
      <c r="AF103" s="13"/>
      <c r="AG103" s="13"/>
      <c r="AH103" s="13"/>
      <c r="AI103" s="14"/>
      <c r="AJ103" s="14"/>
      <c r="AK103" s="14"/>
      <c r="AL103" s="14"/>
      <c r="AN103" s="14"/>
      <c r="AP103" s="14"/>
    </row>
    <row r="104" spans="2:42" ht="11.25" customHeight="1" x14ac:dyDescent="0.25">
      <c r="B104" s="239"/>
      <c r="C104" s="671"/>
      <c r="D104" s="672"/>
      <c r="E104" s="673"/>
      <c r="F104" s="496"/>
      <c r="G104" s="497"/>
      <c r="H104" s="243"/>
      <c r="I104" s="490"/>
      <c r="J104" s="491"/>
      <c r="K104" s="243"/>
      <c r="L104" s="490"/>
      <c r="M104" s="491"/>
      <c r="N104" s="243"/>
      <c r="O104" s="490"/>
      <c r="P104" s="491"/>
      <c r="Q104" s="243"/>
      <c r="R104" s="490"/>
      <c r="S104" s="491"/>
      <c r="T104" s="243"/>
      <c r="U104" s="490"/>
      <c r="V104" s="491"/>
      <c r="W104" s="243"/>
      <c r="X104" s="490"/>
      <c r="Y104" s="491"/>
      <c r="Z104" s="243"/>
      <c r="AA104" s="58">
        <f t="shared" si="76"/>
        <v>0</v>
      </c>
      <c r="AD104" s="13"/>
      <c r="AE104" s="13"/>
      <c r="AF104" s="13"/>
      <c r="AG104" s="13"/>
      <c r="AH104" s="13"/>
      <c r="AI104" s="14"/>
      <c r="AJ104" s="14"/>
      <c r="AK104" s="14"/>
      <c r="AL104" s="14"/>
      <c r="AN104" s="14"/>
      <c r="AP104" s="14"/>
    </row>
    <row r="105" spans="2:42" ht="11.25" customHeight="1" x14ac:dyDescent="0.25">
      <c r="B105" s="239"/>
      <c r="C105" s="671"/>
      <c r="D105" s="672"/>
      <c r="E105" s="673"/>
      <c r="F105" s="496"/>
      <c r="G105" s="497"/>
      <c r="H105" s="243"/>
      <c r="I105" s="490"/>
      <c r="J105" s="491"/>
      <c r="K105" s="243"/>
      <c r="L105" s="490"/>
      <c r="M105" s="491"/>
      <c r="N105" s="243"/>
      <c r="O105" s="490"/>
      <c r="P105" s="491"/>
      <c r="Q105" s="243"/>
      <c r="R105" s="490"/>
      <c r="S105" s="491"/>
      <c r="T105" s="243"/>
      <c r="U105" s="490"/>
      <c r="V105" s="491"/>
      <c r="W105" s="243"/>
      <c r="X105" s="490"/>
      <c r="Y105" s="491"/>
      <c r="Z105" s="243"/>
      <c r="AA105" s="58">
        <f>SUM(F105:Z105)</f>
        <v>0</v>
      </c>
      <c r="AD105" s="12"/>
      <c r="AE105" s="13"/>
      <c r="AF105" s="13"/>
      <c r="AG105" s="13"/>
      <c r="AH105" s="13"/>
      <c r="AI105" s="14"/>
      <c r="AJ105" s="14"/>
      <c r="AK105" s="14"/>
      <c r="AL105" s="14"/>
      <c r="AN105" s="14"/>
      <c r="AP105" s="14"/>
    </row>
    <row r="106" spans="2:42" ht="11.25" customHeight="1" x14ac:dyDescent="0.25">
      <c r="B106" s="239"/>
      <c r="C106" s="671"/>
      <c r="D106" s="672"/>
      <c r="E106" s="673"/>
      <c r="F106" s="496"/>
      <c r="G106" s="497"/>
      <c r="H106" s="243"/>
      <c r="I106" s="490"/>
      <c r="J106" s="491"/>
      <c r="K106" s="243"/>
      <c r="L106" s="490"/>
      <c r="M106" s="491"/>
      <c r="N106" s="243"/>
      <c r="O106" s="490"/>
      <c r="P106" s="491"/>
      <c r="Q106" s="243"/>
      <c r="R106" s="490"/>
      <c r="S106" s="491"/>
      <c r="T106" s="243"/>
      <c r="U106" s="490"/>
      <c r="V106" s="491"/>
      <c r="W106" s="243"/>
      <c r="X106" s="490"/>
      <c r="Y106" s="491"/>
      <c r="Z106" s="243"/>
      <c r="AA106" s="58">
        <f t="shared" ref="AA106:AA111" si="77">SUM(F106:Z106)</f>
        <v>0</v>
      </c>
      <c r="AD106" s="13"/>
      <c r="AE106" s="13"/>
      <c r="AF106" s="13"/>
      <c r="AG106" s="13"/>
      <c r="AH106" s="13"/>
      <c r="AI106" s="14"/>
      <c r="AJ106" s="14"/>
      <c r="AK106" s="14"/>
      <c r="AL106" s="14"/>
      <c r="AN106" s="14"/>
      <c r="AP106" s="14"/>
    </row>
    <row r="107" spans="2:42" ht="11.25" customHeight="1" x14ac:dyDescent="0.25">
      <c r="B107" s="239"/>
      <c r="C107" s="671"/>
      <c r="D107" s="672"/>
      <c r="E107" s="673"/>
      <c r="F107" s="496"/>
      <c r="G107" s="497"/>
      <c r="H107" s="243"/>
      <c r="I107" s="490"/>
      <c r="J107" s="491"/>
      <c r="K107" s="243"/>
      <c r="L107" s="490"/>
      <c r="M107" s="491"/>
      <c r="N107" s="243"/>
      <c r="O107" s="490"/>
      <c r="P107" s="491"/>
      <c r="Q107" s="243"/>
      <c r="R107" s="490"/>
      <c r="S107" s="491"/>
      <c r="T107" s="243"/>
      <c r="U107" s="490"/>
      <c r="V107" s="491"/>
      <c r="W107" s="243"/>
      <c r="X107" s="490"/>
      <c r="Y107" s="491"/>
      <c r="Z107" s="243"/>
      <c r="AA107" s="58">
        <f t="shared" si="77"/>
        <v>0</v>
      </c>
      <c r="AD107" s="12"/>
      <c r="AE107" s="13"/>
      <c r="AF107" s="13"/>
      <c r="AG107" s="13"/>
      <c r="AH107" s="13"/>
      <c r="AI107" s="14"/>
      <c r="AJ107" s="14"/>
      <c r="AK107" s="14"/>
      <c r="AL107" s="14"/>
      <c r="AN107" s="14"/>
      <c r="AP107" s="14"/>
    </row>
    <row r="108" spans="2:42" ht="11.25" customHeight="1" x14ac:dyDescent="0.25">
      <c r="B108" s="239"/>
      <c r="C108" s="671"/>
      <c r="D108" s="672"/>
      <c r="E108" s="673"/>
      <c r="F108" s="496"/>
      <c r="G108" s="497"/>
      <c r="H108" s="243"/>
      <c r="I108" s="490"/>
      <c r="J108" s="491"/>
      <c r="K108" s="243"/>
      <c r="L108" s="490"/>
      <c r="M108" s="491"/>
      <c r="N108" s="243"/>
      <c r="O108" s="490"/>
      <c r="P108" s="491"/>
      <c r="Q108" s="243"/>
      <c r="R108" s="490"/>
      <c r="S108" s="491"/>
      <c r="T108" s="243"/>
      <c r="U108" s="490"/>
      <c r="V108" s="491"/>
      <c r="W108" s="243"/>
      <c r="X108" s="490"/>
      <c r="Y108" s="491"/>
      <c r="Z108" s="243"/>
      <c r="AA108" s="58">
        <f t="shared" si="77"/>
        <v>0</v>
      </c>
      <c r="AD108" s="13"/>
      <c r="AE108" s="13"/>
      <c r="AF108" s="13"/>
      <c r="AG108" s="13"/>
      <c r="AH108" s="13"/>
      <c r="AI108" s="14"/>
      <c r="AJ108" s="14"/>
      <c r="AK108" s="14"/>
      <c r="AL108" s="14"/>
      <c r="AN108" s="14"/>
      <c r="AP108" s="14"/>
    </row>
    <row r="109" spans="2:42" ht="11.25" customHeight="1" x14ac:dyDescent="0.25">
      <c r="B109" s="239"/>
      <c r="C109" s="671"/>
      <c r="D109" s="672"/>
      <c r="E109" s="673"/>
      <c r="F109" s="496"/>
      <c r="G109" s="497"/>
      <c r="H109" s="243"/>
      <c r="I109" s="490"/>
      <c r="J109" s="491"/>
      <c r="K109" s="243"/>
      <c r="L109" s="490"/>
      <c r="M109" s="491"/>
      <c r="N109" s="243"/>
      <c r="O109" s="490"/>
      <c r="P109" s="491"/>
      <c r="Q109" s="243"/>
      <c r="R109" s="490"/>
      <c r="S109" s="491"/>
      <c r="T109" s="243"/>
      <c r="U109" s="490"/>
      <c r="V109" s="491"/>
      <c r="W109" s="243"/>
      <c r="X109" s="490"/>
      <c r="Y109" s="491"/>
      <c r="Z109" s="243"/>
      <c r="AA109" s="58">
        <f t="shared" si="77"/>
        <v>0</v>
      </c>
      <c r="AD109" s="12"/>
      <c r="AE109" s="13"/>
      <c r="AF109" s="13"/>
      <c r="AG109" s="13"/>
      <c r="AH109" s="13"/>
      <c r="AI109" s="14"/>
      <c r="AJ109" s="14"/>
      <c r="AK109" s="14"/>
      <c r="AL109" s="14"/>
      <c r="AN109" s="14"/>
      <c r="AP109" s="14"/>
    </row>
    <row r="110" spans="2:42" ht="11.25" customHeight="1" x14ac:dyDescent="0.25">
      <c r="B110" s="239"/>
      <c r="C110" s="671"/>
      <c r="D110" s="672"/>
      <c r="E110" s="673"/>
      <c r="F110" s="496"/>
      <c r="G110" s="497"/>
      <c r="H110" s="243"/>
      <c r="I110" s="490"/>
      <c r="J110" s="491"/>
      <c r="K110" s="243"/>
      <c r="L110" s="490"/>
      <c r="M110" s="491"/>
      <c r="N110" s="243"/>
      <c r="O110" s="490"/>
      <c r="P110" s="491"/>
      <c r="Q110" s="243"/>
      <c r="R110" s="490"/>
      <c r="S110" s="491"/>
      <c r="T110" s="243"/>
      <c r="U110" s="490"/>
      <c r="V110" s="491"/>
      <c r="W110" s="243"/>
      <c r="X110" s="490"/>
      <c r="Y110" s="491"/>
      <c r="Z110" s="243"/>
      <c r="AA110" s="58">
        <f t="shared" si="77"/>
        <v>0</v>
      </c>
      <c r="AD110" s="13"/>
      <c r="AE110" s="9"/>
      <c r="AF110" s="9"/>
      <c r="AG110" s="9"/>
      <c r="AH110" s="13"/>
      <c r="AI110" s="14"/>
      <c r="AJ110" s="14"/>
      <c r="AK110" s="14"/>
      <c r="AL110" s="14"/>
      <c r="AN110" s="14"/>
      <c r="AP110" s="14"/>
    </row>
    <row r="111" spans="2:42" ht="11.25" customHeight="1" x14ac:dyDescent="0.25">
      <c r="B111" s="239"/>
      <c r="C111" s="671"/>
      <c r="D111" s="672"/>
      <c r="E111" s="673"/>
      <c r="F111" s="496"/>
      <c r="G111" s="497"/>
      <c r="H111" s="243"/>
      <c r="I111" s="490"/>
      <c r="J111" s="491"/>
      <c r="K111" s="243"/>
      <c r="L111" s="490"/>
      <c r="M111" s="491"/>
      <c r="N111" s="243"/>
      <c r="O111" s="490"/>
      <c r="P111" s="491"/>
      <c r="Q111" s="243"/>
      <c r="R111" s="490"/>
      <c r="S111" s="491"/>
      <c r="T111" s="243"/>
      <c r="U111" s="490"/>
      <c r="V111" s="491"/>
      <c r="W111" s="243"/>
      <c r="X111" s="490"/>
      <c r="Y111" s="491"/>
      <c r="Z111" s="243"/>
      <c r="AA111" s="58">
        <f t="shared" si="77"/>
        <v>0</v>
      </c>
      <c r="AC111" s="8"/>
      <c r="AD111" s="9"/>
      <c r="AE111" s="9"/>
      <c r="AF111" s="9"/>
      <c r="AG111" s="9"/>
      <c r="AH111" s="9"/>
      <c r="AI111" s="10"/>
      <c r="AJ111" s="10"/>
      <c r="AK111" s="10"/>
      <c r="AL111" s="14"/>
      <c r="AN111" s="14"/>
      <c r="AP111" s="14"/>
    </row>
    <row r="112" spans="2:42" ht="11.25" customHeight="1" x14ac:dyDescent="0.25">
      <c r="B112" s="241"/>
      <c r="C112" s="752"/>
      <c r="D112" s="698"/>
      <c r="E112" s="699"/>
      <c r="F112" s="498"/>
      <c r="G112" s="499"/>
      <c r="H112" s="245"/>
      <c r="I112" s="502"/>
      <c r="J112" s="503"/>
      <c r="K112" s="245"/>
      <c r="L112" s="502"/>
      <c r="M112" s="503"/>
      <c r="N112" s="245"/>
      <c r="O112" s="502"/>
      <c r="P112" s="503"/>
      <c r="Q112" s="245"/>
      <c r="R112" s="502"/>
      <c r="S112" s="503"/>
      <c r="T112" s="245"/>
      <c r="U112" s="502"/>
      <c r="V112" s="503"/>
      <c r="W112" s="245"/>
      <c r="X112" s="502"/>
      <c r="Y112" s="503"/>
      <c r="Z112" s="245"/>
      <c r="AA112" s="58">
        <f>SUM(F112:Z112)</f>
        <v>0</v>
      </c>
      <c r="AC112" s="8"/>
      <c r="AD112" s="9"/>
      <c r="AE112" s="8"/>
      <c r="AF112" s="8"/>
      <c r="AG112" s="8"/>
      <c r="AH112" s="9"/>
      <c r="AI112" s="10"/>
      <c r="AJ112" s="10"/>
      <c r="AK112" s="10"/>
      <c r="AL112" s="14"/>
      <c r="AN112" s="14"/>
      <c r="AP112" s="14"/>
    </row>
    <row r="113" spans="2:42" s="5" customFormat="1" ht="11.25" customHeight="1" thickBot="1" x14ac:dyDescent="0.3">
      <c r="B113" s="700" t="s">
        <v>20</v>
      </c>
      <c r="C113" s="701"/>
      <c r="D113" s="701"/>
      <c r="E113" s="702"/>
      <c r="F113" s="153"/>
      <c r="G113" s="265"/>
      <c r="H113" s="154">
        <f>SUM(F90:H112)</f>
        <v>0</v>
      </c>
      <c r="I113" s="153"/>
      <c r="J113" s="265"/>
      <c r="K113" s="154">
        <f>SUM(I90:K112)</f>
        <v>0</v>
      </c>
      <c r="L113" s="153"/>
      <c r="M113" s="265"/>
      <c r="N113" s="154">
        <f>SUM(L90:N112)</f>
        <v>0</v>
      </c>
      <c r="O113" s="153"/>
      <c r="P113" s="265"/>
      <c r="Q113" s="154">
        <f>SUM(O90:Q112)</f>
        <v>0</v>
      </c>
      <c r="R113" s="153"/>
      <c r="S113" s="265"/>
      <c r="T113" s="154">
        <f>SUM(R90:T112)</f>
        <v>0</v>
      </c>
      <c r="U113" s="153"/>
      <c r="V113" s="265"/>
      <c r="W113" s="154">
        <f>SUM(U90:W112)</f>
        <v>0</v>
      </c>
      <c r="X113" s="153"/>
      <c r="Y113" s="265"/>
      <c r="Z113" s="154">
        <f>SUM(X90:Z112)</f>
        <v>0</v>
      </c>
      <c r="AA113" s="155">
        <f>H113+K113+N113+Q113+T113+W113+Z113</f>
        <v>0</v>
      </c>
      <c r="AB113" s="1"/>
      <c r="AC113" s="8"/>
      <c r="AD113" s="8"/>
      <c r="AE113" s="4"/>
      <c r="AF113" s="4"/>
      <c r="AG113" s="32"/>
      <c r="AH113" s="8"/>
      <c r="AL113" s="10"/>
      <c r="AN113" s="10"/>
      <c r="AP113" s="10"/>
    </row>
    <row r="114" spans="2:42" s="5" customFormat="1" ht="11.25" customHeight="1" x14ac:dyDescent="0.25">
      <c r="B114" s="28"/>
      <c r="C114" s="29"/>
      <c r="D114" s="30"/>
      <c r="E114" s="31"/>
      <c r="F114" s="25"/>
      <c r="G114" s="266"/>
      <c r="H114" s="26"/>
      <c r="I114" s="25"/>
      <c r="J114" s="266"/>
      <c r="K114" s="26"/>
      <c r="L114" s="25"/>
      <c r="M114" s="266"/>
      <c r="N114" s="26"/>
      <c r="O114" s="25"/>
      <c r="P114" s="266"/>
      <c r="Q114" s="26"/>
      <c r="R114" s="25"/>
      <c r="S114" s="266"/>
      <c r="T114" s="27"/>
      <c r="U114" s="25"/>
      <c r="V114" s="266"/>
      <c r="W114" s="27"/>
      <c r="X114" s="25"/>
      <c r="Y114" s="266"/>
      <c r="Z114" s="27"/>
      <c r="AA114" s="61"/>
      <c r="AB114" s="1"/>
      <c r="AC114" s="4"/>
      <c r="AD114" s="4"/>
      <c r="AE114" s="4"/>
      <c r="AF114" s="4"/>
      <c r="AG114" s="32"/>
      <c r="AH114" s="33"/>
      <c r="AI114" s="1"/>
      <c r="AJ114" s="1"/>
      <c r="AK114" s="1"/>
      <c r="AL114" s="10"/>
      <c r="AN114" s="10"/>
      <c r="AP114" s="10"/>
    </row>
    <row r="115" spans="2:42" s="5" customFormat="1" ht="11.25" customHeight="1" thickBot="1" x14ac:dyDescent="0.3">
      <c r="B115" s="406" t="s">
        <v>41</v>
      </c>
      <c r="C115" s="407" t="s">
        <v>295</v>
      </c>
      <c r="D115" s="408"/>
      <c r="E115" s="409"/>
      <c r="F115" s="410"/>
      <c r="G115" s="411"/>
      <c r="H115" s="412"/>
      <c r="I115" s="410"/>
      <c r="J115" s="411"/>
      <c r="K115" s="412"/>
      <c r="L115" s="410"/>
      <c r="M115" s="411"/>
      <c r="N115" s="412"/>
      <c r="O115" s="410"/>
      <c r="P115" s="411"/>
      <c r="Q115" s="412"/>
      <c r="R115" s="410"/>
      <c r="S115" s="411"/>
      <c r="T115" s="413"/>
      <c r="U115" s="410"/>
      <c r="V115" s="411"/>
      <c r="W115" s="413"/>
      <c r="X115" s="410"/>
      <c r="Y115" s="411"/>
      <c r="Z115" s="413"/>
      <c r="AA115" s="505"/>
      <c r="AB115" s="1"/>
      <c r="AC115" s="4"/>
      <c r="AD115" s="4"/>
      <c r="AE115" s="41"/>
      <c r="AF115" s="4"/>
      <c r="AG115" s="32"/>
      <c r="AH115" s="33"/>
      <c r="AI115" s="1"/>
      <c r="AJ115" s="1"/>
      <c r="AK115" s="1"/>
    </row>
    <row r="116" spans="2:42" s="7" customFormat="1" ht="11.25" customHeight="1" x14ac:dyDescent="0.25">
      <c r="B116" s="736" t="s">
        <v>251</v>
      </c>
      <c r="C116" s="736"/>
      <c r="D116" s="736"/>
      <c r="E116" s="737"/>
      <c r="F116" s="403"/>
      <c r="G116" s="211"/>
      <c r="H116" s="404"/>
      <c r="I116" s="403"/>
      <c r="J116" s="405"/>
      <c r="K116" s="404"/>
      <c r="L116" s="403"/>
      <c r="M116" s="405"/>
      <c r="N116" s="404"/>
      <c r="O116" s="403"/>
      <c r="P116" s="405"/>
      <c r="Q116" s="404"/>
      <c r="R116" s="403"/>
      <c r="S116" s="405"/>
      <c r="T116" s="404"/>
      <c r="U116" s="403"/>
      <c r="V116" s="405"/>
      <c r="W116" s="404"/>
      <c r="X116" s="403"/>
      <c r="Y116" s="405"/>
      <c r="Z116" s="404"/>
      <c r="AA116" s="67"/>
      <c r="AB116" s="1"/>
      <c r="AC116" s="4"/>
      <c r="AD116" s="4"/>
      <c r="AE116" s="4"/>
      <c r="AF116" s="4"/>
      <c r="AG116" s="32"/>
      <c r="AH116" s="33"/>
      <c r="AI116" s="1"/>
      <c r="AJ116" s="1"/>
      <c r="AK116" s="1"/>
    </row>
    <row r="117" spans="2:42" ht="11.25" customHeight="1" thickBot="1" x14ac:dyDescent="0.3">
      <c r="B117" s="121" t="s">
        <v>35</v>
      </c>
      <c r="C117" s="734"/>
      <c r="D117" s="734"/>
      <c r="E117" s="735"/>
      <c r="F117" s="124" t="s">
        <v>2</v>
      </c>
      <c r="G117" s="267"/>
      <c r="H117" s="125" t="s">
        <v>17</v>
      </c>
      <c r="I117" s="126" t="s">
        <v>2</v>
      </c>
      <c r="J117" s="282"/>
      <c r="K117" s="125" t="s">
        <v>17</v>
      </c>
      <c r="L117" s="126" t="s">
        <v>2</v>
      </c>
      <c r="M117" s="282"/>
      <c r="N117" s="125" t="s">
        <v>17</v>
      </c>
      <c r="O117" s="126" t="s">
        <v>2</v>
      </c>
      <c r="P117" s="282"/>
      <c r="Q117" s="125" t="s">
        <v>17</v>
      </c>
      <c r="R117" s="126" t="s">
        <v>2</v>
      </c>
      <c r="S117" s="282"/>
      <c r="T117" s="127" t="s">
        <v>17</v>
      </c>
      <c r="U117" s="126" t="s">
        <v>2</v>
      </c>
      <c r="V117" s="282"/>
      <c r="W117" s="127" t="s">
        <v>17</v>
      </c>
      <c r="X117" s="126" t="s">
        <v>2</v>
      </c>
      <c r="Y117" s="282"/>
      <c r="Z117" s="127" t="s">
        <v>17</v>
      </c>
      <c r="AA117" s="128" t="s">
        <v>8</v>
      </c>
      <c r="AG117" s="32"/>
      <c r="AH117" s="33"/>
    </row>
    <row r="118" spans="2:42" ht="11.25" customHeight="1" x14ac:dyDescent="0.25">
      <c r="B118" s="72" t="s">
        <v>21</v>
      </c>
      <c r="C118" s="72"/>
      <c r="D118" s="74"/>
      <c r="E118" s="75"/>
      <c r="F118" s="76"/>
      <c r="G118" s="268"/>
      <c r="H118" s="120"/>
      <c r="I118" s="76"/>
      <c r="J118" s="268"/>
      <c r="K118" s="120"/>
      <c r="L118" s="76"/>
      <c r="M118" s="268"/>
      <c r="N118" s="120"/>
      <c r="O118" s="76"/>
      <c r="P118" s="268"/>
      <c r="Q118" s="120"/>
      <c r="R118" s="76"/>
      <c r="S118" s="268"/>
      <c r="T118" s="120"/>
      <c r="U118" s="76"/>
      <c r="V118" s="268"/>
      <c r="W118" s="120"/>
      <c r="X118" s="76"/>
      <c r="Y118" s="268"/>
      <c r="Z118" s="120"/>
      <c r="AA118" s="73">
        <f>H118+K118+N118+Q118+T118+W118+Z118</f>
        <v>0</v>
      </c>
      <c r="AG118" s="32"/>
      <c r="AH118" s="33"/>
    </row>
    <row r="119" spans="2:42" ht="11.25" customHeight="1" x14ac:dyDescent="0.25">
      <c r="B119" s="20" t="s">
        <v>30</v>
      </c>
      <c r="C119" s="64"/>
      <c r="D119" s="34"/>
      <c r="E119" s="35"/>
      <c r="F119" s="16"/>
      <c r="G119" s="269"/>
      <c r="H119" s="391">
        <f>H118</f>
        <v>0</v>
      </c>
      <c r="I119" s="16"/>
      <c r="J119" s="269"/>
      <c r="K119" s="391">
        <f>K118</f>
        <v>0</v>
      </c>
      <c r="L119" s="16"/>
      <c r="M119" s="269"/>
      <c r="N119" s="391">
        <f>N118</f>
        <v>0</v>
      </c>
      <c r="O119" s="16"/>
      <c r="P119" s="269"/>
      <c r="Q119" s="391">
        <f>Q118</f>
        <v>0</v>
      </c>
      <c r="R119" s="16"/>
      <c r="S119" s="269"/>
      <c r="T119" s="391">
        <f>T118</f>
        <v>0</v>
      </c>
      <c r="U119" s="16"/>
      <c r="V119" s="269"/>
      <c r="W119" s="391">
        <f>W118</f>
        <v>0</v>
      </c>
      <c r="X119" s="16"/>
      <c r="Y119" s="269"/>
      <c r="Z119" s="391">
        <f>Z118</f>
        <v>0</v>
      </c>
      <c r="AA119" s="58">
        <f>H119+K119+N119+Q119+T119+W119+Z119</f>
        <v>0</v>
      </c>
      <c r="AE119" s="38"/>
      <c r="AF119" s="38"/>
      <c r="AG119" s="39"/>
      <c r="AH119" s="33"/>
    </row>
    <row r="120" spans="2:42" ht="11.25" customHeight="1" x14ac:dyDescent="0.25">
      <c r="B120" s="20" t="s">
        <v>22</v>
      </c>
      <c r="C120" s="20"/>
      <c r="D120" s="34"/>
      <c r="E120" s="35"/>
      <c r="F120" s="523"/>
      <c r="G120" s="340"/>
      <c r="H120" s="21">
        <f>ROUND(H119*F120,0)</f>
        <v>0</v>
      </c>
      <c r="I120" s="400">
        <f>F120</f>
        <v>0</v>
      </c>
      <c r="J120" s="340"/>
      <c r="K120" s="21">
        <f>ROUND(K119*I120,0)</f>
        <v>0</v>
      </c>
      <c r="L120" s="400">
        <f>I120</f>
        <v>0</v>
      </c>
      <c r="M120" s="340"/>
      <c r="N120" s="21">
        <f>ROUND(N119*L120,0)</f>
        <v>0</v>
      </c>
      <c r="O120" s="400">
        <f>L120</f>
        <v>0</v>
      </c>
      <c r="P120" s="340"/>
      <c r="Q120" s="21">
        <f>ROUND(Q119*O120,0)</f>
        <v>0</v>
      </c>
      <c r="R120" s="400">
        <f>O120</f>
        <v>0</v>
      </c>
      <c r="S120" s="340"/>
      <c r="T120" s="21">
        <f>ROUND(T119*R120,0)</f>
        <v>0</v>
      </c>
      <c r="U120" s="400">
        <f>R120</f>
        <v>0</v>
      </c>
      <c r="V120" s="340"/>
      <c r="W120" s="21">
        <f>ROUND(W119*U120,0)</f>
        <v>0</v>
      </c>
      <c r="X120" s="400">
        <f>U120</f>
        <v>0</v>
      </c>
      <c r="Y120" s="340"/>
      <c r="Z120" s="21">
        <f>ROUND(Z119*X120,0)</f>
        <v>0</v>
      </c>
      <c r="AA120" s="58">
        <f>H120+K120+N120+Q120+T120+W120+Z120</f>
        <v>0</v>
      </c>
      <c r="AC120" s="38"/>
      <c r="AD120" s="38"/>
      <c r="AE120" s="38"/>
      <c r="AF120" s="38"/>
      <c r="AG120" s="39"/>
      <c r="AH120" s="40"/>
      <c r="AI120" s="7"/>
      <c r="AJ120" s="7"/>
      <c r="AK120" s="7"/>
    </row>
    <row r="121" spans="2:42" ht="11.25" customHeight="1" x14ac:dyDescent="0.25">
      <c r="B121" s="20" t="s">
        <v>5</v>
      </c>
      <c r="C121" s="20"/>
      <c r="D121" s="34"/>
      <c r="E121" s="35"/>
      <c r="F121" s="36"/>
      <c r="G121" s="270"/>
      <c r="H121" s="37">
        <f>H118+H120</f>
        <v>0</v>
      </c>
      <c r="I121" s="36"/>
      <c r="J121" s="270"/>
      <c r="K121" s="37">
        <f>K118+K120</f>
        <v>0</v>
      </c>
      <c r="L121" s="36"/>
      <c r="M121" s="270"/>
      <c r="N121" s="37">
        <f>N118+N120</f>
        <v>0</v>
      </c>
      <c r="O121" s="36"/>
      <c r="P121" s="270"/>
      <c r="Q121" s="37">
        <f>Q118+Q120</f>
        <v>0</v>
      </c>
      <c r="R121" s="36"/>
      <c r="S121" s="270"/>
      <c r="T121" s="37">
        <f>T118+T120</f>
        <v>0</v>
      </c>
      <c r="U121" s="36"/>
      <c r="V121" s="270"/>
      <c r="W121" s="37">
        <f>W118+W120</f>
        <v>0</v>
      </c>
      <c r="X121" s="36"/>
      <c r="Y121" s="270"/>
      <c r="Z121" s="37">
        <f>Z118+Z120</f>
        <v>0</v>
      </c>
      <c r="AA121" s="58">
        <f>H121+K121+N121+Q121+T121+W121+Z121</f>
        <v>0</v>
      </c>
      <c r="AC121" s="38"/>
      <c r="AD121" s="38"/>
      <c r="AG121" s="32"/>
      <c r="AH121" s="40"/>
      <c r="AI121" s="7"/>
      <c r="AJ121" s="7"/>
      <c r="AK121" s="7"/>
    </row>
    <row r="122" spans="2:42" s="7" customFormat="1" ht="11.25" customHeight="1" thickBot="1" x14ac:dyDescent="0.3">
      <c r="B122" s="53" t="s">
        <v>342</v>
      </c>
      <c r="C122" s="53"/>
      <c r="D122" s="54"/>
      <c r="E122" s="55"/>
      <c r="F122" s="36"/>
      <c r="G122" s="414"/>
      <c r="H122" s="56">
        <f>IF(H121&gt;25000,25000,H121)</f>
        <v>0</v>
      </c>
      <c r="I122" s="36"/>
      <c r="J122" s="414"/>
      <c r="K122" s="415">
        <f>IF((H121+K121)&gt;25000,25000-H122,K121)</f>
        <v>0</v>
      </c>
      <c r="L122" s="36"/>
      <c r="M122" s="414"/>
      <c r="N122" s="415">
        <f>IF((H121+K121+N121)&gt;25000,25000-H122-K122,N121)</f>
        <v>0</v>
      </c>
      <c r="O122" s="36"/>
      <c r="P122" s="414"/>
      <c r="Q122" s="415">
        <f>IF((H121+K121+N121+Q121)&gt;25000,25000-H122-K122-N122,Q121)</f>
        <v>0</v>
      </c>
      <c r="R122" s="36"/>
      <c r="S122" s="414"/>
      <c r="T122" s="415">
        <f>IF((H121+K121+N121+Q121+T121)&gt;25000,25000-H122-K122-N122-Q122,T121)</f>
        <v>0</v>
      </c>
      <c r="U122" s="36"/>
      <c r="V122" s="414"/>
      <c r="W122" s="415">
        <f>IF((H121+K121+N121+Q121+T121+W121)&gt;25000,25000-H122-K122-N122-Q122-T122,W121)</f>
        <v>0</v>
      </c>
      <c r="X122" s="36"/>
      <c r="Y122" s="414"/>
      <c r="Z122" s="415">
        <f>IF((H121+K121+N121+Q121+T121+W121+Z121)&gt;25000,25000-H122-K122-N122-Q122-T122-W122,Z121)</f>
        <v>0</v>
      </c>
      <c r="AA122" s="416">
        <f>H122+K122+N122+Q122+T122+W122+Z122</f>
        <v>0</v>
      </c>
      <c r="AB122" s="1"/>
      <c r="AC122" s="4"/>
      <c r="AD122" s="4"/>
      <c r="AE122" s="41"/>
      <c r="AF122" s="4"/>
      <c r="AG122" s="32"/>
      <c r="AH122" s="33"/>
      <c r="AI122" s="1"/>
      <c r="AJ122" s="1"/>
      <c r="AK122" s="1"/>
    </row>
    <row r="123" spans="2:42" s="7" customFormat="1" ht="11.25" customHeight="1" x14ac:dyDescent="0.25">
      <c r="B123" s="736" t="s">
        <v>252</v>
      </c>
      <c r="C123" s="736"/>
      <c r="D123" s="736"/>
      <c r="E123" s="737"/>
      <c r="F123" s="417"/>
      <c r="G123" s="418"/>
      <c r="H123" s="419"/>
      <c r="I123" s="417"/>
      <c r="J123" s="418"/>
      <c r="K123" s="419"/>
      <c r="L123" s="417"/>
      <c r="M123" s="418"/>
      <c r="N123" s="419"/>
      <c r="O123" s="417"/>
      <c r="P123" s="418"/>
      <c r="Q123" s="419"/>
      <c r="R123" s="417"/>
      <c r="S123" s="418"/>
      <c r="T123" s="419"/>
      <c r="U123" s="417"/>
      <c r="V123" s="418"/>
      <c r="W123" s="419"/>
      <c r="X123" s="417"/>
      <c r="Y123" s="418"/>
      <c r="Z123" s="419"/>
      <c r="AA123" s="420"/>
      <c r="AB123" s="1"/>
      <c r="AC123" s="4"/>
      <c r="AD123" s="4"/>
      <c r="AE123" s="41"/>
      <c r="AF123" s="4"/>
      <c r="AG123" s="32"/>
      <c r="AH123" s="33"/>
      <c r="AI123" s="1"/>
      <c r="AJ123" s="1"/>
      <c r="AK123" s="1"/>
    </row>
    <row r="124" spans="2:42" ht="11.25" customHeight="1" thickBot="1" x14ac:dyDescent="0.3">
      <c r="B124" s="121" t="s">
        <v>36</v>
      </c>
      <c r="C124" s="121"/>
      <c r="D124" s="122"/>
      <c r="E124" s="123"/>
      <c r="F124" s="124" t="s">
        <v>2</v>
      </c>
      <c r="G124" s="267"/>
      <c r="H124" s="125" t="s">
        <v>17</v>
      </c>
      <c r="I124" s="126" t="s">
        <v>2</v>
      </c>
      <c r="J124" s="282"/>
      <c r="K124" s="125" t="s">
        <v>17</v>
      </c>
      <c r="L124" s="126" t="s">
        <v>2</v>
      </c>
      <c r="M124" s="282"/>
      <c r="N124" s="125" t="s">
        <v>17</v>
      </c>
      <c r="O124" s="126" t="s">
        <v>2</v>
      </c>
      <c r="P124" s="282"/>
      <c r="Q124" s="125" t="s">
        <v>17</v>
      </c>
      <c r="R124" s="126" t="s">
        <v>2</v>
      </c>
      <c r="S124" s="282"/>
      <c r="T124" s="127" t="s">
        <v>17</v>
      </c>
      <c r="U124" s="126" t="s">
        <v>2</v>
      </c>
      <c r="V124" s="282"/>
      <c r="W124" s="127" t="s">
        <v>17</v>
      </c>
      <c r="X124" s="126" t="s">
        <v>2</v>
      </c>
      <c r="Y124" s="282"/>
      <c r="Z124" s="127" t="s">
        <v>17</v>
      </c>
      <c r="AA124" s="128" t="s">
        <v>8</v>
      </c>
      <c r="AG124" s="32"/>
      <c r="AH124" s="33"/>
    </row>
    <row r="125" spans="2:42" ht="11.25" customHeight="1" x14ac:dyDescent="0.25">
      <c r="B125" s="72" t="s">
        <v>21</v>
      </c>
      <c r="C125" s="72"/>
      <c r="D125" s="74"/>
      <c r="E125" s="75"/>
      <c r="F125" s="76"/>
      <c r="G125" s="268"/>
      <c r="H125" s="120"/>
      <c r="I125" s="76"/>
      <c r="J125" s="268"/>
      <c r="K125" s="120"/>
      <c r="L125" s="76"/>
      <c r="M125" s="268"/>
      <c r="N125" s="120"/>
      <c r="O125" s="76"/>
      <c r="P125" s="268"/>
      <c r="Q125" s="120"/>
      <c r="R125" s="76"/>
      <c r="S125" s="268"/>
      <c r="T125" s="120"/>
      <c r="U125" s="76"/>
      <c r="V125" s="268"/>
      <c r="W125" s="120"/>
      <c r="X125" s="76"/>
      <c r="Y125" s="268"/>
      <c r="Z125" s="120"/>
      <c r="AA125" s="73">
        <f>H125+K125+N125+Q125+T125+W125+Z125</f>
        <v>0</v>
      </c>
      <c r="AG125" s="32"/>
      <c r="AH125" s="33"/>
    </row>
    <row r="126" spans="2:42" ht="11.25" customHeight="1" x14ac:dyDescent="0.25">
      <c r="B126" s="20" t="s">
        <v>30</v>
      </c>
      <c r="C126" s="64"/>
      <c r="D126" s="34"/>
      <c r="E126" s="35"/>
      <c r="F126" s="16"/>
      <c r="G126" s="269"/>
      <c r="H126" s="391">
        <f>H125</f>
        <v>0</v>
      </c>
      <c r="I126" s="16"/>
      <c r="J126" s="269"/>
      <c r="K126" s="391">
        <f>K125</f>
        <v>0</v>
      </c>
      <c r="L126" s="16"/>
      <c r="M126" s="269"/>
      <c r="N126" s="391">
        <f>N125</f>
        <v>0</v>
      </c>
      <c r="O126" s="16"/>
      <c r="P126" s="269"/>
      <c r="Q126" s="391">
        <f>Q125</f>
        <v>0</v>
      </c>
      <c r="R126" s="16"/>
      <c r="S126" s="269"/>
      <c r="T126" s="391">
        <f>T125</f>
        <v>0</v>
      </c>
      <c r="U126" s="16"/>
      <c r="V126" s="269"/>
      <c r="W126" s="391">
        <f>W125</f>
        <v>0</v>
      </c>
      <c r="X126" s="16"/>
      <c r="Y126" s="269"/>
      <c r="Z126" s="391">
        <f>Z125</f>
        <v>0</v>
      </c>
      <c r="AA126" s="58">
        <f>H126+K126+N126+Q126+T126+W126+Z126</f>
        <v>0</v>
      </c>
      <c r="AE126" s="38"/>
      <c r="AF126" s="38"/>
      <c r="AG126" s="39"/>
      <c r="AH126" s="33"/>
    </row>
    <row r="127" spans="2:42" ht="11.25" customHeight="1" x14ac:dyDescent="0.25">
      <c r="B127" s="20" t="s">
        <v>22</v>
      </c>
      <c r="C127" s="20"/>
      <c r="D127" s="34"/>
      <c r="E127" s="35"/>
      <c r="F127" s="523"/>
      <c r="G127" s="340"/>
      <c r="H127" s="21">
        <f>ROUND(H126*F127,0)</f>
        <v>0</v>
      </c>
      <c r="I127" s="400">
        <f>F127</f>
        <v>0</v>
      </c>
      <c r="J127" s="340"/>
      <c r="K127" s="21">
        <f>ROUND(K126*I127,0)</f>
        <v>0</v>
      </c>
      <c r="L127" s="400">
        <f>I127</f>
        <v>0</v>
      </c>
      <c r="M127" s="340"/>
      <c r="N127" s="21">
        <f>ROUND(N126*L127,0)</f>
        <v>0</v>
      </c>
      <c r="O127" s="400">
        <f>L127</f>
        <v>0</v>
      </c>
      <c r="P127" s="340"/>
      <c r="Q127" s="21">
        <f>ROUND(Q126*O127,0)</f>
        <v>0</v>
      </c>
      <c r="R127" s="400">
        <f>O127</f>
        <v>0</v>
      </c>
      <c r="S127" s="340"/>
      <c r="T127" s="21">
        <f>ROUND(T126*R127,0)</f>
        <v>0</v>
      </c>
      <c r="U127" s="400">
        <f>R127</f>
        <v>0</v>
      </c>
      <c r="V127" s="340"/>
      <c r="W127" s="21">
        <f>ROUND(W126*U127,0)</f>
        <v>0</v>
      </c>
      <c r="X127" s="400">
        <f>U127</f>
        <v>0</v>
      </c>
      <c r="Y127" s="340"/>
      <c r="Z127" s="21">
        <f>ROUND(Z126*X127,0)</f>
        <v>0</v>
      </c>
      <c r="AA127" s="58">
        <f>H127+K127+N127+Q127+T127+W127+Z127</f>
        <v>0</v>
      </c>
      <c r="AC127" s="38"/>
      <c r="AD127" s="38"/>
      <c r="AE127" s="38"/>
      <c r="AF127" s="38"/>
      <c r="AG127" s="39"/>
      <c r="AH127" s="40"/>
      <c r="AI127" s="7"/>
      <c r="AJ127" s="7"/>
      <c r="AK127" s="7"/>
    </row>
    <row r="128" spans="2:42" ht="11.25" customHeight="1" x14ac:dyDescent="0.25">
      <c r="B128" s="20" t="s">
        <v>5</v>
      </c>
      <c r="C128" s="20"/>
      <c r="D128" s="34"/>
      <c r="E128" s="35"/>
      <c r="F128" s="36"/>
      <c r="G128" s="270"/>
      <c r="H128" s="37">
        <f>H125+H127</f>
        <v>0</v>
      </c>
      <c r="I128" s="36"/>
      <c r="J128" s="270"/>
      <c r="K128" s="37">
        <f>K125+K127</f>
        <v>0</v>
      </c>
      <c r="L128" s="36"/>
      <c r="M128" s="270"/>
      <c r="N128" s="37">
        <f>N125+N127</f>
        <v>0</v>
      </c>
      <c r="O128" s="36"/>
      <c r="P128" s="270"/>
      <c r="Q128" s="37">
        <f>Q125+Q127</f>
        <v>0</v>
      </c>
      <c r="R128" s="36"/>
      <c r="S128" s="270"/>
      <c r="T128" s="37">
        <f>T125+T127</f>
        <v>0</v>
      </c>
      <c r="U128" s="36"/>
      <c r="V128" s="270"/>
      <c r="W128" s="37">
        <f>W125+W127</f>
        <v>0</v>
      </c>
      <c r="X128" s="36"/>
      <c r="Y128" s="270"/>
      <c r="Z128" s="37">
        <f>Z125+Z127</f>
        <v>0</v>
      </c>
      <c r="AA128" s="58">
        <f>H128+K128+N128+Q128+T128+W128+Z128</f>
        <v>0</v>
      </c>
      <c r="AC128" s="38"/>
      <c r="AD128" s="38"/>
      <c r="AG128" s="32"/>
      <c r="AH128" s="40"/>
      <c r="AI128" s="7"/>
      <c r="AJ128" s="7"/>
      <c r="AK128" s="7"/>
    </row>
    <row r="129" spans="2:37" s="7" customFormat="1" ht="11.25" customHeight="1" thickBot="1" x14ac:dyDescent="0.3">
      <c r="B129" s="53" t="s">
        <v>342</v>
      </c>
      <c r="C129" s="53"/>
      <c r="D129" s="54"/>
      <c r="E129" s="55"/>
      <c r="F129" s="36"/>
      <c r="G129" s="401"/>
      <c r="H129" s="56">
        <f>IF(H128&gt;25000,25000,H128)</f>
        <v>0</v>
      </c>
      <c r="I129" s="36"/>
      <c r="J129" s="401"/>
      <c r="K129" s="56">
        <f>IF((H128+K128)&gt;25000,25000-H129,K128)</f>
        <v>0</v>
      </c>
      <c r="L129" s="36"/>
      <c r="M129" s="401"/>
      <c r="N129" s="56">
        <f>IF((H128+K128+N128)&gt;25000,25000-H129-K129,N128)</f>
        <v>0</v>
      </c>
      <c r="O129" s="36"/>
      <c r="P129" s="401"/>
      <c r="Q129" s="56">
        <f>IF((H128+K128+N128+Q128)&gt;25000,25000-H129-K129-N129,Q128)</f>
        <v>0</v>
      </c>
      <c r="R129" s="36"/>
      <c r="S129" s="401"/>
      <c r="T129" s="56">
        <f>IF((H128+K128+N128+Q128+T128)&gt;25000,25000-H129-K129-N129-Q129,T128)</f>
        <v>0</v>
      </c>
      <c r="U129" s="36"/>
      <c r="V129" s="401"/>
      <c r="W129" s="56">
        <f>IF((H128+K128+N128+Q128+T128+W128)&gt;25000,25000-H129-K129-N129-Q129-T129,W128)</f>
        <v>0</v>
      </c>
      <c r="X129" s="36"/>
      <c r="Y129" s="401"/>
      <c r="Z129" s="56">
        <f>IF((H128+K128+N128+Q128+T128+W128+Z128)&gt;25000,25000-H129-K129-N129-Q129-T129-W129,Z128)</f>
        <v>0</v>
      </c>
      <c r="AA129" s="58">
        <f>H129+K129+N129+Q129+T129+W129+Z129</f>
        <v>0</v>
      </c>
      <c r="AB129" s="1"/>
      <c r="AC129" s="4"/>
      <c r="AD129" s="4"/>
      <c r="AE129" s="41"/>
      <c r="AF129" s="4"/>
      <c r="AG129" s="32"/>
      <c r="AH129" s="33"/>
      <c r="AI129" s="1"/>
      <c r="AJ129" s="1"/>
      <c r="AK129" s="1"/>
    </row>
    <row r="130" spans="2:37" s="7" customFormat="1" ht="11.25" customHeight="1" x14ac:dyDescent="0.25">
      <c r="B130" s="736" t="s">
        <v>253</v>
      </c>
      <c r="C130" s="736"/>
      <c r="D130" s="736"/>
      <c r="E130" s="737"/>
      <c r="F130" s="417"/>
      <c r="G130" s="418"/>
      <c r="H130" s="419"/>
      <c r="I130" s="417"/>
      <c r="J130" s="418"/>
      <c r="K130" s="419"/>
      <c r="L130" s="417"/>
      <c r="M130" s="418"/>
      <c r="N130" s="419"/>
      <c r="O130" s="417"/>
      <c r="P130" s="418"/>
      <c r="Q130" s="419"/>
      <c r="R130" s="417"/>
      <c r="S130" s="418"/>
      <c r="T130" s="419"/>
      <c r="U130" s="417"/>
      <c r="V130" s="418"/>
      <c r="W130" s="419"/>
      <c r="X130" s="417"/>
      <c r="Y130" s="418"/>
      <c r="Z130" s="419"/>
      <c r="AA130" s="420"/>
      <c r="AB130" s="1"/>
      <c r="AC130" s="4"/>
      <c r="AD130" s="4"/>
      <c r="AE130" s="41"/>
      <c r="AF130" s="4"/>
      <c r="AG130" s="32"/>
      <c r="AH130" s="33"/>
      <c r="AI130" s="1"/>
      <c r="AJ130" s="1"/>
      <c r="AK130" s="1"/>
    </row>
    <row r="131" spans="2:37" ht="11.25" customHeight="1" thickBot="1" x14ac:dyDescent="0.3">
      <c r="B131" s="121" t="s">
        <v>37</v>
      </c>
      <c r="C131" s="121"/>
      <c r="D131" s="122"/>
      <c r="E131" s="123"/>
      <c r="F131" s="124" t="s">
        <v>2</v>
      </c>
      <c r="G131" s="267"/>
      <c r="H131" s="125" t="s">
        <v>17</v>
      </c>
      <c r="I131" s="126" t="s">
        <v>2</v>
      </c>
      <c r="J131" s="282"/>
      <c r="K131" s="125" t="s">
        <v>17</v>
      </c>
      <c r="L131" s="126" t="s">
        <v>2</v>
      </c>
      <c r="M131" s="282"/>
      <c r="N131" s="125" t="s">
        <v>17</v>
      </c>
      <c r="O131" s="126" t="s">
        <v>2</v>
      </c>
      <c r="P131" s="282"/>
      <c r="Q131" s="125" t="s">
        <v>17</v>
      </c>
      <c r="R131" s="126" t="s">
        <v>2</v>
      </c>
      <c r="S131" s="282"/>
      <c r="T131" s="127" t="s">
        <v>17</v>
      </c>
      <c r="U131" s="126" t="s">
        <v>2</v>
      </c>
      <c r="V131" s="282"/>
      <c r="W131" s="127" t="s">
        <v>17</v>
      </c>
      <c r="X131" s="126" t="s">
        <v>2</v>
      </c>
      <c r="Y131" s="282"/>
      <c r="Z131" s="127" t="s">
        <v>17</v>
      </c>
      <c r="AA131" s="128" t="s">
        <v>8</v>
      </c>
      <c r="AG131" s="32"/>
      <c r="AH131" s="33"/>
    </row>
    <row r="132" spans="2:37" ht="11.25" customHeight="1" x14ac:dyDescent="0.25">
      <c r="B132" s="72" t="s">
        <v>21</v>
      </c>
      <c r="C132" s="72"/>
      <c r="D132" s="74"/>
      <c r="E132" s="75"/>
      <c r="F132" s="76"/>
      <c r="G132" s="268"/>
      <c r="H132" s="120"/>
      <c r="I132" s="76"/>
      <c r="J132" s="268"/>
      <c r="K132" s="120"/>
      <c r="L132" s="76"/>
      <c r="M132" s="268"/>
      <c r="N132" s="120"/>
      <c r="O132" s="76"/>
      <c r="P132" s="268"/>
      <c r="Q132" s="120"/>
      <c r="R132" s="76"/>
      <c r="S132" s="268"/>
      <c r="T132" s="120"/>
      <c r="U132" s="76"/>
      <c r="V132" s="268"/>
      <c r="W132" s="120"/>
      <c r="X132" s="76"/>
      <c r="Y132" s="268"/>
      <c r="Z132" s="120"/>
      <c r="AA132" s="73">
        <f>H132+K132+N132+Q132+T132+W132+Z132</f>
        <v>0</v>
      </c>
      <c r="AG132" s="32"/>
      <c r="AH132" s="33"/>
    </row>
    <row r="133" spans="2:37" ht="11.25" customHeight="1" x14ac:dyDescent="0.25">
      <c r="B133" s="20" t="s">
        <v>30</v>
      </c>
      <c r="C133" s="64"/>
      <c r="D133" s="34"/>
      <c r="E133" s="35"/>
      <c r="F133" s="16"/>
      <c r="G133" s="269"/>
      <c r="H133" s="391">
        <f>H132</f>
        <v>0</v>
      </c>
      <c r="I133" s="16"/>
      <c r="J133" s="269"/>
      <c r="K133" s="391">
        <f>K132</f>
        <v>0</v>
      </c>
      <c r="L133" s="16"/>
      <c r="M133" s="269"/>
      <c r="N133" s="391">
        <f>N132</f>
        <v>0</v>
      </c>
      <c r="O133" s="16"/>
      <c r="P133" s="269"/>
      <c r="Q133" s="391">
        <f>Q132</f>
        <v>0</v>
      </c>
      <c r="R133" s="16"/>
      <c r="S133" s="269"/>
      <c r="T133" s="391">
        <f>T132</f>
        <v>0</v>
      </c>
      <c r="U133" s="16"/>
      <c r="V133" s="269"/>
      <c r="W133" s="391">
        <f>W132</f>
        <v>0</v>
      </c>
      <c r="X133" s="16"/>
      <c r="Y133" s="269"/>
      <c r="Z133" s="391">
        <f>Z132</f>
        <v>0</v>
      </c>
      <c r="AA133" s="58">
        <f>H133+K133+N133+Q133+T133+W133+Z133</f>
        <v>0</v>
      </c>
      <c r="AE133" s="38"/>
      <c r="AF133" s="38"/>
      <c r="AG133" s="39"/>
      <c r="AH133" s="33"/>
    </row>
    <row r="134" spans="2:37" ht="11.25" customHeight="1" x14ac:dyDescent="0.25">
      <c r="B134" s="20" t="s">
        <v>22</v>
      </c>
      <c r="C134" s="20"/>
      <c r="D134" s="34"/>
      <c r="E134" s="35"/>
      <c r="F134" s="523"/>
      <c r="G134" s="340"/>
      <c r="H134" s="21">
        <f>ROUND(H133*F134,0)</f>
        <v>0</v>
      </c>
      <c r="I134" s="400">
        <f>F134</f>
        <v>0</v>
      </c>
      <c r="J134" s="340"/>
      <c r="K134" s="21">
        <f>ROUND(K133*I134,0)</f>
        <v>0</v>
      </c>
      <c r="L134" s="400">
        <f>I134</f>
        <v>0</v>
      </c>
      <c r="M134" s="340"/>
      <c r="N134" s="21">
        <f>ROUND(N133*L134,0)</f>
        <v>0</v>
      </c>
      <c r="O134" s="400">
        <f>L134</f>
        <v>0</v>
      </c>
      <c r="P134" s="340"/>
      <c r="Q134" s="21">
        <f>ROUND(Q133*O134,0)</f>
        <v>0</v>
      </c>
      <c r="R134" s="400">
        <f>O134</f>
        <v>0</v>
      </c>
      <c r="S134" s="340"/>
      <c r="T134" s="21">
        <f>ROUND(T133*R134,0)</f>
        <v>0</v>
      </c>
      <c r="U134" s="400">
        <f>R134</f>
        <v>0</v>
      </c>
      <c r="V134" s="340"/>
      <c r="W134" s="21">
        <f>ROUND(W133*U134,0)</f>
        <v>0</v>
      </c>
      <c r="X134" s="400">
        <f>U134</f>
        <v>0</v>
      </c>
      <c r="Y134" s="340"/>
      <c r="Z134" s="21">
        <f>ROUND(Z133*X134,0)</f>
        <v>0</v>
      </c>
      <c r="AA134" s="58">
        <f>H134+K134+N134+Q134+T134+W134+Z134</f>
        <v>0</v>
      </c>
      <c r="AC134" s="38"/>
      <c r="AD134" s="38"/>
      <c r="AE134" s="38"/>
      <c r="AF134" s="38"/>
      <c r="AG134" s="39"/>
      <c r="AH134" s="40"/>
      <c r="AI134" s="7"/>
      <c r="AJ134" s="7"/>
      <c r="AK134" s="7"/>
    </row>
    <row r="135" spans="2:37" ht="11.25" customHeight="1" x14ac:dyDescent="0.25">
      <c r="B135" s="20" t="s">
        <v>5</v>
      </c>
      <c r="C135" s="20"/>
      <c r="D135" s="34"/>
      <c r="E135" s="35"/>
      <c r="F135" s="36"/>
      <c r="G135" s="270"/>
      <c r="H135" s="37">
        <f>H132+H134</f>
        <v>0</v>
      </c>
      <c r="I135" s="36"/>
      <c r="J135" s="270"/>
      <c r="K135" s="37">
        <f>K132+K134</f>
        <v>0</v>
      </c>
      <c r="L135" s="36"/>
      <c r="M135" s="270"/>
      <c r="N135" s="37">
        <f>N132+N134</f>
        <v>0</v>
      </c>
      <c r="O135" s="36"/>
      <c r="P135" s="270"/>
      <c r="Q135" s="37">
        <f>Q132+Q134</f>
        <v>0</v>
      </c>
      <c r="R135" s="36"/>
      <c r="S135" s="270"/>
      <c r="T135" s="37">
        <f>T132+T134</f>
        <v>0</v>
      </c>
      <c r="U135" s="36"/>
      <c r="V135" s="270"/>
      <c r="W135" s="37">
        <f>W132+W134</f>
        <v>0</v>
      </c>
      <c r="X135" s="36"/>
      <c r="Y135" s="270"/>
      <c r="Z135" s="37">
        <f>Z132+Z134</f>
        <v>0</v>
      </c>
      <c r="AA135" s="58">
        <f>H135+K135+N135+Q135+T135+W135+Z135</f>
        <v>0</v>
      </c>
      <c r="AC135" s="38"/>
      <c r="AD135" s="38"/>
      <c r="AG135" s="32"/>
      <c r="AH135" s="40"/>
      <c r="AI135" s="7"/>
      <c r="AJ135" s="7"/>
      <c r="AK135" s="7"/>
    </row>
    <row r="136" spans="2:37" s="7" customFormat="1" ht="11.25" customHeight="1" x14ac:dyDescent="0.25">
      <c r="B136" s="53" t="s">
        <v>342</v>
      </c>
      <c r="C136" s="53"/>
      <c r="D136" s="54"/>
      <c r="E136" s="55"/>
      <c r="F136" s="36"/>
      <c r="G136" s="401"/>
      <c r="H136" s="56">
        <f>IF(H135&gt;25000,25000,H135)</f>
        <v>0</v>
      </c>
      <c r="I136" s="36"/>
      <c r="J136" s="401"/>
      <c r="K136" s="56">
        <f>IF((H135+K135)&gt;25000,25000-H136,K135)</f>
        <v>0</v>
      </c>
      <c r="L136" s="36"/>
      <c r="M136" s="401"/>
      <c r="N136" s="56">
        <f>IF((H135+K135+N135)&gt;25000,25000-H136-K136,N135)</f>
        <v>0</v>
      </c>
      <c r="O136" s="36"/>
      <c r="P136" s="401"/>
      <c r="Q136" s="56">
        <f>IF((H135+K135+N135+Q135)&gt;25000,25000-H136-K136-N136,Q135)</f>
        <v>0</v>
      </c>
      <c r="R136" s="36"/>
      <c r="S136" s="401"/>
      <c r="T136" s="56">
        <f>IF((H135+K135+N135+Q135+T135)&gt;25000,25000-H136-K136-N136-Q136,T135)</f>
        <v>0</v>
      </c>
      <c r="U136" s="36"/>
      <c r="V136" s="401"/>
      <c r="W136" s="56">
        <f>IF((H135+K135+N135+Q135+T135+W135)&gt;25000,25000-H136-K136-N136-Q136-T136,W135)</f>
        <v>0</v>
      </c>
      <c r="X136" s="36"/>
      <c r="Y136" s="401"/>
      <c r="Z136" s="56">
        <f>IF((H135+K135+N135+Q135+T135+W135+Z135)&gt;25000,25000-H136-K136-N136-Q136-T136-W136,Z135)</f>
        <v>0</v>
      </c>
      <c r="AA136" s="58">
        <f>H136+K136+N136+Q136+T136+W136+Z136</f>
        <v>0</v>
      </c>
      <c r="AB136" s="1"/>
      <c r="AC136" s="4"/>
      <c r="AD136" s="4"/>
      <c r="AE136" s="41"/>
      <c r="AF136" s="4"/>
      <c r="AG136" s="32"/>
      <c r="AH136" s="33"/>
      <c r="AI136" s="1"/>
      <c r="AJ136" s="1"/>
      <c r="AK136" s="1"/>
    </row>
    <row r="137" spans="2:37" s="7" customFormat="1" ht="11.25" hidden="1" customHeight="1" x14ac:dyDescent="0.25">
      <c r="B137" s="736" t="s">
        <v>254</v>
      </c>
      <c r="C137" s="736"/>
      <c r="D137" s="736"/>
      <c r="E137" s="737"/>
      <c r="F137" s="417"/>
      <c r="G137" s="418"/>
      <c r="H137" s="419"/>
      <c r="I137" s="417"/>
      <c r="J137" s="418"/>
      <c r="K137" s="419"/>
      <c r="L137" s="417"/>
      <c r="M137" s="418"/>
      <c r="N137" s="419"/>
      <c r="O137" s="417"/>
      <c r="P137" s="418"/>
      <c r="Q137" s="419"/>
      <c r="R137" s="417"/>
      <c r="S137" s="418"/>
      <c r="T137" s="419"/>
      <c r="U137" s="417"/>
      <c r="V137" s="418"/>
      <c r="W137" s="419"/>
      <c r="X137" s="417"/>
      <c r="Y137" s="418"/>
      <c r="Z137" s="419"/>
      <c r="AA137" s="420"/>
      <c r="AB137" s="1"/>
      <c r="AC137" s="4"/>
      <c r="AD137" s="4"/>
      <c r="AE137" s="41"/>
      <c r="AF137" s="4"/>
      <c r="AG137" s="32"/>
      <c r="AH137" s="33"/>
      <c r="AI137" s="1"/>
      <c r="AJ137" s="1"/>
      <c r="AK137" s="1"/>
    </row>
    <row r="138" spans="2:37" ht="11.25" hidden="1" customHeight="1" thickBot="1" x14ac:dyDescent="0.3">
      <c r="B138" s="121" t="s">
        <v>38</v>
      </c>
      <c r="C138" s="121"/>
      <c r="D138" s="122"/>
      <c r="E138" s="123"/>
      <c r="F138" s="124" t="s">
        <v>2</v>
      </c>
      <c r="G138" s="267"/>
      <c r="H138" s="125" t="s">
        <v>17</v>
      </c>
      <c r="I138" s="126" t="s">
        <v>2</v>
      </c>
      <c r="J138" s="282"/>
      <c r="K138" s="125" t="s">
        <v>17</v>
      </c>
      <c r="L138" s="126" t="s">
        <v>2</v>
      </c>
      <c r="M138" s="282"/>
      <c r="N138" s="125" t="s">
        <v>17</v>
      </c>
      <c r="O138" s="126" t="s">
        <v>2</v>
      </c>
      <c r="P138" s="282"/>
      <c r="Q138" s="125" t="s">
        <v>17</v>
      </c>
      <c r="R138" s="126" t="s">
        <v>2</v>
      </c>
      <c r="S138" s="282"/>
      <c r="T138" s="127" t="s">
        <v>17</v>
      </c>
      <c r="U138" s="126" t="s">
        <v>2</v>
      </c>
      <c r="V138" s="282"/>
      <c r="W138" s="127" t="s">
        <v>17</v>
      </c>
      <c r="X138" s="126" t="s">
        <v>2</v>
      </c>
      <c r="Y138" s="282"/>
      <c r="Z138" s="127" t="s">
        <v>17</v>
      </c>
      <c r="AA138" s="128" t="s">
        <v>8</v>
      </c>
      <c r="AG138" s="32"/>
      <c r="AH138" s="33"/>
    </row>
    <row r="139" spans="2:37" ht="11.25" hidden="1" customHeight="1" x14ac:dyDescent="0.25">
      <c r="B139" s="72" t="s">
        <v>21</v>
      </c>
      <c r="C139" s="72"/>
      <c r="D139" s="74"/>
      <c r="E139" s="75"/>
      <c r="F139" s="76"/>
      <c r="G139" s="268"/>
      <c r="H139" s="120"/>
      <c r="I139" s="76"/>
      <c r="J139" s="268"/>
      <c r="K139" s="120"/>
      <c r="L139" s="76"/>
      <c r="M139" s="268"/>
      <c r="N139" s="120"/>
      <c r="O139" s="76"/>
      <c r="P139" s="268"/>
      <c r="Q139" s="120"/>
      <c r="R139" s="76"/>
      <c r="S139" s="268"/>
      <c r="T139" s="120"/>
      <c r="U139" s="76"/>
      <c r="V139" s="268"/>
      <c r="W139" s="120"/>
      <c r="X139" s="76"/>
      <c r="Y139" s="268"/>
      <c r="Z139" s="120"/>
      <c r="AA139" s="73">
        <f>H139+K139+N139+Q139+T139+W139+Z139</f>
        <v>0</v>
      </c>
      <c r="AG139" s="32"/>
      <c r="AH139" s="33"/>
    </row>
    <row r="140" spans="2:37" ht="11.25" hidden="1" customHeight="1" x14ac:dyDescent="0.25">
      <c r="B140" s="20" t="s">
        <v>30</v>
      </c>
      <c r="C140" s="64"/>
      <c r="D140" s="34"/>
      <c r="E140" s="35"/>
      <c r="F140" s="16"/>
      <c r="G140" s="269"/>
      <c r="H140" s="391">
        <f>H139</f>
        <v>0</v>
      </c>
      <c r="I140" s="16"/>
      <c r="J140" s="269"/>
      <c r="K140" s="391">
        <f>K139</f>
        <v>0</v>
      </c>
      <c r="L140" s="16"/>
      <c r="M140" s="269"/>
      <c r="N140" s="391">
        <f>N139</f>
        <v>0</v>
      </c>
      <c r="O140" s="16"/>
      <c r="P140" s="269"/>
      <c r="Q140" s="391">
        <f>Q139</f>
        <v>0</v>
      </c>
      <c r="R140" s="16"/>
      <c r="S140" s="269"/>
      <c r="T140" s="391">
        <f>T139</f>
        <v>0</v>
      </c>
      <c r="U140" s="16"/>
      <c r="V140" s="269"/>
      <c r="W140" s="391">
        <f>W139</f>
        <v>0</v>
      </c>
      <c r="X140" s="16"/>
      <c r="Y140" s="269"/>
      <c r="Z140" s="391">
        <f>Z139</f>
        <v>0</v>
      </c>
      <c r="AA140" s="58">
        <f>H140+K140+N140+Q140+T140+W140+Z140</f>
        <v>0</v>
      </c>
      <c r="AE140" s="38"/>
      <c r="AF140" s="38"/>
      <c r="AG140" s="39"/>
      <c r="AH140" s="33"/>
    </row>
    <row r="141" spans="2:37" ht="11.25" hidden="1" customHeight="1" x14ac:dyDescent="0.25">
      <c r="B141" s="20" t="s">
        <v>22</v>
      </c>
      <c r="C141" s="20"/>
      <c r="D141" s="34"/>
      <c r="E141" s="35"/>
      <c r="F141" s="523"/>
      <c r="G141" s="340"/>
      <c r="H141" s="21">
        <f>ROUND(H140*F141,0)</f>
        <v>0</v>
      </c>
      <c r="I141" s="400">
        <f>F141</f>
        <v>0</v>
      </c>
      <c r="J141" s="340"/>
      <c r="K141" s="21">
        <f>ROUND(K140*I141,0)</f>
        <v>0</v>
      </c>
      <c r="L141" s="400">
        <f>I141</f>
        <v>0</v>
      </c>
      <c r="M141" s="340"/>
      <c r="N141" s="21">
        <f>ROUND(N140*L141,0)</f>
        <v>0</v>
      </c>
      <c r="O141" s="400">
        <f>L141</f>
        <v>0</v>
      </c>
      <c r="P141" s="340"/>
      <c r="Q141" s="21">
        <f>ROUND(Q140*O141,0)</f>
        <v>0</v>
      </c>
      <c r="R141" s="400">
        <f>O141</f>
        <v>0</v>
      </c>
      <c r="S141" s="340"/>
      <c r="T141" s="21">
        <f>ROUND(T140*R141,0)</f>
        <v>0</v>
      </c>
      <c r="U141" s="400">
        <f>R141</f>
        <v>0</v>
      </c>
      <c r="V141" s="340"/>
      <c r="W141" s="21">
        <f>ROUND(W140*U141,0)</f>
        <v>0</v>
      </c>
      <c r="X141" s="400">
        <f>U141</f>
        <v>0</v>
      </c>
      <c r="Y141" s="340"/>
      <c r="Z141" s="21">
        <f>ROUND(Z140*X141,0)</f>
        <v>0</v>
      </c>
      <c r="AA141" s="58">
        <f>H141+K141+N141+Q141+T141+W141+Z141</f>
        <v>0</v>
      </c>
      <c r="AC141" s="38"/>
      <c r="AD141" s="38"/>
      <c r="AE141" s="38"/>
      <c r="AF141" s="38"/>
      <c r="AG141" s="39"/>
      <c r="AH141" s="40"/>
      <c r="AI141" s="7"/>
      <c r="AJ141" s="7"/>
      <c r="AK141" s="7"/>
    </row>
    <row r="142" spans="2:37" ht="11.25" hidden="1" customHeight="1" x14ac:dyDescent="0.25">
      <c r="B142" s="20" t="s">
        <v>5</v>
      </c>
      <c r="C142" s="20"/>
      <c r="D142" s="34"/>
      <c r="E142" s="35"/>
      <c r="F142" s="36"/>
      <c r="G142" s="270"/>
      <c r="H142" s="37">
        <f>H139+H141</f>
        <v>0</v>
      </c>
      <c r="I142" s="36"/>
      <c r="J142" s="270"/>
      <c r="K142" s="37">
        <f>K139+K141</f>
        <v>0</v>
      </c>
      <c r="L142" s="36"/>
      <c r="M142" s="270"/>
      <c r="N142" s="37">
        <f>N139+N141</f>
        <v>0</v>
      </c>
      <c r="O142" s="36"/>
      <c r="P142" s="270"/>
      <c r="Q142" s="37">
        <f>Q139+Q141</f>
        <v>0</v>
      </c>
      <c r="R142" s="36"/>
      <c r="S142" s="270"/>
      <c r="T142" s="37">
        <f>T139+T141</f>
        <v>0</v>
      </c>
      <c r="U142" s="36"/>
      <c r="V142" s="270"/>
      <c r="W142" s="37">
        <f>W139+W141</f>
        <v>0</v>
      </c>
      <c r="X142" s="36"/>
      <c r="Y142" s="270"/>
      <c r="Z142" s="37">
        <f>Z139+Z141</f>
        <v>0</v>
      </c>
      <c r="AA142" s="58">
        <f>H142+K142+N142+Q142+T142+W142+Z142</f>
        <v>0</v>
      </c>
      <c r="AC142" s="38"/>
      <c r="AD142" s="38"/>
      <c r="AG142" s="32"/>
      <c r="AH142" s="40"/>
      <c r="AI142" s="7"/>
      <c r="AJ142" s="7"/>
      <c r="AK142" s="7"/>
    </row>
    <row r="143" spans="2:37" s="7" customFormat="1" ht="11.25" hidden="1" customHeight="1" thickBot="1" x14ac:dyDescent="0.3">
      <c r="B143" s="53" t="s">
        <v>342</v>
      </c>
      <c r="C143" s="53"/>
      <c r="D143" s="54"/>
      <c r="E143" s="55"/>
      <c r="F143" s="36"/>
      <c r="G143" s="401"/>
      <c r="H143" s="56">
        <f>IF(H142&gt;25000,25000,H142)</f>
        <v>0</v>
      </c>
      <c r="I143" s="36"/>
      <c r="J143" s="401"/>
      <c r="K143" s="56">
        <f>IF((H142+K142)&gt;25000,25000-H143,K142)</f>
        <v>0</v>
      </c>
      <c r="L143" s="36"/>
      <c r="M143" s="401"/>
      <c r="N143" s="56">
        <f>IF((H142+K142+N142)&gt;25000,25000-H143-K143,N142)</f>
        <v>0</v>
      </c>
      <c r="O143" s="36"/>
      <c r="P143" s="401"/>
      <c r="Q143" s="56">
        <f>IF((H142+K142+N142+Q142)&gt;25000,25000-H143-K143-N143,Q142)</f>
        <v>0</v>
      </c>
      <c r="R143" s="36"/>
      <c r="S143" s="401"/>
      <c r="T143" s="56">
        <f>IF((H142+K142+N142+Q142+T142)&gt;25000,25000-H143-K143-N143-Q143,T142)</f>
        <v>0</v>
      </c>
      <c r="U143" s="36"/>
      <c r="V143" s="401"/>
      <c r="W143" s="56">
        <f>IF((H142+K142+N142+Q142+T142+W142)&gt;25000,25000-H143-K143-N143-Q143-T143,W142)</f>
        <v>0</v>
      </c>
      <c r="X143" s="36"/>
      <c r="Y143" s="401"/>
      <c r="Z143" s="56">
        <f>IF((H142+K142+N142+Q142+T142+W142+Z142)&gt;25000,25000-H143-K143-N143-Q143-T143-W143,Z142)</f>
        <v>0</v>
      </c>
      <c r="AA143" s="58">
        <f>H143+K143+N143+Q143+T143+W143+Z143</f>
        <v>0</v>
      </c>
      <c r="AB143" s="1"/>
      <c r="AC143" s="4"/>
      <c r="AD143" s="4"/>
      <c r="AE143" s="41"/>
      <c r="AF143" s="4"/>
      <c r="AG143" s="32"/>
      <c r="AH143" s="33"/>
      <c r="AI143" s="1"/>
      <c r="AJ143" s="1"/>
      <c r="AK143" s="1"/>
    </row>
    <row r="144" spans="2:37" s="7" customFormat="1" ht="11.25" hidden="1" customHeight="1" x14ac:dyDescent="0.25">
      <c r="B144" s="736" t="s">
        <v>255</v>
      </c>
      <c r="C144" s="736"/>
      <c r="D144" s="736"/>
      <c r="E144" s="737"/>
      <c r="F144" s="417"/>
      <c r="G144" s="418"/>
      <c r="H144" s="419"/>
      <c r="I144" s="417"/>
      <c r="J144" s="418"/>
      <c r="K144" s="419"/>
      <c r="L144" s="417"/>
      <c r="M144" s="418"/>
      <c r="N144" s="419"/>
      <c r="O144" s="417"/>
      <c r="P144" s="418"/>
      <c r="Q144" s="419"/>
      <c r="R144" s="417"/>
      <c r="S144" s="418"/>
      <c r="T144" s="419"/>
      <c r="U144" s="417"/>
      <c r="V144" s="418"/>
      <c r="W144" s="419"/>
      <c r="X144" s="417"/>
      <c r="Y144" s="418"/>
      <c r="Z144" s="419"/>
      <c r="AA144" s="420"/>
      <c r="AB144" s="1"/>
      <c r="AC144" s="4"/>
      <c r="AD144" s="4"/>
      <c r="AE144" s="41"/>
      <c r="AF144" s="4"/>
      <c r="AG144" s="32"/>
      <c r="AH144" s="33"/>
      <c r="AI144" s="1"/>
      <c r="AJ144" s="1"/>
      <c r="AK144" s="1"/>
    </row>
    <row r="145" spans="2:37" ht="11.25" hidden="1" customHeight="1" thickBot="1" x14ac:dyDescent="0.3">
      <c r="B145" s="121" t="s">
        <v>39</v>
      </c>
      <c r="C145" s="121"/>
      <c r="D145" s="122"/>
      <c r="E145" s="123"/>
      <c r="F145" s="124" t="s">
        <v>2</v>
      </c>
      <c r="G145" s="267"/>
      <c r="H145" s="125" t="s">
        <v>17</v>
      </c>
      <c r="I145" s="126" t="s">
        <v>2</v>
      </c>
      <c r="J145" s="282"/>
      <c r="K145" s="125" t="s">
        <v>17</v>
      </c>
      <c r="L145" s="126" t="s">
        <v>2</v>
      </c>
      <c r="M145" s="282"/>
      <c r="N145" s="125" t="s">
        <v>17</v>
      </c>
      <c r="O145" s="126" t="s">
        <v>2</v>
      </c>
      <c r="P145" s="282"/>
      <c r="Q145" s="125" t="s">
        <v>17</v>
      </c>
      <c r="R145" s="126" t="s">
        <v>2</v>
      </c>
      <c r="S145" s="282"/>
      <c r="T145" s="127" t="s">
        <v>17</v>
      </c>
      <c r="U145" s="126" t="s">
        <v>2</v>
      </c>
      <c r="V145" s="282"/>
      <c r="W145" s="127" t="s">
        <v>17</v>
      </c>
      <c r="X145" s="126" t="s">
        <v>2</v>
      </c>
      <c r="Y145" s="282"/>
      <c r="Z145" s="127" t="s">
        <v>17</v>
      </c>
      <c r="AA145" s="128" t="s">
        <v>8</v>
      </c>
      <c r="AG145" s="32"/>
      <c r="AH145" s="33"/>
    </row>
    <row r="146" spans="2:37" ht="11.25" hidden="1" customHeight="1" x14ac:dyDescent="0.25">
      <c r="B146" s="72" t="s">
        <v>21</v>
      </c>
      <c r="C146" s="72"/>
      <c r="D146" s="74"/>
      <c r="E146" s="75"/>
      <c r="F146" s="76"/>
      <c r="G146" s="268"/>
      <c r="H146" s="120"/>
      <c r="I146" s="76"/>
      <c r="J146" s="268"/>
      <c r="K146" s="120"/>
      <c r="L146" s="76"/>
      <c r="M146" s="268"/>
      <c r="N146" s="120"/>
      <c r="O146" s="76"/>
      <c r="P146" s="268"/>
      <c r="Q146" s="120"/>
      <c r="R146" s="76"/>
      <c r="S146" s="268"/>
      <c r="T146" s="120"/>
      <c r="U146" s="76"/>
      <c r="V146" s="268"/>
      <c r="W146" s="120"/>
      <c r="X146" s="76"/>
      <c r="Y146" s="268"/>
      <c r="Z146" s="120"/>
      <c r="AA146" s="73">
        <f>H146+K146+N146+Q146+T146+W146+Z146</f>
        <v>0</v>
      </c>
      <c r="AG146" s="32"/>
      <c r="AH146" s="33"/>
    </row>
    <row r="147" spans="2:37" ht="11.25" hidden="1" customHeight="1" x14ac:dyDescent="0.25">
      <c r="B147" s="20" t="s">
        <v>30</v>
      </c>
      <c r="C147" s="64"/>
      <c r="D147" s="34"/>
      <c r="E147" s="35"/>
      <c r="F147" s="16"/>
      <c r="G147" s="269"/>
      <c r="H147" s="391">
        <f>H146</f>
        <v>0</v>
      </c>
      <c r="I147" s="16"/>
      <c r="J147" s="269"/>
      <c r="K147" s="391">
        <f>K146</f>
        <v>0</v>
      </c>
      <c r="L147" s="16"/>
      <c r="M147" s="269"/>
      <c r="N147" s="391">
        <f>N146</f>
        <v>0</v>
      </c>
      <c r="O147" s="16"/>
      <c r="P147" s="269"/>
      <c r="Q147" s="391">
        <f>Q146</f>
        <v>0</v>
      </c>
      <c r="R147" s="16"/>
      <c r="S147" s="269"/>
      <c r="T147" s="391">
        <f>T146</f>
        <v>0</v>
      </c>
      <c r="U147" s="16"/>
      <c r="V147" s="269"/>
      <c r="W147" s="391">
        <f>W146</f>
        <v>0</v>
      </c>
      <c r="X147" s="16"/>
      <c r="Y147" s="269"/>
      <c r="Z147" s="391">
        <f>Z146</f>
        <v>0</v>
      </c>
      <c r="AA147" s="58">
        <f>H147+K147+N147+Q147+T147+W147+Z147</f>
        <v>0</v>
      </c>
      <c r="AE147" s="38"/>
      <c r="AF147" s="38"/>
      <c r="AG147" s="39"/>
      <c r="AH147" s="33"/>
    </row>
    <row r="148" spans="2:37" ht="11.25" hidden="1" customHeight="1" x14ac:dyDescent="0.25">
      <c r="B148" s="20" t="s">
        <v>22</v>
      </c>
      <c r="C148" s="20"/>
      <c r="D148" s="34"/>
      <c r="E148" s="35"/>
      <c r="F148" s="523"/>
      <c r="G148" s="340"/>
      <c r="H148" s="21">
        <f>ROUND(H147*F148,0)</f>
        <v>0</v>
      </c>
      <c r="I148" s="400">
        <f>F148</f>
        <v>0</v>
      </c>
      <c r="J148" s="340"/>
      <c r="K148" s="21">
        <f>ROUND(K147*I148,0)</f>
        <v>0</v>
      </c>
      <c r="L148" s="400">
        <f>I148</f>
        <v>0</v>
      </c>
      <c r="M148" s="340"/>
      <c r="N148" s="21">
        <f>ROUND(N147*L148,0)</f>
        <v>0</v>
      </c>
      <c r="O148" s="400">
        <f>L148</f>
        <v>0</v>
      </c>
      <c r="P148" s="340"/>
      <c r="Q148" s="21">
        <f>ROUND(Q147*O148,0)</f>
        <v>0</v>
      </c>
      <c r="R148" s="400">
        <f>O148</f>
        <v>0</v>
      </c>
      <c r="S148" s="340"/>
      <c r="T148" s="21">
        <f>ROUND(T147*R148,0)</f>
        <v>0</v>
      </c>
      <c r="U148" s="400">
        <f>R148</f>
        <v>0</v>
      </c>
      <c r="V148" s="340"/>
      <c r="W148" s="21">
        <f>ROUND(W147*U148,0)</f>
        <v>0</v>
      </c>
      <c r="X148" s="400">
        <f>U148</f>
        <v>0</v>
      </c>
      <c r="Y148" s="340"/>
      <c r="Z148" s="21">
        <f>ROUND(Z147*X148,0)</f>
        <v>0</v>
      </c>
      <c r="AA148" s="58">
        <f>H148+K148+N148+Q148+T148+W148+Z148</f>
        <v>0</v>
      </c>
      <c r="AC148" s="38"/>
      <c r="AD148" s="38"/>
      <c r="AE148" s="38"/>
      <c r="AF148" s="38"/>
      <c r="AG148" s="39"/>
      <c r="AH148" s="40"/>
      <c r="AI148" s="7"/>
      <c r="AJ148" s="7"/>
      <c r="AK148" s="7"/>
    </row>
    <row r="149" spans="2:37" ht="11.25" hidden="1" customHeight="1" x14ac:dyDescent="0.25">
      <c r="B149" s="20" t="s">
        <v>5</v>
      </c>
      <c r="C149" s="20"/>
      <c r="D149" s="34"/>
      <c r="E149" s="35"/>
      <c r="F149" s="36"/>
      <c r="G149" s="270"/>
      <c r="H149" s="37">
        <f>H146+H148</f>
        <v>0</v>
      </c>
      <c r="I149" s="36"/>
      <c r="J149" s="270"/>
      <c r="K149" s="37">
        <f>K146+K148</f>
        <v>0</v>
      </c>
      <c r="L149" s="36"/>
      <c r="M149" s="270"/>
      <c r="N149" s="37">
        <f>N146+N148</f>
        <v>0</v>
      </c>
      <c r="O149" s="36"/>
      <c r="P149" s="270"/>
      <c r="Q149" s="37">
        <f>Q146+Q148</f>
        <v>0</v>
      </c>
      <c r="R149" s="36"/>
      <c r="S149" s="270"/>
      <c r="T149" s="37">
        <f>T146+T148</f>
        <v>0</v>
      </c>
      <c r="U149" s="36"/>
      <c r="V149" s="270"/>
      <c r="W149" s="37">
        <f>W146+W148</f>
        <v>0</v>
      </c>
      <c r="X149" s="36"/>
      <c r="Y149" s="270"/>
      <c r="Z149" s="37">
        <f>Z146+Z148</f>
        <v>0</v>
      </c>
      <c r="AA149" s="58">
        <f>H149+K149+N149+Q149+T149+W149+Z149</f>
        <v>0</v>
      </c>
      <c r="AC149" s="38"/>
      <c r="AD149" s="38"/>
      <c r="AG149" s="32"/>
      <c r="AH149" s="40"/>
      <c r="AI149" s="7"/>
      <c r="AJ149" s="7"/>
      <c r="AK149" s="7"/>
    </row>
    <row r="150" spans="2:37" s="7" customFormat="1" ht="11.25" hidden="1" customHeight="1" thickBot="1" x14ac:dyDescent="0.3">
      <c r="B150" s="53" t="s">
        <v>342</v>
      </c>
      <c r="C150" s="53"/>
      <c r="D150" s="54"/>
      <c r="E150" s="55"/>
      <c r="F150" s="36"/>
      <c r="G150" s="401"/>
      <c r="H150" s="56">
        <f>IF(H149&gt;25000,25000,H149)</f>
        <v>0</v>
      </c>
      <c r="I150" s="36"/>
      <c r="J150" s="401"/>
      <c r="K150" s="56">
        <f>IF((H149+K149)&gt;25000,25000-H150,K149)</f>
        <v>0</v>
      </c>
      <c r="L150" s="36"/>
      <c r="M150" s="401"/>
      <c r="N150" s="56">
        <f>IF((H149+K149+N149)&gt;25000,25000-H150-K150,N149)</f>
        <v>0</v>
      </c>
      <c r="O150" s="36"/>
      <c r="P150" s="401"/>
      <c r="Q150" s="56">
        <f>IF((H149+K149+N149+Q149)&gt;25000,25000-H150-K150-N150,Q149)</f>
        <v>0</v>
      </c>
      <c r="R150" s="36"/>
      <c r="S150" s="401"/>
      <c r="T150" s="56">
        <f>IF((H149+K149+N149+Q149+T149)&gt;25000,25000-H150-K150-N150-Q150,T149)</f>
        <v>0</v>
      </c>
      <c r="U150" s="36"/>
      <c r="V150" s="401"/>
      <c r="W150" s="56">
        <f>IF((H149+K149+N149+Q149+T149+W149)&gt;25000,25000-H150-K150-N150-Q150-T150,W149)</f>
        <v>0</v>
      </c>
      <c r="X150" s="36"/>
      <c r="Y150" s="401"/>
      <c r="Z150" s="56">
        <f>IF((H149+K149+N149+Q149+T149+W149+Z149)&gt;25000,25000-H150-K150-N150-Q150-T150-W150,Z149)</f>
        <v>0</v>
      </c>
      <c r="AA150" s="58">
        <f>H150+K150+N150+Q150+T150+W150+Z150</f>
        <v>0</v>
      </c>
      <c r="AB150" s="1"/>
      <c r="AC150" s="4"/>
      <c r="AD150" s="4"/>
      <c r="AE150" s="41"/>
      <c r="AF150" s="4"/>
      <c r="AG150" s="32"/>
      <c r="AH150" s="33"/>
      <c r="AI150" s="1"/>
      <c r="AJ150" s="1"/>
      <c r="AK150" s="1"/>
    </row>
    <row r="151" spans="2:37" s="7" customFormat="1" ht="11.25" hidden="1" customHeight="1" x14ac:dyDescent="0.25">
      <c r="B151" s="736" t="s">
        <v>256</v>
      </c>
      <c r="C151" s="736"/>
      <c r="D151" s="736"/>
      <c r="E151" s="737"/>
      <c r="F151" s="417"/>
      <c r="G151" s="418"/>
      <c r="H151" s="419"/>
      <c r="I151" s="417"/>
      <c r="J151" s="418"/>
      <c r="K151" s="419"/>
      <c r="L151" s="417"/>
      <c r="M151" s="418"/>
      <c r="N151" s="419"/>
      <c r="O151" s="417"/>
      <c r="P151" s="418"/>
      <c r="Q151" s="419"/>
      <c r="R151" s="417"/>
      <c r="S151" s="418"/>
      <c r="T151" s="419"/>
      <c r="U151" s="417"/>
      <c r="V151" s="418"/>
      <c r="W151" s="419"/>
      <c r="X151" s="417"/>
      <c r="Y151" s="418"/>
      <c r="Z151" s="419"/>
      <c r="AA151" s="420"/>
      <c r="AB151" s="1"/>
      <c r="AC151" s="4"/>
      <c r="AD151" s="4"/>
      <c r="AE151" s="41"/>
      <c r="AF151" s="4"/>
      <c r="AG151" s="32"/>
      <c r="AH151" s="33"/>
      <c r="AI151" s="1"/>
      <c r="AJ151" s="1"/>
      <c r="AK151" s="1"/>
    </row>
    <row r="152" spans="2:37" ht="11.25" hidden="1" customHeight="1" thickBot="1" x14ac:dyDescent="0.3">
      <c r="B152" s="121" t="s">
        <v>114</v>
      </c>
      <c r="C152" s="121"/>
      <c r="D152" s="122"/>
      <c r="E152" s="123"/>
      <c r="F152" s="124" t="s">
        <v>2</v>
      </c>
      <c r="G152" s="267"/>
      <c r="H152" s="125" t="s">
        <v>17</v>
      </c>
      <c r="I152" s="126" t="s">
        <v>2</v>
      </c>
      <c r="J152" s="282"/>
      <c r="K152" s="125" t="s">
        <v>17</v>
      </c>
      <c r="L152" s="126" t="s">
        <v>2</v>
      </c>
      <c r="M152" s="282"/>
      <c r="N152" s="125" t="s">
        <v>17</v>
      </c>
      <c r="O152" s="126" t="s">
        <v>2</v>
      </c>
      <c r="P152" s="282"/>
      <c r="Q152" s="125" t="s">
        <v>17</v>
      </c>
      <c r="R152" s="126" t="s">
        <v>2</v>
      </c>
      <c r="S152" s="282"/>
      <c r="T152" s="127" t="s">
        <v>17</v>
      </c>
      <c r="U152" s="126" t="s">
        <v>2</v>
      </c>
      <c r="V152" s="282"/>
      <c r="W152" s="127" t="s">
        <v>17</v>
      </c>
      <c r="X152" s="126" t="s">
        <v>2</v>
      </c>
      <c r="Y152" s="282"/>
      <c r="Z152" s="127" t="s">
        <v>17</v>
      </c>
      <c r="AA152" s="128" t="s">
        <v>8</v>
      </c>
      <c r="AG152" s="32"/>
      <c r="AH152" s="33"/>
    </row>
    <row r="153" spans="2:37" ht="11.25" hidden="1" customHeight="1" x14ac:dyDescent="0.25">
      <c r="B153" s="72" t="s">
        <v>21</v>
      </c>
      <c r="C153" s="72"/>
      <c r="D153" s="74"/>
      <c r="E153" s="75"/>
      <c r="F153" s="76"/>
      <c r="G153" s="268"/>
      <c r="H153" s="120"/>
      <c r="I153" s="76"/>
      <c r="J153" s="268"/>
      <c r="K153" s="120"/>
      <c r="L153" s="76"/>
      <c r="M153" s="268"/>
      <c r="N153" s="120"/>
      <c r="O153" s="76"/>
      <c r="P153" s="268"/>
      <c r="Q153" s="120"/>
      <c r="R153" s="76"/>
      <c r="S153" s="268"/>
      <c r="T153" s="120"/>
      <c r="U153" s="76"/>
      <c r="V153" s="268"/>
      <c r="W153" s="120"/>
      <c r="X153" s="76"/>
      <c r="Y153" s="268"/>
      <c r="Z153" s="120"/>
      <c r="AA153" s="73">
        <f>H153+K153+N153+Q153+T153+W153+Z153</f>
        <v>0</v>
      </c>
      <c r="AG153" s="32"/>
      <c r="AH153" s="33"/>
    </row>
    <row r="154" spans="2:37" ht="11.25" hidden="1" customHeight="1" x14ac:dyDescent="0.25">
      <c r="B154" s="20" t="s">
        <v>30</v>
      </c>
      <c r="C154" s="64"/>
      <c r="D154" s="34"/>
      <c r="E154" s="35"/>
      <c r="F154" s="16"/>
      <c r="G154" s="269"/>
      <c r="H154" s="391">
        <f>H153</f>
        <v>0</v>
      </c>
      <c r="I154" s="16"/>
      <c r="J154" s="269"/>
      <c r="K154" s="391">
        <f>K153</f>
        <v>0</v>
      </c>
      <c r="L154" s="16"/>
      <c r="M154" s="269"/>
      <c r="N154" s="391">
        <f>N153</f>
        <v>0</v>
      </c>
      <c r="O154" s="16"/>
      <c r="P154" s="269"/>
      <c r="Q154" s="391">
        <f>Q153</f>
        <v>0</v>
      </c>
      <c r="R154" s="16"/>
      <c r="S154" s="269"/>
      <c r="T154" s="391">
        <f>T153</f>
        <v>0</v>
      </c>
      <c r="U154" s="16"/>
      <c r="V154" s="269"/>
      <c r="W154" s="391">
        <f>W153</f>
        <v>0</v>
      </c>
      <c r="X154" s="16"/>
      <c r="Y154" s="269"/>
      <c r="Z154" s="391">
        <f>Z153</f>
        <v>0</v>
      </c>
      <c r="AA154" s="58">
        <f>H154+K154+N154+Q154+T154+W154+Z154</f>
        <v>0</v>
      </c>
      <c r="AE154" s="38"/>
      <c r="AF154" s="38"/>
      <c r="AG154" s="39"/>
      <c r="AH154" s="33"/>
    </row>
    <row r="155" spans="2:37" ht="11.25" hidden="1" customHeight="1" x14ac:dyDescent="0.25">
      <c r="B155" s="20" t="s">
        <v>22</v>
      </c>
      <c r="C155" s="20"/>
      <c r="D155" s="34"/>
      <c r="E155" s="35"/>
      <c r="F155" s="523"/>
      <c r="G155" s="340"/>
      <c r="H155" s="21">
        <f>ROUND(H154*F155,0)</f>
        <v>0</v>
      </c>
      <c r="I155" s="400">
        <f>F155</f>
        <v>0</v>
      </c>
      <c r="J155" s="340"/>
      <c r="K155" s="21">
        <f>ROUND(K154*I155,0)</f>
        <v>0</v>
      </c>
      <c r="L155" s="400">
        <f>I155</f>
        <v>0</v>
      </c>
      <c r="M155" s="340"/>
      <c r="N155" s="21">
        <f>ROUND(N154*L155,0)</f>
        <v>0</v>
      </c>
      <c r="O155" s="400">
        <f>L155</f>
        <v>0</v>
      </c>
      <c r="P155" s="340"/>
      <c r="Q155" s="21">
        <f>ROUND(Q154*O155,0)</f>
        <v>0</v>
      </c>
      <c r="R155" s="400">
        <f>O155</f>
        <v>0</v>
      </c>
      <c r="S155" s="340"/>
      <c r="T155" s="21">
        <f>ROUND(T154*R155,0)</f>
        <v>0</v>
      </c>
      <c r="U155" s="400">
        <f>R155</f>
        <v>0</v>
      </c>
      <c r="V155" s="340"/>
      <c r="W155" s="21">
        <f>ROUND(W154*U155,0)</f>
        <v>0</v>
      </c>
      <c r="X155" s="400">
        <f>U155</f>
        <v>0</v>
      </c>
      <c r="Y155" s="340"/>
      <c r="Z155" s="21">
        <f>ROUND(Z154*X155,0)</f>
        <v>0</v>
      </c>
      <c r="AA155" s="58">
        <f>H155+K155+N155+Q155+T155+W155+Z155</f>
        <v>0</v>
      </c>
      <c r="AC155" s="38"/>
      <c r="AD155" s="38"/>
      <c r="AE155" s="38"/>
      <c r="AF155" s="38"/>
      <c r="AG155" s="39"/>
      <c r="AH155" s="40"/>
      <c r="AI155" s="7"/>
      <c r="AJ155" s="7"/>
      <c r="AK155" s="7"/>
    </row>
    <row r="156" spans="2:37" ht="11.25" hidden="1" customHeight="1" x14ac:dyDescent="0.25">
      <c r="B156" s="20" t="s">
        <v>5</v>
      </c>
      <c r="C156" s="20"/>
      <c r="D156" s="34"/>
      <c r="E156" s="35"/>
      <c r="F156" s="36"/>
      <c r="G156" s="270"/>
      <c r="H156" s="37">
        <f>H153+H155</f>
        <v>0</v>
      </c>
      <c r="I156" s="36"/>
      <c r="J156" s="270"/>
      <c r="K156" s="37">
        <f>K153+K155</f>
        <v>0</v>
      </c>
      <c r="L156" s="36"/>
      <c r="M156" s="270"/>
      <c r="N156" s="37">
        <f>N153+N155</f>
        <v>0</v>
      </c>
      <c r="O156" s="36"/>
      <c r="P156" s="270"/>
      <c r="Q156" s="37">
        <f>Q153+Q155</f>
        <v>0</v>
      </c>
      <c r="R156" s="36"/>
      <c r="S156" s="270"/>
      <c r="T156" s="37">
        <f>T153+T155</f>
        <v>0</v>
      </c>
      <c r="U156" s="36"/>
      <c r="V156" s="270"/>
      <c r="W156" s="37">
        <f>W153+W155</f>
        <v>0</v>
      </c>
      <c r="X156" s="36"/>
      <c r="Y156" s="270"/>
      <c r="Z156" s="37">
        <f>Z153+Z155</f>
        <v>0</v>
      </c>
      <c r="AA156" s="58">
        <f>H156+K156+N156+Q156+T156+W156+Z156</f>
        <v>0</v>
      </c>
      <c r="AC156" s="38"/>
      <c r="AD156" s="38"/>
      <c r="AG156" s="32"/>
      <c r="AH156" s="40"/>
      <c r="AI156" s="7"/>
      <c r="AJ156" s="7"/>
      <c r="AK156" s="7"/>
    </row>
    <row r="157" spans="2:37" s="7" customFormat="1" ht="11.25" hidden="1" customHeight="1" thickBot="1" x14ac:dyDescent="0.3">
      <c r="B157" s="53" t="s">
        <v>342</v>
      </c>
      <c r="C157" s="53"/>
      <c r="D157" s="54"/>
      <c r="E157" s="55"/>
      <c r="F157" s="36"/>
      <c r="G157" s="401"/>
      <c r="H157" s="56">
        <f>IF(H156&gt;25000,25000,H156)</f>
        <v>0</v>
      </c>
      <c r="I157" s="36"/>
      <c r="J157" s="401"/>
      <c r="K157" s="56">
        <f>IF((H156+K156)&gt;25000,25000-H157,K156)</f>
        <v>0</v>
      </c>
      <c r="L157" s="36"/>
      <c r="M157" s="401"/>
      <c r="N157" s="56">
        <f>IF((H156+K156+N156)&gt;25000,25000-H157-K157,N156)</f>
        <v>0</v>
      </c>
      <c r="O157" s="36"/>
      <c r="P157" s="401"/>
      <c r="Q157" s="56">
        <f>IF((H156+K156+N156+Q156)&gt;25000,25000-H157-K157-N157,Q156)</f>
        <v>0</v>
      </c>
      <c r="R157" s="36"/>
      <c r="S157" s="401"/>
      <c r="T157" s="56">
        <f>IF((H156+K156+N156+Q156+T156)&gt;25000,25000-H157-K157-N157-Q157,T156)</f>
        <v>0</v>
      </c>
      <c r="U157" s="36"/>
      <c r="V157" s="401"/>
      <c r="W157" s="56">
        <f>IF((H156+K156+N156+Q156+T156+W156)&gt;25000,25000-H157-K157-N157-Q157-T157,W156)</f>
        <v>0</v>
      </c>
      <c r="X157" s="36"/>
      <c r="Y157" s="401"/>
      <c r="Z157" s="56">
        <f>IF((H156+K156+N156+Q156+T156+W156+Z156)&gt;25000,25000-H157-K157-N157-Q157-T157-W157,Z156)</f>
        <v>0</v>
      </c>
      <c r="AA157" s="58">
        <f>H157+K157+N157+Q157+T157+W157+Z157</f>
        <v>0</v>
      </c>
      <c r="AB157" s="1"/>
      <c r="AC157" s="4"/>
      <c r="AD157" s="4"/>
      <c r="AE157" s="41"/>
      <c r="AF157" s="4"/>
      <c r="AG157" s="32"/>
      <c r="AH157" s="33"/>
      <c r="AI157" s="1"/>
      <c r="AJ157" s="1"/>
      <c r="AK157" s="1"/>
    </row>
    <row r="158" spans="2:37" s="7" customFormat="1" ht="11.25" hidden="1" customHeight="1" x14ac:dyDescent="0.25">
      <c r="B158" s="736" t="s">
        <v>257</v>
      </c>
      <c r="C158" s="736"/>
      <c r="D158" s="736"/>
      <c r="E158" s="737"/>
      <c r="F158" s="417"/>
      <c r="G158" s="418"/>
      <c r="H158" s="419"/>
      <c r="I158" s="417"/>
      <c r="J158" s="418"/>
      <c r="K158" s="419"/>
      <c r="L158" s="417"/>
      <c r="M158" s="418"/>
      <c r="N158" s="419"/>
      <c r="O158" s="417"/>
      <c r="P158" s="418"/>
      <c r="Q158" s="419"/>
      <c r="R158" s="417"/>
      <c r="S158" s="418"/>
      <c r="T158" s="419"/>
      <c r="U158" s="417"/>
      <c r="V158" s="418"/>
      <c r="W158" s="419"/>
      <c r="X158" s="417"/>
      <c r="Y158" s="418"/>
      <c r="Z158" s="419"/>
      <c r="AA158" s="420"/>
      <c r="AB158" s="1"/>
      <c r="AC158" s="4"/>
      <c r="AD158" s="4"/>
      <c r="AE158" s="41"/>
      <c r="AF158" s="4"/>
      <c r="AG158" s="32"/>
      <c r="AH158" s="33"/>
      <c r="AI158" s="1"/>
      <c r="AJ158" s="1"/>
      <c r="AK158" s="1"/>
    </row>
    <row r="159" spans="2:37" ht="11.25" hidden="1" customHeight="1" thickBot="1" x14ac:dyDescent="0.3">
      <c r="B159" s="121" t="s">
        <v>115</v>
      </c>
      <c r="C159" s="121"/>
      <c r="D159" s="122"/>
      <c r="E159" s="123"/>
      <c r="F159" s="124" t="s">
        <v>2</v>
      </c>
      <c r="G159" s="267"/>
      <c r="H159" s="125" t="s">
        <v>17</v>
      </c>
      <c r="I159" s="126" t="s">
        <v>2</v>
      </c>
      <c r="J159" s="282"/>
      <c r="K159" s="125" t="s">
        <v>17</v>
      </c>
      <c r="L159" s="126" t="s">
        <v>2</v>
      </c>
      <c r="M159" s="282"/>
      <c r="N159" s="125" t="s">
        <v>17</v>
      </c>
      <c r="O159" s="126" t="s">
        <v>2</v>
      </c>
      <c r="P159" s="282"/>
      <c r="Q159" s="125" t="s">
        <v>17</v>
      </c>
      <c r="R159" s="126" t="s">
        <v>2</v>
      </c>
      <c r="S159" s="282"/>
      <c r="T159" s="127" t="s">
        <v>17</v>
      </c>
      <c r="U159" s="126" t="s">
        <v>2</v>
      </c>
      <c r="V159" s="282"/>
      <c r="W159" s="127" t="s">
        <v>17</v>
      </c>
      <c r="X159" s="126" t="s">
        <v>2</v>
      </c>
      <c r="Y159" s="282"/>
      <c r="Z159" s="127" t="s">
        <v>17</v>
      </c>
      <c r="AA159" s="128" t="s">
        <v>8</v>
      </c>
      <c r="AG159" s="32"/>
      <c r="AH159" s="33"/>
    </row>
    <row r="160" spans="2:37" ht="11.25" hidden="1" customHeight="1" x14ac:dyDescent="0.25">
      <c r="B160" s="72" t="s">
        <v>21</v>
      </c>
      <c r="C160" s="72"/>
      <c r="D160" s="74"/>
      <c r="E160" s="75"/>
      <c r="F160" s="76"/>
      <c r="G160" s="268"/>
      <c r="H160" s="120"/>
      <c r="I160" s="76"/>
      <c r="J160" s="268"/>
      <c r="K160" s="120"/>
      <c r="L160" s="76"/>
      <c r="M160" s="268"/>
      <c r="N160" s="120"/>
      <c r="O160" s="76"/>
      <c r="P160" s="268"/>
      <c r="Q160" s="120"/>
      <c r="R160" s="76"/>
      <c r="S160" s="268"/>
      <c r="T160" s="120"/>
      <c r="U160" s="76"/>
      <c r="V160" s="268"/>
      <c r="W160" s="120"/>
      <c r="X160" s="76"/>
      <c r="Y160" s="268"/>
      <c r="Z160" s="120"/>
      <c r="AA160" s="73">
        <f>H160+K160+N160+Q160+T160+W160+Z160</f>
        <v>0</v>
      </c>
      <c r="AG160" s="32"/>
      <c r="AH160" s="33"/>
    </row>
    <row r="161" spans="2:37" ht="11.25" hidden="1" customHeight="1" x14ac:dyDescent="0.25">
      <c r="B161" s="20" t="s">
        <v>30</v>
      </c>
      <c r="C161" s="64"/>
      <c r="D161" s="34"/>
      <c r="E161" s="35"/>
      <c r="F161" s="16"/>
      <c r="G161" s="269"/>
      <c r="H161" s="391">
        <f>H160</f>
        <v>0</v>
      </c>
      <c r="I161" s="16"/>
      <c r="J161" s="269"/>
      <c r="K161" s="391">
        <f>K160</f>
        <v>0</v>
      </c>
      <c r="L161" s="16"/>
      <c r="M161" s="269"/>
      <c r="N161" s="391">
        <f>N160</f>
        <v>0</v>
      </c>
      <c r="O161" s="16"/>
      <c r="P161" s="269"/>
      <c r="Q161" s="391">
        <f>Q160</f>
        <v>0</v>
      </c>
      <c r="R161" s="16"/>
      <c r="S161" s="269"/>
      <c r="T161" s="391">
        <f>T160</f>
        <v>0</v>
      </c>
      <c r="U161" s="16"/>
      <c r="V161" s="269"/>
      <c r="W161" s="391">
        <f>W160</f>
        <v>0</v>
      </c>
      <c r="X161" s="16"/>
      <c r="Y161" s="269"/>
      <c r="Z161" s="391">
        <f>Z160</f>
        <v>0</v>
      </c>
      <c r="AA161" s="58">
        <f>H161+K161+N161+Q161+T161+W161+Z161</f>
        <v>0</v>
      </c>
      <c r="AE161" s="38"/>
      <c r="AF161" s="38"/>
      <c r="AG161" s="39"/>
      <c r="AH161" s="33"/>
    </row>
    <row r="162" spans="2:37" ht="11.25" hidden="1" customHeight="1" x14ac:dyDescent="0.25">
      <c r="B162" s="20" t="s">
        <v>22</v>
      </c>
      <c r="C162" s="20"/>
      <c r="D162" s="34"/>
      <c r="E162" s="35"/>
      <c r="F162" s="523"/>
      <c r="G162" s="340"/>
      <c r="H162" s="21">
        <f>ROUND(H161*F162,0)</f>
        <v>0</v>
      </c>
      <c r="I162" s="400">
        <f>F162</f>
        <v>0</v>
      </c>
      <c r="J162" s="340"/>
      <c r="K162" s="21">
        <f>ROUND(K161*I162,0)</f>
        <v>0</v>
      </c>
      <c r="L162" s="400">
        <f>I162</f>
        <v>0</v>
      </c>
      <c r="M162" s="340"/>
      <c r="N162" s="21">
        <f>ROUND(N161*L162,0)</f>
        <v>0</v>
      </c>
      <c r="O162" s="400">
        <f>L162</f>
        <v>0</v>
      </c>
      <c r="P162" s="340"/>
      <c r="Q162" s="21">
        <f>ROUND(Q161*O162,0)</f>
        <v>0</v>
      </c>
      <c r="R162" s="400">
        <f>O162</f>
        <v>0</v>
      </c>
      <c r="S162" s="340"/>
      <c r="T162" s="21">
        <f>ROUND(T161*R162,0)</f>
        <v>0</v>
      </c>
      <c r="U162" s="400">
        <f>R162</f>
        <v>0</v>
      </c>
      <c r="V162" s="340"/>
      <c r="W162" s="21">
        <f>ROUND(W161*U162,0)</f>
        <v>0</v>
      </c>
      <c r="X162" s="400">
        <f>U162</f>
        <v>0</v>
      </c>
      <c r="Y162" s="340"/>
      <c r="Z162" s="21">
        <f>ROUND(Z161*X162,0)</f>
        <v>0</v>
      </c>
      <c r="AA162" s="58">
        <f>H162+K162+N162+Q162+T162+W162+Z162</f>
        <v>0</v>
      </c>
      <c r="AC162" s="38"/>
      <c r="AD162" s="38"/>
      <c r="AE162" s="38"/>
      <c r="AF162" s="38"/>
      <c r="AG162" s="39"/>
      <c r="AH162" s="40"/>
      <c r="AI162" s="7"/>
      <c r="AJ162" s="7"/>
      <c r="AK162" s="7"/>
    </row>
    <row r="163" spans="2:37" ht="11.25" hidden="1" customHeight="1" x14ac:dyDescent="0.25">
      <c r="B163" s="20" t="s">
        <v>5</v>
      </c>
      <c r="C163" s="20"/>
      <c r="D163" s="34"/>
      <c r="E163" s="35"/>
      <c r="F163" s="36"/>
      <c r="G163" s="270"/>
      <c r="H163" s="37">
        <f>H160+H162</f>
        <v>0</v>
      </c>
      <c r="I163" s="36"/>
      <c r="J163" s="270"/>
      <c r="K163" s="37">
        <f>K160+K162</f>
        <v>0</v>
      </c>
      <c r="L163" s="36"/>
      <c r="M163" s="270"/>
      <c r="N163" s="37">
        <f>N160+N162</f>
        <v>0</v>
      </c>
      <c r="O163" s="36"/>
      <c r="P163" s="270"/>
      <c r="Q163" s="37">
        <f>Q160+Q162</f>
        <v>0</v>
      </c>
      <c r="R163" s="36"/>
      <c r="S163" s="270"/>
      <c r="T163" s="37">
        <f>T160+T162</f>
        <v>0</v>
      </c>
      <c r="U163" s="36"/>
      <c r="V163" s="270"/>
      <c r="W163" s="37">
        <f>W160+W162</f>
        <v>0</v>
      </c>
      <c r="X163" s="36"/>
      <c r="Y163" s="270"/>
      <c r="Z163" s="37">
        <f>Z160+Z162</f>
        <v>0</v>
      </c>
      <c r="AA163" s="58">
        <f>H163+K163+N163+Q163+T163+W163+Z163</f>
        <v>0</v>
      </c>
      <c r="AC163" s="38"/>
      <c r="AD163" s="38"/>
      <c r="AG163" s="32"/>
      <c r="AH163" s="40"/>
      <c r="AI163" s="7"/>
      <c r="AJ163" s="7"/>
      <c r="AK163" s="7"/>
    </row>
    <row r="164" spans="2:37" s="7" customFormat="1" ht="11.25" hidden="1" customHeight="1" thickBot="1" x14ac:dyDescent="0.3">
      <c r="B164" s="53" t="s">
        <v>342</v>
      </c>
      <c r="C164" s="53"/>
      <c r="D164" s="54"/>
      <c r="E164" s="55"/>
      <c r="F164" s="36"/>
      <c r="G164" s="401"/>
      <c r="H164" s="56">
        <f>IF(H163&gt;25000,25000,H163)</f>
        <v>0</v>
      </c>
      <c r="I164" s="36"/>
      <c r="J164" s="401"/>
      <c r="K164" s="56">
        <f>IF((H163+K163)&gt;25000,25000-H164,K163)</f>
        <v>0</v>
      </c>
      <c r="L164" s="36"/>
      <c r="M164" s="401"/>
      <c r="N164" s="56">
        <f>IF((H163+K163+N163)&gt;25000,25000-H164-K164,N163)</f>
        <v>0</v>
      </c>
      <c r="O164" s="36"/>
      <c r="P164" s="401"/>
      <c r="Q164" s="56">
        <f>IF((H163+K163+N163+Q163)&gt;25000,25000-H164-K164-N164,Q163)</f>
        <v>0</v>
      </c>
      <c r="R164" s="36"/>
      <c r="S164" s="401"/>
      <c r="T164" s="56">
        <f>IF((H163+K163+N163+Q163+T163)&gt;25000,25000-H164-K164-N164-Q164,T163)</f>
        <v>0</v>
      </c>
      <c r="U164" s="36"/>
      <c r="V164" s="401"/>
      <c r="W164" s="56">
        <f>IF((H163+K163+N163+Q163+T163+W163)&gt;25000,25000-H164-K164-N164-Q164-T164,W163)</f>
        <v>0</v>
      </c>
      <c r="X164" s="36"/>
      <c r="Y164" s="401"/>
      <c r="Z164" s="56">
        <f>IF((H163+K163+N163+Q163+T163+W163+Z163)&gt;25000,25000-H164-K164-N164-Q164-T164-W164,Z163)</f>
        <v>0</v>
      </c>
      <c r="AA164" s="58">
        <f>H164+K164+N164+Q164+T164+W164+Z164</f>
        <v>0</v>
      </c>
      <c r="AB164" s="1"/>
      <c r="AC164" s="4"/>
      <c r="AD164" s="4"/>
      <c r="AE164" s="41"/>
      <c r="AF164" s="4"/>
      <c r="AG164" s="32"/>
      <c r="AH164" s="33"/>
      <c r="AI164" s="1"/>
      <c r="AJ164" s="1"/>
      <c r="AK164" s="1"/>
    </row>
    <row r="165" spans="2:37" s="7" customFormat="1" ht="11.25" hidden="1" customHeight="1" x14ac:dyDescent="0.25">
      <c r="B165" s="736" t="s">
        <v>258</v>
      </c>
      <c r="C165" s="736"/>
      <c r="D165" s="736"/>
      <c r="E165" s="737"/>
      <c r="F165" s="417"/>
      <c r="G165" s="418"/>
      <c r="H165" s="419"/>
      <c r="I165" s="417"/>
      <c r="J165" s="418"/>
      <c r="K165" s="419"/>
      <c r="L165" s="417"/>
      <c r="M165" s="418"/>
      <c r="N165" s="419"/>
      <c r="O165" s="417"/>
      <c r="P165" s="418"/>
      <c r="Q165" s="419"/>
      <c r="R165" s="417"/>
      <c r="S165" s="418"/>
      <c r="T165" s="419"/>
      <c r="U165" s="417"/>
      <c r="V165" s="418"/>
      <c r="W165" s="419"/>
      <c r="X165" s="417"/>
      <c r="Y165" s="418"/>
      <c r="Z165" s="419"/>
      <c r="AA165" s="420"/>
      <c r="AB165" s="1"/>
      <c r="AC165" s="4"/>
      <c r="AD165" s="4"/>
      <c r="AE165" s="41"/>
      <c r="AF165" s="4"/>
      <c r="AG165" s="32"/>
      <c r="AH165" s="33"/>
      <c r="AI165" s="1"/>
      <c r="AJ165" s="1"/>
      <c r="AK165" s="1"/>
    </row>
    <row r="166" spans="2:37" ht="11.25" hidden="1" customHeight="1" thickBot="1" x14ac:dyDescent="0.3">
      <c r="B166" s="121" t="s">
        <v>116</v>
      </c>
      <c r="C166" s="121"/>
      <c r="D166" s="122"/>
      <c r="E166" s="123"/>
      <c r="F166" s="124" t="s">
        <v>2</v>
      </c>
      <c r="G166" s="267"/>
      <c r="H166" s="125" t="s">
        <v>17</v>
      </c>
      <c r="I166" s="126" t="s">
        <v>2</v>
      </c>
      <c r="J166" s="282"/>
      <c r="K166" s="125" t="s">
        <v>17</v>
      </c>
      <c r="L166" s="126" t="s">
        <v>2</v>
      </c>
      <c r="M166" s="282"/>
      <c r="N166" s="125" t="s">
        <v>17</v>
      </c>
      <c r="O166" s="126" t="s">
        <v>2</v>
      </c>
      <c r="P166" s="282"/>
      <c r="Q166" s="125" t="s">
        <v>17</v>
      </c>
      <c r="R166" s="126" t="s">
        <v>2</v>
      </c>
      <c r="S166" s="282"/>
      <c r="T166" s="127" t="s">
        <v>17</v>
      </c>
      <c r="U166" s="126" t="s">
        <v>2</v>
      </c>
      <c r="V166" s="282"/>
      <c r="W166" s="127" t="s">
        <v>17</v>
      </c>
      <c r="X166" s="126" t="s">
        <v>2</v>
      </c>
      <c r="Y166" s="282"/>
      <c r="Z166" s="127" t="s">
        <v>17</v>
      </c>
      <c r="AA166" s="128" t="s">
        <v>8</v>
      </c>
      <c r="AG166" s="32"/>
      <c r="AH166" s="33"/>
    </row>
    <row r="167" spans="2:37" ht="11.25" hidden="1" customHeight="1" x14ac:dyDescent="0.25">
      <c r="B167" s="72" t="s">
        <v>21</v>
      </c>
      <c r="C167" s="72"/>
      <c r="D167" s="74"/>
      <c r="E167" s="75"/>
      <c r="F167" s="76"/>
      <c r="G167" s="268"/>
      <c r="H167" s="120"/>
      <c r="I167" s="76"/>
      <c r="J167" s="268"/>
      <c r="K167" s="120"/>
      <c r="L167" s="76"/>
      <c r="M167" s="268"/>
      <c r="N167" s="120"/>
      <c r="O167" s="76"/>
      <c r="P167" s="268"/>
      <c r="Q167" s="120"/>
      <c r="R167" s="76"/>
      <c r="S167" s="268"/>
      <c r="T167" s="120"/>
      <c r="U167" s="76"/>
      <c r="V167" s="268"/>
      <c r="W167" s="120"/>
      <c r="X167" s="76"/>
      <c r="Y167" s="268"/>
      <c r="Z167" s="120"/>
      <c r="AA167" s="73">
        <f>H167+K167+N167+Q167+T167+W167+Z167</f>
        <v>0</v>
      </c>
      <c r="AG167" s="32"/>
      <c r="AH167" s="33"/>
    </row>
    <row r="168" spans="2:37" ht="11.25" hidden="1" customHeight="1" x14ac:dyDescent="0.25">
      <c r="B168" s="20" t="s">
        <v>30</v>
      </c>
      <c r="C168" s="64"/>
      <c r="D168" s="34"/>
      <c r="E168" s="35"/>
      <c r="F168" s="16"/>
      <c r="G168" s="269"/>
      <c r="H168" s="391">
        <f>H167</f>
        <v>0</v>
      </c>
      <c r="I168" s="16"/>
      <c r="J168" s="269"/>
      <c r="K168" s="391">
        <f>K167</f>
        <v>0</v>
      </c>
      <c r="L168" s="16"/>
      <c r="M168" s="269"/>
      <c r="N168" s="391">
        <f>N167</f>
        <v>0</v>
      </c>
      <c r="O168" s="16"/>
      <c r="P168" s="269"/>
      <c r="Q168" s="391">
        <f>Q167</f>
        <v>0</v>
      </c>
      <c r="R168" s="16"/>
      <c r="S168" s="269"/>
      <c r="T168" s="391">
        <f>T167</f>
        <v>0</v>
      </c>
      <c r="U168" s="16"/>
      <c r="V168" s="269"/>
      <c r="W168" s="391">
        <f>W167</f>
        <v>0</v>
      </c>
      <c r="X168" s="16"/>
      <c r="Y168" s="269"/>
      <c r="Z168" s="391">
        <f>Z167</f>
        <v>0</v>
      </c>
      <c r="AA168" s="58">
        <f>H168+K168+N168+Q168+T168+W168+Z168</f>
        <v>0</v>
      </c>
      <c r="AE168" s="38"/>
      <c r="AF168" s="38"/>
      <c r="AG168" s="39"/>
      <c r="AH168" s="33"/>
    </row>
    <row r="169" spans="2:37" ht="11.25" hidden="1" customHeight="1" x14ac:dyDescent="0.25">
      <c r="B169" s="20" t="s">
        <v>22</v>
      </c>
      <c r="C169" s="20"/>
      <c r="D169" s="34"/>
      <c r="E169" s="35"/>
      <c r="F169" s="523"/>
      <c r="G169" s="340"/>
      <c r="H169" s="21">
        <f>ROUND(H168*F169,0)</f>
        <v>0</v>
      </c>
      <c r="I169" s="400">
        <f>F169</f>
        <v>0</v>
      </c>
      <c r="J169" s="340"/>
      <c r="K169" s="21">
        <f>ROUND(K168*I169,0)</f>
        <v>0</v>
      </c>
      <c r="L169" s="400">
        <f>I169</f>
        <v>0</v>
      </c>
      <c r="M169" s="340"/>
      <c r="N169" s="21">
        <f>ROUND(N168*L169,0)</f>
        <v>0</v>
      </c>
      <c r="O169" s="400">
        <f>L169</f>
        <v>0</v>
      </c>
      <c r="P169" s="340"/>
      <c r="Q169" s="21">
        <f>ROUND(Q168*O169,0)</f>
        <v>0</v>
      </c>
      <c r="R169" s="400">
        <f>O169</f>
        <v>0</v>
      </c>
      <c r="S169" s="340"/>
      <c r="T169" s="21">
        <f>ROUND(T168*R169,0)</f>
        <v>0</v>
      </c>
      <c r="U169" s="400">
        <f>R169</f>
        <v>0</v>
      </c>
      <c r="V169" s="340"/>
      <c r="W169" s="21">
        <f>ROUND(W168*U169,0)</f>
        <v>0</v>
      </c>
      <c r="X169" s="400">
        <f>U169</f>
        <v>0</v>
      </c>
      <c r="Y169" s="340"/>
      <c r="Z169" s="21">
        <f>ROUND(Z168*X169,0)</f>
        <v>0</v>
      </c>
      <c r="AA169" s="58">
        <f>H169+K169+N169+Q169+T169+W169+Z169</f>
        <v>0</v>
      </c>
      <c r="AC169" s="38"/>
      <c r="AD169" s="38"/>
      <c r="AE169" s="38"/>
      <c r="AF169" s="38"/>
      <c r="AG169" s="39"/>
      <c r="AH169" s="40"/>
      <c r="AI169" s="7"/>
      <c r="AJ169" s="7"/>
      <c r="AK169" s="7"/>
    </row>
    <row r="170" spans="2:37" ht="11.25" hidden="1" customHeight="1" x14ac:dyDescent="0.25">
      <c r="B170" s="20" t="s">
        <v>5</v>
      </c>
      <c r="C170" s="20"/>
      <c r="D170" s="34"/>
      <c r="E170" s="35"/>
      <c r="F170" s="36"/>
      <c r="G170" s="270"/>
      <c r="H170" s="37">
        <f>H167+H169</f>
        <v>0</v>
      </c>
      <c r="I170" s="36"/>
      <c r="J170" s="270"/>
      <c r="K170" s="37">
        <f>K167+K169</f>
        <v>0</v>
      </c>
      <c r="L170" s="36"/>
      <c r="M170" s="270"/>
      <c r="N170" s="37">
        <f>N167+N169</f>
        <v>0</v>
      </c>
      <c r="O170" s="36"/>
      <c r="P170" s="270"/>
      <c r="Q170" s="37">
        <f>Q167+Q169</f>
        <v>0</v>
      </c>
      <c r="R170" s="36"/>
      <c r="S170" s="270"/>
      <c r="T170" s="37">
        <f>T167+T169</f>
        <v>0</v>
      </c>
      <c r="U170" s="36"/>
      <c r="V170" s="270"/>
      <c r="W170" s="37">
        <f>W167+W169</f>
        <v>0</v>
      </c>
      <c r="X170" s="36"/>
      <c r="Y170" s="270"/>
      <c r="Z170" s="37">
        <f>Z167+Z169</f>
        <v>0</v>
      </c>
      <c r="AA170" s="58">
        <f>H170+K170+N170+Q170+T170+W170+Z170</f>
        <v>0</v>
      </c>
      <c r="AC170" s="38"/>
      <c r="AD170" s="38"/>
      <c r="AG170" s="32"/>
      <c r="AH170" s="40"/>
      <c r="AI170" s="7"/>
      <c r="AJ170" s="7"/>
      <c r="AK170" s="7"/>
    </row>
    <row r="171" spans="2:37" s="7" customFormat="1" ht="11.25" hidden="1" customHeight="1" thickBot="1" x14ac:dyDescent="0.3">
      <c r="B171" s="53" t="s">
        <v>342</v>
      </c>
      <c r="C171" s="53"/>
      <c r="D171" s="54"/>
      <c r="E171" s="55"/>
      <c r="F171" s="36"/>
      <c r="G171" s="401"/>
      <c r="H171" s="56">
        <f>IF(H170&gt;25000,25000,H170)</f>
        <v>0</v>
      </c>
      <c r="I171" s="36"/>
      <c r="J171" s="401"/>
      <c r="K171" s="56">
        <f>IF((H170+K170)&gt;25000,25000-H171,K170)</f>
        <v>0</v>
      </c>
      <c r="L171" s="36"/>
      <c r="M171" s="401"/>
      <c r="N171" s="56">
        <f>IF((H170+K170+N170)&gt;25000,25000-H171-K171,N170)</f>
        <v>0</v>
      </c>
      <c r="O171" s="36"/>
      <c r="P171" s="401"/>
      <c r="Q171" s="56">
        <f>IF((H170+K170+N170+Q170)&gt;25000,25000-H171-K171-N171,Q170)</f>
        <v>0</v>
      </c>
      <c r="R171" s="36"/>
      <c r="S171" s="401"/>
      <c r="T171" s="56">
        <f>IF((H170+K170+N170+Q170+T170)&gt;25000,25000-H171-K171-N171-Q171,T170)</f>
        <v>0</v>
      </c>
      <c r="U171" s="36"/>
      <c r="V171" s="401"/>
      <c r="W171" s="56">
        <f>IF((H170+K170+N170+Q170+T170+W170)&gt;25000,25000-H171-K171-N171-Q171-T171,W170)</f>
        <v>0</v>
      </c>
      <c r="X171" s="36"/>
      <c r="Y171" s="401"/>
      <c r="Z171" s="56">
        <f>IF((H170+K170+N170+Q170+T170+W170+Z170)&gt;25000,25000-H171-K171-N171-Q171-T171-W171,Z170)</f>
        <v>0</v>
      </c>
      <c r="AA171" s="58">
        <f>H171+K171+N171+Q171+T171+W171+Z171</f>
        <v>0</v>
      </c>
      <c r="AB171" s="1"/>
      <c r="AC171" s="4"/>
      <c r="AD171" s="4"/>
      <c r="AE171" s="41"/>
      <c r="AF171" s="4"/>
      <c r="AG171" s="32"/>
      <c r="AH171" s="33"/>
      <c r="AI171" s="1"/>
      <c r="AJ171" s="1"/>
      <c r="AK171" s="1"/>
    </row>
    <row r="172" spans="2:37" s="7" customFormat="1" ht="11.25" hidden="1" customHeight="1" x14ac:dyDescent="0.25">
      <c r="B172" s="736" t="s">
        <v>259</v>
      </c>
      <c r="C172" s="736"/>
      <c r="D172" s="736"/>
      <c r="E172" s="737"/>
      <c r="F172" s="417"/>
      <c r="G172" s="418"/>
      <c r="H172" s="419"/>
      <c r="I172" s="417"/>
      <c r="J172" s="418"/>
      <c r="K172" s="419"/>
      <c r="L172" s="417"/>
      <c r="M172" s="418"/>
      <c r="N172" s="419"/>
      <c r="O172" s="417"/>
      <c r="P172" s="418"/>
      <c r="Q172" s="419"/>
      <c r="R172" s="417"/>
      <c r="S172" s="418"/>
      <c r="T172" s="419"/>
      <c r="U172" s="417"/>
      <c r="V172" s="418"/>
      <c r="W172" s="419"/>
      <c r="X172" s="417"/>
      <c r="Y172" s="418"/>
      <c r="Z172" s="419"/>
      <c r="AA172" s="420"/>
      <c r="AB172" s="1"/>
      <c r="AC172" s="4"/>
      <c r="AD172" s="4"/>
      <c r="AE172" s="41"/>
      <c r="AF172" s="4"/>
      <c r="AG172" s="32"/>
      <c r="AH172" s="33"/>
      <c r="AI172" s="1"/>
      <c r="AJ172" s="1"/>
      <c r="AK172" s="1"/>
    </row>
    <row r="173" spans="2:37" ht="11.25" hidden="1" customHeight="1" thickBot="1" x14ac:dyDescent="0.3">
      <c r="B173" s="121" t="s">
        <v>117</v>
      </c>
      <c r="C173" s="121"/>
      <c r="D173" s="122"/>
      <c r="E173" s="123"/>
      <c r="F173" s="124" t="s">
        <v>2</v>
      </c>
      <c r="G173" s="267"/>
      <c r="H173" s="125" t="s">
        <v>17</v>
      </c>
      <c r="I173" s="126" t="s">
        <v>2</v>
      </c>
      <c r="J173" s="282"/>
      <c r="K173" s="125" t="s">
        <v>17</v>
      </c>
      <c r="L173" s="126" t="s">
        <v>2</v>
      </c>
      <c r="M173" s="282"/>
      <c r="N173" s="125" t="s">
        <v>17</v>
      </c>
      <c r="O173" s="126" t="s">
        <v>2</v>
      </c>
      <c r="P173" s="282"/>
      <c r="Q173" s="125" t="s">
        <v>17</v>
      </c>
      <c r="R173" s="126" t="s">
        <v>2</v>
      </c>
      <c r="S173" s="282"/>
      <c r="T173" s="127" t="s">
        <v>17</v>
      </c>
      <c r="U173" s="126" t="s">
        <v>2</v>
      </c>
      <c r="V173" s="282"/>
      <c r="W173" s="127" t="s">
        <v>17</v>
      </c>
      <c r="X173" s="126" t="s">
        <v>2</v>
      </c>
      <c r="Y173" s="282"/>
      <c r="Z173" s="127" t="s">
        <v>17</v>
      </c>
      <c r="AA173" s="128" t="s">
        <v>8</v>
      </c>
      <c r="AG173" s="32"/>
      <c r="AH173" s="33"/>
    </row>
    <row r="174" spans="2:37" ht="11.25" hidden="1" customHeight="1" x14ac:dyDescent="0.25">
      <c r="B174" s="72" t="s">
        <v>21</v>
      </c>
      <c r="C174" s="72"/>
      <c r="D174" s="74"/>
      <c r="E174" s="75"/>
      <c r="F174" s="76"/>
      <c r="G174" s="268"/>
      <c r="H174" s="120"/>
      <c r="I174" s="76"/>
      <c r="J174" s="268"/>
      <c r="K174" s="120"/>
      <c r="L174" s="76"/>
      <c r="M174" s="268"/>
      <c r="N174" s="120"/>
      <c r="O174" s="76"/>
      <c r="P174" s="268"/>
      <c r="Q174" s="120"/>
      <c r="R174" s="76"/>
      <c r="S174" s="268"/>
      <c r="T174" s="120"/>
      <c r="U174" s="76"/>
      <c r="V174" s="268"/>
      <c r="W174" s="120"/>
      <c r="X174" s="76"/>
      <c r="Y174" s="268"/>
      <c r="Z174" s="120"/>
      <c r="AA174" s="73">
        <f>H174+K174+N174+Q174+T174+W174+Z174</f>
        <v>0</v>
      </c>
      <c r="AG174" s="32"/>
      <c r="AH174" s="33"/>
    </row>
    <row r="175" spans="2:37" ht="11.25" hidden="1" customHeight="1" x14ac:dyDescent="0.25">
      <c r="B175" s="20" t="s">
        <v>30</v>
      </c>
      <c r="C175" s="64"/>
      <c r="D175" s="34"/>
      <c r="E175" s="35"/>
      <c r="F175" s="16"/>
      <c r="G175" s="269"/>
      <c r="H175" s="391">
        <f>H174</f>
        <v>0</v>
      </c>
      <c r="I175" s="16"/>
      <c r="J175" s="269"/>
      <c r="K175" s="391">
        <f>K174</f>
        <v>0</v>
      </c>
      <c r="L175" s="16"/>
      <c r="M175" s="269"/>
      <c r="N175" s="391">
        <f>N174</f>
        <v>0</v>
      </c>
      <c r="O175" s="16"/>
      <c r="P175" s="269"/>
      <c r="Q175" s="391">
        <f>Q174</f>
        <v>0</v>
      </c>
      <c r="R175" s="16"/>
      <c r="S175" s="269"/>
      <c r="T175" s="391">
        <f>T174</f>
        <v>0</v>
      </c>
      <c r="U175" s="16"/>
      <c r="V175" s="269"/>
      <c r="W175" s="391">
        <f>W174</f>
        <v>0</v>
      </c>
      <c r="X175" s="16"/>
      <c r="Y175" s="269"/>
      <c r="Z175" s="391">
        <f>Z174</f>
        <v>0</v>
      </c>
      <c r="AA175" s="58">
        <f>H175+K175+N175+Q175+T175+W175+Z175</f>
        <v>0</v>
      </c>
      <c r="AE175" s="38"/>
      <c r="AF175" s="38"/>
      <c r="AG175" s="39"/>
      <c r="AH175" s="33"/>
    </row>
    <row r="176" spans="2:37" ht="11.25" hidden="1" customHeight="1" x14ac:dyDescent="0.25">
      <c r="B176" s="20" t="s">
        <v>22</v>
      </c>
      <c r="C176" s="20"/>
      <c r="D176" s="34"/>
      <c r="E176" s="35"/>
      <c r="F176" s="523"/>
      <c r="G176" s="340"/>
      <c r="H176" s="21">
        <f>ROUND(H175*F176,0)</f>
        <v>0</v>
      </c>
      <c r="I176" s="400">
        <f>F176</f>
        <v>0</v>
      </c>
      <c r="J176" s="340"/>
      <c r="K176" s="21">
        <f>ROUND(K175*I176,0)</f>
        <v>0</v>
      </c>
      <c r="L176" s="400">
        <f>I176</f>
        <v>0</v>
      </c>
      <c r="M176" s="340"/>
      <c r="N176" s="21">
        <f>ROUND(N175*L176,0)</f>
        <v>0</v>
      </c>
      <c r="O176" s="400">
        <f>L176</f>
        <v>0</v>
      </c>
      <c r="P176" s="340"/>
      <c r="Q176" s="21">
        <f>ROUND(Q175*O176,0)</f>
        <v>0</v>
      </c>
      <c r="R176" s="400">
        <f>O176</f>
        <v>0</v>
      </c>
      <c r="S176" s="340"/>
      <c r="T176" s="21">
        <f>ROUND(T175*R176,0)</f>
        <v>0</v>
      </c>
      <c r="U176" s="400">
        <f>R176</f>
        <v>0</v>
      </c>
      <c r="V176" s="340"/>
      <c r="W176" s="21">
        <f>ROUND(W175*U176,0)</f>
        <v>0</v>
      </c>
      <c r="X176" s="400">
        <f>U176</f>
        <v>0</v>
      </c>
      <c r="Y176" s="340"/>
      <c r="Z176" s="21">
        <f>ROUND(Z175*X176,0)</f>
        <v>0</v>
      </c>
      <c r="AA176" s="58">
        <f>H176+K176+N176+Q176+T176+W176+Z176</f>
        <v>0</v>
      </c>
      <c r="AC176" s="38"/>
      <c r="AD176" s="38"/>
      <c r="AE176" s="38"/>
      <c r="AF176" s="38"/>
      <c r="AG176" s="39"/>
      <c r="AH176" s="40"/>
      <c r="AI176" s="7"/>
      <c r="AJ176" s="7"/>
      <c r="AK176" s="7"/>
    </row>
    <row r="177" spans="2:37" ht="11.25" hidden="1" customHeight="1" x14ac:dyDescent="0.25">
      <c r="B177" s="20" t="s">
        <v>5</v>
      </c>
      <c r="C177" s="20"/>
      <c r="D177" s="34"/>
      <c r="E177" s="35"/>
      <c r="F177" s="36"/>
      <c r="G177" s="270"/>
      <c r="H177" s="37">
        <f>H174+H176</f>
        <v>0</v>
      </c>
      <c r="I177" s="36"/>
      <c r="J177" s="270"/>
      <c r="K177" s="37">
        <f>K174+K176</f>
        <v>0</v>
      </c>
      <c r="L177" s="36"/>
      <c r="M177" s="270"/>
      <c r="N177" s="37">
        <f>N174+N176</f>
        <v>0</v>
      </c>
      <c r="O177" s="36"/>
      <c r="P177" s="270"/>
      <c r="Q177" s="37">
        <f>Q174+Q176</f>
        <v>0</v>
      </c>
      <c r="R177" s="36"/>
      <c r="S177" s="270"/>
      <c r="T177" s="37">
        <f>T174+T176</f>
        <v>0</v>
      </c>
      <c r="U177" s="36"/>
      <c r="V177" s="270"/>
      <c r="W177" s="37">
        <f>W174+W176</f>
        <v>0</v>
      </c>
      <c r="X177" s="36"/>
      <c r="Y177" s="270"/>
      <c r="Z177" s="37">
        <f>Z174+Z176</f>
        <v>0</v>
      </c>
      <c r="AA177" s="58">
        <f>H177+K177+N177+Q177+T177+W177+Z177</f>
        <v>0</v>
      </c>
      <c r="AC177" s="38"/>
      <c r="AD177" s="38"/>
      <c r="AG177" s="32"/>
      <c r="AH177" s="40"/>
      <c r="AI177" s="7"/>
      <c r="AJ177" s="7"/>
      <c r="AK177" s="7"/>
    </row>
    <row r="178" spans="2:37" s="7" customFormat="1" ht="11.25" hidden="1" customHeight="1" thickBot="1" x14ac:dyDescent="0.3">
      <c r="B178" s="53" t="s">
        <v>342</v>
      </c>
      <c r="C178" s="53"/>
      <c r="D178" s="54"/>
      <c r="E178" s="55"/>
      <c r="F178" s="36"/>
      <c r="G178" s="401"/>
      <c r="H178" s="56">
        <f>IF(H177&gt;25000,25000,H177)</f>
        <v>0</v>
      </c>
      <c r="I178" s="36"/>
      <c r="J178" s="401"/>
      <c r="K178" s="56">
        <f>IF((H177+K177)&gt;25000,25000-H178,K177)</f>
        <v>0</v>
      </c>
      <c r="L178" s="36"/>
      <c r="M178" s="401"/>
      <c r="N178" s="56">
        <f>IF((H177+K177+N177)&gt;25000,25000-H178-K178,N177)</f>
        <v>0</v>
      </c>
      <c r="O178" s="36"/>
      <c r="P178" s="401"/>
      <c r="Q178" s="56">
        <f>IF((H177+K177+N177+Q177)&gt;25000,25000-H178-K178-N178,Q177)</f>
        <v>0</v>
      </c>
      <c r="R178" s="36"/>
      <c r="S178" s="401"/>
      <c r="T178" s="56">
        <f>IF((H177+K177+N177+Q177+T177)&gt;25000,25000-H178-K178-N178-Q178,T177)</f>
        <v>0</v>
      </c>
      <c r="U178" s="36"/>
      <c r="V178" s="401"/>
      <c r="W178" s="56">
        <f>IF(H177+(K177+N177+Q177+T177+W177)&gt;25000,25000-H178-K178-N178-Q178-T178,W177)</f>
        <v>0</v>
      </c>
      <c r="X178" s="36"/>
      <c r="Y178" s="401"/>
      <c r="Z178" s="56">
        <f>IF((H177+K177+N177+Q177+T177+W177+Z177)&gt;25000,25000-H178-K178-N178-Q178-T178-W178,Z177)</f>
        <v>0</v>
      </c>
      <c r="AA178" s="58">
        <f>H178+K178+N178+Q178+T178+W178+Z178</f>
        <v>0</v>
      </c>
      <c r="AB178" s="1"/>
      <c r="AC178" s="4"/>
      <c r="AD178" s="4"/>
      <c r="AE178" s="41"/>
      <c r="AF178" s="4"/>
      <c r="AG178" s="32"/>
      <c r="AH178" s="33"/>
      <c r="AI178" s="1"/>
      <c r="AJ178" s="1"/>
      <c r="AK178" s="1"/>
    </row>
    <row r="179" spans="2:37" s="7" customFormat="1" ht="11.25" hidden="1" customHeight="1" x14ac:dyDescent="0.25">
      <c r="B179" s="736" t="s">
        <v>260</v>
      </c>
      <c r="C179" s="736"/>
      <c r="D179" s="736"/>
      <c r="E179" s="737"/>
      <c r="F179" s="417"/>
      <c r="G179" s="418"/>
      <c r="H179" s="419"/>
      <c r="I179" s="417"/>
      <c r="J179" s="418"/>
      <c r="K179" s="419"/>
      <c r="L179" s="417"/>
      <c r="M179" s="418"/>
      <c r="N179" s="419"/>
      <c r="O179" s="417"/>
      <c r="P179" s="418"/>
      <c r="Q179" s="419"/>
      <c r="R179" s="417"/>
      <c r="S179" s="418"/>
      <c r="T179" s="419"/>
      <c r="U179" s="417"/>
      <c r="V179" s="418"/>
      <c r="W179" s="419"/>
      <c r="X179" s="417"/>
      <c r="Y179" s="418"/>
      <c r="Z179" s="419"/>
      <c r="AA179" s="420"/>
      <c r="AB179" s="1"/>
      <c r="AC179" s="4"/>
      <c r="AD179" s="4"/>
      <c r="AE179" s="41"/>
      <c r="AF179" s="4"/>
      <c r="AG179" s="32"/>
      <c r="AH179" s="33"/>
      <c r="AI179" s="1"/>
      <c r="AJ179" s="1"/>
      <c r="AK179" s="1"/>
    </row>
    <row r="180" spans="2:37" ht="11.25" hidden="1" customHeight="1" thickBot="1" x14ac:dyDescent="0.3">
      <c r="B180" s="121" t="s">
        <v>118</v>
      </c>
      <c r="C180" s="121"/>
      <c r="D180" s="122"/>
      <c r="E180" s="123"/>
      <c r="F180" s="124" t="s">
        <v>2</v>
      </c>
      <c r="G180" s="267"/>
      <c r="H180" s="125" t="s">
        <v>17</v>
      </c>
      <c r="I180" s="126" t="s">
        <v>2</v>
      </c>
      <c r="J180" s="282"/>
      <c r="K180" s="125" t="s">
        <v>17</v>
      </c>
      <c r="L180" s="126" t="s">
        <v>2</v>
      </c>
      <c r="M180" s="282"/>
      <c r="N180" s="125" t="s">
        <v>17</v>
      </c>
      <c r="O180" s="126" t="s">
        <v>2</v>
      </c>
      <c r="P180" s="282"/>
      <c r="Q180" s="125" t="s">
        <v>17</v>
      </c>
      <c r="R180" s="126" t="s">
        <v>2</v>
      </c>
      <c r="S180" s="282"/>
      <c r="T180" s="127" t="s">
        <v>17</v>
      </c>
      <c r="U180" s="126" t="s">
        <v>2</v>
      </c>
      <c r="V180" s="282"/>
      <c r="W180" s="127" t="s">
        <v>17</v>
      </c>
      <c r="X180" s="126" t="s">
        <v>2</v>
      </c>
      <c r="Y180" s="282"/>
      <c r="Z180" s="127" t="s">
        <v>17</v>
      </c>
      <c r="AA180" s="128" t="s">
        <v>8</v>
      </c>
      <c r="AG180" s="32"/>
      <c r="AH180" s="33"/>
    </row>
    <row r="181" spans="2:37" ht="11.25" hidden="1" customHeight="1" x14ac:dyDescent="0.25">
      <c r="B181" s="72" t="s">
        <v>21</v>
      </c>
      <c r="C181" s="72"/>
      <c r="D181" s="74"/>
      <c r="E181" s="75"/>
      <c r="F181" s="76"/>
      <c r="G181" s="268"/>
      <c r="H181" s="120"/>
      <c r="I181" s="76"/>
      <c r="J181" s="268"/>
      <c r="K181" s="120"/>
      <c r="L181" s="76"/>
      <c r="M181" s="268"/>
      <c r="N181" s="120"/>
      <c r="O181" s="76"/>
      <c r="P181" s="268"/>
      <c r="Q181" s="120"/>
      <c r="R181" s="76"/>
      <c r="S181" s="268"/>
      <c r="T181" s="120"/>
      <c r="U181" s="76"/>
      <c r="V181" s="268"/>
      <c r="W181" s="120"/>
      <c r="X181" s="76"/>
      <c r="Y181" s="268"/>
      <c r="Z181" s="120"/>
      <c r="AA181" s="73">
        <f>H181+K181+N181+Q181+T181+W181+Z181</f>
        <v>0</v>
      </c>
      <c r="AG181" s="32"/>
      <c r="AH181" s="33"/>
    </row>
    <row r="182" spans="2:37" ht="11.25" hidden="1" customHeight="1" x14ac:dyDescent="0.25">
      <c r="B182" s="20" t="s">
        <v>30</v>
      </c>
      <c r="C182" s="64"/>
      <c r="D182" s="34"/>
      <c r="E182" s="35"/>
      <c r="F182" s="16"/>
      <c r="G182" s="269"/>
      <c r="H182" s="391">
        <f>H181</f>
        <v>0</v>
      </c>
      <c r="I182" s="16"/>
      <c r="J182" s="269"/>
      <c r="K182" s="391">
        <f>K181</f>
        <v>0</v>
      </c>
      <c r="L182" s="16"/>
      <c r="M182" s="269"/>
      <c r="N182" s="391">
        <f>N181</f>
        <v>0</v>
      </c>
      <c r="O182" s="16"/>
      <c r="P182" s="269"/>
      <c r="Q182" s="391">
        <f>Q181</f>
        <v>0</v>
      </c>
      <c r="R182" s="16"/>
      <c r="S182" s="269"/>
      <c r="T182" s="391">
        <f>T181</f>
        <v>0</v>
      </c>
      <c r="U182" s="16"/>
      <c r="V182" s="269"/>
      <c r="W182" s="391">
        <f>W181</f>
        <v>0</v>
      </c>
      <c r="X182" s="16"/>
      <c r="Y182" s="269"/>
      <c r="Z182" s="391">
        <f>Z181</f>
        <v>0</v>
      </c>
      <c r="AA182" s="58">
        <f>H182+K182+N182+Q182+T182+W182+Z182</f>
        <v>0</v>
      </c>
      <c r="AE182" s="38"/>
      <c r="AF182" s="38"/>
      <c r="AG182" s="39"/>
      <c r="AH182" s="33"/>
    </row>
    <row r="183" spans="2:37" ht="11.25" hidden="1" customHeight="1" x14ac:dyDescent="0.25">
      <c r="B183" s="20" t="s">
        <v>22</v>
      </c>
      <c r="C183" s="20"/>
      <c r="D183" s="34"/>
      <c r="E183" s="35"/>
      <c r="F183" s="523"/>
      <c r="G183" s="340"/>
      <c r="H183" s="21">
        <f>ROUND(H182*F183,0)</f>
        <v>0</v>
      </c>
      <c r="I183" s="400">
        <f>F183</f>
        <v>0</v>
      </c>
      <c r="J183" s="340"/>
      <c r="K183" s="21">
        <f>ROUND(K182*I183,0)</f>
        <v>0</v>
      </c>
      <c r="L183" s="400">
        <f>I183</f>
        <v>0</v>
      </c>
      <c r="M183" s="340"/>
      <c r="N183" s="21">
        <f>ROUND(N182*L183,0)</f>
        <v>0</v>
      </c>
      <c r="O183" s="400">
        <f>L183</f>
        <v>0</v>
      </c>
      <c r="P183" s="340"/>
      <c r="Q183" s="21">
        <f>ROUND(Q182*O183,0)</f>
        <v>0</v>
      </c>
      <c r="R183" s="400">
        <f>O183</f>
        <v>0</v>
      </c>
      <c r="S183" s="340"/>
      <c r="T183" s="21">
        <f>ROUND(T182*R183,0)</f>
        <v>0</v>
      </c>
      <c r="U183" s="400">
        <f>R183</f>
        <v>0</v>
      </c>
      <c r="V183" s="340"/>
      <c r="W183" s="21">
        <f>ROUND(W182*U183,0)</f>
        <v>0</v>
      </c>
      <c r="X183" s="400">
        <f>U183</f>
        <v>0</v>
      </c>
      <c r="Y183" s="340"/>
      <c r="Z183" s="21">
        <f>ROUND(Z182*X183,0)</f>
        <v>0</v>
      </c>
      <c r="AA183" s="58">
        <f>H183+K183+N183+Q183+T183+W183+Z183</f>
        <v>0</v>
      </c>
      <c r="AC183" s="38"/>
      <c r="AD183" s="38"/>
      <c r="AH183" s="40"/>
      <c r="AI183" s="7"/>
      <c r="AJ183" s="7"/>
      <c r="AK183" s="7"/>
    </row>
    <row r="184" spans="2:37" ht="11.25" hidden="1" customHeight="1" x14ac:dyDescent="0.25">
      <c r="B184" s="20" t="s">
        <v>5</v>
      </c>
      <c r="C184" s="20"/>
      <c r="D184" s="34"/>
      <c r="E184" s="35"/>
      <c r="F184" s="36"/>
      <c r="G184" s="270"/>
      <c r="H184" s="37">
        <f>H181+H183</f>
        <v>0</v>
      </c>
      <c r="I184" s="36"/>
      <c r="J184" s="270"/>
      <c r="K184" s="37">
        <f>K181+K183</f>
        <v>0</v>
      </c>
      <c r="L184" s="36"/>
      <c r="M184" s="270"/>
      <c r="N184" s="37">
        <f>N181+N183</f>
        <v>0</v>
      </c>
      <c r="O184" s="36"/>
      <c r="P184" s="270"/>
      <c r="Q184" s="37">
        <f>Q181+Q183</f>
        <v>0</v>
      </c>
      <c r="R184" s="36"/>
      <c r="S184" s="270"/>
      <c r="T184" s="37">
        <f>T181+T183</f>
        <v>0</v>
      </c>
      <c r="U184" s="36"/>
      <c r="V184" s="270"/>
      <c r="W184" s="37">
        <f>W181+W183</f>
        <v>0</v>
      </c>
      <c r="X184" s="36"/>
      <c r="Y184" s="270"/>
      <c r="Z184" s="37">
        <f>Z181+Z183</f>
        <v>0</v>
      </c>
      <c r="AA184" s="58">
        <f>H184+K184+N184+Q184+T184+W184+Z184</f>
        <v>0</v>
      </c>
      <c r="AD184" s="42"/>
      <c r="AE184" s="8"/>
      <c r="AF184" s="8"/>
      <c r="AG184" s="8"/>
    </row>
    <row r="185" spans="2:37" s="7" customFormat="1" ht="11.25" hidden="1" customHeight="1" x14ac:dyDescent="0.25">
      <c r="B185" s="53" t="s">
        <v>342</v>
      </c>
      <c r="C185" s="53"/>
      <c r="D185" s="54"/>
      <c r="E185" s="55"/>
      <c r="F185" s="36"/>
      <c r="G185" s="401"/>
      <c r="H185" s="56">
        <f>IF(H184&gt;25000,25000,H184)</f>
        <v>0</v>
      </c>
      <c r="I185" s="36"/>
      <c r="J185" s="401"/>
      <c r="K185" s="56">
        <f>IF((H184+K184)&gt;25000,25000-H185,K184)</f>
        <v>0</v>
      </c>
      <c r="L185" s="36"/>
      <c r="M185" s="401"/>
      <c r="N185" s="56">
        <f>IF((H184+K184+N184)&gt;25000,25000-H185-K185,N184)</f>
        <v>0</v>
      </c>
      <c r="O185" s="36"/>
      <c r="P185" s="401"/>
      <c r="Q185" s="56">
        <f>IF((H184+K184+N184+Q184)&gt;25000,25000-H185-K185-N185,Q184)</f>
        <v>0</v>
      </c>
      <c r="R185" s="36"/>
      <c r="S185" s="401"/>
      <c r="T185" s="56">
        <f>IF((H184+K184+N184+Q184+T184)&gt;25000,25000-H185-K185-N185-Q185,T184)</f>
        <v>0</v>
      </c>
      <c r="U185" s="36"/>
      <c r="V185" s="401"/>
      <c r="W185" s="56">
        <f>IF((H184+K184+N184+Q184+T184+W184)&gt;25000,25000-H185-K185-N185-Q185-T185,W184)</f>
        <v>0</v>
      </c>
      <c r="X185" s="36"/>
      <c r="Y185" s="401"/>
      <c r="Z185" s="56">
        <f>IF((H184+K184+N184+Q184+T184+W184+Z184)&gt;25000,25000-H185-K185-N185-Q185-T185-W185,Z184)</f>
        <v>0</v>
      </c>
      <c r="AA185" s="58">
        <f>H185+K185+N185+Q185+T185+W185+Z185</f>
        <v>0</v>
      </c>
      <c r="AB185" s="1"/>
      <c r="AC185" s="8"/>
      <c r="AD185" s="8"/>
      <c r="AE185" s="4"/>
      <c r="AF185" s="4"/>
      <c r="AG185" s="4"/>
      <c r="AH185" s="8"/>
      <c r="AI185" s="5"/>
      <c r="AJ185" s="5"/>
      <c r="AK185" s="5"/>
    </row>
    <row r="186" spans="2:37" ht="11.25" customHeight="1" x14ac:dyDescent="0.25">
      <c r="B186" s="22"/>
      <c r="C186" s="22"/>
      <c r="D186" s="23"/>
      <c r="E186" s="24"/>
      <c r="F186" s="68"/>
      <c r="G186" s="271"/>
      <c r="H186" s="69"/>
      <c r="I186" s="68"/>
      <c r="J186" s="271"/>
      <c r="K186" s="69"/>
      <c r="L186" s="68"/>
      <c r="M186" s="271"/>
      <c r="N186" s="69"/>
      <c r="O186" s="68"/>
      <c r="P186" s="271"/>
      <c r="Q186" s="69"/>
      <c r="R186" s="68"/>
      <c r="S186" s="271"/>
      <c r="T186" s="69"/>
      <c r="U186" s="68"/>
      <c r="V186" s="271"/>
      <c r="W186" s="69"/>
      <c r="X186" s="68"/>
      <c r="Y186" s="271"/>
      <c r="Z186" s="69"/>
      <c r="AA186" s="60"/>
      <c r="AE186" s="8"/>
      <c r="AF186" s="8"/>
      <c r="AG186" s="8"/>
    </row>
    <row r="187" spans="2:37" s="5" customFormat="1" ht="11.25" customHeight="1" thickBot="1" x14ac:dyDescent="0.3">
      <c r="B187" s="683" t="s">
        <v>40</v>
      </c>
      <c r="C187" s="683"/>
      <c r="D187" s="683"/>
      <c r="E187" s="684"/>
      <c r="F187" s="129"/>
      <c r="G187" s="272"/>
      <c r="H187" s="130">
        <f>H121+H128+H135+H142+H149+H156+H163+H170+H177+H184</f>
        <v>0</v>
      </c>
      <c r="I187" s="129"/>
      <c r="J187" s="272"/>
      <c r="K187" s="130">
        <f>K121+K128+K135+K142+K149+K156+K163+K170+K177+K184</f>
        <v>0</v>
      </c>
      <c r="L187" s="129"/>
      <c r="M187" s="272"/>
      <c r="N187" s="130">
        <f>N121+N128+N135+N142+N149+N156+N163+N170+N177+N184</f>
        <v>0</v>
      </c>
      <c r="O187" s="129"/>
      <c r="P187" s="272"/>
      <c r="Q187" s="130">
        <f>Q121+Q128+Q135+Q142+Q149+Q156+Q163+Q170+Q177+Q184</f>
        <v>0</v>
      </c>
      <c r="R187" s="129"/>
      <c r="S187" s="272"/>
      <c r="T187" s="130">
        <f>T121+T128+T135+T142+T149+T156+T163+T170+T177+T184</f>
        <v>0</v>
      </c>
      <c r="U187" s="129"/>
      <c r="V187" s="272"/>
      <c r="W187" s="130">
        <f>W121+W128+W135+W142+W149+W156+W163+W170+W177+W184</f>
        <v>0</v>
      </c>
      <c r="X187" s="129"/>
      <c r="Y187" s="272"/>
      <c r="Z187" s="130">
        <f>Z121+Z128+Z135+Z142+Z149+Z156+Z163+Z170+Z177+Z184</f>
        <v>0</v>
      </c>
      <c r="AA187" s="131">
        <f>H187+K187+N187+Q187+T187+W187+Z187</f>
        <v>0</v>
      </c>
      <c r="AB187" s="1"/>
      <c r="AC187" s="8"/>
      <c r="AD187" s="8"/>
      <c r="AE187" s="8"/>
      <c r="AF187" s="8"/>
      <c r="AG187" s="8"/>
      <c r="AH187" s="8"/>
    </row>
    <row r="188" spans="2:37" ht="11.25" customHeight="1" x14ac:dyDescent="0.25">
      <c r="B188" s="681"/>
      <c r="C188" s="681"/>
      <c r="D188" s="681"/>
      <c r="E188" s="682"/>
      <c r="F188" s="43"/>
      <c r="G188" s="273"/>
      <c r="H188" s="44"/>
      <c r="I188" s="43"/>
      <c r="J188" s="273"/>
      <c r="K188" s="44"/>
      <c r="L188" s="43"/>
      <c r="M188" s="273"/>
      <c r="N188" s="44"/>
      <c r="O188" s="43"/>
      <c r="P188" s="273"/>
      <c r="Q188" s="44"/>
      <c r="R188" s="43"/>
      <c r="S188" s="273"/>
      <c r="T188" s="57"/>
      <c r="U188" s="43"/>
      <c r="V188" s="273"/>
      <c r="W188" s="57"/>
      <c r="X188" s="43"/>
      <c r="Y188" s="273"/>
      <c r="Z188" s="57"/>
      <c r="AA188" s="62"/>
      <c r="AC188" s="8"/>
      <c r="AD188" s="8"/>
      <c r="AE188" s="8"/>
      <c r="AF188" s="8"/>
      <c r="AG188" s="8"/>
      <c r="AH188" s="8"/>
      <c r="AI188" s="5"/>
      <c r="AJ188" s="5"/>
      <c r="AK188" s="5"/>
    </row>
    <row r="189" spans="2:37" s="5" customFormat="1" ht="11.25" customHeight="1" x14ac:dyDescent="0.25">
      <c r="B189" s="674" t="s">
        <v>26</v>
      </c>
      <c r="C189" s="674"/>
      <c r="D189" s="674"/>
      <c r="E189" s="675"/>
      <c r="F189" s="115"/>
      <c r="G189" s="274"/>
      <c r="H189" s="116">
        <f>H191-H120-H127-H134-H141-H148-H155-H162-H169-H176-H183</f>
        <v>0</v>
      </c>
      <c r="I189" s="115"/>
      <c r="J189" s="274"/>
      <c r="K189" s="116">
        <f>K191-K120-K127-K134-K141-K148-K155-K162-K169-K176-K183</f>
        <v>0</v>
      </c>
      <c r="L189" s="115"/>
      <c r="M189" s="274"/>
      <c r="N189" s="116">
        <f>N191-N120-N127-N134-N141-N148-N155-N162-N169-N176-N183</f>
        <v>0</v>
      </c>
      <c r="O189" s="115"/>
      <c r="P189" s="274"/>
      <c r="Q189" s="116">
        <f>Q191-Q120-Q127-Q134-Q141-Q148-Q155-Q162-Q169-Q176-Q183</f>
        <v>0</v>
      </c>
      <c r="R189" s="115"/>
      <c r="S189" s="274"/>
      <c r="T189" s="116">
        <f>T191-T120-T127-T134-T141-T148-T155-T162-T169-T176-T183</f>
        <v>0</v>
      </c>
      <c r="U189" s="115"/>
      <c r="V189" s="274"/>
      <c r="W189" s="116">
        <f>W191-W120-W127-W134-W141-W148-W155-W162-W169-W176-W183</f>
        <v>0</v>
      </c>
      <c r="X189" s="115"/>
      <c r="Y189" s="274"/>
      <c r="Z189" s="116">
        <f>Z191-Z120-Z127-Z134-Z141-Z148-Z155-Z162-Z169-Z176-Z183</f>
        <v>0</v>
      </c>
      <c r="AA189" s="117">
        <f>H189+K189+N189+Q189+T189+W189+Z189</f>
        <v>0</v>
      </c>
      <c r="AB189" s="1"/>
      <c r="AC189" s="8"/>
      <c r="AD189" s="8"/>
      <c r="AE189" s="8"/>
      <c r="AF189" s="8"/>
      <c r="AG189" s="8"/>
      <c r="AH189" s="8"/>
    </row>
    <row r="190" spans="2:37" s="5" customFormat="1" ht="11.25" customHeight="1" x14ac:dyDescent="0.25">
      <c r="B190" s="679"/>
      <c r="C190" s="679"/>
      <c r="D190" s="679"/>
      <c r="E190" s="680"/>
      <c r="F190" s="65"/>
      <c r="G190" s="275"/>
      <c r="H190" s="66"/>
      <c r="I190" s="65"/>
      <c r="J190" s="275"/>
      <c r="K190" s="66"/>
      <c r="L190" s="65"/>
      <c r="M190" s="275"/>
      <c r="N190" s="66"/>
      <c r="O190" s="65"/>
      <c r="P190" s="275"/>
      <c r="Q190" s="66"/>
      <c r="R190" s="65"/>
      <c r="S190" s="275"/>
      <c r="T190" s="66"/>
      <c r="U190" s="65"/>
      <c r="V190" s="275"/>
      <c r="W190" s="66"/>
      <c r="X190" s="65"/>
      <c r="Y190" s="275"/>
      <c r="Z190" s="66"/>
      <c r="AA190" s="63"/>
      <c r="AB190" s="1"/>
      <c r="AC190" s="8"/>
      <c r="AD190" s="8"/>
      <c r="AE190" s="8"/>
      <c r="AF190" s="8"/>
      <c r="AG190" s="8"/>
      <c r="AH190" s="8"/>
    </row>
    <row r="191" spans="2:37" s="5" customFormat="1" ht="11.25" customHeight="1" x14ac:dyDescent="0.25">
      <c r="B191" s="674" t="s">
        <v>27</v>
      </c>
      <c r="C191" s="674"/>
      <c r="D191" s="674"/>
      <c r="E191" s="675"/>
      <c r="F191" s="115"/>
      <c r="G191" s="274"/>
      <c r="H191" s="116">
        <f>H47+H77+H87+H113+H121+H128+H135+H142+H149+H156+H163+H170+H177+H184</f>
        <v>0</v>
      </c>
      <c r="I191" s="115"/>
      <c r="J191" s="274"/>
      <c r="K191" s="116">
        <f>K47+K77+K87+K113+K121+K128+K135+K142+K149+K156+K163+K170+K177+K184</f>
        <v>0</v>
      </c>
      <c r="L191" s="115"/>
      <c r="M191" s="274"/>
      <c r="N191" s="116">
        <f>N47+N77+N87+N113+N121+N128+N135+N142+N149+N156+N163+N170+N177+N184</f>
        <v>0</v>
      </c>
      <c r="O191" s="115"/>
      <c r="P191" s="274"/>
      <c r="Q191" s="116">
        <f>Q47+Q77+Q87+Q113+Q121+Q128+Q135+Q142+Q149+Q156+Q163+Q170+Q177+Q184</f>
        <v>0</v>
      </c>
      <c r="R191" s="115"/>
      <c r="S191" s="274"/>
      <c r="T191" s="116">
        <f>T47+T77+T87+T113+T121+T128+T135+T142+T149+T156+T163+T170+T177+T184</f>
        <v>0</v>
      </c>
      <c r="U191" s="115"/>
      <c r="V191" s="274"/>
      <c r="W191" s="116">
        <f>W47+W77+W87+W113+W121+W128+W135+W142+W149+W156+W163+W170+W177+W184</f>
        <v>0</v>
      </c>
      <c r="X191" s="115"/>
      <c r="Y191" s="274"/>
      <c r="Z191" s="116">
        <f>Z47+Z77+Z87+Z113+Z121+Z128+Z135+Z142+Z149+Z156+Z163+Z170+Z177+Z184</f>
        <v>0</v>
      </c>
      <c r="AA191" s="117">
        <f>H191+K191+N191+Q191+T191+W191+Z191</f>
        <v>0</v>
      </c>
      <c r="AB191" s="1"/>
      <c r="AC191" s="8"/>
      <c r="AD191" s="8"/>
      <c r="AE191" s="4"/>
      <c r="AF191" s="4"/>
      <c r="AG191" s="4"/>
      <c r="AH191" s="8"/>
    </row>
    <row r="192" spans="2:37" s="5" customFormat="1" ht="11.25" customHeight="1" x14ac:dyDescent="0.25">
      <c r="B192" s="674" t="s">
        <v>180</v>
      </c>
      <c r="C192" s="674"/>
      <c r="D192" s="674"/>
      <c r="E192" s="675"/>
      <c r="F192" s="115"/>
      <c r="G192" s="274"/>
      <c r="H192" s="116">
        <f>H191-H87-H187+H122+H129+H136+H143+H150+H157+H164+H171+H178+H185</f>
        <v>0</v>
      </c>
      <c r="I192" s="115"/>
      <c r="J192" s="274"/>
      <c r="K192" s="116">
        <f>K191-K87-K187+K122+K129+K136+K143+K150+K157+K164+K171+K178+K185</f>
        <v>0</v>
      </c>
      <c r="L192" s="115"/>
      <c r="M192" s="274"/>
      <c r="N192" s="116">
        <f>N191-N87-N187+N122+N129+N136+N143+N150+N157+N164+N171+N178+N185</f>
        <v>0</v>
      </c>
      <c r="O192" s="115"/>
      <c r="P192" s="274"/>
      <c r="Q192" s="116">
        <f>Q191-Q87-Q187+Q122+Q129+Q136+Q143+Q150+Q157+Q164+Q171+Q178+Q185</f>
        <v>0</v>
      </c>
      <c r="R192" s="115"/>
      <c r="S192" s="274"/>
      <c r="T192" s="116">
        <f>T191-T87-T187+T122+T129+T136+T143+T150+T157+T164+T171+T178+T185</f>
        <v>0</v>
      </c>
      <c r="U192" s="115"/>
      <c r="V192" s="274"/>
      <c r="W192" s="116">
        <f>W191-W87-W187+W122+W129+W136+W143+W150+W157+W164+W171+W178+W185</f>
        <v>0</v>
      </c>
      <c r="X192" s="115"/>
      <c r="Y192" s="274"/>
      <c r="Z192" s="116">
        <f>Z191-Z87-Z187+Z122+Z129+Z136+Z143+Z150+Z157+Z164+Z171+Z178+Z185</f>
        <v>0</v>
      </c>
      <c r="AA192" s="117">
        <f>H192+K192+N192+Q192+T192+W192+Z192</f>
        <v>0</v>
      </c>
      <c r="AB192" s="1"/>
      <c r="AC192" s="4"/>
      <c r="AD192" s="4"/>
      <c r="AE192" s="4"/>
      <c r="AF192" s="4"/>
      <c r="AG192" s="4"/>
      <c r="AH192" s="4"/>
      <c r="AI192" s="1"/>
      <c r="AJ192" s="1"/>
      <c r="AK192" s="1"/>
    </row>
    <row r="193" spans="2:37" s="5" customFormat="1" ht="11.25" customHeight="1" thickBot="1" x14ac:dyDescent="0.3">
      <c r="B193" s="678" t="s">
        <v>28</v>
      </c>
      <c r="C193" s="678"/>
      <c r="D193" s="678"/>
      <c r="E193" s="118" t="s">
        <v>33</v>
      </c>
      <c r="F193" s="157">
        <v>0.309</v>
      </c>
      <c r="G193" s="402"/>
      <c r="H193" s="116">
        <f>ROUND(H192*F193,2)</f>
        <v>0</v>
      </c>
      <c r="I193" s="157">
        <f>F193</f>
        <v>0.309</v>
      </c>
      <c r="J193" s="402"/>
      <c r="K193" s="116">
        <f>ROUND(K192*I193,2)</f>
        <v>0</v>
      </c>
      <c r="L193" s="157">
        <f>I193</f>
        <v>0.309</v>
      </c>
      <c r="M193" s="402"/>
      <c r="N193" s="116">
        <f>ROUND(N192*L193,2)</f>
        <v>0</v>
      </c>
      <c r="O193" s="157">
        <f>L193</f>
        <v>0.309</v>
      </c>
      <c r="P193" s="402"/>
      <c r="Q193" s="116">
        <f>ROUND(Q192*O193,2)</f>
        <v>0</v>
      </c>
      <c r="R193" s="157">
        <f>O193</f>
        <v>0.309</v>
      </c>
      <c r="S193" s="402"/>
      <c r="T193" s="116">
        <f>ROUND(T192*R193,2)</f>
        <v>0</v>
      </c>
      <c r="U193" s="157">
        <v>0.309</v>
      </c>
      <c r="V193" s="402"/>
      <c r="W193" s="116">
        <f>ROUND(W192*U193,2)</f>
        <v>0</v>
      </c>
      <c r="X193" s="157">
        <v>0.309</v>
      </c>
      <c r="Y193" s="402"/>
      <c r="Z193" s="116">
        <f>ROUND(Z192*X193,2)</f>
        <v>0</v>
      </c>
      <c r="AA193" s="220">
        <f>H193+K193+N193+Q193+T193+W193+Z193</f>
        <v>0</v>
      </c>
      <c r="AB193" s="1"/>
      <c r="AC193" s="4"/>
      <c r="AD193" s="4"/>
      <c r="AE193" s="4"/>
      <c r="AF193" s="4"/>
      <c r="AG193" s="4"/>
      <c r="AH193" s="4"/>
      <c r="AI193" s="1"/>
      <c r="AJ193" s="1"/>
      <c r="AK193" s="1"/>
    </row>
    <row r="194" spans="2:37" ht="11.25" customHeight="1" thickBot="1" x14ac:dyDescent="0.3">
      <c r="B194" s="676" t="s">
        <v>34</v>
      </c>
      <c r="C194" s="676"/>
      <c r="D194" s="676"/>
      <c r="E194" s="677"/>
      <c r="F194" s="221"/>
      <c r="G194" s="276"/>
      <c r="H194" s="222">
        <f>H191+H193</f>
        <v>0</v>
      </c>
      <c r="I194" s="221"/>
      <c r="J194" s="276"/>
      <c r="K194" s="222">
        <f>K191+K193</f>
        <v>0</v>
      </c>
      <c r="L194" s="221"/>
      <c r="M194" s="276"/>
      <c r="N194" s="222">
        <f>N191+N193</f>
        <v>0</v>
      </c>
      <c r="O194" s="221"/>
      <c r="P194" s="276"/>
      <c r="Q194" s="222">
        <f>Q191+Q193</f>
        <v>0</v>
      </c>
      <c r="R194" s="221"/>
      <c r="S194" s="276"/>
      <c r="T194" s="223">
        <f>T191+T193</f>
        <v>0</v>
      </c>
      <c r="U194" s="119"/>
      <c r="V194" s="283"/>
      <c r="W194" s="223">
        <f>W191+W193</f>
        <v>0</v>
      </c>
      <c r="X194" s="221"/>
      <c r="Y194" s="276"/>
      <c r="Z194" s="223">
        <f>Z191+Z193</f>
        <v>0</v>
      </c>
      <c r="AA194" s="224">
        <f>H194+K194+N194+Q194+T194+W194+Z194</f>
        <v>0</v>
      </c>
    </row>
    <row r="195" spans="2:37" ht="11.25" customHeight="1" x14ac:dyDescent="0.25">
      <c r="B195" s="336"/>
      <c r="C195" s="336"/>
      <c r="D195" s="336"/>
      <c r="E195" s="336"/>
      <c r="F195" s="337"/>
      <c r="G195" s="337"/>
      <c r="H195" s="167"/>
      <c r="I195" s="337"/>
      <c r="J195" s="337"/>
      <c r="K195" s="167"/>
      <c r="L195" s="337"/>
      <c r="M195" s="337"/>
      <c r="N195" s="167"/>
      <c r="O195" s="337"/>
      <c r="P195" s="337"/>
      <c r="Q195" s="167"/>
      <c r="R195" s="337"/>
      <c r="S195" s="337"/>
      <c r="T195" s="167"/>
      <c r="U195" s="338"/>
      <c r="V195" s="338"/>
      <c r="W195" s="167"/>
      <c r="X195" s="337"/>
      <c r="Y195" s="337"/>
      <c r="Z195" s="167"/>
      <c r="AA195" s="339"/>
    </row>
    <row r="196" spans="2:37" ht="10.5" thickBot="1" x14ac:dyDescent="0.3"/>
    <row r="197" spans="2:37" ht="12" thickBot="1" x14ac:dyDescent="0.3">
      <c r="B197" s="330" t="s">
        <v>317</v>
      </c>
      <c r="C197" s="331"/>
      <c r="D197" s="332" t="s">
        <v>172</v>
      </c>
      <c r="E197" s="329"/>
      <c r="F197" s="333"/>
      <c r="G197" s="489"/>
      <c r="H197" s="335">
        <f>+G197-H189</f>
        <v>0</v>
      </c>
      <c r="I197" s="333"/>
      <c r="J197" s="489">
        <v>0</v>
      </c>
      <c r="K197" s="335">
        <f>+J197-K189</f>
        <v>0</v>
      </c>
      <c r="L197" s="333"/>
      <c r="M197" s="489"/>
      <c r="N197" s="335">
        <f>+M197-N189</f>
        <v>0</v>
      </c>
      <c r="O197" s="333"/>
      <c r="P197" s="489">
        <f>+E197</f>
        <v>0</v>
      </c>
      <c r="Q197" s="335">
        <f>+P197-Q189</f>
        <v>0</v>
      </c>
      <c r="R197" s="333"/>
      <c r="S197" s="489">
        <f>+E197</f>
        <v>0</v>
      </c>
      <c r="T197" s="335">
        <f>+S197-T189</f>
        <v>0</v>
      </c>
      <c r="U197" s="333"/>
      <c r="V197" s="489">
        <f>+E197</f>
        <v>0</v>
      </c>
      <c r="W197" s="335">
        <f>+V197-W189</f>
        <v>0</v>
      </c>
      <c r="X197" s="333"/>
      <c r="Y197" s="489">
        <f>+E197</f>
        <v>0</v>
      </c>
      <c r="Z197" s="335">
        <f>+Y197-Z189</f>
        <v>0</v>
      </c>
      <c r="AA197" s="334"/>
    </row>
    <row r="198" spans="2:37" ht="10.5" thickBot="1" x14ac:dyDescent="0.3"/>
    <row r="199" spans="2:37" ht="12" thickBot="1" x14ac:dyDescent="0.3">
      <c r="B199" s="526" t="s">
        <v>173</v>
      </c>
      <c r="C199" s="527"/>
      <c r="D199" s="528" t="s">
        <v>172</v>
      </c>
      <c r="E199" s="329"/>
      <c r="F199" s="529"/>
      <c r="G199" s="489">
        <f>+E199</f>
        <v>0</v>
      </c>
      <c r="H199" s="530">
        <f>+G199-H194</f>
        <v>0</v>
      </c>
      <c r="I199" s="529"/>
      <c r="J199" s="489">
        <f>+E199</f>
        <v>0</v>
      </c>
      <c r="K199" s="530">
        <f>+J199-K194</f>
        <v>0</v>
      </c>
      <c r="L199" s="529"/>
      <c r="M199" s="489">
        <f>+E199</f>
        <v>0</v>
      </c>
      <c r="N199" s="530">
        <f>+M199-N194</f>
        <v>0</v>
      </c>
      <c r="O199" s="529"/>
      <c r="P199" s="489">
        <f>+E199</f>
        <v>0</v>
      </c>
      <c r="Q199" s="530">
        <f>+P199-Q194</f>
        <v>0</v>
      </c>
      <c r="R199" s="529"/>
      <c r="S199" s="489">
        <f>+E199</f>
        <v>0</v>
      </c>
      <c r="T199" s="530">
        <f>+S199-T194</f>
        <v>0</v>
      </c>
      <c r="U199" s="529"/>
      <c r="V199" s="531">
        <f>+E199</f>
        <v>0</v>
      </c>
      <c r="W199" s="530">
        <f>+V199-W194</f>
        <v>0</v>
      </c>
      <c r="X199" s="529"/>
      <c r="Y199" s="531">
        <f>+E199</f>
        <v>0</v>
      </c>
      <c r="Z199" s="530">
        <f>+Y199-Z194</f>
        <v>0</v>
      </c>
      <c r="AA199" s="532"/>
    </row>
    <row r="226" spans="1:3" ht="12" x14ac:dyDescent="0.25">
      <c r="A226" s="504" t="s">
        <v>315</v>
      </c>
    </row>
    <row r="227" spans="1:3" ht="9" customHeight="1" x14ac:dyDescent="0.25"/>
    <row r="228" spans="1:3" x14ac:dyDescent="0.25">
      <c r="A228" s="70"/>
    </row>
    <row r="229" spans="1:3" x14ac:dyDescent="0.25">
      <c r="A229" s="70"/>
      <c r="B229" s="45" t="s">
        <v>24</v>
      </c>
    </row>
    <row r="230" spans="1:3" hidden="1" x14ac:dyDescent="0.25">
      <c r="A230" s="70"/>
      <c r="B230" s="45"/>
    </row>
    <row r="231" spans="1:3" hidden="1" x14ac:dyDescent="0.25">
      <c r="A231" s="70"/>
      <c r="B231" s="46">
        <v>44197</v>
      </c>
      <c r="C231" s="46">
        <v>44227</v>
      </c>
    </row>
    <row r="232" spans="1:3" hidden="1" x14ac:dyDescent="0.25">
      <c r="A232" s="70"/>
      <c r="B232" s="46">
        <v>44228</v>
      </c>
      <c r="C232" s="46">
        <v>44255</v>
      </c>
    </row>
    <row r="233" spans="1:3" hidden="1" x14ac:dyDescent="0.25">
      <c r="A233" s="70"/>
      <c r="B233" s="46">
        <v>44256</v>
      </c>
      <c r="C233" s="46">
        <v>44286</v>
      </c>
    </row>
    <row r="234" spans="1:3" hidden="1" x14ac:dyDescent="0.25">
      <c r="A234" s="70"/>
      <c r="B234" s="46">
        <v>44287</v>
      </c>
      <c r="C234" s="46">
        <v>44316</v>
      </c>
    </row>
    <row r="235" spans="1:3" hidden="1" x14ac:dyDescent="0.25">
      <c r="A235" s="70"/>
      <c r="B235" s="46">
        <v>44317</v>
      </c>
      <c r="C235" s="46">
        <v>44347</v>
      </c>
    </row>
    <row r="236" spans="1:3" hidden="1" x14ac:dyDescent="0.25">
      <c r="A236" s="70"/>
      <c r="B236" s="46">
        <v>44348</v>
      </c>
      <c r="C236" s="46">
        <v>44377</v>
      </c>
    </row>
    <row r="237" spans="1:3" hidden="1" x14ac:dyDescent="0.25">
      <c r="A237" s="70"/>
      <c r="B237" s="46">
        <v>44378</v>
      </c>
      <c r="C237" s="46">
        <v>44408</v>
      </c>
    </row>
    <row r="238" spans="1:3" hidden="1" x14ac:dyDescent="0.25">
      <c r="A238" s="70"/>
      <c r="B238" s="46">
        <v>44409</v>
      </c>
      <c r="C238" s="46">
        <v>44439</v>
      </c>
    </row>
    <row r="239" spans="1:3" hidden="1" x14ac:dyDescent="0.25">
      <c r="A239" s="70"/>
      <c r="B239" s="46">
        <v>44440</v>
      </c>
      <c r="C239" s="46">
        <v>44469</v>
      </c>
    </row>
    <row r="240" spans="1:3" hidden="1" x14ac:dyDescent="0.25">
      <c r="A240" s="70"/>
      <c r="B240" s="46">
        <v>44470</v>
      </c>
      <c r="C240" s="46">
        <v>44500</v>
      </c>
    </row>
    <row r="241" spans="1:3" hidden="1" x14ac:dyDescent="0.25">
      <c r="A241" s="70"/>
      <c r="B241" s="46">
        <v>44501</v>
      </c>
      <c r="C241" s="46">
        <v>44530</v>
      </c>
    </row>
    <row r="242" spans="1:3" hidden="1" x14ac:dyDescent="0.25">
      <c r="A242" s="70"/>
      <c r="B242" s="46">
        <v>44531</v>
      </c>
      <c r="C242" s="46">
        <v>44561</v>
      </c>
    </row>
    <row r="243" spans="1:3" hidden="1" x14ac:dyDescent="0.25">
      <c r="A243" s="70"/>
      <c r="B243" s="46">
        <v>44562</v>
      </c>
      <c r="C243" s="46">
        <v>44592</v>
      </c>
    </row>
    <row r="244" spans="1:3" hidden="1" x14ac:dyDescent="0.25">
      <c r="A244" s="70"/>
      <c r="B244" s="46">
        <v>44593</v>
      </c>
      <c r="C244" s="46">
        <v>44620</v>
      </c>
    </row>
    <row r="245" spans="1:3" hidden="1" x14ac:dyDescent="0.25">
      <c r="A245" s="70"/>
      <c r="B245" s="46">
        <v>44621</v>
      </c>
      <c r="C245" s="46">
        <v>44651</v>
      </c>
    </row>
    <row r="246" spans="1:3" hidden="1" x14ac:dyDescent="0.25">
      <c r="A246" s="70"/>
      <c r="B246" s="46">
        <v>44652</v>
      </c>
      <c r="C246" s="46">
        <v>44681</v>
      </c>
    </row>
    <row r="247" spans="1:3" hidden="1" x14ac:dyDescent="0.25">
      <c r="A247" s="70"/>
      <c r="B247" s="46">
        <v>44682</v>
      </c>
      <c r="C247" s="46">
        <v>44712</v>
      </c>
    </row>
    <row r="248" spans="1:3" hidden="1" x14ac:dyDescent="0.25">
      <c r="A248" s="70"/>
      <c r="B248" s="46">
        <v>44713</v>
      </c>
      <c r="C248" s="46">
        <v>44742</v>
      </c>
    </row>
    <row r="249" spans="1:3" hidden="1" x14ac:dyDescent="0.25">
      <c r="A249" s="70"/>
      <c r="B249" s="46">
        <v>44743</v>
      </c>
      <c r="C249" s="46">
        <v>44773</v>
      </c>
    </row>
    <row r="250" spans="1:3" hidden="1" x14ac:dyDescent="0.25">
      <c r="A250" s="70"/>
      <c r="B250" s="46">
        <v>44774</v>
      </c>
      <c r="C250" s="46">
        <v>44804</v>
      </c>
    </row>
    <row r="251" spans="1:3" hidden="1" x14ac:dyDescent="0.25">
      <c r="A251" s="70"/>
      <c r="B251" s="46">
        <v>44805</v>
      </c>
      <c r="C251" s="46">
        <v>44834</v>
      </c>
    </row>
    <row r="252" spans="1:3" hidden="1" x14ac:dyDescent="0.25">
      <c r="A252" s="70"/>
      <c r="B252" s="46">
        <v>44835</v>
      </c>
      <c r="C252" s="46">
        <v>44865</v>
      </c>
    </row>
    <row r="253" spans="1:3" hidden="1" x14ac:dyDescent="0.25">
      <c r="A253" s="70"/>
      <c r="B253" s="46">
        <v>44866</v>
      </c>
      <c r="C253" s="46">
        <v>44895</v>
      </c>
    </row>
    <row r="254" spans="1:3" hidden="1" x14ac:dyDescent="0.25">
      <c r="A254" s="70"/>
      <c r="B254" s="46">
        <v>44896</v>
      </c>
      <c r="C254" s="46">
        <v>44926</v>
      </c>
    </row>
    <row r="255" spans="1:3" hidden="1" x14ac:dyDescent="0.25">
      <c r="A255" s="70"/>
      <c r="B255" s="46">
        <v>44927</v>
      </c>
      <c r="C255" s="46">
        <v>44957</v>
      </c>
    </row>
    <row r="256" spans="1:3" hidden="1" x14ac:dyDescent="0.25">
      <c r="A256" s="70"/>
      <c r="B256" s="46">
        <v>44958</v>
      </c>
      <c r="C256" s="46">
        <v>44985</v>
      </c>
    </row>
    <row r="257" spans="1:3" hidden="1" x14ac:dyDescent="0.25">
      <c r="A257" s="70"/>
      <c r="B257" s="46">
        <v>44986</v>
      </c>
      <c r="C257" s="46">
        <v>45016</v>
      </c>
    </row>
    <row r="258" spans="1:3" hidden="1" x14ac:dyDescent="0.25">
      <c r="A258" s="70"/>
      <c r="B258" s="46">
        <v>45017</v>
      </c>
      <c r="C258" s="46">
        <v>45046</v>
      </c>
    </row>
    <row r="259" spans="1:3" hidden="1" x14ac:dyDescent="0.25">
      <c r="A259" s="70"/>
      <c r="B259" s="46">
        <v>45047</v>
      </c>
      <c r="C259" s="46">
        <v>45077</v>
      </c>
    </row>
    <row r="260" spans="1:3" hidden="1" x14ac:dyDescent="0.25">
      <c r="A260" s="70"/>
      <c r="B260" s="46">
        <v>45078</v>
      </c>
      <c r="C260" s="46">
        <v>45107</v>
      </c>
    </row>
    <row r="261" spans="1:3" hidden="1" x14ac:dyDescent="0.25">
      <c r="A261" s="70"/>
      <c r="B261" s="46">
        <v>45108</v>
      </c>
      <c r="C261" s="46">
        <v>45138</v>
      </c>
    </row>
    <row r="262" spans="1:3" hidden="1" x14ac:dyDescent="0.25">
      <c r="A262" s="70"/>
      <c r="B262" s="46">
        <v>45139</v>
      </c>
      <c r="C262" s="46">
        <v>45169</v>
      </c>
    </row>
    <row r="263" spans="1:3" hidden="1" x14ac:dyDescent="0.25">
      <c r="A263" s="70"/>
      <c r="B263" s="46">
        <v>45170</v>
      </c>
      <c r="C263" s="46">
        <v>45199</v>
      </c>
    </row>
    <row r="264" spans="1:3" hidden="1" x14ac:dyDescent="0.25">
      <c r="A264" s="70"/>
      <c r="B264" s="46">
        <v>45200</v>
      </c>
      <c r="C264" s="46">
        <v>45230</v>
      </c>
    </row>
    <row r="265" spans="1:3" hidden="1" x14ac:dyDescent="0.25">
      <c r="A265" s="70"/>
      <c r="B265" s="46">
        <v>45231</v>
      </c>
      <c r="C265" s="46">
        <v>45260</v>
      </c>
    </row>
    <row r="266" spans="1:3" hidden="1" x14ac:dyDescent="0.25">
      <c r="A266" s="70"/>
      <c r="B266" s="46">
        <v>45261</v>
      </c>
      <c r="C266" s="46">
        <v>45291</v>
      </c>
    </row>
    <row r="267" spans="1:3" hidden="1" x14ac:dyDescent="0.25">
      <c r="A267" s="70"/>
      <c r="B267" s="46">
        <v>45292</v>
      </c>
      <c r="C267" s="46">
        <v>45322</v>
      </c>
    </row>
    <row r="268" spans="1:3" hidden="1" x14ac:dyDescent="0.25">
      <c r="A268" s="70"/>
      <c r="B268" s="46">
        <v>45323</v>
      </c>
      <c r="C268" s="46">
        <v>45351</v>
      </c>
    </row>
    <row r="269" spans="1:3" hidden="1" x14ac:dyDescent="0.25">
      <c r="A269" s="70"/>
      <c r="B269" s="46">
        <v>45352</v>
      </c>
      <c r="C269" s="46">
        <v>45382</v>
      </c>
    </row>
    <row r="270" spans="1:3" hidden="1" x14ac:dyDescent="0.25">
      <c r="A270" s="70"/>
      <c r="B270" s="46">
        <v>45383</v>
      </c>
      <c r="C270" s="46">
        <v>45412</v>
      </c>
    </row>
    <row r="271" spans="1:3" hidden="1" x14ac:dyDescent="0.25">
      <c r="A271" s="70"/>
      <c r="B271" s="46">
        <v>45413</v>
      </c>
      <c r="C271" s="46">
        <v>45443</v>
      </c>
    </row>
    <row r="272" spans="1:3" hidden="1" x14ac:dyDescent="0.25">
      <c r="A272" s="70"/>
      <c r="B272" s="46">
        <v>45444</v>
      </c>
      <c r="C272" s="46">
        <v>45473</v>
      </c>
    </row>
    <row r="273" spans="1:3" hidden="1" x14ac:dyDescent="0.25">
      <c r="A273" s="70"/>
      <c r="B273" s="46">
        <v>45474</v>
      </c>
      <c r="C273" s="46">
        <v>45504</v>
      </c>
    </row>
    <row r="274" spans="1:3" hidden="1" x14ac:dyDescent="0.25">
      <c r="A274" s="70"/>
      <c r="B274" s="46">
        <v>45505</v>
      </c>
      <c r="C274" s="46">
        <v>45535</v>
      </c>
    </row>
    <row r="275" spans="1:3" hidden="1" x14ac:dyDescent="0.25">
      <c r="A275" s="70"/>
      <c r="B275" s="46">
        <v>45536</v>
      </c>
      <c r="C275" s="46">
        <v>45565</v>
      </c>
    </row>
    <row r="276" spans="1:3" hidden="1" x14ac:dyDescent="0.25">
      <c r="A276" s="70"/>
      <c r="B276" s="46">
        <v>45566</v>
      </c>
      <c r="C276" s="46">
        <v>45596</v>
      </c>
    </row>
    <row r="277" spans="1:3" hidden="1" x14ac:dyDescent="0.25">
      <c r="A277" s="70"/>
      <c r="B277" s="46">
        <v>45597</v>
      </c>
      <c r="C277" s="46">
        <v>45626</v>
      </c>
    </row>
    <row r="278" spans="1:3" hidden="1" x14ac:dyDescent="0.25">
      <c r="A278" s="70"/>
      <c r="B278" s="46">
        <v>45627</v>
      </c>
      <c r="C278" s="46">
        <v>45657</v>
      </c>
    </row>
    <row r="279" spans="1:3" hidden="1" x14ac:dyDescent="0.25">
      <c r="A279" s="70"/>
      <c r="B279" s="46">
        <v>45658</v>
      </c>
      <c r="C279" s="46">
        <v>45688</v>
      </c>
    </row>
    <row r="280" spans="1:3" hidden="1" x14ac:dyDescent="0.25">
      <c r="A280" s="70"/>
      <c r="B280" s="46">
        <v>45689</v>
      </c>
      <c r="C280" s="46">
        <v>45716</v>
      </c>
    </row>
    <row r="281" spans="1:3" hidden="1" x14ac:dyDescent="0.25">
      <c r="A281" s="70"/>
      <c r="B281" s="46">
        <v>45717</v>
      </c>
      <c r="C281" s="46">
        <v>45747</v>
      </c>
    </row>
    <row r="282" spans="1:3" hidden="1" x14ac:dyDescent="0.25">
      <c r="A282" s="70"/>
      <c r="B282" s="46">
        <v>45748</v>
      </c>
      <c r="C282" s="46">
        <v>45777</v>
      </c>
    </row>
    <row r="283" spans="1:3" hidden="1" x14ac:dyDescent="0.25">
      <c r="A283" s="70"/>
      <c r="B283" s="46">
        <v>45778</v>
      </c>
      <c r="C283" s="46">
        <v>45808</v>
      </c>
    </row>
    <row r="284" spans="1:3" hidden="1" x14ac:dyDescent="0.25">
      <c r="A284" s="70"/>
      <c r="B284" s="46">
        <v>45809</v>
      </c>
      <c r="C284" s="46">
        <v>45838</v>
      </c>
    </row>
    <row r="285" spans="1:3" hidden="1" x14ac:dyDescent="0.25">
      <c r="A285" s="70"/>
      <c r="B285" s="46">
        <v>45839</v>
      </c>
      <c r="C285" s="46">
        <v>45869</v>
      </c>
    </row>
    <row r="286" spans="1:3" hidden="1" x14ac:dyDescent="0.25">
      <c r="A286" s="70"/>
      <c r="B286" s="46">
        <v>45870</v>
      </c>
      <c r="C286" s="46">
        <v>45900</v>
      </c>
    </row>
    <row r="287" spans="1:3" hidden="1" x14ac:dyDescent="0.25">
      <c r="A287" s="70"/>
      <c r="B287" s="46">
        <v>45901</v>
      </c>
      <c r="C287" s="46">
        <v>45930</v>
      </c>
    </row>
    <row r="288" spans="1:3" hidden="1" x14ac:dyDescent="0.25">
      <c r="A288" s="70"/>
      <c r="B288" s="46">
        <v>45931</v>
      </c>
      <c r="C288" s="46">
        <v>45961</v>
      </c>
    </row>
    <row r="289" spans="1:3" hidden="1" x14ac:dyDescent="0.25">
      <c r="A289" s="70"/>
      <c r="B289" s="46">
        <v>45962</v>
      </c>
      <c r="C289" s="46">
        <v>45991</v>
      </c>
    </row>
    <row r="290" spans="1:3" hidden="1" x14ac:dyDescent="0.25">
      <c r="A290" s="70"/>
      <c r="B290" s="46">
        <v>45992</v>
      </c>
      <c r="C290" s="46">
        <v>46022</v>
      </c>
    </row>
    <row r="291" spans="1:3" hidden="1" x14ac:dyDescent="0.25">
      <c r="A291" s="70"/>
      <c r="B291" s="46">
        <v>46023</v>
      </c>
      <c r="C291" s="46">
        <v>46053</v>
      </c>
    </row>
    <row r="292" spans="1:3" hidden="1" x14ac:dyDescent="0.25">
      <c r="A292" s="70"/>
      <c r="B292" s="46">
        <v>46054</v>
      </c>
      <c r="C292" s="46">
        <v>46081</v>
      </c>
    </row>
    <row r="293" spans="1:3" hidden="1" x14ac:dyDescent="0.25">
      <c r="A293" s="70"/>
      <c r="B293" s="46">
        <v>46082</v>
      </c>
      <c r="C293" s="46">
        <v>46112</v>
      </c>
    </row>
    <row r="294" spans="1:3" hidden="1" x14ac:dyDescent="0.25">
      <c r="A294" s="70"/>
      <c r="B294" s="46">
        <v>46113</v>
      </c>
      <c r="C294" s="46">
        <v>46142</v>
      </c>
    </row>
    <row r="295" spans="1:3" hidden="1" x14ac:dyDescent="0.25">
      <c r="A295" s="70"/>
      <c r="B295" s="46">
        <v>46143</v>
      </c>
      <c r="C295" s="46">
        <v>46173</v>
      </c>
    </row>
    <row r="296" spans="1:3" hidden="1" x14ac:dyDescent="0.25">
      <c r="A296" s="70"/>
      <c r="B296" s="46">
        <v>46174</v>
      </c>
      <c r="C296" s="46">
        <v>46203</v>
      </c>
    </row>
    <row r="297" spans="1:3" hidden="1" x14ac:dyDescent="0.25">
      <c r="A297" s="70"/>
      <c r="B297" s="46">
        <v>46204</v>
      </c>
      <c r="C297" s="46">
        <v>46234</v>
      </c>
    </row>
    <row r="298" spans="1:3" hidden="1" x14ac:dyDescent="0.25">
      <c r="A298" s="70"/>
      <c r="B298" s="46">
        <v>46235</v>
      </c>
      <c r="C298" s="46">
        <v>46265</v>
      </c>
    </row>
    <row r="299" spans="1:3" hidden="1" x14ac:dyDescent="0.25">
      <c r="A299" s="70"/>
      <c r="B299" s="46">
        <v>46266</v>
      </c>
      <c r="C299" s="46">
        <v>46295</v>
      </c>
    </row>
    <row r="300" spans="1:3" hidden="1" x14ac:dyDescent="0.25">
      <c r="A300" s="70"/>
      <c r="B300" s="46">
        <v>46296</v>
      </c>
      <c r="C300" s="46">
        <v>46326</v>
      </c>
    </row>
    <row r="301" spans="1:3" hidden="1" x14ac:dyDescent="0.25">
      <c r="A301" s="70"/>
      <c r="B301" s="46">
        <v>46327</v>
      </c>
      <c r="C301" s="46">
        <v>46356</v>
      </c>
    </row>
    <row r="302" spans="1:3" hidden="1" x14ac:dyDescent="0.25">
      <c r="A302" s="70"/>
      <c r="B302" s="46">
        <v>46357</v>
      </c>
      <c r="C302" s="46">
        <v>46387</v>
      </c>
    </row>
    <row r="303" spans="1:3" hidden="1" x14ac:dyDescent="0.25">
      <c r="A303" s="70"/>
      <c r="B303" s="46">
        <v>46388</v>
      </c>
      <c r="C303" s="46">
        <v>46418</v>
      </c>
    </row>
    <row r="304" spans="1:3" hidden="1" x14ac:dyDescent="0.25">
      <c r="A304" s="70"/>
      <c r="B304" s="46">
        <v>46419</v>
      </c>
      <c r="C304" s="46">
        <v>46446</v>
      </c>
    </row>
    <row r="305" spans="1:3" hidden="1" x14ac:dyDescent="0.25">
      <c r="A305" s="70"/>
      <c r="B305" s="46">
        <v>46447</v>
      </c>
      <c r="C305" s="46">
        <v>46477</v>
      </c>
    </row>
    <row r="306" spans="1:3" hidden="1" x14ac:dyDescent="0.25">
      <c r="A306" s="70"/>
      <c r="B306" s="46">
        <v>46478</v>
      </c>
      <c r="C306" s="46">
        <v>46507</v>
      </c>
    </row>
    <row r="307" spans="1:3" hidden="1" x14ac:dyDescent="0.25">
      <c r="A307" s="70"/>
      <c r="B307" s="46">
        <v>46508</v>
      </c>
      <c r="C307" s="46">
        <v>46538</v>
      </c>
    </row>
    <row r="308" spans="1:3" hidden="1" x14ac:dyDescent="0.25">
      <c r="A308" s="70"/>
      <c r="B308" s="46">
        <v>46539</v>
      </c>
      <c r="C308" s="46">
        <v>46568</v>
      </c>
    </row>
    <row r="309" spans="1:3" hidden="1" x14ac:dyDescent="0.25">
      <c r="A309" s="70"/>
      <c r="B309" s="46">
        <v>46569</v>
      </c>
      <c r="C309" s="46">
        <v>46599</v>
      </c>
    </row>
    <row r="310" spans="1:3" hidden="1" x14ac:dyDescent="0.25">
      <c r="A310" s="70"/>
      <c r="B310" s="46">
        <v>46600</v>
      </c>
      <c r="C310" s="46">
        <v>46630</v>
      </c>
    </row>
    <row r="311" spans="1:3" hidden="1" x14ac:dyDescent="0.25">
      <c r="A311" s="70"/>
      <c r="B311" s="46">
        <v>46631</v>
      </c>
      <c r="C311" s="46">
        <v>46660</v>
      </c>
    </row>
    <row r="312" spans="1:3" hidden="1" x14ac:dyDescent="0.25">
      <c r="A312" s="70"/>
      <c r="B312" s="46">
        <v>46661</v>
      </c>
      <c r="C312" s="46">
        <v>46691</v>
      </c>
    </row>
    <row r="313" spans="1:3" hidden="1" x14ac:dyDescent="0.25">
      <c r="A313" s="70"/>
      <c r="B313" s="46">
        <v>46692</v>
      </c>
      <c r="C313" s="46">
        <v>46721</v>
      </c>
    </row>
    <row r="314" spans="1:3" hidden="1" x14ac:dyDescent="0.25">
      <c r="A314" s="70"/>
      <c r="B314" s="46">
        <v>46722</v>
      </c>
      <c r="C314" s="46">
        <v>46752</v>
      </c>
    </row>
    <row r="315" spans="1:3" hidden="1" x14ac:dyDescent="0.25">
      <c r="A315" s="70"/>
      <c r="B315" s="46">
        <v>46753</v>
      </c>
      <c r="C315" s="46">
        <v>46783</v>
      </c>
    </row>
    <row r="316" spans="1:3" hidden="1" x14ac:dyDescent="0.25">
      <c r="A316" s="70"/>
      <c r="B316" s="46">
        <v>46784</v>
      </c>
      <c r="C316" s="46">
        <v>46812</v>
      </c>
    </row>
    <row r="317" spans="1:3" hidden="1" x14ac:dyDescent="0.25">
      <c r="A317" s="70"/>
      <c r="B317" s="46">
        <v>46813</v>
      </c>
      <c r="C317" s="46">
        <v>46843</v>
      </c>
    </row>
    <row r="318" spans="1:3" hidden="1" x14ac:dyDescent="0.25">
      <c r="A318" s="70"/>
      <c r="B318" s="46">
        <v>46844</v>
      </c>
      <c r="C318" s="46">
        <v>46873</v>
      </c>
    </row>
    <row r="319" spans="1:3" hidden="1" x14ac:dyDescent="0.25">
      <c r="A319" s="70"/>
      <c r="B319" s="46">
        <v>46874</v>
      </c>
      <c r="C319" s="46">
        <v>46904</v>
      </c>
    </row>
    <row r="320" spans="1:3" hidden="1" x14ac:dyDescent="0.25">
      <c r="A320" s="70"/>
      <c r="B320" s="46">
        <v>46905</v>
      </c>
      <c r="C320" s="46">
        <v>46934</v>
      </c>
    </row>
    <row r="321" spans="1:3" hidden="1" x14ac:dyDescent="0.25">
      <c r="A321" s="70"/>
      <c r="B321" s="46">
        <v>46935</v>
      </c>
      <c r="C321" s="46">
        <v>46965</v>
      </c>
    </row>
    <row r="322" spans="1:3" hidden="1" x14ac:dyDescent="0.25">
      <c r="A322" s="70"/>
      <c r="B322" s="46">
        <v>46966</v>
      </c>
      <c r="C322" s="46">
        <v>46996</v>
      </c>
    </row>
    <row r="323" spans="1:3" hidden="1" x14ac:dyDescent="0.25">
      <c r="A323" s="70"/>
      <c r="B323" s="46">
        <v>46997</v>
      </c>
      <c r="C323" s="46">
        <v>47026</v>
      </c>
    </row>
    <row r="324" spans="1:3" hidden="1" x14ac:dyDescent="0.25">
      <c r="A324" s="70"/>
      <c r="B324" s="46">
        <v>47027</v>
      </c>
      <c r="C324" s="46">
        <v>47057</v>
      </c>
    </row>
    <row r="325" spans="1:3" hidden="1" x14ac:dyDescent="0.25">
      <c r="A325" s="70"/>
      <c r="B325" s="46">
        <v>47058</v>
      </c>
      <c r="C325" s="46">
        <v>47087</v>
      </c>
    </row>
    <row r="326" spans="1:3" hidden="1" x14ac:dyDescent="0.25">
      <c r="A326" s="70"/>
      <c r="B326" s="46">
        <v>47088</v>
      </c>
      <c r="C326" s="46">
        <v>47118</v>
      </c>
    </row>
    <row r="327" spans="1:3" hidden="1" x14ac:dyDescent="0.25">
      <c r="A327" s="70"/>
      <c r="B327" s="46">
        <v>47119</v>
      </c>
      <c r="C327" s="46">
        <v>47149</v>
      </c>
    </row>
    <row r="328" spans="1:3" hidden="1" x14ac:dyDescent="0.25">
      <c r="A328" s="70"/>
      <c r="B328" s="46">
        <v>47150</v>
      </c>
      <c r="C328" s="46">
        <v>47177</v>
      </c>
    </row>
    <row r="329" spans="1:3" hidden="1" x14ac:dyDescent="0.25">
      <c r="A329" s="70"/>
      <c r="B329" s="46">
        <v>47178</v>
      </c>
      <c r="C329" s="46">
        <v>47208</v>
      </c>
    </row>
    <row r="330" spans="1:3" hidden="1" x14ac:dyDescent="0.25">
      <c r="A330" s="70"/>
      <c r="B330" s="46">
        <v>47209</v>
      </c>
      <c r="C330" s="46">
        <v>47238</v>
      </c>
    </row>
    <row r="331" spans="1:3" hidden="1" x14ac:dyDescent="0.25">
      <c r="A331" s="70"/>
      <c r="B331" s="46">
        <v>47239</v>
      </c>
      <c r="C331" s="46">
        <v>47269</v>
      </c>
    </row>
    <row r="332" spans="1:3" hidden="1" x14ac:dyDescent="0.25">
      <c r="A332" s="70"/>
      <c r="B332" s="46">
        <v>47270</v>
      </c>
      <c r="C332" s="46">
        <v>47299</v>
      </c>
    </row>
    <row r="333" spans="1:3" hidden="1" x14ac:dyDescent="0.25">
      <c r="A333" s="70"/>
      <c r="B333" s="46">
        <v>47300</v>
      </c>
      <c r="C333" s="46">
        <v>47330</v>
      </c>
    </row>
    <row r="334" spans="1:3" hidden="1" x14ac:dyDescent="0.25">
      <c r="A334" s="70"/>
      <c r="B334" s="46">
        <v>47331</v>
      </c>
      <c r="C334" s="46">
        <v>47361</v>
      </c>
    </row>
    <row r="335" spans="1:3" hidden="1" x14ac:dyDescent="0.25">
      <c r="A335" s="70"/>
      <c r="B335" s="46">
        <v>47362</v>
      </c>
      <c r="C335" s="46">
        <v>47391</v>
      </c>
    </row>
    <row r="336" spans="1:3" hidden="1" x14ac:dyDescent="0.25">
      <c r="A336" s="70"/>
      <c r="B336" s="46">
        <v>47392</v>
      </c>
      <c r="C336" s="46">
        <v>47422</v>
      </c>
    </row>
    <row r="337" spans="1:3" hidden="1" x14ac:dyDescent="0.25">
      <c r="A337" s="70"/>
      <c r="B337" s="46">
        <v>47423</v>
      </c>
      <c r="C337" s="46">
        <v>47452</v>
      </c>
    </row>
    <row r="338" spans="1:3" hidden="1" x14ac:dyDescent="0.25">
      <c r="A338" s="70"/>
      <c r="B338" s="46">
        <v>47453</v>
      </c>
      <c r="C338" s="46">
        <v>47483</v>
      </c>
    </row>
    <row r="339" spans="1:3" hidden="1" x14ac:dyDescent="0.25">
      <c r="A339" s="70"/>
      <c r="B339" s="46">
        <v>47484</v>
      </c>
      <c r="C339" s="46">
        <v>47514</v>
      </c>
    </row>
    <row r="340" spans="1:3" hidden="1" x14ac:dyDescent="0.25">
      <c r="A340" s="70"/>
      <c r="B340" s="46">
        <v>47515</v>
      </c>
      <c r="C340" s="46">
        <v>47542</v>
      </c>
    </row>
    <row r="341" spans="1:3" hidden="1" x14ac:dyDescent="0.25">
      <c r="A341" s="70"/>
      <c r="B341" s="46">
        <v>47543</v>
      </c>
      <c r="C341" s="46">
        <v>47573</v>
      </c>
    </row>
    <row r="342" spans="1:3" hidden="1" x14ac:dyDescent="0.25">
      <c r="A342" s="70"/>
      <c r="B342" s="46">
        <v>47574</v>
      </c>
      <c r="C342" s="46">
        <v>47603</v>
      </c>
    </row>
    <row r="343" spans="1:3" hidden="1" x14ac:dyDescent="0.25">
      <c r="A343" s="70"/>
      <c r="B343" s="46">
        <v>47604</v>
      </c>
      <c r="C343" s="46">
        <v>47634</v>
      </c>
    </row>
    <row r="344" spans="1:3" hidden="1" x14ac:dyDescent="0.25">
      <c r="A344" s="70"/>
      <c r="B344" s="46">
        <v>47635</v>
      </c>
      <c r="C344" s="46">
        <v>47664</v>
      </c>
    </row>
    <row r="345" spans="1:3" hidden="1" x14ac:dyDescent="0.25">
      <c r="A345" s="70"/>
      <c r="B345" s="46">
        <v>47665</v>
      </c>
      <c r="C345" s="46">
        <v>47695</v>
      </c>
    </row>
    <row r="346" spans="1:3" hidden="1" x14ac:dyDescent="0.25">
      <c r="A346" s="70"/>
      <c r="B346" s="46">
        <v>47696</v>
      </c>
      <c r="C346" s="46">
        <v>47726</v>
      </c>
    </row>
    <row r="347" spans="1:3" hidden="1" x14ac:dyDescent="0.25">
      <c r="A347" s="70"/>
      <c r="B347" s="46">
        <v>47727</v>
      </c>
      <c r="C347" s="46">
        <v>47756</v>
      </c>
    </row>
    <row r="348" spans="1:3" hidden="1" x14ac:dyDescent="0.25">
      <c r="A348" s="70"/>
      <c r="B348" s="46">
        <v>47757</v>
      </c>
      <c r="C348" s="46">
        <v>47787</v>
      </c>
    </row>
    <row r="349" spans="1:3" hidden="1" x14ac:dyDescent="0.25">
      <c r="A349" s="70"/>
      <c r="B349" s="46">
        <v>47788</v>
      </c>
      <c r="C349" s="46">
        <v>47817</v>
      </c>
    </row>
    <row r="350" spans="1:3" hidden="1" x14ac:dyDescent="0.25">
      <c r="A350" s="70"/>
      <c r="B350" s="46">
        <v>47818</v>
      </c>
      <c r="C350" s="46">
        <v>47848</v>
      </c>
    </row>
    <row r="351" spans="1:3" hidden="1" x14ac:dyDescent="0.25">
      <c r="A351" s="70"/>
      <c r="B351" s="46">
        <v>47849</v>
      </c>
      <c r="C351" s="46">
        <v>47879</v>
      </c>
    </row>
    <row r="352" spans="1:3" hidden="1" x14ac:dyDescent="0.25">
      <c r="A352" s="70"/>
      <c r="B352" s="46">
        <v>47880</v>
      </c>
      <c r="C352" s="46">
        <v>47907</v>
      </c>
    </row>
    <row r="353" spans="1:3" hidden="1" x14ac:dyDescent="0.25">
      <c r="A353" s="70"/>
      <c r="B353" s="46">
        <v>47908</v>
      </c>
      <c r="C353" s="46">
        <v>47938</v>
      </c>
    </row>
    <row r="354" spans="1:3" hidden="1" x14ac:dyDescent="0.25">
      <c r="A354" s="70"/>
      <c r="B354" s="46">
        <v>47939</v>
      </c>
      <c r="C354" s="46">
        <v>47968</v>
      </c>
    </row>
    <row r="355" spans="1:3" hidden="1" x14ac:dyDescent="0.25">
      <c r="A355" s="70"/>
      <c r="B355" s="46">
        <v>47969</v>
      </c>
      <c r="C355" s="46">
        <v>47999</v>
      </c>
    </row>
    <row r="356" spans="1:3" hidden="1" x14ac:dyDescent="0.25">
      <c r="A356" s="70"/>
      <c r="B356" s="46">
        <v>48000</v>
      </c>
      <c r="C356" s="46">
        <v>48029</v>
      </c>
    </row>
    <row r="357" spans="1:3" hidden="1" x14ac:dyDescent="0.25">
      <c r="A357" s="70"/>
      <c r="B357" s="46">
        <v>48030</v>
      </c>
      <c r="C357" s="46">
        <v>48060</v>
      </c>
    </row>
    <row r="358" spans="1:3" hidden="1" x14ac:dyDescent="0.25">
      <c r="A358" s="70"/>
      <c r="B358" s="46">
        <v>48061</v>
      </c>
      <c r="C358" s="46">
        <v>48091</v>
      </c>
    </row>
    <row r="359" spans="1:3" hidden="1" x14ac:dyDescent="0.25">
      <c r="A359" s="70"/>
      <c r="B359" s="46">
        <v>48092</v>
      </c>
      <c r="C359" s="46">
        <v>48121</v>
      </c>
    </row>
    <row r="360" spans="1:3" hidden="1" x14ac:dyDescent="0.25">
      <c r="A360" s="70"/>
      <c r="B360" s="46">
        <v>48122</v>
      </c>
      <c r="C360" s="46">
        <v>48152</v>
      </c>
    </row>
    <row r="361" spans="1:3" hidden="1" x14ac:dyDescent="0.25">
      <c r="A361" s="70"/>
      <c r="B361" s="46">
        <v>48153</v>
      </c>
      <c r="C361" s="46">
        <v>48182</v>
      </c>
    </row>
    <row r="362" spans="1:3" hidden="1" x14ac:dyDescent="0.25">
      <c r="A362" s="70"/>
      <c r="B362" s="46">
        <v>48183</v>
      </c>
      <c r="C362" s="46">
        <v>48213</v>
      </c>
    </row>
    <row r="363" spans="1:3" hidden="1" x14ac:dyDescent="0.25">
      <c r="A363" s="70"/>
      <c r="B363" s="46">
        <v>48214</v>
      </c>
      <c r="C363" s="46">
        <v>48244</v>
      </c>
    </row>
    <row r="364" spans="1:3" hidden="1" x14ac:dyDescent="0.25">
      <c r="A364" s="70"/>
      <c r="B364" s="46">
        <v>48245</v>
      </c>
      <c r="C364" s="46">
        <v>48273</v>
      </c>
    </row>
    <row r="365" spans="1:3" hidden="1" x14ac:dyDescent="0.25">
      <c r="A365" s="70"/>
      <c r="B365" s="46">
        <v>48274</v>
      </c>
      <c r="C365" s="46">
        <v>48304</v>
      </c>
    </row>
    <row r="366" spans="1:3" hidden="1" x14ac:dyDescent="0.25">
      <c r="A366" s="70"/>
      <c r="B366" s="46">
        <v>48305</v>
      </c>
      <c r="C366" s="46">
        <v>48334</v>
      </c>
    </row>
    <row r="367" spans="1:3" hidden="1" x14ac:dyDescent="0.25">
      <c r="A367" s="70"/>
      <c r="B367" s="46">
        <v>48335</v>
      </c>
      <c r="C367" s="46">
        <v>48365</v>
      </c>
    </row>
    <row r="368" spans="1:3" hidden="1" x14ac:dyDescent="0.25">
      <c r="A368" s="70"/>
      <c r="B368" s="46">
        <v>48366</v>
      </c>
      <c r="C368" s="46">
        <v>48395</v>
      </c>
    </row>
    <row r="369" spans="1:3" hidden="1" x14ac:dyDescent="0.25">
      <c r="A369" s="70"/>
      <c r="B369" s="46">
        <v>48396</v>
      </c>
      <c r="C369" s="46">
        <v>48426</v>
      </c>
    </row>
    <row r="370" spans="1:3" hidden="1" x14ac:dyDescent="0.25">
      <c r="A370" s="70"/>
      <c r="B370" s="46">
        <v>48427</v>
      </c>
      <c r="C370" s="46">
        <v>48457</v>
      </c>
    </row>
    <row r="371" spans="1:3" hidden="1" x14ac:dyDescent="0.25">
      <c r="A371" s="70"/>
      <c r="B371" s="46">
        <v>48458</v>
      </c>
      <c r="C371" s="46">
        <v>48487</v>
      </c>
    </row>
    <row r="372" spans="1:3" hidden="1" x14ac:dyDescent="0.25">
      <c r="A372" s="70"/>
      <c r="B372" s="46">
        <v>48488</v>
      </c>
      <c r="C372" s="46">
        <v>48518</v>
      </c>
    </row>
    <row r="373" spans="1:3" hidden="1" x14ac:dyDescent="0.25">
      <c r="A373" s="70"/>
      <c r="B373" s="46">
        <v>48519</v>
      </c>
      <c r="C373" s="46">
        <v>48548</v>
      </c>
    </row>
    <row r="374" spans="1:3" hidden="1" x14ac:dyDescent="0.25">
      <c r="A374" s="70"/>
      <c r="B374" s="46">
        <v>48549</v>
      </c>
      <c r="C374" s="46">
        <v>48579</v>
      </c>
    </row>
    <row r="375" spans="1:3" hidden="1" x14ac:dyDescent="0.25">
      <c r="A375" s="70"/>
      <c r="B375" s="46">
        <v>48580</v>
      </c>
      <c r="C375" s="46">
        <v>48610</v>
      </c>
    </row>
    <row r="376" spans="1:3" hidden="1" x14ac:dyDescent="0.25">
      <c r="A376" s="70"/>
      <c r="B376" s="46">
        <v>48611</v>
      </c>
      <c r="C376" s="46">
        <v>48638</v>
      </c>
    </row>
    <row r="377" spans="1:3" hidden="1" x14ac:dyDescent="0.25">
      <c r="A377" s="70"/>
      <c r="B377" s="46">
        <v>48639</v>
      </c>
      <c r="C377" s="46">
        <v>48669</v>
      </c>
    </row>
    <row r="378" spans="1:3" hidden="1" x14ac:dyDescent="0.25">
      <c r="A378" s="70"/>
      <c r="B378" s="46">
        <v>48670</v>
      </c>
      <c r="C378" s="46">
        <v>48699</v>
      </c>
    </row>
    <row r="379" spans="1:3" hidden="1" x14ac:dyDescent="0.25">
      <c r="A379" s="70"/>
      <c r="B379" s="46">
        <v>48700</v>
      </c>
      <c r="C379" s="46">
        <v>48730</v>
      </c>
    </row>
    <row r="380" spans="1:3" hidden="1" x14ac:dyDescent="0.25">
      <c r="A380" s="70"/>
      <c r="B380" s="46">
        <v>48731</v>
      </c>
      <c r="C380" s="46">
        <v>48760</v>
      </c>
    </row>
    <row r="381" spans="1:3" hidden="1" x14ac:dyDescent="0.25">
      <c r="A381" s="70"/>
      <c r="B381" s="46">
        <v>48761</v>
      </c>
      <c r="C381" s="46">
        <v>48791</v>
      </c>
    </row>
    <row r="382" spans="1:3" hidden="1" x14ac:dyDescent="0.25">
      <c r="A382" s="70"/>
      <c r="B382" s="46">
        <v>48792</v>
      </c>
      <c r="C382" s="46">
        <v>48822</v>
      </c>
    </row>
    <row r="383" spans="1:3" hidden="1" x14ac:dyDescent="0.25">
      <c r="A383" s="70"/>
      <c r="B383" s="46">
        <v>48823</v>
      </c>
      <c r="C383" s="46">
        <v>48852</v>
      </c>
    </row>
    <row r="384" spans="1:3" hidden="1" x14ac:dyDescent="0.25">
      <c r="A384" s="70"/>
      <c r="B384" s="46">
        <v>48853</v>
      </c>
      <c r="C384" s="46">
        <v>48883</v>
      </c>
    </row>
    <row r="385" spans="1:3" hidden="1" x14ac:dyDescent="0.25">
      <c r="A385" s="70"/>
      <c r="B385" s="46">
        <v>48884</v>
      </c>
      <c r="C385" s="46">
        <v>48913</v>
      </c>
    </row>
    <row r="386" spans="1:3" hidden="1" x14ac:dyDescent="0.25">
      <c r="A386" s="70"/>
      <c r="B386" s="46">
        <v>48914</v>
      </c>
      <c r="C386" s="46">
        <v>48944</v>
      </c>
    </row>
    <row r="387" spans="1:3" hidden="1" x14ac:dyDescent="0.25">
      <c r="A387" s="70"/>
      <c r="B387" s="46">
        <v>48945</v>
      </c>
      <c r="C387" s="46">
        <v>48975</v>
      </c>
    </row>
    <row r="388" spans="1:3" hidden="1" x14ac:dyDescent="0.25">
      <c r="A388" s="70"/>
      <c r="B388" s="46">
        <v>48976</v>
      </c>
      <c r="C388" s="46">
        <v>49003</v>
      </c>
    </row>
    <row r="389" spans="1:3" hidden="1" x14ac:dyDescent="0.25">
      <c r="A389" s="70"/>
      <c r="B389" s="46">
        <v>49004</v>
      </c>
      <c r="C389" s="46">
        <v>49034</v>
      </c>
    </row>
    <row r="390" spans="1:3" hidden="1" x14ac:dyDescent="0.25">
      <c r="A390" s="70"/>
      <c r="B390" s="46">
        <v>49035</v>
      </c>
      <c r="C390" s="46">
        <v>49064</v>
      </c>
    </row>
    <row r="391" spans="1:3" hidden="1" x14ac:dyDescent="0.25">
      <c r="A391" s="70"/>
      <c r="B391" s="46">
        <v>49065</v>
      </c>
      <c r="C391" s="46">
        <v>49095</v>
      </c>
    </row>
    <row r="392" spans="1:3" hidden="1" x14ac:dyDescent="0.25">
      <c r="A392" s="70"/>
      <c r="B392" s="46">
        <v>49096</v>
      </c>
      <c r="C392" s="46">
        <v>49125</v>
      </c>
    </row>
    <row r="393" spans="1:3" hidden="1" x14ac:dyDescent="0.25">
      <c r="A393" s="70"/>
      <c r="B393" s="46">
        <v>49126</v>
      </c>
      <c r="C393" s="46">
        <v>49156</v>
      </c>
    </row>
    <row r="394" spans="1:3" hidden="1" x14ac:dyDescent="0.25">
      <c r="A394" s="70"/>
      <c r="B394" s="46">
        <v>49157</v>
      </c>
      <c r="C394" s="46">
        <v>49187</v>
      </c>
    </row>
    <row r="395" spans="1:3" hidden="1" x14ac:dyDescent="0.25">
      <c r="A395" s="70"/>
      <c r="B395" s="46">
        <v>49188</v>
      </c>
      <c r="C395" s="46">
        <v>49217</v>
      </c>
    </row>
    <row r="396" spans="1:3" hidden="1" x14ac:dyDescent="0.25">
      <c r="A396" s="70"/>
      <c r="B396" s="46">
        <v>49218</v>
      </c>
      <c r="C396" s="46">
        <v>49248</v>
      </c>
    </row>
    <row r="397" spans="1:3" hidden="1" x14ac:dyDescent="0.25">
      <c r="A397" s="70"/>
      <c r="B397" s="46">
        <v>49249</v>
      </c>
      <c r="C397" s="46">
        <v>49278</v>
      </c>
    </row>
    <row r="398" spans="1:3" hidden="1" x14ac:dyDescent="0.25">
      <c r="A398" s="70"/>
      <c r="B398" s="46">
        <v>49279</v>
      </c>
      <c r="C398" s="46">
        <v>49309</v>
      </c>
    </row>
    <row r="399" spans="1:3" hidden="1" x14ac:dyDescent="0.25">
      <c r="A399" s="70"/>
      <c r="B399" s="46">
        <v>49310</v>
      </c>
      <c r="C399" s="46">
        <v>49340</v>
      </c>
    </row>
    <row r="400" spans="1:3" hidden="1" x14ac:dyDescent="0.25">
      <c r="A400" s="70"/>
      <c r="B400" s="46">
        <v>49341</v>
      </c>
      <c r="C400" s="46">
        <v>49368</v>
      </c>
    </row>
    <row r="401" spans="1:3" hidden="1" x14ac:dyDescent="0.25">
      <c r="A401" s="70"/>
      <c r="B401" s="46">
        <v>49369</v>
      </c>
      <c r="C401" s="46">
        <v>49399</v>
      </c>
    </row>
    <row r="402" spans="1:3" hidden="1" x14ac:dyDescent="0.25">
      <c r="A402" s="70"/>
      <c r="B402" s="46">
        <v>49400</v>
      </c>
      <c r="C402" s="46">
        <v>49429</v>
      </c>
    </row>
    <row r="403" spans="1:3" hidden="1" x14ac:dyDescent="0.25">
      <c r="A403" s="70"/>
      <c r="B403" s="46">
        <v>49430</v>
      </c>
      <c r="C403" s="46">
        <v>49460</v>
      </c>
    </row>
    <row r="404" spans="1:3" hidden="1" x14ac:dyDescent="0.25">
      <c r="A404" s="70"/>
      <c r="B404" s="46">
        <v>49461</v>
      </c>
      <c r="C404" s="46">
        <v>49490</v>
      </c>
    </row>
    <row r="405" spans="1:3" hidden="1" x14ac:dyDescent="0.25">
      <c r="A405" s="70"/>
      <c r="B405" s="46">
        <v>49491</v>
      </c>
      <c r="C405" s="46">
        <v>49521</v>
      </c>
    </row>
    <row r="406" spans="1:3" hidden="1" x14ac:dyDescent="0.25">
      <c r="A406" s="70"/>
      <c r="B406" s="46">
        <v>49522</v>
      </c>
      <c r="C406" s="46">
        <v>49552</v>
      </c>
    </row>
    <row r="407" spans="1:3" hidden="1" x14ac:dyDescent="0.25">
      <c r="A407" s="70"/>
      <c r="B407" s="46">
        <v>49553</v>
      </c>
      <c r="C407" s="46">
        <v>49582</v>
      </c>
    </row>
    <row r="408" spans="1:3" hidden="1" x14ac:dyDescent="0.25">
      <c r="A408" s="70"/>
      <c r="B408" s="46">
        <v>49583</v>
      </c>
      <c r="C408" s="46">
        <v>49613</v>
      </c>
    </row>
    <row r="409" spans="1:3" hidden="1" x14ac:dyDescent="0.25">
      <c r="A409" s="70"/>
      <c r="B409" s="46">
        <v>49614</v>
      </c>
      <c r="C409" s="46">
        <v>49643</v>
      </c>
    </row>
    <row r="410" spans="1:3" hidden="1" x14ac:dyDescent="0.25">
      <c r="A410" s="70"/>
      <c r="B410" s="46">
        <v>49644</v>
      </c>
      <c r="C410" s="46">
        <v>49674</v>
      </c>
    </row>
    <row r="411" spans="1:3" hidden="1" x14ac:dyDescent="0.25">
      <c r="A411" s="70"/>
      <c r="B411" s="46">
        <v>49675</v>
      </c>
      <c r="C411" s="46">
        <v>49705</v>
      </c>
    </row>
    <row r="412" spans="1:3" hidden="1" x14ac:dyDescent="0.25">
      <c r="A412" s="70"/>
      <c r="B412" s="46">
        <v>49706</v>
      </c>
      <c r="C412" s="46">
        <v>49734</v>
      </c>
    </row>
    <row r="413" spans="1:3" hidden="1" x14ac:dyDescent="0.25">
      <c r="A413" s="70"/>
      <c r="B413" s="46">
        <v>49735</v>
      </c>
      <c r="C413" s="46">
        <v>49765</v>
      </c>
    </row>
    <row r="414" spans="1:3" hidden="1" x14ac:dyDescent="0.25">
      <c r="A414" s="70"/>
      <c r="B414" s="46">
        <v>49766</v>
      </c>
      <c r="C414" s="46">
        <v>49795</v>
      </c>
    </row>
    <row r="415" spans="1:3" hidden="1" x14ac:dyDescent="0.25">
      <c r="A415" s="70"/>
      <c r="B415" s="46">
        <v>49796</v>
      </c>
      <c r="C415" s="46">
        <v>49826</v>
      </c>
    </row>
    <row r="416" spans="1:3" hidden="1" x14ac:dyDescent="0.25">
      <c r="A416" s="70"/>
      <c r="B416" s="46">
        <v>49827</v>
      </c>
      <c r="C416" s="46">
        <v>49856</v>
      </c>
    </row>
    <row r="417" spans="1:3" hidden="1" x14ac:dyDescent="0.25">
      <c r="A417" s="70"/>
      <c r="B417" s="46">
        <v>49857</v>
      </c>
      <c r="C417" s="46">
        <v>49887</v>
      </c>
    </row>
    <row r="418" spans="1:3" hidden="1" x14ac:dyDescent="0.25">
      <c r="A418" s="70"/>
      <c r="B418" s="46">
        <v>49888</v>
      </c>
      <c r="C418" s="46">
        <v>49918</v>
      </c>
    </row>
    <row r="419" spans="1:3" hidden="1" x14ac:dyDescent="0.25">
      <c r="A419" s="70"/>
      <c r="B419" s="46">
        <v>49919</v>
      </c>
      <c r="C419" s="46">
        <v>49948</v>
      </c>
    </row>
    <row r="420" spans="1:3" hidden="1" x14ac:dyDescent="0.25">
      <c r="A420" s="70"/>
      <c r="B420" s="46">
        <v>49949</v>
      </c>
      <c r="C420" s="46">
        <v>49979</v>
      </c>
    </row>
    <row r="421" spans="1:3" hidden="1" x14ac:dyDescent="0.25">
      <c r="A421" s="70"/>
      <c r="B421" s="46">
        <v>49980</v>
      </c>
      <c r="C421" s="46">
        <v>50009</v>
      </c>
    </row>
    <row r="422" spans="1:3" hidden="1" x14ac:dyDescent="0.25">
      <c r="A422" s="70"/>
      <c r="B422" s="46">
        <v>50010</v>
      </c>
      <c r="C422" s="46">
        <v>50040</v>
      </c>
    </row>
    <row r="423" spans="1:3" hidden="1" x14ac:dyDescent="0.25">
      <c r="A423" s="70"/>
      <c r="B423" s="46">
        <v>50041</v>
      </c>
      <c r="C423" s="46">
        <v>50071</v>
      </c>
    </row>
    <row r="424" spans="1:3" hidden="1" x14ac:dyDescent="0.25">
      <c r="A424" s="70"/>
      <c r="B424" s="46">
        <v>50072</v>
      </c>
      <c r="C424" s="46">
        <v>50099</v>
      </c>
    </row>
    <row r="425" spans="1:3" hidden="1" x14ac:dyDescent="0.25">
      <c r="A425" s="70"/>
      <c r="B425" s="46">
        <v>50100</v>
      </c>
      <c r="C425" s="46">
        <v>50130</v>
      </c>
    </row>
    <row r="426" spans="1:3" hidden="1" x14ac:dyDescent="0.25">
      <c r="A426" s="70"/>
      <c r="B426" s="46">
        <v>50131</v>
      </c>
      <c r="C426" s="46">
        <v>50160</v>
      </c>
    </row>
    <row r="427" spans="1:3" hidden="1" x14ac:dyDescent="0.25">
      <c r="A427" s="70"/>
      <c r="B427" s="46">
        <v>50161</v>
      </c>
      <c r="C427" s="46">
        <v>50191</v>
      </c>
    </row>
    <row r="428" spans="1:3" hidden="1" x14ac:dyDescent="0.25">
      <c r="A428" s="70"/>
      <c r="B428" s="46">
        <v>50192</v>
      </c>
      <c r="C428" s="46">
        <v>50221</v>
      </c>
    </row>
    <row r="429" spans="1:3" hidden="1" x14ac:dyDescent="0.25">
      <c r="A429" s="70"/>
      <c r="B429" s="46">
        <v>50222</v>
      </c>
      <c r="C429" s="46">
        <v>50252</v>
      </c>
    </row>
    <row r="430" spans="1:3" hidden="1" x14ac:dyDescent="0.25">
      <c r="A430" s="70"/>
      <c r="B430" s="46">
        <v>50253</v>
      </c>
      <c r="C430" s="46">
        <v>50283</v>
      </c>
    </row>
    <row r="431" spans="1:3" hidden="1" x14ac:dyDescent="0.25">
      <c r="A431" s="70"/>
      <c r="B431" s="46">
        <v>50284</v>
      </c>
      <c r="C431" s="46">
        <v>50313</v>
      </c>
    </row>
    <row r="432" spans="1:3" hidden="1" x14ac:dyDescent="0.25">
      <c r="A432" s="70"/>
      <c r="B432" s="46">
        <v>50314</v>
      </c>
      <c r="C432" s="46">
        <v>50344</v>
      </c>
    </row>
    <row r="433" spans="1:3" hidden="1" x14ac:dyDescent="0.25">
      <c r="A433" s="70"/>
      <c r="B433" s="46">
        <v>50345</v>
      </c>
      <c r="C433" s="46">
        <v>50374</v>
      </c>
    </row>
    <row r="434" spans="1:3" hidden="1" x14ac:dyDescent="0.25">
      <c r="A434" s="70"/>
      <c r="B434" s="46">
        <v>50375</v>
      </c>
      <c r="C434" s="46">
        <v>50405</v>
      </c>
    </row>
    <row r="435" spans="1:3" hidden="1" x14ac:dyDescent="0.25">
      <c r="A435" s="70"/>
      <c r="B435" s="46">
        <v>50406</v>
      </c>
      <c r="C435" s="46">
        <v>50436</v>
      </c>
    </row>
    <row r="436" spans="1:3" hidden="1" x14ac:dyDescent="0.25">
      <c r="A436" s="70"/>
      <c r="B436" s="46">
        <v>50437</v>
      </c>
      <c r="C436" s="46">
        <v>50464</v>
      </c>
    </row>
    <row r="437" spans="1:3" hidden="1" x14ac:dyDescent="0.25">
      <c r="A437" s="70"/>
      <c r="B437" s="46">
        <v>50465</v>
      </c>
      <c r="C437" s="46">
        <v>50495</v>
      </c>
    </row>
    <row r="438" spans="1:3" hidden="1" x14ac:dyDescent="0.25">
      <c r="A438" s="70"/>
      <c r="B438" s="46">
        <v>50496</v>
      </c>
      <c r="C438" s="46">
        <v>50525</v>
      </c>
    </row>
    <row r="439" spans="1:3" hidden="1" x14ac:dyDescent="0.25">
      <c r="A439" s="70"/>
      <c r="B439" s="46">
        <v>50526</v>
      </c>
      <c r="C439" s="46">
        <v>50556</v>
      </c>
    </row>
    <row r="440" spans="1:3" hidden="1" x14ac:dyDescent="0.25">
      <c r="A440" s="70"/>
      <c r="B440" s="46">
        <v>50557</v>
      </c>
      <c r="C440" s="46">
        <v>50586</v>
      </c>
    </row>
    <row r="441" spans="1:3" hidden="1" x14ac:dyDescent="0.25">
      <c r="A441" s="70"/>
      <c r="B441" s="46">
        <v>50587</v>
      </c>
      <c r="C441" s="46">
        <v>50617</v>
      </c>
    </row>
    <row r="442" spans="1:3" hidden="1" x14ac:dyDescent="0.25">
      <c r="A442" s="70"/>
      <c r="B442" s="46">
        <v>50618</v>
      </c>
      <c r="C442" s="46">
        <v>50648</v>
      </c>
    </row>
    <row r="443" spans="1:3" hidden="1" x14ac:dyDescent="0.25">
      <c r="A443" s="70"/>
      <c r="B443" s="46">
        <v>50649</v>
      </c>
      <c r="C443" s="46">
        <v>50678</v>
      </c>
    </row>
    <row r="444" spans="1:3" hidden="1" x14ac:dyDescent="0.25">
      <c r="A444" s="70"/>
      <c r="B444" s="46">
        <v>50679</v>
      </c>
      <c r="C444" s="46">
        <v>50709</v>
      </c>
    </row>
    <row r="445" spans="1:3" hidden="1" x14ac:dyDescent="0.25">
      <c r="A445" s="70"/>
      <c r="B445" s="46">
        <v>50710</v>
      </c>
      <c r="C445" s="46">
        <v>50739</v>
      </c>
    </row>
    <row r="446" spans="1:3" hidden="1" x14ac:dyDescent="0.25">
      <c r="A446" s="70"/>
      <c r="B446" s="46">
        <v>50740</v>
      </c>
      <c r="C446" s="46">
        <v>50770</v>
      </c>
    </row>
    <row r="447" spans="1:3" hidden="1" x14ac:dyDescent="0.25">
      <c r="A447" s="70"/>
      <c r="B447" s="46">
        <v>50771</v>
      </c>
      <c r="C447" s="46">
        <v>50801</v>
      </c>
    </row>
    <row r="448" spans="1:3" hidden="1" x14ac:dyDescent="0.25">
      <c r="A448" s="70"/>
      <c r="B448" s="46">
        <v>50802</v>
      </c>
      <c r="C448" s="46">
        <v>50829</v>
      </c>
    </row>
    <row r="449" spans="1:3" hidden="1" x14ac:dyDescent="0.25">
      <c r="A449" s="70"/>
      <c r="B449" s="46">
        <v>50830</v>
      </c>
      <c r="C449" s="46">
        <v>50860</v>
      </c>
    </row>
    <row r="450" spans="1:3" hidden="1" x14ac:dyDescent="0.25">
      <c r="A450" s="70"/>
      <c r="B450" s="46">
        <v>50861</v>
      </c>
      <c r="C450" s="46">
        <v>50890</v>
      </c>
    </row>
    <row r="451" spans="1:3" hidden="1" x14ac:dyDescent="0.25">
      <c r="A451" s="70"/>
      <c r="B451" s="46">
        <v>50891</v>
      </c>
      <c r="C451" s="46">
        <v>50921</v>
      </c>
    </row>
    <row r="452" spans="1:3" hidden="1" x14ac:dyDescent="0.25">
      <c r="A452" s="70"/>
      <c r="B452" s="46">
        <v>50922</v>
      </c>
      <c r="C452" s="46">
        <v>50951</v>
      </c>
    </row>
    <row r="453" spans="1:3" hidden="1" x14ac:dyDescent="0.25">
      <c r="A453" s="70"/>
      <c r="B453" s="46">
        <v>50952</v>
      </c>
      <c r="C453" s="46">
        <v>50982</v>
      </c>
    </row>
    <row r="454" spans="1:3" hidden="1" x14ac:dyDescent="0.25">
      <c r="A454" s="70"/>
      <c r="B454" s="46">
        <v>50983</v>
      </c>
      <c r="C454" s="46">
        <v>51013</v>
      </c>
    </row>
    <row r="455" spans="1:3" hidden="1" x14ac:dyDescent="0.25">
      <c r="A455" s="70"/>
      <c r="B455" s="46">
        <v>51014</v>
      </c>
      <c r="C455" s="46">
        <v>51043</v>
      </c>
    </row>
    <row r="456" spans="1:3" hidden="1" x14ac:dyDescent="0.25">
      <c r="A456" s="70"/>
      <c r="B456" s="46">
        <v>51044</v>
      </c>
      <c r="C456" s="46">
        <v>51074</v>
      </c>
    </row>
    <row r="457" spans="1:3" hidden="1" x14ac:dyDescent="0.25">
      <c r="A457" s="70"/>
      <c r="B457" s="46">
        <v>51075</v>
      </c>
      <c r="C457" s="46">
        <v>51104</v>
      </c>
    </row>
    <row r="458" spans="1:3" hidden="1" x14ac:dyDescent="0.25">
      <c r="A458" s="70"/>
      <c r="B458" s="46">
        <v>51105</v>
      </c>
      <c r="C458" s="46">
        <v>51135</v>
      </c>
    </row>
    <row r="459" spans="1:3" hidden="1" x14ac:dyDescent="0.25">
      <c r="A459" s="70"/>
      <c r="B459" s="46">
        <v>51136</v>
      </c>
      <c r="C459" s="46">
        <v>51166</v>
      </c>
    </row>
    <row r="460" spans="1:3" hidden="1" x14ac:dyDescent="0.25">
      <c r="A460" s="70"/>
      <c r="B460" s="46">
        <v>51167</v>
      </c>
      <c r="C460" s="46">
        <v>51195</v>
      </c>
    </row>
    <row r="461" spans="1:3" hidden="1" x14ac:dyDescent="0.25">
      <c r="A461" s="70"/>
      <c r="B461" s="46">
        <v>51196</v>
      </c>
      <c r="C461" s="46">
        <v>51226</v>
      </c>
    </row>
    <row r="462" spans="1:3" hidden="1" x14ac:dyDescent="0.25">
      <c r="A462" s="70"/>
      <c r="B462" s="46">
        <v>51227</v>
      </c>
      <c r="C462" s="46">
        <v>51256</v>
      </c>
    </row>
    <row r="463" spans="1:3" hidden="1" x14ac:dyDescent="0.25">
      <c r="A463" s="70"/>
      <c r="B463" s="46">
        <v>51257</v>
      </c>
      <c r="C463" s="46">
        <v>51287</v>
      </c>
    </row>
    <row r="464" spans="1:3" hidden="1" x14ac:dyDescent="0.25">
      <c r="A464" s="70"/>
      <c r="B464" s="46">
        <v>51288</v>
      </c>
      <c r="C464" s="46">
        <v>51317</v>
      </c>
    </row>
    <row r="465" spans="1:3" hidden="1" x14ac:dyDescent="0.25">
      <c r="A465" s="70"/>
      <c r="B465" s="46">
        <v>51318</v>
      </c>
      <c r="C465" s="46">
        <v>51348</v>
      </c>
    </row>
    <row r="466" spans="1:3" hidden="1" x14ac:dyDescent="0.25">
      <c r="A466" s="70"/>
      <c r="B466" s="46">
        <v>51349</v>
      </c>
      <c r="C466" s="46">
        <v>51379</v>
      </c>
    </row>
    <row r="467" spans="1:3" hidden="1" x14ac:dyDescent="0.25">
      <c r="A467" s="70"/>
      <c r="B467" s="46">
        <v>51380</v>
      </c>
      <c r="C467" s="46">
        <v>51409</v>
      </c>
    </row>
    <row r="468" spans="1:3" hidden="1" x14ac:dyDescent="0.25">
      <c r="A468" s="70"/>
      <c r="B468" s="46">
        <v>51410</v>
      </c>
      <c r="C468" s="46">
        <v>51440</v>
      </c>
    </row>
    <row r="469" spans="1:3" hidden="1" x14ac:dyDescent="0.25">
      <c r="A469" s="70"/>
      <c r="B469" s="46">
        <v>51441</v>
      </c>
      <c r="C469" s="46">
        <v>51470</v>
      </c>
    </row>
    <row r="470" spans="1:3" hidden="1" x14ac:dyDescent="0.25">
      <c r="A470" s="70"/>
      <c r="B470" s="46">
        <v>51471</v>
      </c>
      <c r="C470" s="46">
        <v>51501</v>
      </c>
    </row>
    <row r="471" spans="1:3" hidden="1" x14ac:dyDescent="0.25">
      <c r="A471" s="70"/>
      <c r="B471" s="46">
        <v>51502</v>
      </c>
      <c r="C471" s="46">
        <v>51532</v>
      </c>
    </row>
    <row r="472" spans="1:3" hidden="1" x14ac:dyDescent="0.25">
      <c r="A472" s="70"/>
      <c r="B472" s="46">
        <v>51533</v>
      </c>
      <c r="C472" s="46">
        <v>51560</v>
      </c>
    </row>
    <row r="473" spans="1:3" hidden="1" x14ac:dyDescent="0.25">
      <c r="A473" s="70"/>
      <c r="B473" s="46">
        <v>51561</v>
      </c>
      <c r="C473" s="46">
        <v>51591</v>
      </c>
    </row>
    <row r="474" spans="1:3" hidden="1" x14ac:dyDescent="0.25">
      <c r="A474" s="70"/>
      <c r="B474" s="46">
        <v>51592</v>
      </c>
      <c r="C474" s="46">
        <v>51621</v>
      </c>
    </row>
    <row r="475" spans="1:3" hidden="1" x14ac:dyDescent="0.25">
      <c r="A475" s="70"/>
      <c r="B475" s="46">
        <v>51622</v>
      </c>
      <c r="C475" s="46">
        <v>51652</v>
      </c>
    </row>
    <row r="476" spans="1:3" hidden="1" x14ac:dyDescent="0.25">
      <c r="A476" s="70"/>
      <c r="B476" s="46">
        <v>51653</v>
      </c>
      <c r="C476" s="46">
        <v>51682</v>
      </c>
    </row>
    <row r="477" spans="1:3" hidden="1" x14ac:dyDescent="0.25">
      <c r="A477" s="70"/>
      <c r="B477" s="46">
        <v>51683</v>
      </c>
      <c r="C477" s="46">
        <v>51713</v>
      </c>
    </row>
    <row r="478" spans="1:3" hidden="1" x14ac:dyDescent="0.25">
      <c r="A478" s="70"/>
      <c r="B478" s="46">
        <v>51714</v>
      </c>
      <c r="C478" s="46">
        <v>51744</v>
      </c>
    </row>
    <row r="479" spans="1:3" hidden="1" x14ac:dyDescent="0.25">
      <c r="A479" s="70"/>
      <c r="B479" s="46">
        <v>51745</v>
      </c>
      <c r="C479" s="46">
        <v>51774</v>
      </c>
    </row>
    <row r="480" spans="1:3" hidden="1" x14ac:dyDescent="0.25">
      <c r="A480" s="70"/>
      <c r="B480" s="46">
        <v>51775</v>
      </c>
      <c r="C480" s="46">
        <v>51805</v>
      </c>
    </row>
    <row r="481" spans="1:3" hidden="1" x14ac:dyDescent="0.25">
      <c r="A481" s="70"/>
      <c r="B481" s="46">
        <v>51806</v>
      </c>
      <c r="C481" s="46">
        <v>51835</v>
      </c>
    </row>
    <row r="482" spans="1:3" hidden="1" x14ac:dyDescent="0.25">
      <c r="A482" s="70"/>
      <c r="B482" s="46">
        <v>51836</v>
      </c>
      <c r="C482" s="46">
        <v>51866</v>
      </c>
    </row>
    <row r="483" spans="1:3" hidden="1" x14ac:dyDescent="0.25">
      <c r="A483" s="70"/>
      <c r="B483" s="46">
        <v>51867</v>
      </c>
      <c r="C483" s="46">
        <v>51897</v>
      </c>
    </row>
    <row r="484" spans="1:3" hidden="1" x14ac:dyDescent="0.25">
      <c r="A484" s="70"/>
      <c r="B484" s="46">
        <v>51898</v>
      </c>
      <c r="C484" s="46">
        <v>51925</v>
      </c>
    </row>
    <row r="485" spans="1:3" hidden="1" x14ac:dyDescent="0.25">
      <c r="A485" s="70"/>
      <c r="B485" s="46">
        <v>51926</v>
      </c>
      <c r="C485" s="46">
        <v>51956</v>
      </c>
    </row>
    <row r="486" spans="1:3" hidden="1" x14ac:dyDescent="0.25">
      <c r="A486" s="70"/>
      <c r="B486" s="46">
        <v>51957</v>
      </c>
      <c r="C486" s="46">
        <v>51986</v>
      </c>
    </row>
    <row r="487" spans="1:3" hidden="1" x14ac:dyDescent="0.25">
      <c r="A487" s="70"/>
      <c r="B487" s="46">
        <v>51987</v>
      </c>
      <c r="C487" s="46">
        <v>52017</v>
      </c>
    </row>
    <row r="488" spans="1:3" hidden="1" x14ac:dyDescent="0.25">
      <c r="A488" s="70"/>
      <c r="B488" s="46">
        <v>52018</v>
      </c>
      <c r="C488" s="46">
        <v>52047</v>
      </c>
    </row>
    <row r="489" spans="1:3" hidden="1" x14ac:dyDescent="0.25">
      <c r="A489" s="70"/>
      <c r="B489" s="46">
        <v>52048</v>
      </c>
      <c r="C489" s="46">
        <v>52078</v>
      </c>
    </row>
    <row r="490" spans="1:3" hidden="1" x14ac:dyDescent="0.25">
      <c r="A490" s="70"/>
      <c r="B490" s="46">
        <v>52079</v>
      </c>
      <c r="C490" s="46">
        <v>52109</v>
      </c>
    </row>
    <row r="491" spans="1:3" hidden="1" x14ac:dyDescent="0.25">
      <c r="A491" s="70"/>
      <c r="B491" s="46">
        <v>52110</v>
      </c>
      <c r="C491" s="46">
        <v>52139</v>
      </c>
    </row>
    <row r="492" spans="1:3" hidden="1" x14ac:dyDescent="0.25">
      <c r="A492" s="70"/>
      <c r="B492" s="46">
        <v>52140</v>
      </c>
      <c r="C492" s="46">
        <v>52170</v>
      </c>
    </row>
    <row r="493" spans="1:3" hidden="1" x14ac:dyDescent="0.25">
      <c r="A493" s="70"/>
      <c r="B493" s="46">
        <v>52171</v>
      </c>
      <c r="C493" s="46">
        <v>52200</v>
      </c>
    </row>
    <row r="494" spans="1:3" hidden="1" x14ac:dyDescent="0.25">
      <c r="A494" s="70"/>
      <c r="B494" s="46">
        <v>52201</v>
      </c>
      <c r="C494" s="46">
        <v>52231</v>
      </c>
    </row>
    <row r="495" spans="1:3" hidden="1" x14ac:dyDescent="0.25">
      <c r="A495" s="70"/>
      <c r="B495" s="46">
        <v>52232</v>
      </c>
      <c r="C495" s="46">
        <v>52262</v>
      </c>
    </row>
    <row r="496" spans="1:3" hidden="1" x14ac:dyDescent="0.25">
      <c r="A496" s="70"/>
      <c r="B496" s="46">
        <v>52263</v>
      </c>
      <c r="C496" s="46">
        <v>52290</v>
      </c>
    </row>
    <row r="497" spans="1:3" hidden="1" x14ac:dyDescent="0.25">
      <c r="A497" s="70"/>
      <c r="B497" s="46">
        <v>52291</v>
      </c>
      <c r="C497" s="46">
        <v>52321</v>
      </c>
    </row>
    <row r="498" spans="1:3" hidden="1" x14ac:dyDescent="0.25">
      <c r="A498" s="70"/>
      <c r="B498" s="46">
        <v>52322</v>
      </c>
      <c r="C498" s="46">
        <v>52351</v>
      </c>
    </row>
    <row r="499" spans="1:3" hidden="1" x14ac:dyDescent="0.25">
      <c r="A499" s="70"/>
      <c r="B499" s="46">
        <v>52352</v>
      </c>
      <c r="C499" s="46">
        <v>52382</v>
      </c>
    </row>
    <row r="500" spans="1:3" hidden="1" x14ac:dyDescent="0.25">
      <c r="A500" s="70"/>
      <c r="B500" s="46">
        <v>52383</v>
      </c>
      <c r="C500" s="46">
        <v>52412</v>
      </c>
    </row>
    <row r="501" spans="1:3" hidden="1" x14ac:dyDescent="0.25">
      <c r="A501" s="70"/>
      <c r="B501" s="46">
        <v>52413</v>
      </c>
      <c r="C501" s="46">
        <v>52443</v>
      </c>
    </row>
    <row r="502" spans="1:3" hidden="1" x14ac:dyDescent="0.25">
      <c r="A502" s="70"/>
      <c r="B502" s="46">
        <v>52444</v>
      </c>
      <c r="C502" s="46">
        <v>52474</v>
      </c>
    </row>
    <row r="503" spans="1:3" hidden="1" x14ac:dyDescent="0.25">
      <c r="A503" s="70"/>
      <c r="B503" s="46">
        <v>52475</v>
      </c>
      <c r="C503" s="46">
        <v>52504</v>
      </c>
    </row>
    <row r="504" spans="1:3" hidden="1" x14ac:dyDescent="0.25">
      <c r="A504" s="70"/>
      <c r="B504" s="46">
        <v>52505</v>
      </c>
      <c r="C504" s="46">
        <v>52535</v>
      </c>
    </row>
    <row r="505" spans="1:3" hidden="1" x14ac:dyDescent="0.25">
      <c r="A505" s="70"/>
      <c r="B505" s="46">
        <v>52536</v>
      </c>
      <c r="C505" s="46">
        <v>52565</v>
      </c>
    </row>
    <row r="506" spans="1:3" hidden="1" x14ac:dyDescent="0.25">
      <c r="A506" s="70"/>
      <c r="B506" s="46">
        <v>52566</v>
      </c>
      <c r="C506" s="46">
        <v>52596</v>
      </c>
    </row>
    <row r="507" spans="1:3" hidden="1" x14ac:dyDescent="0.25">
      <c r="A507" s="70"/>
      <c r="B507" s="46">
        <v>52597</v>
      </c>
      <c r="C507" s="46">
        <v>52627</v>
      </c>
    </row>
    <row r="508" spans="1:3" hidden="1" x14ac:dyDescent="0.25">
      <c r="A508" s="70"/>
      <c r="B508" s="46">
        <v>52628</v>
      </c>
      <c r="C508" s="46">
        <v>52656</v>
      </c>
    </row>
    <row r="509" spans="1:3" hidden="1" x14ac:dyDescent="0.25">
      <c r="A509" s="70"/>
      <c r="B509" s="46">
        <v>52657</v>
      </c>
      <c r="C509" s="46">
        <v>52687</v>
      </c>
    </row>
    <row r="510" spans="1:3" hidden="1" x14ac:dyDescent="0.25">
      <c r="A510" s="70"/>
      <c r="B510" s="46">
        <v>52688</v>
      </c>
      <c r="C510" s="46">
        <v>52717</v>
      </c>
    </row>
    <row r="511" spans="1:3" hidden="1" x14ac:dyDescent="0.25">
      <c r="A511" s="70"/>
      <c r="B511" s="46">
        <v>52718</v>
      </c>
      <c r="C511" s="46">
        <v>52748</v>
      </c>
    </row>
    <row r="512" spans="1:3" hidden="1" x14ac:dyDescent="0.25">
      <c r="A512" s="70"/>
      <c r="B512" s="46">
        <v>52749</v>
      </c>
      <c r="C512" s="46">
        <v>52778</v>
      </c>
    </row>
    <row r="513" spans="1:3" hidden="1" x14ac:dyDescent="0.25">
      <c r="A513" s="70"/>
      <c r="B513" s="46">
        <v>52779</v>
      </c>
      <c r="C513" s="46">
        <v>52809</v>
      </c>
    </row>
    <row r="514" spans="1:3" hidden="1" x14ac:dyDescent="0.25">
      <c r="A514" s="70"/>
      <c r="B514" s="46">
        <v>52810</v>
      </c>
      <c r="C514" s="46">
        <v>52840</v>
      </c>
    </row>
    <row r="515" spans="1:3" hidden="1" x14ac:dyDescent="0.25">
      <c r="A515" s="70"/>
      <c r="B515" s="46">
        <v>52841</v>
      </c>
      <c r="C515" s="46">
        <v>52870</v>
      </c>
    </row>
    <row r="516" spans="1:3" hidden="1" x14ac:dyDescent="0.25">
      <c r="A516" s="70"/>
      <c r="B516" s="46">
        <v>52871</v>
      </c>
      <c r="C516" s="46">
        <v>52901</v>
      </c>
    </row>
    <row r="517" spans="1:3" hidden="1" x14ac:dyDescent="0.25">
      <c r="A517" s="70"/>
      <c r="B517" s="46">
        <v>52902</v>
      </c>
      <c r="C517" s="46">
        <v>52931</v>
      </c>
    </row>
    <row r="518" spans="1:3" hidden="1" x14ac:dyDescent="0.25">
      <c r="A518" s="70"/>
      <c r="B518" s="46">
        <v>52932</v>
      </c>
      <c r="C518" s="46">
        <v>52962</v>
      </c>
    </row>
    <row r="519" spans="1:3" hidden="1" x14ac:dyDescent="0.25">
      <c r="A519" s="70"/>
      <c r="B519" s="46">
        <v>52963</v>
      </c>
      <c r="C519" s="46">
        <v>52993</v>
      </c>
    </row>
    <row r="520" spans="1:3" hidden="1" x14ac:dyDescent="0.25">
      <c r="A520" s="70"/>
      <c r="B520" s="46">
        <v>52994</v>
      </c>
      <c r="C520" s="46">
        <v>53021</v>
      </c>
    </row>
    <row r="521" spans="1:3" hidden="1" x14ac:dyDescent="0.25">
      <c r="A521" s="70"/>
      <c r="B521" s="46">
        <v>53022</v>
      </c>
      <c r="C521" s="46">
        <v>53052</v>
      </c>
    </row>
    <row r="522" spans="1:3" hidden="1" x14ac:dyDescent="0.25">
      <c r="A522" s="70"/>
      <c r="B522" s="46">
        <v>53053</v>
      </c>
      <c r="C522" s="46">
        <v>53082</v>
      </c>
    </row>
    <row r="523" spans="1:3" hidden="1" x14ac:dyDescent="0.25">
      <c r="A523" s="70"/>
      <c r="B523" s="46">
        <v>53083</v>
      </c>
      <c r="C523" s="46">
        <v>53113</v>
      </c>
    </row>
    <row r="524" spans="1:3" hidden="1" x14ac:dyDescent="0.25">
      <c r="A524" s="70"/>
      <c r="B524" s="46">
        <v>53114</v>
      </c>
      <c r="C524" s="46">
        <v>53143</v>
      </c>
    </row>
    <row r="525" spans="1:3" hidden="1" x14ac:dyDescent="0.25">
      <c r="A525" s="70"/>
      <c r="B525" s="46">
        <v>53144</v>
      </c>
      <c r="C525" s="46">
        <v>53174</v>
      </c>
    </row>
    <row r="526" spans="1:3" hidden="1" x14ac:dyDescent="0.25">
      <c r="A526" s="70"/>
      <c r="B526" s="46">
        <v>53175</v>
      </c>
      <c r="C526" s="46">
        <v>53205</v>
      </c>
    </row>
    <row r="527" spans="1:3" hidden="1" x14ac:dyDescent="0.25">
      <c r="A527" s="70"/>
      <c r="B527" s="46">
        <v>53206</v>
      </c>
      <c r="C527" s="46">
        <v>53235</v>
      </c>
    </row>
    <row r="528" spans="1:3" hidden="1" x14ac:dyDescent="0.25">
      <c r="A528" s="70"/>
      <c r="B528" s="46">
        <v>53236</v>
      </c>
      <c r="C528" s="46">
        <v>53266</v>
      </c>
    </row>
    <row r="529" spans="1:3" hidden="1" x14ac:dyDescent="0.25">
      <c r="A529" s="70"/>
      <c r="B529" s="46">
        <v>53267</v>
      </c>
      <c r="C529" s="46">
        <v>53296</v>
      </c>
    </row>
    <row r="530" spans="1:3" hidden="1" x14ac:dyDescent="0.25">
      <c r="A530" s="70"/>
      <c r="B530" s="46">
        <v>53297</v>
      </c>
      <c r="C530" s="46">
        <v>53327</v>
      </c>
    </row>
    <row r="531" spans="1:3" hidden="1" x14ac:dyDescent="0.25">
      <c r="A531" s="70"/>
      <c r="B531" s="46">
        <v>53328</v>
      </c>
      <c r="C531" s="46">
        <v>53358</v>
      </c>
    </row>
    <row r="532" spans="1:3" hidden="1" x14ac:dyDescent="0.25">
      <c r="A532" s="70"/>
      <c r="B532" s="46">
        <v>53359</v>
      </c>
      <c r="C532" s="46">
        <v>53386</v>
      </c>
    </row>
    <row r="533" spans="1:3" hidden="1" x14ac:dyDescent="0.25">
      <c r="A533" s="70"/>
      <c r="B533" s="46">
        <v>53387</v>
      </c>
      <c r="C533" s="46">
        <v>53417</v>
      </c>
    </row>
    <row r="534" spans="1:3" hidden="1" x14ac:dyDescent="0.25">
      <c r="A534" s="70"/>
      <c r="B534" s="46">
        <v>53418</v>
      </c>
      <c r="C534" s="46">
        <v>53447</v>
      </c>
    </row>
    <row r="535" spans="1:3" hidden="1" x14ac:dyDescent="0.25">
      <c r="A535" s="70"/>
      <c r="B535" s="46">
        <v>53448</v>
      </c>
      <c r="C535" s="46">
        <v>53478</v>
      </c>
    </row>
    <row r="536" spans="1:3" hidden="1" x14ac:dyDescent="0.25">
      <c r="A536" s="70"/>
      <c r="B536" s="46">
        <v>53479</v>
      </c>
      <c r="C536" s="46">
        <v>53508</v>
      </c>
    </row>
    <row r="537" spans="1:3" hidden="1" x14ac:dyDescent="0.25">
      <c r="A537" s="70"/>
      <c r="B537" s="46">
        <v>53509</v>
      </c>
      <c r="C537" s="46">
        <v>53539</v>
      </c>
    </row>
    <row r="538" spans="1:3" hidden="1" x14ac:dyDescent="0.25">
      <c r="A538" s="70"/>
      <c r="B538" s="46">
        <v>53540</v>
      </c>
      <c r="C538" s="46">
        <v>53570</v>
      </c>
    </row>
    <row r="539" spans="1:3" hidden="1" x14ac:dyDescent="0.25">
      <c r="A539" s="70"/>
      <c r="B539" s="46">
        <v>53571</v>
      </c>
      <c r="C539" s="46">
        <v>53600</v>
      </c>
    </row>
    <row r="540" spans="1:3" hidden="1" x14ac:dyDescent="0.25">
      <c r="A540" s="70"/>
      <c r="B540" s="46">
        <v>53601</v>
      </c>
      <c r="C540" s="46">
        <v>53631</v>
      </c>
    </row>
    <row r="541" spans="1:3" hidden="1" x14ac:dyDescent="0.25">
      <c r="A541" s="70"/>
      <c r="B541" s="46">
        <v>53632</v>
      </c>
      <c r="C541" s="46">
        <v>53661</v>
      </c>
    </row>
    <row r="542" spans="1:3" hidden="1" x14ac:dyDescent="0.25">
      <c r="A542" s="70"/>
      <c r="B542" s="46">
        <v>53662</v>
      </c>
      <c r="C542" s="46">
        <v>53692</v>
      </c>
    </row>
    <row r="543" spans="1:3" hidden="1" x14ac:dyDescent="0.25">
      <c r="A543" s="70"/>
      <c r="B543" s="46">
        <v>53693</v>
      </c>
      <c r="C543" s="46">
        <v>53723</v>
      </c>
    </row>
    <row r="544" spans="1:3" hidden="1" x14ac:dyDescent="0.25">
      <c r="A544" s="70"/>
      <c r="B544" s="46">
        <v>53724</v>
      </c>
      <c r="C544" s="46">
        <v>53751</v>
      </c>
    </row>
    <row r="545" spans="1:3" hidden="1" x14ac:dyDescent="0.25">
      <c r="A545" s="70"/>
      <c r="B545" s="46">
        <v>53752</v>
      </c>
      <c r="C545" s="46">
        <v>53782</v>
      </c>
    </row>
    <row r="546" spans="1:3" hidden="1" x14ac:dyDescent="0.25">
      <c r="A546" s="70"/>
      <c r="B546" s="46">
        <v>53783</v>
      </c>
      <c r="C546" s="46">
        <v>53812</v>
      </c>
    </row>
    <row r="547" spans="1:3" hidden="1" x14ac:dyDescent="0.25">
      <c r="A547" s="70"/>
      <c r="B547" s="46">
        <v>53813</v>
      </c>
      <c r="C547" s="46">
        <v>53843</v>
      </c>
    </row>
    <row r="548" spans="1:3" hidden="1" x14ac:dyDescent="0.25">
      <c r="A548" s="70"/>
      <c r="B548" s="46">
        <v>53844</v>
      </c>
      <c r="C548" s="46">
        <v>53873</v>
      </c>
    </row>
    <row r="549" spans="1:3" hidden="1" x14ac:dyDescent="0.25">
      <c r="A549" s="70"/>
      <c r="B549" s="46">
        <v>53874</v>
      </c>
      <c r="C549" s="46">
        <v>53904</v>
      </c>
    </row>
    <row r="550" spans="1:3" hidden="1" x14ac:dyDescent="0.25">
      <c r="A550" s="70"/>
      <c r="B550" s="46">
        <v>53905</v>
      </c>
      <c r="C550" s="46">
        <v>53935</v>
      </c>
    </row>
    <row r="551" spans="1:3" hidden="1" x14ac:dyDescent="0.25">
      <c r="A551" s="70"/>
      <c r="B551" s="46">
        <v>53936</v>
      </c>
      <c r="C551" s="46">
        <v>53965</v>
      </c>
    </row>
    <row r="552" spans="1:3" hidden="1" x14ac:dyDescent="0.25">
      <c r="A552" s="70"/>
      <c r="B552" s="46">
        <v>53966</v>
      </c>
      <c r="C552" s="46">
        <v>53996</v>
      </c>
    </row>
    <row r="553" spans="1:3" hidden="1" x14ac:dyDescent="0.25">
      <c r="A553" s="70"/>
      <c r="B553" s="46">
        <v>53997</v>
      </c>
      <c r="C553" s="46">
        <v>54026</v>
      </c>
    </row>
    <row r="554" spans="1:3" hidden="1" x14ac:dyDescent="0.25">
      <c r="A554" s="70"/>
      <c r="B554" s="46">
        <v>54027</v>
      </c>
      <c r="C554" s="46">
        <v>54057</v>
      </c>
    </row>
    <row r="555" spans="1:3" hidden="1" x14ac:dyDescent="0.25">
      <c r="A555" s="70"/>
      <c r="B555" s="46">
        <v>54058</v>
      </c>
      <c r="C555" s="46">
        <v>54088</v>
      </c>
    </row>
    <row r="556" spans="1:3" hidden="1" x14ac:dyDescent="0.25">
      <c r="A556" s="70"/>
      <c r="B556" s="46">
        <v>54089</v>
      </c>
      <c r="C556" s="46">
        <v>54117</v>
      </c>
    </row>
    <row r="557" spans="1:3" hidden="1" x14ac:dyDescent="0.25">
      <c r="A557" s="70"/>
      <c r="B557" s="46">
        <v>54118</v>
      </c>
      <c r="C557" s="46">
        <v>54148</v>
      </c>
    </row>
    <row r="558" spans="1:3" hidden="1" x14ac:dyDescent="0.25">
      <c r="A558" s="70"/>
      <c r="B558" s="46">
        <v>54149</v>
      </c>
      <c r="C558" s="46">
        <v>54178</v>
      </c>
    </row>
    <row r="559" spans="1:3" hidden="1" x14ac:dyDescent="0.25">
      <c r="A559" s="70"/>
      <c r="B559" s="46">
        <v>54179</v>
      </c>
      <c r="C559" s="46">
        <v>54209</v>
      </c>
    </row>
    <row r="560" spans="1:3" hidden="1" x14ac:dyDescent="0.25">
      <c r="A560" s="70"/>
      <c r="B560" s="46">
        <v>54210</v>
      </c>
      <c r="C560" s="46">
        <v>54239</v>
      </c>
    </row>
    <row r="561" spans="1:3" hidden="1" x14ac:dyDescent="0.25">
      <c r="A561" s="70"/>
      <c r="B561" s="46">
        <v>54240</v>
      </c>
      <c r="C561" s="46">
        <v>54270</v>
      </c>
    </row>
    <row r="562" spans="1:3" hidden="1" x14ac:dyDescent="0.25">
      <c r="A562" s="70"/>
      <c r="B562" s="46">
        <v>54271</v>
      </c>
      <c r="C562" s="46">
        <v>54301</v>
      </c>
    </row>
    <row r="563" spans="1:3" hidden="1" x14ac:dyDescent="0.25">
      <c r="A563" s="70"/>
      <c r="B563" s="46">
        <v>54302</v>
      </c>
      <c r="C563" s="46">
        <v>54331</v>
      </c>
    </row>
    <row r="564" spans="1:3" hidden="1" x14ac:dyDescent="0.25">
      <c r="A564" s="70"/>
      <c r="B564" s="46">
        <v>54332</v>
      </c>
      <c r="C564" s="46">
        <v>54362</v>
      </c>
    </row>
    <row r="565" spans="1:3" hidden="1" x14ac:dyDescent="0.25">
      <c r="A565" s="70"/>
      <c r="B565" s="46">
        <v>54363</v>
      </c>
      <c r="C565" s="46">
        <v>54392</v>
      </c>
    </row>
    <row r="566" spans="1:3" hidden="1" x14ac:dyDescent="0.25">
      <c r="A566" s="70"/>
      <c r="B566" s="46">
        <v>54393</v>
      </c>
      <c r="C566" s="46">
        <v>54423</v>
      </c>
    </row>
    <row r="567" spans="1:3" hidden="1" x14ac:dyDescent="0.25">
      <c r="A567" s="70"/>
      <c r="B567" s="46">
        <v>54424</v>
      </c>
      <c r="C567" s="46">
        <v>54454</v>
      </c>
    </row>
    <row r="568" spans="1:3" hidden="1" x14ac:dyDescent="0.25">
      <c r="A568" s="70"/>
      <c r="B568" s="46">
        <v>54455</v>
      </c>
      <c r="C568" s="46">
        <v>54482</v>
      </c>
    </row>
    <row r="569" spans="1:3" hidden="1" x14ac:dyDescent="0.25">
      <c r="A569" s="70"/>
      <c r="B569" s="46">
        <v>54483</v>
      </c>
      <c r="C569" s="46">
        <v>54513</v>
      </c>
    </row>
    <row r="570" spans="1:3" hidden="1" x14ac:dyDescent="0.25">
      <c r="A570" s="70"/>
      <c r="B570" s="46">
        <v>54514</v>
      </c>
      <c r="C570" s="46">
        <v>54543</v>
      </c>
    </row>
    <row r="571" spans="1:3" hidden="1" x14ac:dyDescent="0.25">
      <c r="A571" s="70"/>
      <c r="B571" s="46">
        <v>54544</v>
      </c>
      <c r="C571" s="46">
        <v>54574</v>
      </c>
    </row>
    <row r="572" spans="1:3" hidden="1" x14ac:dyDescent="0.25">
      <c r="A572" s="70"/>
      <c r="B572" s="46">
        <v>54575</v>
      </c>
      <c r="C572" s="46">
        <v>54604</v>
      </c>
    </row>
    <row r="573" spans="1:3" hidden="1" x14ac:dyDescent="0.25">
      <c r="A573" s="70"/>
      <c r="B573" s="46">
        <v>54605</v>
      </c>
      <c r="C573" s="46">
        <v>54635</v>
      </c>
    </row>
    <row r="574" spans="1:3" hidden="1" x14ac:dyDescent="0.25">
      <c r="A574" s="70"/>
      <c r="B574" s="46">
        <v>54636</v>
      </c>
      <c r="C574" s="46">
        <v>54666</v>
      </c>
    </row>
    <row r="575" spans="1:3" hidden="1" x14ac:dyDescent="0.25">
      <c r="A575" s="70"/>
      <c r="B575" s="46">
        <v>54667</v>
      </c>
      <c r="C575" s="46">
        <v>54696</v>
      </c>
    </row>
    <row r="576" spans="1:3" hidden="1" x14ac:dyDescent="0.25">
      <c r="A576" s="70"/>
      <c r="B576" s="46">
        <v>54697</v>
      </c>
      <c r="C576" s="46">
        <v>54727</v>
      </c>
    </row>
    <row r="577" spans="1:3" hidden="1" x14ac:dyDescent="0.25">
      <c r="A577" s="70"/>
      <c r="B577" s="46">
        <v>54728</v>
      </c>
      <c r="C577" s="46">
        <v>54757</v>
      </c>
    </row>
    <row r="578" spans="1:3" hidden="1" x14ac:dyDescent="0.25">
      <c r="A578" s="70"/>
      <c r="B578" s="46">
        <v>54758</v>
      </c>
      <c r="C578" s="46">
        <v>54788</v>
      </c>
    </row>
    <row r="579" spans="1:3" hidden="1" x14ac:dyDescent="0.25">
      <c r="A579" s="70"/>
      <c r="B579" s="46">
        <v>54789</v>
      </c>
      <c r="C579" s="46">
        <v>54819</v>
      </c>
    </row>
    <row r="580" spans="1:3" hidden="1" x14ac:dyDescent="0.25">
      <c r="A580" s="70"/>
      <c r="B580" s="46">
        <v>54820</v>
      </c>
      <c r="C580" s="46">
        <v>54847</v>
      </c>
    </row>
    <row r="581" spans="1:3" hidden="1" x14ac:dyDescent="0.25">
      <c r="A581" s="70"/>
      <c r="B581" s="46">
        <v>54848</v>
      </c>
      <c r="C581" s="46">
        <v>54878</v>
      </c>
    </row>
    <row r="582" spans="1:3" hidden="1" x14ac:dyDescent="0.25">
      <c r="A582" s="70"/>
      <c r="B582" s="46">
        <v>54879</v>
      </c>
      <c r="C582" s="46">
        <v>54908</v>
      </c>
    </row>
    <row r="583" spans="1:3" hidden="1" x14ac:dyDescent="0.25">
      <c r="A583" s="70"/>
      <c r="B583" s="46">
        <v>54909</v>
      </c>
      <c r="C583" s="46">
        <v>54939</v>
      </c>
    </row>
    <row r="584" spans="1:3" hidden="1" x14ac:dyDescent="0.25">
      <c r="A584" s="70"/>
      <c r="B584" s="46">
        <v>54940</v>
      </c>
      <c r="C584" s="46">
        <v>54969</v>
      </c>
    </row>
    <row r="585" spans="1:3" hidden="1" x14ac:dyDescent="0.25">
      <c r="A585" s="70"/>
      <c r="B585" s="46">
        <v>54970</v>
      </c>
      <c r="C585" s="46">
        <v>55000</v>
      </c>
    </row>
    <row r="586" spans="1:3" hidden="1" x14ac:dyDescent="0.25">
      <c r="A586" s="70"/>
      <c r="B586" s="46">
        <v>55001</v>
      </c>
      <c r="C586" s="46">
        <v>55031</v>
      </c>
    </row>
    <row r="587" spans="1:3" hidden="1" x14ac:dyDescent="0.25">
      <c r="A587" s="70"/>
      <c r="B587" s="46">
        <v>55032</v>
      </c>
      <c r="C587" s="46">
        <v>55061</v>
      </c>
    </row>
    <row r="588" spans="1:3" hidden="1" x14ac:dyDescent="0.25">
      <c r="A588" s="70"/>
      <c r="B588" s="46">
        <v>55062</v>
      </c>
      <c r="C588" s="46">
        <v>55092</v>
      </c>
    </row>
    <row r="589" spans="1:3" hidden="1" x14ac:dyDescent="0.25">
      <c r="A589" s="70"/>
      <c r="B589" s="46">
        <v>55093</v>
      </c>
      <c r="C589" s="46">
        <v>55122</v>
      </c>
    </row>
    <row r="590" spans="1:3" hidden="1" x14ac:dyDescent="0.25">
      <c r="A590" s="70"/>
      <c r="B590" s="46">
        <v>55123</v>
      </c>
      <c r="C590" s="46">
        <v>55153</v>
      </c>
    </row>
    <row r="591" spans="1:3" hidden="1" x14ac:dyDescent="0.25">
      <c r="A591" s="70"/>
      <c r="B591" s="46"/>
    </row>
    <row r="592" spans="1:3" hidden="1" x14ac:dyDescent="0.25">
      <c r="A592" s="70"/>
      <c r="B592" s="46" t="s">
        <v>23</v>
      </c>
    </row>
    <row r="593" spans="1:16" hidden="1" x14ac:dyDescent="0.25">
      <c r="A593" s="70"/>
      <c r="B593" s="47">
        <f>IF(ISERROR(IF(F13&lt;&gt;0,1,0)),0,(IF(F13&lt;&gt;0,1,0)))</f>
        <v>1</v>
      </c>
      <c r="C593" s="46" t="e">
        <f>IF(#REF!=0,0,VLOOKUP(#REF!,$B$604:$D$639,3,FALSE))</f>
        <v>#REF!</v>
      </c>
      <c r="D593" s="46" t="e">
        <f>IF(C593=0,0,C593+1)</f>
        <v>#REF!</v>
      </c>
      <c r="L593" s="1"/>
      <c r="M593" s="1"/>
      <c r="O593" s="1"/>
      <c r="P593" s="1"/>
    </row>
    <row r="594" spans="1:16" hidden="1" x14ac:dyDescent="0.25">
      <c r="A594" s="70"/>
      <c r="B594" s="47">
        <f>IF(ISERROR(IF(I13&lt;&gt;0,1,0)),0,(IF(I13&lt;&gt;0,1,0)))</f>
        <v>1</v>
      </c>
      <c r="C594" s="46" t="e">
        <f>IF(#REF!=0,0,VLOOKUP(#REF!,$B$604:$D$639,3,FALSE))</f>
        <v>#REF!</v>
      </c>
      <c r="D594" s="46" t="e">
        <f>IF(C594=0,0,C594+1)</f>
        <v>#REF!</v>
      </c>
      <c r="L594" s="1"/>
      <c r="M594" s="1"/>
      <c r="O594" s="1"/>
      <c r="P594" s="1"/>
    </row>
    <row r="595" spans="1:16" hidden="1" x14ac:dyDescent="0.25">
      <c r="A595" s="70"/>
      <c r="B595" s="47">
        <f>IF(ISERROR(IF(L13&lt;&gt;0,1,0)),0,(IF(L13&lt;&gt;0,1,0)))</f>
        <v>1</v>
      </c>
      <c r="C595" s="46" t="e">
        <f>IF(#REF!=0,0,VLOOKUP(#REF!,$B$604:$D$639,3,FALSE))</f>
        <v>#REF!</v>
      </c>
      <c r="D595" s="46" t="e">
        <f>IF(C595=0,0,C595+1)</f>
        <v>#REF!</v>
      </c>
    </row>
    <row r="596" spans="1:16" hidden="1" x14ac:dyDescent="0.25">
      <c r="A596" s="70"/>
      <c r="B596" s="47">
        <f>IF(ISERROR(IF(O13&lt;&gt;0,1,0)),0,(IF(O13&lt;&gt;0,1,0)))</f>
        <v>1</v>
      </c>
      <c r="C596" s="46" t="e">
        <f>IF(#REF!=0,0,VLOOKUP(#REF!,$B$604:$D$639,3,FALSE))</f>
        <v>#REF!</v>
      </c>
      <c r="D596" s="46" t="e">
        <f>IF(C596=0,0,C596+1)</f>
        <v>#REF!</v>
      </c>
    </row>
    <row r="597" spans="1:16" hidden="1" x14ac:dyDescent="0.25">
      <c r="A597" s="70"/>
      <c r="B597" s="47">
        <f>IF(ISERROR(IF(R13&lt;&gt;0,1,0)),0,(IF(R13&lt;&gt;0,1,0)))</f>
        <v>1</v>
      </c>
      <c r="C597" s="46" t="e">
        <f>IF(#REF!=0,0,VLOOKUP(#REF!,$B$604:$D$639,3,FALSE))</f>
        <v>#REF!</v>
      </c>
      <c r="D597" s="46" t="e">
        <f>IF(C597=0,0,C597+1)</f>
        <v>#REF!</v>
      </c>
    </row>
    <row r="598" spans="1:16" hidden="1" x14ac:dyDescent="0.25">
      <c r="A598" s="70"/>
      <c r="B598" s="48">
        <f>SUM(B593:B597)</f>
        <v>5</v>
      </c>
      <c r="C598" s="46" t="s">
        <v>29</v>
      </c>
      <c r="D598" s="46"/>
    </row>
    <row r="599" spans="1:16" hidden="1" x14ac:dyDescent="0.25">
      <c r="A599" s="70"/>
      <c r="B599" s="49"/>
      <c r="C599" s="46"/>
      <c r="D599" s="46"/>
    </row>
    <row r="600" spans="1:16" hidden="1" x14ac:dyDescent="0.25">
      <c r="A600" s="70"/>
      <c r="B600" s="49" t="s">
        <v>31</v>
      </c>
      <c r="C600" s="46"/>
      <c r="D600" s="46"/>
    </row>
    <row r="601" spans="1:16" hidden="1" x14ac:dyDescent="0.25">
      <c r="A601" s="70"/>
      <c r="B601" s="45">
        <f>(YEAR(H5)-YEAR(H4))*12+MONTH(H5)-MONTH(H4)+IF(H5=0,0,1)</f>
        <v>84</v>
      </c>
    </row>
    <row r="602" spans="1:16" hidden="1" x14ac:dyDescent="0.25">
      <c r="A602" s="70"/>
      <c r="B602" s="45"/>
    </row>
    <row r="603" spans="1:16" hidden="1" x14ac:dyDescent="0.25">
      <c r="A603" s="70"/>
      <c r="B603" s="46" t="s">
        <v>6</v>
      </c>
      <c r="D603" s="46"/>
    </row>
    <row r="604" spans="1:16" hidden="1" x14ac:dyDescent="0.25">
      <c r="A604" s="70"/>
      <c r="B604" s="49">
        <v>2015</v>
      </c>
      <c r="C604" s="46">
        <v>41821</v>
      </c>
      <c r="D604" s="46">
        <v>42185</v>
      </c>
    </row>
    <row r="605" spans="1:16" hidden="1" x14ac:dyDescent="0.25">
      <c r="A605" s="70"/>
      <c r="B605" s="49">
        <v>2016</v>
      </c>
      <c r="C605" s="46">
        <v>42186</v>
      </c>
      <c r="D605" s="46">
        <v>42551</v>
      </c>
    </row>
    <row r="606" spans="1:16" hidden="1" x14ac:dyDescent="0.25">
      <c r="A606" s="70"/>
      <c r="B606" s="49">
        <v>2017</v>
      </c>
      <c r="C606" s="46">
        <v>42552</v>
      </c>
      <c r="D606" s="46">
        <v>42916</v>
      </c>
    </row>
    <row r="607" spans="1:16" hidden="1" x14ac:dyDescent="0.25">
      <c r="A607" s="70"/>
      <c r="B607" s="49">
        <v>2018</v>
      </c>
      <c r="C607" s="46">
        <v>42917</v>
      </c>
      <c r="D607" s="46">
        <v>43281</v>
      </c>
    </row>
    <row r="608" spans="1:16" hidden="1" x14ac:dyDescent="0.25">
      <c r="A608" s="70"/>
      <c r="B608" s="49">
        <v>2019</v>
      </c>
      <c r="C608" s="46">
        <v>43282</v>
      </c>
      <c r="D608" s="46">
        <v>43646</v>
      </c>
    </row>
    <row r="609" spans="1:4" hidden="1" x14ac:dyDescent="0.25">
      <c r="A609" s="70"/>
      <c r="B609" s="49">
        <v>2020</v>
      </c>
      <c r="C609" s="46">
        <v>43647</v>
      </c>
      <c r="D609" s="46">
        <v>44012</v>
      </c>
    </row>
    <row r="610" spans="1:4" hidden="1" x14ac:dyDescent="0.25">
      <c r="A610" s="70"/>
      <c r="B610" s="49">
        <v>2021</v>
      </c>
      <c r="C610" s="46">
        <v>44013</v>
      </c>
      <c r="D610" s="46">
        <v>44377</v>
      </c>
    </row>
    <row r="611" spans="1:4" hidden="1" x14ac:dyDescent="0.25">
      <c r="A611" s="70"/>
      <c r="B611" s="49">
        <v>2022</v>
      </c>
      <c r="C611" s="46">
        <v>44378</v>
      </c>
      <c r="D611" s="46">
        <v>44742</v>
      </c>
    </row>
    <row r="612" spans="1:4" hidden="1" x14ac:dyDescent="0.25">
      <c r="A612" s="70"/>
      <c r="B612" s="49">
        <v>2023</v>
      </c>
      <c r="C612" s="46">
        <v>44743</v>
      </c>
      <c r="D612" s="46">
        <v>45107</v>
      </c>
    </row>
    <row r="613" spans="1:4" hidden="1" x14ac:dyDescent="0.25">
      <c r="A613" s="70"/>
      <c r="B613" s="49">
        <v>2024</v>
      </c>
      <c r="C613" s="46">
        <v>45108</v>
      </c>
      <c r="D613" s="46">
        <v>45473</v>
      </c>
    </row>
    <row r="614" spans="1:4" hidden="1" x14ac:dyDescent="0.25">
      <c r="A614" s="70"/>
      <c r="B614" s="49">
        <v>2025</v>
      </c>
      <c r="C614" s="46">
        <v>45474</v>
      </c>
      <c r="D614" s="46">
        <v>45838</v>
      </c>
    </row>
    <row r="615" spans="1:4" hidden="1" x14ac:dyDescent="0.25">
      <c r="A615" s="70"/>
      <c r="B615" s="49">
        <v>2026</v>
      </c>
      <c r="C615" s="46">
        <v>45839</v>
      </c>
      <c r="D615" s="46">
        <v>46203</v>
      </c>
    </row>
    <row r="616" spans="1:4" hidden="1" x14ac:dyDescent="0.25">
      <c r="A616" s="70"/>
      <c r="B616" s="49">
        <v>2027</v>
      </c>
      <c r="C616" s="46">
        <v>46204</v>
      </c>
      <c r="D616" s="46">
        <v>46568</v>
      </c>
    </row>
    <row r="617" spans="1:4" hidden="1" x14ac:dyDescent="0.25">
      <c r="A617" s="70"/>
      <c r="B617" s="49">
        <v>2028</v>
      </c>
      <c r="C617" s="46">
        <v>46569</v>
      </c>
      <c r="D617" s="46">
        <v>46934</v>
      </c>
    </row>
    <row r="618" spans="1:4" hidden="1" x14ac:dyDescent="0.25">
      <c r="A618" s="70"/>
      <c r="B618" s="49">
        <v>2029</v>
      </c>
      <c r="C618" s="46">
        <v>46935</v>
      </c>
      <c r="D618" s="46">
        <v>47299</v>
      </c>
    </row>
    <row r="619" spans="1:4" hidden="1" x14ac:dyDescent="0.25">
      <c r="A619" s="70"/>
      <c r="B619" s="49">
        <v>2030</v>
      </c>
      <c r="C619" s="46">
        <v>47300</v>
      </c>
      <c r="D619" s="46">
        <v>47664</v>
      </c>
    </row>
    <row r="620" spans="1:4" hidden="1" x14ac:dyDescent="0.25">
      <c r="A620" s="70"/>
      <c r="B620" s="49">
        <v>2031</v>
      </c>
      <c r="C620" s="46">
        <v>47665</v>
      </c>
      <c r="D620" s="46">
        <v>48029</v>
      </c>
    </row>
    <row r="621" spans="1:4" hidden="1" x14ac:dyDescent="0.25">
      <c r="A621" s="70"/>
      <c r="B621" s="49">
        <v>2032</v>
      </c>
      <c r="C621" s="46">
        <v>48030</v>
      </c>
      <c r="D621" s="46">
        <v>48395</v>
      </c>
    </row>
    <row r="622" spans="1:4" hidden="1" x14ac:dyDescent="0.25">
      <c r="A622" s="70"/>
      <c r="B622" s="49">
        <v>2033</v>
      </c>
      <c r="C622" s="46">
        <v>48396</v>
      </c>
      <c r="D622" s="46">
        <v>48760</v>
      </c>
    </row>
    <row r="623" spans="1:4" hidden="1" x14ac:dyDescent="0.25">
      <c r="A623" s="70"/>
      <c r="B623" s="49">
        <v>2034</v>
      </c>
      <c r="C623" s="46">
        <v>48761</v>
      </c>
      <c r="D623" s="46">
        <v>49125</v>
      </c>
    </row>
    <row r="624" spans="1:4" hidden="1" x14ac:dyDescent="0.25">
      <c r="A624" s="70"/>
      <c r="B624" s="49">
        <v>2035</v>
      </c>
      <c r="C624" s="46">
        <v>49126</v>
      </c>
      <c r="D624" s="46">
        <v>49490</v>
      </c>
    </row>
    <row r="625" spans="1:4" hidden="1" x14ac:dyDescent="0.25">
      <c r="A625" s="70"/>
      <c r="B625" s="49">
        <v>2036</v>
      </c>
      <c r="C625" s="46">
        <v>49491</v>
      </c>
      <c r="D625" s="46">
        <v>49856</v>
      </c>
    </row>
    <row r="626" spans="1:4" hidden="1" x14ac:dyDescent="0.25">
      <c r="A626" s="70"/>
      <c r="B626" s="49">
        <v>2037</v>
      </c>
      <c r="C626" s="46">
        <v>49857</v>
      </c>
      <c r="D626" s="46">
        <v>50221</v>
      </c>
    </row>
    <row r="627" spans="1:4" hidden="1" x14ac:dyDescent="0.25">
      <c r="A627" s="70"/>
      <c r="B627" s="49">
        <v>2038</v>
      </c>
      <c r="C627" s="46">
        <v>50222</v>
      </c>
      <c r="D627" s="46">
        <v>50586</v>
      </c>
    </row>
    <row r="628" spans="1:4" hidden="1" x14ac:dyDescent="0.25">
      <c r="A628" s="70"/>
      <c r="B628" s="49">
        <v>2039</v>
      </c>
      <c r="C628" s="46">
        <v>50587</v>
      </c>
      <c r="D628" s="46">
        <v>50951</v>
      </c>
    </row>
    <row r="629" spans="1:4" hidden="1" x14ac:dyDescent="0.25">
      <c r="A629" s="70"/>
      <c r="B629" s="49">
        <v>2040</v>
      </c>
      <c r="C629" s="46">
        <v>50952</v>
      </c>
      <c r="D629" s="46">
        <v>51317</v>
      </c>
    </row>
    <row r="630" spans="1:4" hidden="1" x14ac:dyDescent="0.25">
      <c r="A630" s="70"/>
      <c r="B630" s="49">
        <v>2041</v>
      </c>
      <c r="C630" s="46">
        <v>51318</v>
      </c>
      <c r="D630" s="46">
        <v>51682</v>
      </c>
    </row>
    <row r="631" spans="1:4" hidden="1" x14ac:dyDescent="0.25">
      <c r="A631" s="70"/>
      <c r="B631" s="49">
        <v>2042</v>
      </c>
      <c r="C631" s="46">
        <v>51683</v>
      </c>
      <c r="D631" s="46">
        <v>52047</v>
      </c>
    </row>
    <row r="632" spans="1:4" hidden="1" x14ac:dyDescent="0.25">
      <c r="A632" s="70"/>
      <c r="B632" s="49">
        <v>2043</v>
      </c>
      <c r="C632" s="46">
        <v>52048</v>
      </c>
      <c r="D632" s="46">
        <v>52412</v>
      </c>
    </row>
    <row r="633" spans="1:4" hidden="1" x14ac:dyDescent="0.25">
      <c r="A633" s="70"/>
      <c r="B633" s="49">
        <v>2044</v>
      </c>
      <c r="C633" s="46">
        <v>52413</v>
      </c>
      <c r="D633" s="46">
        <v>52778</v>
      </c>
    </row>
    <row r="634" spans="1:4" hidden="1" x14ac:dyDescent="0.25">
      <c r="A634" s="70"/>
      <c r="B634" s="49">
        <v>2045</v>
      </c>
      <c r="C634" s="46">
        <v>52779</v>
      </c>
      <c r="D634" s="46">
        <v>53143</v>
      </c>
    </row>
    <row r="635" spans="1:4" hidden="1" x14ac:dyDescent="0.25">
      <c r="A635" s="70"/>
      <c r="B635" s="49">
        <v>2046</v>
      </c>
      <c r="C635" s="46">
        <v>53144</v>
      </c>
      <c r="D635" s="46">
        <v>53508</v>
      </c>
    </row>
    <row r="636" spans="1:4" hidden="1" x14ac:dyDescent="0.25">
      <c r="A636" s="70"/>
      <c r="B636" s="49">
        <v>2047</v>
      </c>
      <c r="C636" s="46">
        <v>53509</v>
      </c>
      <c r="D636" s="46">
        <v>53873</v>
      </c>
    </row>
    <row r="637" spans="1:4" hidden="1" x14ac:dyDescent="0.25">
      <c r="A637" s="70"/>
      <c r="B637" s="49">
        <v>2048</v>
      </c>
      <c r="C637" s="46">
        <v>53874</v>
      </c>
      <c r="D637" s="46">
        <v>54239</v>
      </c>
    </row>
    <row r="638" spans="1:4" hidden="1" x14ac:dyDescent="0.25">
      <c r="A638" s="70"/>
      <c r="B638" s="49">
        <v>2049</v>
      </c>
      <c r="C638" s="46">
        <v>54240</v>
      </c>
      <c r="D638" s="46">
        <v>54604</v>
      </c>
    </row>
    <row r="639" spans="1:4" hidden="1" x14ac:dyDescent="0.25">
      <c r="A639" s="70"/>
      <c r="B639" s="49">
        <v>2050</v>
      </c>
      <c r="C639" s="46">
        <v>54605</v>
      </c>
      <c r="D639" s="46">
        <v>54969</v>
      </c>
    </row>
    <row r="640" spans="1:4" hidden="1" x14ac:dyDescent="0.25">
      <c r="A640" s="70"/>
      <c r="B640" s="46"/>
    </row>
    <row r="641" spans="2:2" x14ac:dyDescent="0.25">
      <c r="B641" s="46"/>
    </row>
  </sheetData>
  <sheetProtection selectLockedCells="1"/>
  <mergeCells count="114">
    <mergeCell ref="B123:E123"/>
    <mergeCell ref="B130:E130"/>
    <mergeCell ref="B137:E137"/>
    <mergeCell ref="B144:E144"/>
    <mergeCell ref="B151:E151"/>
    <mergeCell ref="B158:E158"/>
    <mergeCell ref="B165:E165"/>
    <mergeCell ref="B172:E172"/>
    <mergeCell ref="B179:E179"/>
    <mergeCell ref="C117:E117"/>
    <mergeCell ref="B116:E116"/>
    <mergeCell ref="P2:Q2"/>
    <mergeCell ref="P3:Q4"/>
    <mergeCell ref="F3:G3"/>
    <mergeCell ref="F4:G4"/>
    <mergeCell ref="F5:G5"/>
    <mergeCell ref="F6:G6"/>
    <mergeCell ref="F7:G7"/>
    <mergeCell ref="F8:G8"/>
    <mergeCell ref="C91:E91"/>
    <mergeCell ref="F90:H90"/>
    <mergeCell ref="I90:K90"/>
    <mergeCell ref="L90:N90"/>
    <mergeCell ref="O90:Q90"/>
    <mergeCell ref="L13:N13"/>
    <mergeCell ref="F14:H14"/>
    <mergeCell ref="I14:K14"/>
    <mergeCell ref="C2:H2"/>
    <mergeCell ref="F9:G9"/>
    <mergeCell ref="C3:E3"/>
    <mergeCell ref="C4:E4"/>
    <mergeCell ref="C5:E5"/>
    <mergeCell ref="C112:E112"/>
    <mergeCell ref="U10:W10"/>
    <mergeCell ref="U12:W12"/>
    <mergeCell ref="U13:W13"/>
    <mergeCell ref="F12:H12"/>
    <mergeCell ref="R90:T90"/>
    <mergeCell ref="X80:Z80"/>
    <mergeCell ref="F80:H80"/>
    <mergeCell ref="I80:K80"/>
    <mergeCell ref="L80:N80"/>
    <mergeCell ref="O80:Q80"/>
    <mergeCell ref="R80:T80"/>
    <mergeCell ref="U14:W14"/>
    <mergeCell ref="X10:Z10"/>
    <mergeCell ref="X12:Z12"/>
    <mergeCell ref="X13:Z13"/>
    <mergeCell ref="X14:Z14"/>
    <mergeCell ref="R14:T14"/>
    <mergeCell ref="U90:W90"/>
    <mergeCell ref="X90:Z90"/>
    <mergeCell ref="U80:W80"/>
    <mergeCell ref="O12:Q12"/>
    <mergeCell ref="L12:N12"/>
    <mergeCell ref="I12:K12"/>
    <mergeCell ref="C111:E111"/>
    <mergeCell ref="C109:E109"/>
    <mergeCell ref="R12:T12"/>
    <mergeCell ref="F13:H13"/>
    <mergeCell ref="I13:K13"/>
    <mergeCell ref="O14:Q14"/>
    <mergeCell ref="L14:N14"/>
    <mergeCell ref="R13:T13"/>
    <mergeCell ref="O13:Q13"/>
    <mergeCell ref="B78:E78"/>
    <mergeCell ref="C12:E13"/>
    <mergeCell ref="B88:E88"/>
    <mergeCell ref="B89:E89"/>
    <mergeCell ref="C80:E80"/>
    <mergeCell ref="C81:E81"/>
    <mergeCell ref="C84:E84"/>
    <mergeCell ref="C85:E85"/>
    <mergeCell ref="C82:E82"/>
    <mergeCell ref="C83:E83"/>
    <mergeCell ref="C90:E90"/>
    <mergeCell ref="C105:E105"/>
    <mergeCell ref="C99:E99"/>
    <mergeCell ref="C101:E101"/>
    <mergeCell ref="C103:E103"/>
    <mergeCell ref="B191:E191"/>
    <mergeCell ref="B192:E192"/>
    <mergeCell ref="B194:E194"/>
    <mergeCell ref="B193:D193"/>
    <mergeCell ref="B190:E190"/>
    <mergeCell ref="B188:E188"/>
    <mergeCell ref="B187:E187"/>
    <mergeCell ref="C6:E6"/>
    <mergeCell ref="C7:E7"/>
    <mergeCell ref="C8:E8"/>
    <mergeCell ref="C9:E9"/>
    <mergeCell ref="B189:E189"/>
    <mergeCell ref="B15:E15"/>
    <mergeCell ref="B14:E14"/>
    <mergeCell ref="B77:E77"/>
    <mergeCell ref="B49:E49"/>
    <mergeCell ref="B48:E48"/>
    <mergeCell ref="B47:E47"/>
    <mergeCell ref="C86:E86"/>
    <mergeCell ref="C98:E98"/>
    <mergeCell ref="C92:E92"/>
    <mergeCell ref="C93:E93"/>
    <mergeCell ref="C96:E96"/>
    <mergeCell ref="B113:E113"/>
    <mergeCell ref="C94:E94"/>
    <mergeCell ref="C95:E95"/>
    <mergeCell ref="C97:E97"/>
    <mergeCell ref="C110:E110"/>
    <mergeCell ref="C108:E108"/>
    <mergeCell ref="C107:E107"/>
    <mergeCell ref="C106:E106"/>
    <mergeCell ref="C100:E100"/>
    <mergeCell ref="C102:E102"/>
    <mergeCell ref="C104:E104"/>
  </mergeCells>
  <conditionalFormatting sqref="H6">
    <cfRule type="expression" dxfId="25" priority="29" stopIfTrue="1">
      <formula>$H$6="DATE ERROR"</formula>
    </cfRule>
  </conditionalFormatting>
  <conditionalFormatting sqref="O12:Q14">
    <cfRule type="expression" dxfId="24" priority="17" stopIfTrue="1">
      <formula>$O$9="Delete Column L:M"</formula>
    </cfRule>
  </conditionalFormatting>
  <conditionalFormatting sqref="L12:N14">
    <cfRule type="expression" dxfId="23" priority="14" stopIfTrue="1">
      <formula>$L$9="Delete Column J:K"</formula>
    </cfRule>
  </conditionalFormatting>
  <conditionalFormatting sqref="I12:K14">
    <cfRule type="expression" dxfId="22" priority="11" stopIfTrue="1">
      <formula>$I$9="Delete Column H:I"</formula>
    </cfRule>
  </conditionalFormatting>
  <conditionalFormatting sqref="AA12:AA13">
    <cfRule type="expression" dxfId="21" priority="41" stopIfTrue="1">
      <formula>#REF!="Delete Column"</formula>
    </cfRule>
  </conditionalFormatting>
  <conditionalFormatting sqref="R12:Z14">
    <cfRule type="expression" dxfId="20" priority="42" stopIfTrue="1">
      <formula>#REF!="Delete Column N:0"</formula>
    </cfRule>
  </conditionalFormatting>
  <dataValidations xWindow="885" yWindow="816" count="14">
    <dataValidation allowBlank="1" showInputMessage="1" showErrorMessage="1" prompt="Consortium F&amp;A costs are NOT incl as part of the direct cost base when determining whether the application can use the modular format (DC's &lt; $250K/yr), or determining whether prior approval is needed to submit an application (DC's $500K or more any yr)." sqref="B189:E189" xr:uid="{00000000-0002-0000-0100-000000000000}"/>
    <dataValidation allowBlank="1" showInputMessage="1" showErrorMessage="1" prompt="Name" sqref="B17:B26 B45:B46 B28:B37 B39:B43" xr:uid="{00000000-0002-0000-0100-000001000000}"/>
    <dataValidation allowBlank="1" showInputMessage="1" showErrorMessage="1" prompt="Calendar Months Effort in Year 1" sqref="E45:E46 E28:E37 E17:E26 E39:E43" xr:uid="{00000000-0002-0000-0100-000002000000}"/>
    <dataValidation allowBlank="1" showErrorMessage="1" sqref="F193 D20:D26" xr:uid="{00000000-0002-0000-0100-000003000000}"/>
    <dataValidation allowBlank="1" showInputMessage="1" showErrorMessage="1" prompt="No F&amp;A on Equipment (per unit cost &gt; 5K), Tuition &amp; Fees, Patient Care" sqref="C79" xr:uid="{00000000-0002-0000-0100-000004000000}"/>
    <dataValidation allowBlank="1" showInputMessage="1" showErrorMessage="1" prompt="F&amp;A applied up to 25K of each subaward" sqref="C115" xr:uid="{00000000-0002-0000-0100-000005000000}"/>
    <dataValidation type="list" allowBlank="1" showInputMessage="1" showErrorMessage="1" sqref="B81:B86" xr:uid="{00000000-0002-0000-0100-000006000000}">
      <formula1>$AG$3:$AG$6</formula1>
    </dataValidation>
    <dataValidation type="list" allowBlank="1" showInputMessage="1" showErrorMessage="1" sqref="B91:B112" xr:uid="{00000000-0002-0000-0100-000007000000}">
      <formula1>$AG$4:$AG$14</formula1>
    </dataValidation>
    <dataValidation type="list" allowBlank="1" showInputMessage="1" showErrorMessage="1" prompt="Role on Project" sqref="C17:C26" xr:uid="{00000000-0002-0000-0100-000008000000}">
      <formula1>$AC$3:$AC$8</formula1>
    </dataValidation>
    <dataValidation type="list" allowBlank="1" showInputMessage="1" showErrorMessage="1" prompt="Role on Project" sqref="C45:C46 C39:C43" xr:uid="{00000000-0002-0000-0100-000009000000}">
      <formula1>$AA$3:$AA$7</formula1>
    </dataValidation>
    <dataValidation type="list" allowBlank="1" showInputMessage="1" showErrorMessage="1" prompt="Role on Project" sqref="C28:C37" xr:uid="{00000000-0002-0000-0100-00000A000000}">
      <formula1>$AA$3:$AA$11</formula1>
    </dataValidation>
    <dataValidation allowBlank="1" showInputMessage="1" showErrorMessage="1" promptTitle="FY22 Fringe Benefit Rates" prompt="VA Personnel - Individual rates for each person_x000a_BVARI Personnel - 39.1%" sqref="F50:F76" xr:uid="{00000000-0002-0000-0100-00000B000000}"/>
    <dataValidation type="list" allowBlank="1" showInputMessage="1" showErrorMessage="1" sqref="H5" xr:uid="{00000000-0002-0000-0100-00000C000000}">
      <formula1>$C$230:$C$590</formula1>
    </dataValidation>
    <dataValidation type="list" allowBlank="1" showInputMessage="1" showErrorMessage="1" sqref="H4" xr:uid="{00000000-0002-0000-0100-00000D000000}">
      <formula1>$B$230:$B$590</formula1>
    </dataValidation>
  </dataValidations>
  <printOptions horizontalCentered="1"/>
  <pageMargins left="0.25" right="0.25" top="0.23" bottom="0.28999999999999998" header="0.23" footer="0.3"/>
  <pageSetup scale="69" fitToHeight="0" orientation="landscape" horizontalDpi="1200" verticalDpi="1200" r:id="rId1"/>
  <ignoredErrors>
    <ignoredError sqref="I120" formula="1"/>
  </ignoredError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7" tint="0.39997558519241921"/>
  </sheetPr>
  <dimension ref="A2:O43"/>
  <sheetViews>
    <sheetView workbookViewId="0">
      <selection activeCell="A41" sqref="A41"/>
    </sheetView>
  </sheetViews>
  <sheetFormatPr defaultRowHeight="12.5" x14ac:dyDescent="0.25"/>
  <sheetData>
    <row r="2" spans="15:15" x14ac:dyDescent="0.25">
      <c r="O2" s="424" t="s">
        <v>262</v>
      </c>
    </row>
    <row r="3" spans="15:15" x14ac:dyDescent="0.25">
      <c r="O3" t="s">
        <v>263</v>
      </c>
    </row>
    <row r="41" spans="1:1" x14ac:dyDescent="0.25">
      <c r="A41" t="s">
        <v>264</v>
      </c>
    </row>
    <row r="43" spans="1:1" x14ac:dyDescent="0.25">
      <c r="A43" t="b">
        <f>Formulas!A42=IFERROR(SUMPRODUCT(--('BVARI BUDGET'!$B81='BVARI BUDGET'!$AG$3),'BVARI BUDGET'!$H81),"")</f>
        <v>1</v>
      </c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7" tint="0.59999389629810485"/>
  </sheetPr>
  <dimension ref="A1:C9"/>
  <sheetViews>
    <sheetView workbookViewId="0">
      <selection activeCell="C5" sqref="C5"/>
    </sheetView>
  </sheetViews>
  <sheetFormatPr defaultRowHeight="12.5" x14ac:dyDescent="0.25"/>
  <cols>
    <col min="1" max="1" width="9.1796875" style="433" customWidth="1"/>
    <col min="2" max="2" width="104.54296875" customWidth="1"/>
    <col min="3" max="3" width="10.1796875" bestFit="1" customWidth="1"/>
  </cols>
  <sheetData>
    <row r="1" spans="1:3" ht="15.5" x14ac:dyDescent="0.35">
      <c r="A1" s="506" t="s">
        <v>293</v>
      </c>
    </row>
    <row r="2" spans="1:3" ht="15.5" x14ac:dyDescent="0.35">
      <c r="A2" s="509"/>
    </row>
    <row r="3" spans="1:3" s="508" customFormat="1" ht="13" x14ac:dyDescent="0.3">
      <c r="A3" s="507" t="s">
        <v>297</v>
      </c>
      <c r="B3" s="508" t="s">
        <v>19</v>
      </c>
      <c r="C3" s="508" t="s">
        <v>298</v>
      </c>
    </row>
    <row r="4" spans="1:3" x14ac:dyDescent="0.25">
      <c r="A4" s="433" t="s">
        <v>294</v>
      </c>
      <c r="B4" t="s">
        <v>353</v>
      </c>
      <c r="C4" s="510">
        <v>44607</v>
      </c>
    </row>
    <row r="5" spans="1:3" x14ac:dyDescent="0.25">
      <c r="C5" s="510"/>
    </row>
    <row r="6" spans="1:3" x14ac:dyDescent="0.25">
      <c r="C6" s="510"/>
    </row>
    <row r="7" spans="1:3" x14ac:dyDescent="0.25">
      <c r="C7" s="510"/>
    </row>
    <row r="8" spans="1:3" x14ac:dyDescent="0.25">
      <c r="C8" s="510"/>
    </row>
    <row r="9" spans="1:3" x14ac:dyDescent="0.25">
      <c r="C9" s="510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-0.249977111117893"/>
  </sheetPr>
  <dimension ref="A1:AR153"/>
  <sheetViews>
    <sheetView topLeftCell="A10" workbookViewId="0">
      <selection activeCell="M41" sqref="M41"/>
    </sheetView>
  </sheetViews>
  <sheetFormatPr defaultColWidth="9.1796875" defaultRowHeight="14" x14ac:dyDescent="0.3"/>
  <cols>
    <col min="1" max="1" width="4.7265625" style="389" customWidth="1"/>
    <col min="2" max="12" width="9.1796875" style="389"/>
    <col min="13" max="23" width="9.1796875" style="437"/>
    <col min="24" max="24" width="10.7265625" style="437" customWidth="1"/>
    <col min="25" max="38" width="9.1796875" style="437"/>
    <col min="39" max="16384" width="9.1796875" style="389"/>
  </cols>
  <sheetData>
    <row r="1" spans="1:44" ht="25" x14ac:dyDescent="0.5">
      <c r="A1" s="434" t="s">
        <v>267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6"/>
      <c r="M1" s="511" t="s">
        <v>334</v>
      </c>
      <c r="N1" s="512"/>
      <c r="O1" s="512"/>
      <c r="P1" s="512"/>
      <c r="Q1" s="513"/>
    </row>
    <row r="2" spans="1:44" ht="9" customHeight="1" x14ac:dyDescent="0.3">
      <c r="A2" s="437"/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AM2" s="437"/>
      <c r="AN2" s="437"/>
      <c r="AO2" s="437"/>
      <c r="AP2" s="437"/>
      <c r="AQ2" s="437"/>
      <c r="AR2" s="437"/>
    </row>
    <row r="3" spans="1:44" ht="62.25" customHeight="1" x14ac:dyDescent="0.3">
      <c r="A3" s="755" t="s">
        <v>319</v>
      </c>
      <c r="B3" s="755"/>
      <c r="C3" s="755"/>
      <c r="D3" s="755"/>
      <c r="E3" s="755"/>
      <c r="F3" s="755"/>
      <c r="G3" s="755"/>
      <c r="H3" s="755"/>
      <c r="I3" s="755"/>
      <c r="J3" s="755"/>
      <c r="K3" s="755"/>
      <c r="L3" s="755"/>
      <c r="AM3" s="437"/>
      <c r="AN3" s="437"/>
      <c r="AO3" s="437"/>
      <c r="AP3" s="437"/>
      <c r="AQ3" s="437"/>
      <c r="AR3" s="437"/>
    </row>
    <row r="4" spans="1:44" ht="15.5" x14ac:dyDescent="0.35">
      <c r="A4" s="524"/>
      <c r="B4" s="524"/>
      <c r="C4" s="524"/>
      <c r="D4" s="524"/>
      <c r="E4" s="524"/>
      <c r="F4" s="524"/>
      <c r="G4" s="524"/>
      <c r="H4" s="524"/>
      <c r="I4" s="524"/>
      <c r="J4" s="524"/>
      <c r="K4" s="524"/>
      <c r="L4" s="525"/>
      <c r="M4" s="469" t="s">
        <v>269</v>
      </c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1"/>
      <c r="AM4" s="437"/>
      <c r="AN4" s="437"/>
      <c r="AO4" s="437"/>
      <c r="AP4" s="437"/>
      <c r="AQ4" s="437"/>
      <c r="AR4" s="437"/>
    </row>
    <row r="5" spans="1:44" ht="15" customHeight="1" x14ac:dyDescent="0.3">
      <c r="A5" s="753" t="s">
        <v>318</v>
      </c>
      <c r="B5" s="753"/>
      <c r="C5" s="753"/>
      <c r="D5" s="753"/>
      <c r="E5" s="753"/>
      <c r="F5" s="753"/>
      <c r="G5" s="753"/>
      <c r="H5" s="753"/>
      <c r="I5" s="753"/>
      <c r="J5" s="753"/>
      <c r="K5" s="753"/>
      <c r="L5" s="756"/>
      <c r="M5" s="472" t="s">
        <v>270</v>
      </c>
      <c r="N5" s="473"/>
      <c r="O5" s="473"/>
      <c r="P5" s="473"/>
      <c r="Q5" s="473"/>
      <c r="R5" s="473"/>
      <c r="S5" s="473"/>
      <c r="T5" s="473"/>
      <c r="U5" s="473"/>
      <c r="V5" s="473"/>
      <c r="W5" s="473"/>
      <c r="X5" s="474"/>
      <c r="AM5" s="437"/>
      <c r="AN5" s="437"/>
      <c r="AO5" s="437"/>
      <c r="AP5" s="437"/>
      <c r="AQ5" s="437"/>
      <c r="AR5" s="437"/>
    </row>
    <row r="6" spans="1:44" ht="14.25" customHeight="1" x14ac:dyDescent="0.3">
      <c r="A6" s="753"/>
      <c r="B6" s="753"/>
      <c r="C6" s="753"/>
      <c r="D6" s="753"/>
      <c r="E6" s="753"/>
      <c r="F6" s="753"/>
      <c r="G6" s="753"/>
      <c r="H6" s="753"/>
      <c r="I6" s="753"/>
      <c r="J6" s="753"/>
      <c r="K6" s="753"/>
      <c r="L6" s="756"/>
      <c r="M6" s="475" t="s">
        <v>271</v>
      </c>
      <c r="N6" s="476"/>
      <c r="O6" s="476"/>
      <c r="P6" s="476"/>
      <c r="Q6" s="476"/>
      <c r="R6" s="476"/>
      <c r="S6" s="476"/>
      <c r="T6" s="476"/>
      <c r="U6" s="476"/>
      <c r="V6" s="476"/>
      <c r="W6" s="476"/>
      <c r="X6" s="477"/>
      <c r="AM6" s="437"/>
      <c r="AN6" s="437"/>
      <c r="AO6" s="437"/>
      <c r="AP6" s="437"/>
      <c r="AQ6" s="437"/>
      <c r="AR6" s="437"/>
    </row>
    <row r="7" spans="1:44" ht="15" customHeight="1" x14ac:dyDescent="0.3">
      <c r="A7" s="753"/>
      <c r="B7" s="753"/>
      <c r="C7" s="753"/>
      <c r="D7" s="753"/>
      <c r="E7" s="753"/>
      <c r="F7" s="753"/>
      <c r="G7" s="753"/>
      <c r="H7" s="753"/>
      <c r="I7" s="753"/>
      <c r="J7" s="753"/>
      <c r="K7" s="753"/>
      <c r="L7" s="756"/>
      <c r="M7" s="478" t="s">
        <v>272</v>
      </c>
      <c r="N7" s="479"/>
      <c r="O7" s="479"/>
      <c r="P7" s="479"/>
      <c r="Q7" s="479"/>
      <c r="R7" s="479"/>
      <c r="S7" s="479"/>
      <c r="T7" s="479"/>
      <c r="U7" s="479"/>
      <c r="V7" s="479"/>
      <c r="W7" s="479"/>
      <c r="X7" s="480"/>
      <c r="AM7" s="437"/>
      <c r="AN7" s="437"/>
      <c r="AO7" s="437"/>
      <c r="AP7" s="437"/>
      <c r="AQ7" s="437"/>
      <c r="AR7" s="437"/>
    </row>
    <row r="8" spans="1:44" x14ac:dyDescent="0.3">
      <c r="A8" s="437"/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  <c r="M8" s="481" t="s">
        <v>273</v>
      </c>
      <c r="N8" s="482"/>
      <c r="O8" s="482"/>
      <c r="P8" s="482"/>
      <c r="Q8" s="482"/>
      <c r="R8" s="482"/>
      <c r="S8" s="482"/>
      <c r="T8" s="482"/>
      <c r="U8" s="482"/>
      <c r="V8" s="482"/>
      <c r="W8" s="482"/>
      <c r="X8" s="483"/>
    </row>
    <row r="9" spans="1:44" ht="29.25" customHeight="1" x14ac:dyDescent="0.35">
      <c r="A9" s="753" t="s">
        <v>284</v>
      </c>
      <c r="B9" s="753"/>
      <c r="C9" s="753"/>
      <c r="D9" s="753"/>
      <c r="E9" s="753"/>
      <c r="F9" s="753"/>
      <c r="G9" s="753"/>
      <c r="H9" s="753"/>
      <c r="I9" s="753"/>
      <c r="J9" s="753"/>
      <c r="K9" s="753"/>
      <c r="L9" s="753"/>
      <c r="M9" s="484" t="s">
        <v>274</v>
      </c>
      <c r="N9" s="439"/>
      <c r="O9" s="439"/>
      <c r="P9" s="439"/>
      <c r="Q9" s="439"/>
      <c r="R9" s="439"/>
      <c r="S9" s="439"/>
      <c r="T9" s="439"/>
      <c r="U9" s="439"/>
      <c r="V9" s="439"/>
      <c r="W9" s="439"/>
      <c r="X9" s="485"/>
    </row>
    <row r="10" spans="1:44" x14ac:dyDescent="0.3">
      <c r="A10" s="487"/>
      <c r="B10" s="487"/>
      <c r="C10" s="487"/>
      <c r="D10" s="487"/>
      <c r="E10" s="487"/>
      <c r="F10" s="487"/>
      <c r="G10" s="487"/>
      <c r="H10" s="487"/>
      <c r="I10" s="487"/>
      <c r="J10" s="487"/>
      <c r="K10" s="487"/>
      <c r="L10" s="487"/>
    </row>
    <row r="11" spans="1:44" ht="15.5" x14ac:dyDescent="0.35">
      <c r="A11" s="757" t="s">
        <v>347</v>
      </c>
      <c r="B11" s="757"/>
      <c r="C11" s="757"/>
      <c r="D11" s="757"/>
      <c r="E11" s="757"/>
      <c r="F11" s="757"/>
      <c r="G11" s="757"/>
      <c r="H11" s="757"/>
      <c r="I11" s="757"/>
      <c r="J11" s="757"/>
      <c r="K11" s="757"/>
      <c r="L11" s="758"/>
      <c r="M11" s="469" t="s">
        <v>305</v>
      </c>
      <c r="N11" s="470"/>
      <c r="O11" s="470"/>
      <c r="P11" s="470"/>
      <c r="Q11" s="470"/>
      <c r="R11" s="470"/>
      <c r="S11" s="470"/>
      <c r="T11" s="470"/>
      <c r="U11" s="470"/>
      <c r="V11" s="470"/>
      <c r="W11" s="470"/>
      <c r="X11" s="471"/>
    </row>
    <row r="12" spans="1:44" ht="14.25" customHeight="1" x14ac:dyDescent="0.3">
      <c r="A12" s="757"/>
      <c r="B12" s="757"/>
      <c r="C12" s="757"/>
      <c r="D12" s="757"/>
      <c r="E12" s="757"/>
      <c r="F12" s="757"/>
      <c r="G12" s="757"/>
      <c r="H12" s="757"/>
      <c r="I12" s="757"/>
      <c r="J12" s="757"/>
      <c r="K12" s="757"/>
      <c r="L12" s="758"/>
      <c r="M12" s="517" t="s">
        <v>307</v>
      </c>
      <c r="X12" s="518"/>
    </row>
    <row r="13" spans="1:44" x14ac:dyDescent="0.3">
      <c r="A13" s="566" t="s">
        <v>348</v>
      </c>
      <c r="B13" s="566"/>
      <c r="C13" s="566"/>
      <c r="D13" s="566"/>
      <c r="E13" s="566"/>
      <c r="F13" s="566"/>
      <c r="G13" s="566"/>
      <c r="H13" s="566"/>
      <c r="I13" s="566"/>
      <c r="J13" s="566"/>
      <c r="K13" s="566"/>
      <c r="L13" s="567"/>
      <c r="M13" s="517" t="s">
        <v>306</v>
      </c>
      <c r="X13" s="518"/>
    </row>
    <row r="14" spans="1:44" ht="15" customHeight="1" x14ac:dyDescent="0.3">
      <c r="A14" s="437"/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37"/>
      <c r="M14" s="519" t="s">
        <v>308</v>
      </c>
      <c r="N14" s="520"/>
      <c r="O14" s="520"/>
      <c r="P14" s="520"/>
      <c r="Q14" s="520"/>
      <c r="R14" s="520"/>
      <c r="S14" s="520"/>
      <c r="T14" s="520"/>
      <c r="U14" s="520"/>
      <c r="V14" s="520"/>
      <c r="W14" s="520"/>
      <c r="X14" s="521"/>
    </row>
    <row r="15" spans="1:44" ht="18" customHeight="1" x14ac:dyDescent="0.45">
      <c r="A15" s="488" t="s">
        <v>268</v>
      </c>
      <c r="B15" s="437"/>
      <c r="C15" s="437"/>
      <c r="D15" s="437"/>
      <c r="E15" s="437"/>
      <c r="F15" s="437"/>
      <c r="G15" s="437"/>
      <c r="H15" s="437"/>
      <c r="I15" s="437"/>
      <c r="J15" s="437"/>
      <c r="K15" s="437"/>
      <c r="L15" s="437"/>
    </row>
    <row r="16" spans="1:44" x14ac:dyDescent="0.3">
      <c r="A16" s="754" t="s">
        <v>349</v>
      </c>
      <c r="B16" s="754"/>
      <c r="C16" s="754"/>
      <c r="D16" s="754"/>
      <c r="E16" s="754"/>
      <c r="F16" s="754"/>
      <c r="G16" s="754"/>
      <c r="H16" s="754"/>
      <c r="I16" s="754"/>
      <c r="J16" s="754"/>
      <c r="K16" s="754"/>
      <c r="L16" s="754"/>
    </row>
    <row r="17" spans="1:24" ht="15.5" x14ac:dyDescent="0.35">
      <c r="A17" s="466"/>
      <c r="B17" s="465" t="s">
        <v>351</v>
      </c>
      <c r="C17" s="440"/>
      <c r="D17" s="440"/>
      <c r="E17" s="440"/>
      <c r="F17" s="440"/>
      <c r="G17" s="440"/>
      <c r="H17" s="440"/>
      <c r="I17" s="440"/>
      <c r="J17" s="440"/>
      <c r="K17" s="440"/>
      <c r="L17" s="440"/>
      <c r="M17" s="469" t="s">
        <v>310</v>
      </c>
      <c r="N17" s="470"/>
      <c r="O17" s="470"/>
      <c r="P17" s="470"/>
      <c r="Q17" s="470"/>
      <c r="R17" s="470"/>
      <c r="S17" s="470"/>
      <c r="T17" s="470"/>
      <c r="U17" s="470"/>
      <c r="V17" s="470"/>
      <c r="W17" s="470"/>
      <c r="X17" s="471"/>
    </row>
    <row r="18" spans="1:24" x14ac:dyDescent="0.3">
      <c r="A18" s="440"/>
      <c r="B18" s="465" t="s">
        <v>285</v>
      </c>
      <c r="C18" s="440"/>
      <c r="D18" s="440"/>
      <c r="E18" s="440"/>
      <c r="F18" s="440"/>
      <c r="G18" s="440"/>
      <c r="H18" s="440"/>
      <c r="I18" s="440"/>
      <c r="J18" s="440"/>
      <c r="K18" s="440"/>
      <c r="L18" s="440"/>
      <c r="M18" s="517" t="s">
        <v>311</v>
      </c>
      <c r="X18" s="518"/>
    </row>
    <row r="19" spans="1:24" x14ac:dyDescent="0.3">
      <c r="A19" s="440"/>
      <c r="B19" s="465" t="s">
        <v>286</v>
      </c>
      <c r="C19" s="440"/>
      <c r="D19" s="440"/>
      <c r="E19" s="440"/>
      <c r="F19" s="440"/>
      <c r="G19" s="440"/>
      <c r="H19" s="440"/>
      <c r="I19" s="440"/>
      <c r="J19" s="440"/>
      <c r="K19" s="440"/>
      <c r="L19" s="440"/>
      <c r="M19" s="517" t="s">
        <v>312</v>
      </c>
      <c r="X19" s="518"/>
    </row>
    <row r="20" spans="1:24" ht="15" customHeight="1" x14ac:dyDescent="0.3">
      <c r="A20" s="440"/>
      <c r="B20" s="465" t="s">
        <v>287</v>
      </c>
      <c r="C20" s="440"/>
      <c r="D20" s="440"/>
      <c r="E20" s="440"/>
      <c r="F20" s="440"/>
      <c r="G20" s="440"/>
      <c r="H20" s="440"/>
      <c r="I20" s="440"/>
      <c r="J20" s="440"/>
      <c r="K20" s="440"/>
      <c r="L20" s="440"/>
      <c r="M20" s="517" t="s">
        <v>316</v>
      </c>
      <c r="X20" s="518"/>
    </row>
    <row r="21" spans="1:24" x14ac:dyDescent="0.3">
      <c r="A21" s="440"/>
      <c r="B21" s="465" t="s">
        <v>288</v>
      </c>
      <c r="C21" s="440"/>
      <c r="D21" s="440"/>
      <c r="E21" s="440"/>
      <c r="F21" s="440"/>
      <c r="G21" s="440"/>
      <c r="H21" s="440"/>
      <c r="I21" s="440"/>
      <c r="J21" s="440"/>
      <c r="K21" s="440"/>
      <c r="L21" s="440"/>
      <c r="M21" s="519" t="s">
        <v>313</v>
      </c>
      <c r="N21" s="520"/>
      <c r="O21" s="520"/>
      <c r="P21" s="520"/>
      <c r="Q21" s="520"/>
      <c r="R21" s="520"/>
      <c r="S21" s="520"/>
      <c r="T21" s="520"/>
      <c r="U21" s="520"/>
      <c r="V21" s="520"/>
      <c r="W21" s="520"/>
      <c r="X21" s="521"/>
    </row>
    <row r="22" spans="1:24" x14ac:dyDescent="0.3">
      <c r="A22" s="440"/>
      <c r="B22" s="465" t="s">
        <v>290</v>
      </c>
      <c r="C22" s="440"/>
      <c r="D22" s="440"/>
      <c r="E22" s="440"/>
      <c r="F22" s="440"/>
      <c r="G22" s="440"/>
      <c r="H22" s="440"/>
      <c r="I22" s="440"/>
      <c r="J22" s="440"/>
      <c r="K22" s="440"/>
      <c r="L22" s="440"/>
    </row>
    <row r="23" spans="1:24" x14ac:dyDescent="0.3">
      <c r="A23" s="440"/>
      <c r="B23" s="465" t="s">
        <v>350</v>
      </c>
      <c r="C23" s="440"/>
      <c r="D23" s="440"/>
      <c r="E23" s="440"/>
      <c r="F23" s="440"/>
      <c r="G23" s="440"/>
      <c r="H23" s="440"/>
      <c r="I23" s="440"/>
      <c r="J23" s="440"/>
      <c r="K23" s="440"/>
      <c r="L23" s="440"/>
    </row>
    <row r="24" spans="1:24" x14ac:dyDescent="0.3">
      <c r="A24" s="467" t="s">
        <v>299</v>
      </c>
      <c r="B24" s="437"/>
      <c r="C24" s="437"/>
      <c r="D24" s="437"/>
      <c r="E24" s="437"/>
      <c r="F24" s="437"/>
      <c r="G24" s="437"/>
      <c r="H24" s="437"/>
      <c r="I24" s="437"/>
      <c r="J24" s="437"/>
      <c r="K24" s="437"/>
      <c r="L24" s="437"/>
    </row>
    <row r="25" spans="1:24" ht="15.5" x14ac:dyDescent="0.35">
      <c r="A25" s="468"/>
      <c r="B25" s="437" t="s">
        <v>289</v>
      </c>
      <c r="C25" s="437"/>
      <c r="D25" s="437"/>
      <c r="E25" s="437"/>
      <c r="F25" s="437"/>
      <c r="G25" s="437"/>
      <c r="H25" s="437"/>
      <c r="I25" s="437"/>
      <c r="J25" s="437"/>
      <c r="K25" s="437"/>
      <c r="L25" s="437"/>
      <c r="M25" s="469" t="s">
        <v>314</v>
      </c>
      <c r="N25" s="470"/>
      <c r="O25" s="470"/>
      <c r="P25" s="470"/>
      <c r="Q25" s="470"/>
      <c r="R25" s="470"/>
      <c r="S25" s="470"/>
      <c r="T25" s="470"/>
      <c r="U25" s="470"/>
      <c r="V25" s="470"/>
      <c r="W25" s="470"/>
      <c r="X25" s="471"/>
    </row>
    <row r="26" spans="1:24" x14ac:dyDescent="0.3">
      <c r="A26" s="468"/>
      <c r="B26" s="437" t="s">
        <v>291</v>
      </c>
      <c r="C26" s="437"/>
      <c r="D26" s="437"/>
      <c r="E26" s="437"/>
      <c r="F26" s="437"/>
      <c r="G26" s="437"/>
      <c r="H26" s="437"/>
      <c r="I26" s="437"/>
      <c r="J26" s="437"/>
      <c r="K26" s="437"/>
      <c r="L26" s="437"/>
      <c r="M26" s="517" t="s">
        <v>323</v>
      </c>
      <c r="X26" s="518"/>
    </row>
    <row r="27" spans="1:24" x14ac:dyDescent="0.3">
      <c r="A27" s="468"/>
      <c r="B27" s="437" t="s">
        <v>352</v>
      </c>
      <c r="C27" s="437"/>
      <c r="D27" s="437"/>
      <c r="E27" s="437"/>
      <c r="F27" s="437"/>
      <c r="G27" s="437"/>
      <c r="H27" s="437"/>
      <c r="I27" s="437"/>
      <c r="J27" s="437"/>
      <c r="K27" s="437"/>
      <c r="L27" s="437"/>
      <c r="M27" s="517" t="s">
        <v>320</v>
      </c>
      <c r="X27" s="518"/>
    </row>
    <row r="28" spans="1:24" x14ac:dyDescent="0.3">
      <c r="A28" s="486" t="s">
        <v>300</v>
      </c>
      <c r="B28" s="486"/>
      <c r="C28" s="486"/>
      <c r="D28" s="486"/>
      <c r="E28" s="486"/>
      <c r="F28" s="438"/>
      <c r="G28" s="438"/>
      <c r="H28" s="438"/>
      <c r="I28" s="438"/>
      <c r="J28" s="438"/>
      <c r="K28" s="438"/>
      <c r="L28" s="438"/>
      <c r="M28" s="517" t="s">
        <v>321</v>
      </c>
      <c r="X28" s="518"/>
    </row>
    <row r="29" spans="1:24" x14ac:dyDescent="0.3">
      <c r="A29" s="438"/>
      <c r="B29" s="438" t="s">
        <v>292</v>
      </c>
      <c r="C29" s="438"/>
      <c r="D29" s="438"/>
      <c r="E29" s="438"/>
      <c r="F29" s="438"/>
      <c r="G29" s="438"/>
      <c r="H29" s="438"/>
      <c r="I29" s="438"/>
      <c r="J29" s="438"/>
      <c r="K29" s="438"/>
      <c r="L29" s="438"/>
      <c r="M29" s="517" t="s">
        <v>322</v>
      </c>
      <c r="X29" s="518"/>
    </row>
    <row r="30" spans="1:24" x14ac:dyDescent="0.3">
      <c r="A30" s="438"/>
      <c r="B30" s="438" t="s">
        <v>291</v>
      </c>
      <c r="C30" s="438"/>
      <c r="D30" s="438"/>
      <c r="E30" s="438"/>
      <c r="F30" s="438"/>
      <c r="G30" s="438"/>
      <c r="H30" s="438"/>
      <c r="I30" s="438"/>
      <c r="J30" s="438"/>
      <c r="K30" s="438"/>
      <c r="L30" s="438"/>
      <c r="M30" s="517" t="s">
        <v>324</v>
      </c>
      <c r="X30" s="518"/>
    </row>
    <row r="31" spans="1:24" x14ac:dyDescent="0.3">
      <c r="A31" s="438"/>
      <c r="B31" s="438" t="s">
        <v>352</v>
      </c>
      <c r="C31" s="438"/>
      <c r="D31" s="438"/>
      <c r="E31" s="438"/>
      <c r="F31" s="438"/>
      <c r="G31" s="438"/>
      <c r="H31" s="438"/>
      <c r="I31" s="438"/>
      <c r="J31" s="438"/>
      <c r="K31" s="438"/>
      <c r="L31" s="438"/>
      <c r="M31" s="519" t="s">
        <v>325</v>
      </c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1"/>
    </row>
    <row r="32" spans="1:24" x14ac:dyDescent="0.3">
      <c r="A32" s="514" t="s">
        <v>301</v>
      </c>
      <c r="B32" s="515"/>
      <c r="C32" s="515"/>
      <c r="D32" s="515"/>
      <c r="E32" s="515"/>
      <c r="F32" s="515"/>
      <c r="G32" s="515"/>
      <c r="H32" s="515"/>
      <c r="I32" s="515"/>
      <c r="J32" s="515"/>
      <c r="K32" s="515"/>
      <c r="L32" s="515"/>
    </row>
    <row r="33" spans="1:12" x14ac:dyDescent="0.3">
      <c r="A33" s="516"/>
      <c r="B33" s="515" t="s">
        <v>304</v>
      </c>
      <c r="C33" s="515"/>
      <c r="D33" s="515"/>
      <c r="E33" s="515"/>
      <c r="F33" s="515"/>
      <c r="G33" s="515"/>
      <c r="H33" s="515"/>
      <c r="I33" s="515"/>
      <c r="J33" s="515"/>
      <c r="K33" s="515"/>
      <c r="L33" s="515"/>
    </row>
    <row r="34" spans="1:12" x14ac:dyDescent="0.3">
      <c r="A34" s="516">
        <v>1</v>
      </c>
      <c r="B34" s="515" t="s">
        <v>302</v>
      </c>
      <c r="C34" s="515"/>
      <c r="D34" s="515"/>
      <c r="E34" s="515"/>
      <c r="F34" s="515"/>
      <c r="G34" s="515"/>
      <c r="H34" s="515"/>
      <c r="I34" s="515"/>
      <c r="J34" s="515"/>
      <c r="K34" s="515"/>
      <c r="L34" s="515"/>
    </row>
    <row r="35" spans="1:12" x14ac:dyDescent="0.3">
      <c r="A35" s="516">
        <v>2</v>
      </c>
      <c r="B35" s="515" t="s">
        <v>303</v>
      </c>
      <c r="C35" s="515"/>
      <c r="D35" s="515"/>
      <c r="E35" s="515"/>
      <c r="F35" s="515"/>
      <c r="G35" s="515"/>
      <c r="H35" s="515"/>
      <c r="I35" s="515"/>
      <c r="J35" s="515"/>
      <c r="K35" s="515"/>
      <c r="L35" s="515"/>
    </row>
    <row r="36" spans="1:12" x14ac:dyDescent="0.3">
      <c r="A36" s="437"/>
      <c r="B36" s="437"/>
      <c r="C36" s="437"/>
      <c r="D36" s="437"/>
      <c r="E36" s="437"/>
      <c r="F36" s="437"/>
      <c r="G36" s="437"/>
      <c r="H36" s="437"/>
      <c r="I36" s="437"/>
      <c r="J36" s="437"/>
      <c r="K36" s="437"/>
      <c r="L36" s="437"/>
    </row>
    <row r="37" spans="1:12" x14ac:dyDescent="0.3">
      <c r="A37" s="437"/>
      <c r="B37" s="437"/>
      <c r="C37" s="437"/>
      <c r="D37" s="437"/>
      <c r="E37" s="437"/>
      <c r="F37" s="437"/>
      <c r="G37" s="437"/>
      <c r="H37" s="437"/>
      <c r="I37" s="437"/>
      <c r="J37" s="437"/>
      <c r="K37" s="437"/>
      <c r="L37" s="437"/>
    </row>
    <row r="38" spans="1:12" x14ac:dyDescent="0.3">
      <c r="A38" s="437"/>
      <c r="B38" s="437"/>
      <c r="C38" s="437"/>
      <c r="D38" s="437"/>
      <c r="E38" s="437"/>
      <c r="F38" s="437"/>
      <c r="G38" s="437"/>
      <c r="H38" s="437"/>
      <c r="I38" s="437"/>
      <c r="J38" s="437"/>
      <c r="K38" s="437"/>
      <c r="L38" s="437"/>
    </row>
    <row r="39" spans="1:12" x14ac:dyDescent="0.3">
      <c r="A39" s="437"/>
      <c r="B39" s="437"/>
      <c r="C39" s="437"/>
      <c r="D39" s="437"/>
      <c r="E39" s="437"/>
      <c r="F39" s="437"/>
      <c r="G39" s="437"/>
      <c r="H39" s="437"/>
      <c r="I39" s="437"/>
      <c r="J39" s="437"/>
      <c r="K39" s="437"/>
      <c r="L39" s="437"/>
    </row>
    <row r="40" spans="1:12" x14ac:dyDescent="0.3">
      <c r="A40" s="437"/>
      <c r="B40" s="437"/>
      <c r="C40" s="437"/>
      <c r="D40" s="437"/>
      <c r="E40" s="437"/>
      <c r="F40" s="437"/>
      <c r="G40" s="437"/>
      <c r="H40" s="437"/>
      <c r="I40" s="437"/>
      <c r="J40" s="437"/>
      <c r="K40" s="437"/>
      <c r="L40" s="437"/>
    </row>
    <row r="41" spans="1:12" x14ac:dyDescent="0.3">
      <c r="A41" s="437"/>
      <c r="B41" s="437"/>
      <c r="C41" s="437"/>
      <c r="D41" s="437"/>
      <c r="E41" s="437"/>
      <c r="F41" s="437"/>
      <c r="G41" s="437"/>
      <c r="H41" s="437"/>
      <c r="I41" s="437"/>
      <c r="J41" s="437"/>
      <c r="K41" s="437"/>
      <c r="L41" s="437"/>
    </row>
    <row r="42" spans="1:12" x14ac:dyDescent="0.3">
      <c r="A42" s="437"/>
      <c r="B42" s="437"/>
      <c r="C42" s="437"/>
      <c r="D42" s="437"/>
      <c r="E42" s="437"/>
      <c r="F42" s="437"/>
      <c r="G42" s="437"/>
      <c r="H42" s="437"/>
      <c r="I42" s="437"/>
      <c r="J42" s="437"/>
      <c r="K42" s="437"/>
      <c r="L42" s="437"/>
    </row>
    <row r="43" spans="1:12" x14ac:dyDescent="0.3">
      <c r="A43" s="437"/>
      <c r="B43" s="437"/>
      <c r="C43" s="437"/>
      <c r="D43" s="437"/>
      <c r="E43" s="437"/>
      <c r="F43" s="437"/>
      <c r="G43" s="437"/>
      <c r="H43" s="437"/>
      <c r="I43" s="437"/>
      <c r="J43" s="437"/>
      <c r="K43" s="437"/>
      <c r="L43" s="437"/>
    </row>
    <row r="44" spans="1:12" x14ac:dyDescent="0.3">
      <c r="A44" s="437"/>
      <c r="B44" s="437"/>
      <c r="C44" s="437"/>
      <c r="D44" s="437"/>
      <c r="E44" s="437"/>
      <c r="F44" s="437"/>
      <c r="G44" s="437"/>
      <c r="H44" s="437"/>
      <c r="I44" s="437"/>
      <c r="J44" s="437"/>
      <c r="K44" s="437"/>
      <c r="L44" s="437"/>
    </row>
    <row r="45" spans="1:12" x14ac:dyDescent="0.3">
      <c r="A45" s="437"/>
      <c r="B45" s="437"/>
      <c r="C45" s="437"/>
      <c r="D45" s="437"/>
      <c r="E45" s="437"/>
      <c r="F45" s="437"/>
      <c r="G45" s="437"/>
      <c r="H45" s="437"/>
      <c r="I45" s="437"/>
      <c r="J45" s="437"/>
      <c r="K45" s="437"/>
      <c r="L45" s="437"/>
    </row>
    <row r="46" spans="1:12" x14ac:dyDescent="0.3">
      <c r="A46" s="437"/>
      <c r="B46" s="437"/>
      <c r="C46" s="437"/>
      <c r="D46" s="437"/>
      <c r="E46" s="437"/>
      <c r="F46" s="437"/>
      <c r="G46" s="437"/>
      <c r="H46" s="437"/>
      <c r="I46" s="437"/>
      <c r="J46" s="437"/>
      <c r="K46" s="437"/>
      <c r="L46" s="437"/>
    </row>
    <row r="47" spans="1:12" x14ac:dyDescent="0.3">
      <c r="A47" s="437"/>
      <c r="B47" s="437"/>
      <c r="C47" s="437"/>
      <c r="D47" s="437"/>
      <c r="E47" s="437"/>
      <c r="F47" s="437"/>
      <c r="G47" s="437"/>
      <c r="H47" s="437"/>
      <c r="I47" s="437"/>
      <c r="J47" s="437"/>
      <c r="K47" s="437"/>
      <c r="L47" s="437"/>
    </row>
    <row r="48" spans="1:12" x14ac:dyDescent="0.3">
      <c r="A48" s="437"/>
      <c r="B48" s="437"/>
      <c r="C48" s="437"/>
      <c r="D48" s="437"/>
      <c r="E48" s="437"/>
      <c r="F48" s="437"/>
      <c r="G48" s="437"/>
      <c r="H48" s="437"/>
      <c r="I48" s="437"/>
      <c r="J48" s="437"/>
      <c r="K48" s="437"/>
      <c r="L48" s="437"/>
    </row>
    <row r="49" spans="1:12" x14ac:dyDescent="0.3">
      <c r="A49" s="437"/>
      <c r="B49" s="437"/>
      <c r="C49" s="437"/>
      <c r="D49" s="437"/>
      <c r="E49" s="437"/>
      <c r="F49" s="437"/>
      <c r="G49" s="437"/>
      <c r="H49" s="437"/>
      <c r="I49" s="437"/>
      <c r="J49" s="437"/>
      <c r="K49" s="437"/>
      <c r="L49" s="437"/>
    </row>
    <row r="50" spans="1:12" x14ac:dyDescent="0.3">
      <c r="A50" s="437"/>
      <c r="B50" s="437"/>
      <c r="C50" s="437"/>
      <c r="D50" s="437"/>
      <c r="E50" s="437"/>
      <c r="F50" s="437"/>
      <c r="G50" s="437"/>
      <c r="H50" s="437"/>
      <c r="I50" s="437"/>
      <c r="J50" s="437"/>
      <c r="K50" s="437"/>
      <c r="L50" s="437"/>
    </row>
    <row r="51" spans="1:12" x14ac:dyDescent="0.3">
      <c r="A51" s="437"/>
      <c r="B51" s="437"/>
      <c r="C51" s="437"/>
      <c r="D51" s="437"/>
      <c r="E51" s="437"/>
      <c r="F51" s="437"/>
      <c r="G51" s="437"/>
      <c r="H51" s="437"/>
      <c r="I51" s="437"/>
      <c r="J51" s="437"/>
      <c r="K51" s="437"/>
      <c r="L51" s="437"/>
    </row>
    <row r="52" spans="1:12" x14ac:dyDescent="0.3">
      <c r="A52" s="437"/>
      <c r="B52" s="437"/>
      <c r="C52" s="437"/>
      <c r="D52" s="437"/>
      <c r="E52" s="437"/>
      <c r="F52" s="437"/>
      <c r="G52" s="437"/>
      <c r="H52" s="437"/>
      <c r="I52" s="437"/>
      <c r="J52" s="437"/>
      <c r="K52" s="437"/>
      <c r="L52" s="437"/>
    </row>
    <row r="53" spans="1:12" x14ac:dyDescent="0.3">
      <c r="A53" s="437"/>
      <c r="B53" s="437"/>
      <c r="C53" s="437"/>
      <c r="D53" s="437"/>
      <c r="E53" s="437"/>
      <c r="F53" s="437"/>
      <c r="G53" s="437"/>
      <c r="H53" s="437"/>
      <c r="I53" s="437"/>
      <c r="J53" s="437"/>
      <c r="K53" s="437"/>
      <c r="L53" s="437"/>
    </row>
    <row r="54" spans="1:12" x14ac:dyDescent="0.3">
      <c r="A54" s="437"/>
      <c r="B54" s="437"/>
      <c r="C54" s="437"/>
      <c r="D54" s="437"/>
      <c r="E54" s="437"/>
      <c r="F54" s="437"/>
      <c r="G54" s="437"/>
      <c r="H54" s="437"/>
      <c r="I54" s="437"/>
      <c r="J54" s="437"/>
      <c r="K54" s="437"/>
      <c r="L54" s="437"/>
    </row>
    <row r="55" spans="1:12" x14ac:dyDescent="0.3">
      <c r="A55" s="437"/>
      <c r="B55" s="437"/>
      <c r="C55" s="437"/>
      <c r="D55" s="437"/>
      <c r="E55" s="437"/>
      <c r="F55" s="437"/>
      <c r="G55" s="437"/>
      <c r="H55" s="437"/>
      <c r="I55" s="437"/>
      <c r="J55" s="437"/>
      <c r="K55" s="437"/>
      <c r="L55" s="437"/>
    </row>
    <row r="56" spans="1:12" x14ac:dyDescent="0.3">
      <c r="A56" s="437"/>
      <c r="B56" s="437"/>
      <c r="C56" s="437"/>
      <c r="D56" s="437"/>
      <c r="E56" s="437"/>
      <c r="F56" s="437"/>
      <c r="G56" s="437"/>
      <c r="H56" s="437"/>
      <c r="I56" s="437"/>
      <c r="J56" s="437"/>
      <c r="K56" s="437"/>
      <c r="L56" s="437"/>
    </row>
    <row r="57" spans="1:12" x14ac:dyDescent="0.3">
      <c r="A57" s="437"/>
      <c r="B57" s="437"/>
      <c r="C57" s="437"/>
      <c r="D57" s="437"/>
      <c r="E57" s="437"/>
      <c r="F57" s="437"/>
      <c r="G57" s="437"/>
      <c r="H57" s="437"/>
      <c r="I57" s="437"/>
      <c r="J57" s="437"/>
      <c r="K57" s="437"/>
      <c r="L57" s="437"/>
    </row>
    <row r="58" spans="1:12" x14ac:dyDescent="0.3">
      <c r="A58" s="437"/>
      <c r="B58" s="437"/>
      <c r="C58" s="437"/>
      <c r="D58" s="437"/>
      <c r="E58" s="437"/>
      <c r="F58" s="437"/>
      <c r="G58" s="437"/>
      <c r="H58" s="437"/>
      <c r="I58" s="437"/>
      <c r="J58" s="437"/>
      <c r="K58" s="437"/>
      <c r="L58" s="437"/>
    </row>
    <row r="59" spans="1:12" x14ac:dyDescent="0.3">
      <c r="A59" s="437"/>
      <c r="B59" s="437"/>
      <c r="C59" s="437"/>
      <c r="D59" s="437"/>
      <c r="E59" s="437"/>
      <c r="F59" s="437"/>
      <c r="G59" s="437"/>
      <c r="H59" s="437"/>
      <c r="I59" s="437"/>
      <c r="J59" s="437"/>
      <c r="K59" s="437"/>
      <c r="L59" s="437"/>
    </row>
    <row r="60" spans="1:12" x14ac:dyDescent="0.3">
      <c r="A60" s="437"/>
      <c r="B60" s="437"/>
      <c r="C60" s="437"/>
      <c r="D60" s="437"/>
      <c r="E60" s="437"/>
      <c r="F60" s="437"/>
      <c r="G60" s="437"/>
      <c r="H60" s="437"/>
      <c r="I60" s="437"/>
      <c r="J60" s="437"/>
      <c r="K60" s="437"/>
      <c r="L60" s="437"/>
    </row>
    <row r="61" spans="1:12" x14ac:dyDescent="0.3">
      <c r="A61" s="437"/>
      <c r="B61" s="437"/>
      <c r="C61" s="437"/>
      <c r="D61" s="437"/>
      <c r="E61" s="437"/>
      <c r="F61" s="437"/>
      <c r="G61" s="437"/>
      <c r="H61" s="437"/>
      <c r="I61" s="437"/>
      <c r="J61" s="437"/>
      <c r="K61" s="437"/>
      <c r="L61" s="437"/>
    </row>
    <row r="62" spans="1:12" x14ac:dyDescent="0.3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</row>
    <row r="63" spans="1:12" x14ac:dyDescent="0.3">
      <c r="A63" s="437"/>
      <c r="B63" s="437"/>
      <c r="C63" s="437"/>
      <c r="D63" s="437"/>
      <c r="E63" s="437"/>
      <c r="F63" s="437"/>
      <c r="G63" s="437"/>
      <c r="H63" s="437"/>
      <c r="I63" s="437"/>
      <c r="J63" s="437"/>
      <c r="K63" s="437"/>
      <c r="L63" s="437"/>
    </row>
    <row r="64" spans="1:12" x14ac:dyDescent="0.3">
      <c r="A64" s="437"/>
      <c r="B64" s="437"/>
      <c r="C64" s="437"/>
      <c r="D64" s="437"/>
      <c r="E64" s="437"/>
      <c r="F64" s="437"/>
      <c r="G64" s="437"/>
      <c r="H64" s="437"/>
      <c r="I64" s="437"/>
      <c r="J64" s="437"/>
      <c r="K64" s="437"/>
      <c r="L64" s="437"/>
    </row>
    <row r="65" spans="1:12" x14ac:dyDescent="0.3">
      <c r="A65" s="437"/>
      <c r="B65" s="437"/>
      <c r="C65" s="437"/>
      <c r="D65" s="437"/>
      <c r="E65" s="437"/>
      <c r="F65" s="437"/>
      <c r="G65" s="437"/>
      <c r="H65" s="437"/>
      <c r="I65" s="437"/>
      <c r="J65" s="437"/>
      <c r="K65" s="437"/>
      <c r="L65" s="437"/>
    </row>
    <row r="66" spans="1:12" x14ac:dyDescent="0.3">
      <c r="A66" s="437"/>
      <c r="B66" s="437"/>
      <c r="C66" s="437"/>
      <c r="D66" s="437"/>
      <c r="E66" s="437"/>
      <c r="F66" s="437"/>
      <c r="G66" s="437"/>
      <c r="H66" s="437"/>
      <c r="I66" s="437"/>
      <c r="J66" s="437"/>
      <c r="K66" s="437"/>
      <c r="L66" s="437"/>
    </row>
    <row r="67" spans="1:12" x14ac:dyDescent="0.3">
      <c r="A67" s="437"/>
      <c r="B67" s="437"/>
      <c r="C67" s="437"/>
      <c r="D67" s="437"/>
      <c r="E67" s="437"/>
      <c r="F67" s="437"/>
      <c r="G67" s="437"/>
      <c r="H67" s="437"/>
      <c r="I67" s="437"/>
      <c r="J67" s="437"/>
      <c r="K67" s="437"/>
      <c r="L67" s="437"/>
    </row>
    <row r="68" spans="1:12" x14ac:dyDescent="0.3">
      <c r="A68" s="437"/>
      <c r="B68" s="437"/>
      <c r="C68" s="437"/>
      <c r="D68" s="437"/>
      <c r="E68" s="437"/>
      <c r="F68" s="437"/>
      <c r="G68" s="437"/>
      <c r="H68" s="437"/>
      <c r="I68" s="437"/>
      <c r="J68" s="437"/>
      <c r="K68" s="437"/>
      <c r="L68" s="437"/>
    </row>
    <row r="69" spans="1:12" x14ac:dyDescent="0.3">
      <c r="A69" s="437"/>
      <c r="B69" s="437"/>
      <c r="C69" s="437"/>
      <c r="D69" s="437"/>
      <c r="E69" s="437"/>
      <c r="F69" s="437"/>
      <c r="G69" s="437"/>
      <c r="H69" s="437"/>
      <c r="I69" s="437"/>
      <c r="J69" s="437"/>
      <c r="K69" s="437"/>
      <c r="L69" s="437"/>
    </row>
    <row r="70" spans="1:12" x14ac:dyDescent="0.3">
      <c r="A70" s="437"/>
      <c r="B70" s="437"/>
      <c r="C70" s="437"/>
      <c r="D70" s="437"/>
      <c r="E70" s="437"/>
      <c r="F70" s="437"/>
      <c r="G70" s="437"/>
      <c r="H70" s="437"/>
      <c r="I70" s="437"/>
      <c r="J70" s="437"/>
      <c r="K70" s="437"/>
      <c r="L70" s="437"/>
    </row>
    <row r="71" spans="1:12" x14ac:dyDescent="0.3">
      <c r="A71" s="437"/>
      <c r="B71" s="437"/>
      <c r="C71" s="437"/>
      <c r="D71" s="437"/>
      <c r="E71" s="437"/>
      <c r="F71" s="437"/>
      <c r="G71" s="437"/>
      <c r="H71" s="437"/>
      <c r="I71" s="437"/>
      <c r="J71" s="437"/>
      <c r="K71" s="437"/>
      <c r="L71" s="437"/>
    </row>
    <row r="72" spans="1:12" x14ac:dyDescent="0.3">
      <c r="A72" s="437"/>
      <c r="B72" s="437"/>
      <c r="C72" s="437"/>
      <c r="D72" s="437"/>
      <c r="E72" s="437"/>
      <c r="F72" s="437"/>
      <c r="G72" s="437"/>
      <c r="H72" s="437"/>
      <c r="I72" s="437"/>
      <c r="J72" s="437"/>
      <c r="K72" s="437"/>
      <c r="L72" s="437"/>
    </row>
    <row r="73" spans="1:12" x14ac:dyDescent="0.3">
      <c r="A73" s="437"/>
      <c r="B73" s="437"/>
      <c r="C73" s="437"/>
      <c r="D73" s="437"/>
      <c r="E73" s="437"/>
      <c r="F73" s="437"/>
      <c r="G73" s="437"/>
      <c r="H73" s="437"/>
      <c r="I73" s="437"/>
      <c r="J73" s="437"/>
      <c r="K73" s="437"/>
      <c r="L73" s="437"/>
    </row>
    <row r="74" spans="1:12" x14ac:dyDescent="0.3">
      <c r="A74" s="437"/>
      <c r="B74" s="437"/>
      <c r="C74" s="437"/>
      <c r="D74" s="437"/>
      <c r="E74" s="437"/>
      <c r="F74" s="437"/>
      <c r="G74" s="437"/>
      <c r="H74" s="437"/>
      <c r="I74" s="437"/>
      <c r="J74" s="437"/>
      <c r="K74" s="437"/>
      <c r="L74" s="437"/>
    </row>
    <row r="75" spans="1:12" x14ac:dyDescent="0.3">
      <c r="A75" s="437"/>
      <c r="B75" s="437"/>
      <c r="C75" s="437"/>
      <c r="D75" s="437"/>
      <c r="E75" s="437"/>
      <c r="F75" s="437"/>
      <c r="G75" s="437"/>
      <c r="H75" s="437"/>
      <c r="I75" s="437"/>
      <c r="J75" s="437"/>
      <c r="K75" s="437"/>
      <c r="L75" s="437"/>
    </row>
    <row r="76" spans="1:12" x14ac:dyDescent="0.3">
      <c r="A76" s="437"/>
      <c r="B76" s="437"/>
      <c r="C76" s="437"/>
      <c r="D76" s="437"/>
      <c r="E76" s="437"/>
      <c r="F76" s="437"/>
      <c r="G76" s="437"/>
      <c r="H76" s="437"/>
      <c r="I76" s="437"/>
      <c r="J76" s="437"/>
      <c r="K76" s="437"/>
      <c r="L76" s="437"/>
    </row>
    <row r="77" spans="1:12" x14ac:dyDescent="0.3">
      <c r="A77" s="437"/>
      <c r="B77" s="437"/>
      <c r="C77" s="437"/>
      <c r="D77" s="437"/>
      <c r="E77" s="437"/>
      <c r="F77" s="437"/>
      <c r="G77" s="437"/>
      <c r="H77" s="437"/>
      <c r="I77" s="437"/>
      <c r="J77" s="437"/>
      <c r="K77" s="437"/>
      <c r="L77" s="437"/>
    </row>
    <row r="78" spans="1:12" x14ac:dyDescent="0.3">
      <c r="A78" s="437"/>
      <c r="B78" s="437"/>
      <c r="C78" s="437"/>
      <c r="D78" s="437"/>
      <c r="E78" s="437"/>
      <c r="F78" s="437"/>
      <c r="G78" s="437"/>
      <c r="H78" s="437"/>
      <c r="I78" s="437"/>
      <c r="J78" s="437"/>
      <c r="K78" s="437"/>
      <c r="L78" s="437"/>
    </row>
    <row r="79" spans="1:12" x14ac:dyDescent="0.3">
      <c r="A79" s="437"/>
      <c r="B79" s="437"/>
      <c r="C79" s="437"/>
      <c r="D79" s="437"/>
      <c r="E79" s="437"/>
      <c r="F79" s="437"/>
      <c r="G79" s="437"/>
      <c r="H79" s="437"/>
      <c r="I79" s="437"/>
      <c r="J79" s="437"/>
      <c r="K79" s="437"/>
      <c r="L79" s="437"/>
    </row>
    <row r="80" spans="1:12" x14ac:dyDescent="0.3">
      <c r="A80" s="437"/>
      <c r="B80" s="437"/>
      <c r="C80" s="437"/>
      <c r="D80" s="437"/>
      <c r="E80" s="437"/>
      <c r="F80" s="437"/>
      <c r="G80" s="437"/>
      <c r="H80" s="437"/>
      <c r="I80" s="437"/>
      <c r="J80" s="437"/>
      <c r="K80" s="437"/>
      <c r="L80" s="437"/>
    </row>
    <row r="81" spans="1:12" x14ac:dyDescent="0.3">
      <c r="A81" s="437"/>
      <c r="B81" s="437"/>
      <c r="C81" s="437"/>
      <c r="D81" s="437"/>
      <c r="E81" s="437"/>
      <c r="F81" s="437"/>
      <c r="G81" s="437"/>
      <c r="H81" s="437"/>
      <c r="I81" s="437"/>
      <c r="J81" s="437"/>
      <c r="K81" s="437"/>
      <c r="L81" s="437"/>
    </row>
    <row r="82" spans="1:12" x14ac:dyDescent="0.3">
      <c r="A82" s="437"/>
      <c r="B82" s="437"/>
      <c r="C82" s="437"/>
      <c r="D82" s="437"/>
      <c r="E82" s="437"/>
      <c r="F82" s="437"/>
      <c r="G82" s="437"/>
      <c r="H82" s="437"/>
      <c r="I82" s="437"/>
      <c r="J82" s="437"/>
      <c r="K82" s="437"/>
      <c r="L82" s="437"/>
    </row>
    <row r="83" spans="1:12" x14ac:dyDescent="0.3">
      <c r="A83" s="437"/>
      <c r="B83" s="437"/>
      <c r="C83" s="437"/>
      <c r="D83" s="437"/>
      <c r="E83" s="437"/>
      <c r="F83" s="437"/>
      <c r="G83" s="437"/>
      <c r="H83" s="437"/>
      <c r="I83" s="437"/>
      <c r="J83" s="437"/>
      <c r="K83" s="437"/>
      <c r="L83" s="437"/>
    </row>
    <row r="84" spans="1:12" x14ac:dyDescent="0.3">
      <c r="A84" s="437"/>
      <c r="B84" s="437"/>
      <c r="C84" s="437"/>
      <c r="D84" s="437"/>
      <c r="E84" s="437"/>
      <c r="F84" s="437"/>
      <c r="G84" s="437"/>
      <c r="H84" s="437"/>
      <c r="I84" s="437"/>
      <c r="J84" s="437"/>
      <c r="K84" s="437"/>
      <c r="L84" s="437"/>
    </row>
    <row r="85" spans="1:12" x14ac:dyDescent="0.3">
      <c r="A85" s="437"/>
      <c r="B85" s="437"/>
      <c r="C85" s="437"/>
      <c r="D85" s="437"/>
      <c r="E85" s="437"/>
      <c r="F85" s="437"/>
      <c r="G85" s="437"/>
      <c r="H85" s="437"/>
      <c r="I85" s="437"/>
      <c r="J85" s="437"/>
      <c r="K85" s="437"/>
      <c r="L85" s="437"/>
    </row>
    <row r="86" spans="1:12" x14ac:dyDescent="0.3">
      <c r="A86" s="437"/>
      <c r="B86" s="437"/>
      <c r="C86" s="437"/>
      <c r="D86" s="437"/>
      <c r="E86" s="437"/>
      <c r="F86" s="437"/>
      <c r="G86" s="437"/>
      <c r="H86" s="437"/>
      <c r="I86" s="437"/>
      <c r="J86" s="437"/>
      <c r="K86" s="437"/>
      <c r="L86" s="437"/>
    </row>
    <row r="87" spans="1:12" x14ac:dyDescent="0.3">
      <c r="A87" s="437"/>
      <c r="B87" s="437"/>
      <c r="C87" s="437"/>
      <c r="D87" s="437"/>
      <c r="E87" s="437"/>
      <c r="F87" s="437"/>
      <c r="G87" s="437"/>
      <c r="H87" s="437"/>
      <c r="I87" s="437"/>
      <c r="J87" s="437"/>
      <c r="K87" s="437"/>
      <c r="L87" s="437"/>
    </row>
    <row r="88" spans="1:12" x14ac:dyDescent="0.3">
      <c r="A88" s="437"/>
      <c r="B88" s="437"/>
      <c r="C88" s="437"/>
      <c r="D88" s="437"/>
      <c r="E88" s="437"/>
      <c r="F88" s="437"/>
      <c r="G88" s="437"/>
      <c r="H88" s="437"/>
      <c r="I88" s="437"/>
      <c r="J88" s="437"/>
      <c r="K88" s="437"/>
      <c r="L88" s="437"/>
    </row>
    <row r="89" spans="1:12" x14ac:dyDescent="0.3">
      <c r="A89" s="437"/>
      <c r="B89" s="437"/>
      <c r="C89" s="437"/>
      <c r="D89" s="437"/>
      <c r="E89" s="437"/>
      <c r="F89" s="437"/>
      <c r="G89" s="437"/>
      <c r="H89" s="437"/>
      <c r="I89" s="437"/>
      <c r="J89" s="437"/>
      <c r="K89" s="437"/>
      <c r="L89" s="437"/>
    </row>
    <row r="90" spans="1:12" x14ac:dyDescent="0.3">
      <c r="A90" s="437"/>
      <c r="B90" s="437"/>
      <c r="C90" s="437"/>
      <c r="D90" s="437"/>
      <c r="E90" s="437"/>
      <c r="F90" s="437"/>
      <c r="G90" s="437"/>
      <c r="H90" s="437"/>
      <c r="I90" s="437"/>
      <c r="J90" s="437"/>
      <c r="K90" s="437"/>
      <c r="L90" s="437"/>
    </row>
    <row r="91" spans="1:12" x14ac:dyDescent="0.3">
      <c r="A91" s="437"/>
      <c r="B91" s="437"/>
      <c r="C91" s="437"/>
      <c r="D91" s="437"/>
      <c r="E91" s="437"/>
      <c r="F91" s="437"/>
      <c r="G91" s="437"/>
      <c r="H91" s="437"/>
      <c r="I91" s="437"/>
      <c r="J91" s="437"/>
      <c r="K91" s="437"/>
      <c r="L91" s="437"/>
    </row>
    <row r="92" spans="1:12" x14ac:dyDescent="0.3">
      <c r="A92" s="437"/>
      <c r="B92" s="437"/>
      <c r="C92" s="437"/>
      <c r="D92" s="437"/>
      <c r="E92" s="437"/>
      <c r="F92" s="437"/>
      <c r="G92" s="437"/>
      <c r="H92" s="437"/>
      <c r="I92" s="437"/>
      <c r="J92" s="437"/>
      <c r="K92" s="437"/>
      <c r="L92" s="437"/>
    </row>
    <row r="93" spans="1:12" x14ac:dyDescent="0.3">
      <c r="A93" s="437"/>
      <c r="B93" s="437"/>
      <c r="C93" s="437"/>
      <c r="D93" s="437"/>
      <c r="E93" s="437"/>
      <c r="F93" s="437"/>
      <c r="G93" s="437"/>
      <c r="H93" s="437"/>
      <c r="I93" s="437"/>
      <c r="J93" s="437"/>
      <c r="K93" s="437"/>
      <c r="L93" s="437"/>
    </row>
    <row r="94" spans="1:12" x14ac:dyDescent="0.3">
      <c r="A94" s="437"/>
      <c r="B94" s="437"/>
      <c r="C94" s="437"/>
      <c r="D94" s="437"/>
      <c r="E94" s="437"/>
      <c r="F94" s="437"/>
      <c r="G94" s="437"/>
      <c r="H94" s="437"/>
      <c r="I94" s="437"/>
      <c r="J94" s="437"/>
      <c r="K94" s="437"/>
      <c r="L94" s="437"/>
    </row>
    <row r="95" spans="1:12" x14ac:dyDescent="0.3">
      <c r="A95" s="437"/>
      <c r="B95" s="437"/>
      <c r="C95" s="437"/>
      <c r="D95" s="437"/>
      <c r="E95" s="437"/>
      <c r="F95" s="437"/>
      <c r="G95" s="437"/>
      <c r="H95" s="437"/>
      <c r="I95" s="437"/>
      <c r="J95" s="437"/>
      <c r="K95" s="437"/>
      <c r="L95" s="437"/>
    </row>
    <row r="96" spans="1:12" x14ac:dyDescent="0.3">
      <c r="A96" s="437"/>
      <c r="B96" s="437"/>
      <c r="C96" s="437"/>
      <c r="D96" s="437"/>
      <c r="E96" s="437"/>
      <c r="F96" s="437"/>
      <c r="G96" s="437"/>
      <c r="H96" s="437"/>
      <c r="I96" s="437"/>
      <c r="J96" s="437"/>
      <c r="K96" s="437"/>
      <c r="L96" s="437"/>
    </row>
    <row r="97" spans="1:12" x14ac:dyDescent="0.3">
      <c r="A97" s="437"/>
      <c r="B97" s="437"/>
      <c r="C97" s="437"/>
      <c r="D97" s="437"/>
      <c r="E97" s="437"/>
      <c r="F97" s="437"/>
      <c r="G97" s="437"/>
      <c r="H97" s="437"/>
      <c r="I97" s="437"/>
      <c r="J97" s="437"/>
      <c r="K97" s="437"/>
      <c r="L97" s="437"/>
    </row>
    <row r="98" spans="1:12" x14ac:dyDescent="0.3">
      <c r="A98" s="437"/>
      <c r="B98" s="437"/>
      <c r="C98" s="437"/>
      <c r="D98" s="437"/>
      <c r="E98" s="437"/>
      <c r="F98" s="437"/>
      <c r="G98" s="437"/>
      <c r="H98" s="437"/>
      <c r="I98" s="437"/>
      <c r="J98" s="437"/>
      <c r="K98" s="437"/>
      <c r="L98" s="437"/>
    </row>
    <row r="99" spans="1:12" x14ac:dyDescent="0.3">
      <c r="A99" s="437"/>
      <c r="B99" s="437"/>
      <c r="C99" s="437"/>
      <c r="D99" s="437"/>
      <c r="E99" s="437"/>
      <c r="F99" s="437"/>
      <c r="G99" s="437"/>
      <c r="H99" s="437"/>
      <c r="I99" s="437"/>
      <c r="J99" s="437"/>
      <c r="K99" s="437"/>
      <c r="L99" s="437"/>
    </row>
    <row r="100" spans="1:12" x14ac:dyDescent="0.3">
      <c r="A100" s="437"/>
      <c r="B100" s="437"/>
      <c r="C100" s="437"/>
      <c r="D100" s="437"/>
      <c r="E100" s="437"/>
      <c r="F100" s="437"/>
      <c r="G100" s="437"/>
      <c r="H100" s="437"/>
      <c r="I100" s="437"/>
      <c r="J100" s="437"/>
      <c r="K100" s="437"/>
      <c r="L100" s="437"/>
    </row>
    <row r="101" spans="1:12" x14ac:dyDescent="0.3">
      <c r="A101" s="437"/>
      <c r="B101" s="437"/>
      <c r="C101" s="437"/>
      <c r="D101" s="437"/>
      <c r="E101" s="437"/>
      <c r="F101" s="437"/>
      <c r="G101" s="437"/>
      <c r="H101" s="437"/>
      <c r="I101" s="437"/>
      <c r="J101" s="437"/>
      <c r="K101" s="437"/>
      <c r="L101" s="437"/>
    </row>
    <row r="102" spans="1:12" x14ac:dyDescent="0.3">
      <c r="A102" s="437"/>
      <c r="B102" s="437"/>
      <c r="C102" s="437"/>
      <c r="D102" s="437"/>
      <c r="E102" s="437"/>
      <c r="F102" s="437"/>
      <c r="G102" s="437"/>
      <c r="H102" s="437"/>
      <c r="I102" s="437"/>
      <c r="J102" s="437"/>
      <c r="K102" s="437"/>
      <c r="L102" s="437"/>
    </row>
    <row r="103" spans="1:12" x14ac:dyDescent="0.3">
      <c r="A103" s="437"/>
      <c r="B103" s="437"/>
      <c r="C103" s="437"/>
      <c r="D103" s="437"/>
      <c r="E103" s="437"/>
      <c r="F103" s="437"/>
      <c r="G103" s="437"/>
      <c r="H103" s="437"/>
      <c r="I103" s="437"/>
      <c r="J103" s="437"/>
      <c r="K103" s="437"/>
      <c r="L103" s="437"/>
    </row>
    <row r="104" spans="1:12" x14ac:dyDescent="0.3">
      <c r="A104" s="437"/>
      <c r="B104" s="437"/>
      <c r="C104" s="437"/>
      <c r="D104" s="437"/>
      <c r="E104" s="437"/>
      <c r="F104" s="437"/>
      <c r="G104" s="437"/>
      <c r="H104" s="437"/>
      <c r="I104" s="437"/>
      <c r="J104" s="437"/>
      <c r="K104" s="437"/>
      <c r="L104" s="437"/>
    </row>
    <row r="105" spans="1:12" x14ac:dyDescent="0.3">
      <c r="A105" s="437"/>
      <c r="B105" s="437"/>
      <c r="C105" s="437"/>
      <c r="D105" s="437"/>
      <c r="E105" s="437"/>
      <c r="F105" s="437"/>
      <c r="G105" s="437"/>
      <c r="H105" s="437"/>
      <c r="I105" s="437"/>
      <c r="J105" s="437"/>
      <c r="K105" s="437"/>
      <c r="L105" s="437"/>
    </row>
    <row r="106" spans="1:12" x14ac:dyDescent="0.3">
      <c r="A106" s="437"/>
      <c r="B106" s="437"/>
      <c r="C106" s="437"/>
      <c r="D106" s="437"/>
      <c r="E106" s="437"/>
      <c r="F106" s="437"/>
      <c r="G106" s="437"/>
      <c r="H106" s="437"/>
      <c r="I106" s="437"/>
      <c r="J106" s="437"/>
      <c r="K106" s="437"/>
      <c r="L106" s="437"/>
    </row>
    <row r="107" spans="1:12" x14ac:dyDescent="0.3">
      <c r="A107" s="437"/>
      <c r="B107" s="437"/>
      <c r="C107" s="437"/>
      <c r="D107" s="437"/>
      <c r="E107" s="437"/>
      <c r="F107" s="437"/>
      <c r="G107" s="437"/>
      <c r="H107" s="437"/>
      <c r="I107" s="437"/>
      <c r="J107" s="437"/>
      <c r="K107" s="437"/>
      <c r="L107" s="437"/>
    </row>
    <row r="108" spans="1:12" x14ac:dyDescent="0.3">
      <c r="A108" s="437"/>
      <c r="B108" s="437"/>
      <c r="C108" s="437"/>
      <c r="D108" s="437"/>
      <c r="E108" s="437"/>
      <c r="F108" s="437"/>
      <c r="G108" s="437"/>
      <c r="H108" s="437"/>
      <c r="I108" s="437"/>
      <c r="J108" s="437"/>
      <c r="K108" s="437"/>
      <c r="L108" s="437"/>
    </row>
    <row r="109" spans="1:12" x14ac:dyDescent="0.3">
      <c r="A109" s="437"/>
      <c r="B109" s="437"/>
      <c r="C109" s="437"/>
      <c r="D109" s="437"/>
      <c r="E109" s="437"/>
      <c r="F109" s="437"/>
      <c r="G109" s="437"/>
      <c r="H109" s="437"/>
      <c r="I109" s="437"/>
      <c r="J109" s="437"/>
      <c r="K109" s="437"/>
      <c r="L109" s="437"/>
    </row>
    <row r="110" spans="1:12" x14ac:dyDescent="0.3">
      <c r="A110" s="437"/>
      <c r="B110" s="437"/>
      <c r="C110" s="437"/>
      <c r="D110" s="437"/>
      <c r="E110" s="437"/>
      <c r="F110" s="437"/>
      <c r="G110" s="437"/>
      <c r="H110" s="437"/>
      <c r="I110" s="437"/>
      <c r="J110" s="437"/>
      <c r="K110" s="437"/>
      <c r="L110" s="437"/>
    </row>
    <row r="111" spans="1:12" x14ac:dyDescent="0.3">
      <c r="A111" s="437"/>
      <c r="B111" s="437"/>
      <c r="C111" s="437"/>
      <c r="D111" s="437"/>
      <c r="E111" s="437"/>
      <c r="F111" s="437"/>
      <c r="G111" s="437"/>
      <c r="H111" s="437"/>
      <c r="I111" s="437"/>
      <c r="J111" s="437"/>
      <c r="K111" s="437"/>
      <c r="L111" s="437"/>
    </row>
    <row r="112" spans="1:12" x14ac:dyDescent="0.3">
      <c r="A112" s="437"/>
      <c r="B112" s="437"/>
      <c r="C112" s="437"/>
      <c r="D112" s="437"/>
      <c r="E112" s="437"/>
      <c r="F112" s="437"/>
      <c r="G112" s="437"/>
      <c r="H112" s="437"/>
      <c r="I112" s="437"/>
      <c r="J112" s="437"/>
      <c r="K112" s="437"/>
      <c r="L112" s="437"/>
    </row>
    <row r="113" spans="1:12" x14ac:dyDescent="0.3">
      <c r="A113" s="437"/>
      <c r="B113" s="437"/>
      <c r="C113" s="437"/>
      <c r="D113" s="437"/>
      <c r="E113" s="437"/>
      <c r="F113" s="437"/>
      <c r="G113" s="437"/>
      <c r="H113" s="437"/>
      <c r="I113" s="437"/>
      <c r="J113" s="437"/>
      <c r="K113" s="437"/>
      <c r="L113" s="437"/>
    </row>
    <row r="114" spans="1:12" x14ac:dyDescent="0.3">
      <c r="A114" s="437"/>
      <c r="B114" s="437"/>
      <c r="C114" s="437"/>
      <c r="D114" s="437"/>
      <c r="E114" s="437"/>
      <c r="F114" s="437"/>
      <c r="G114" s="437"/>
      <c r="H114" s="437"/>
      <c r="I114" s="437"/>
      <c r="J114" s="437"/>
      <c r="K114" s="437"/>
      <c r="L114" s="437"/>
    </row>
    <row r="115" spans="1:12" x14ac:dyDescent="0.3">
      <c r="A115" s="437"/>
      <c r="B115" s="437"/>
      <c r="C115" s="437"/>
      <c r="D115" s="437"/>
      <c r="E115" s="437"/>
      <c r="F115" s="437"/>
      <c r="G115" s="437"/>
      <c r="H115" s="437"/>
      <c r="I115" s="437"/>
      <c r="J115" s="437"/>
      <c r="K115" s="437"/>
      <c r="L115" s="437"/>
    </row>
    <row r="116" spans="1:12" x14ac:dyDescent="0.3">
      <c r="A116" s="437"/>
      <c r="B116" s="437"/>
      <c r="C116" s="437"/>
      <c r="D116" s="437"/>
      <c r="E116" s="437"/>
      <c r="F116" s="437"/>
      <c r="G116" s="437"/>
      <c r="H116" s="437"/>
      <c r="I116" s="437"/>
      <c r="J116" s="437"/>
      <c r="K116" s="437"/>
      <c r="L116" s="437"/>
    </row>
    <row r="117" spans="1:12" x14ac:dyDescent="0.3">
      <c r="A117" s="437"/>
      <c r="B117" s="437"/>
      <c r="C117" s="437"/>
      <c r="D117" s="437"/>
      <c r="E117" s="437"/>
      <c r="F117" s="437"/>
      <c r="G117" s="437"/>
      <c r="H117" s="437"/>
      <c r="I117" s="437"/>
      <c r="J117" s="437"/>
      <c r="K117" s="437"/>
      <c r="L117" s="437"/>
    </row>
    <row r="118" spans="1:12" x14ac:dyDescent="0.3">
      <c r="A118" s="437"/>
      <c r="B118" s="437"/>
      <c r="C118" s="437"/>
      <c r="D118" s="437"/>
      <c r="E118" s="437"/>
      <c r="F118" s="437"/>
      <c r="G118" s="437"/>
      <c r="H118" s="437"/>
      <c r="I118" s="437"/>
      <c r="J118" s="437"/>
      <c r="K118" s="437"/>
      <c r="L118" s="437"/>
    </row>
    <row r="119" spans="1:12" x14ac:dyDescent="0.3">
      <c r="A119" s="437"/>
      <c r="B119" s="437"/>
      <c r="C119" s="437"/>
      <c r="D119" s="437"/>
      <c r="E119" s="437"/>
      <c r="F119" s="437"/>
      <c r="G119" s="437"/>
      <c r="H119" s="437"/>
      <c r="I119" s="437"/>
      <c r="J119" s="437"/>
      <c r="K119" s="437"/>
      <c r="L119" s="437"/>
    </row>
    <row r="120" spans="1:12" x14ac:dyDescent="0.3">
      <c r="A120" s="437"/>
      <c r="B120" s="437"/>
      <c r="C120" s="437"/>
      <c r="D120" s="437"/>
      <c r="E120" s="437"/>
      <c r="F120" s="437"/>
      <c r="G120" s="437"/>
      <c r="H120" s="437"/>
      <c r="I120" s="437"/>
      <c r="J120" s="437"/>
      <c r="K120" s="437"/>
      <c r="L120" s="437"/>
    </row>
    <row r="121" spans="1:12" x14ac:dyDescent="0.3">
      <c r="A121" s="437"/>
      <c r="B121" s="437"/>
      <c r="C121" s="437"/>
      <c r="D121" s="437"/>
      <c r="E121" s="437"/>
      <c r="F121" s="437"/>
      <c r="G121" s="437"/>
      <c r="H121" s="437"/>
      <c r="I121" s="437"/>
      <c r="J121" s="437"/>
      <c r="K121" s="437"/>
      <c r="L121" s="437"/>
    </row>
    <row r="122" spans="1:12" x14ac:dyDescent="0.3">
      <c r="A122" s="437"/>
      <c r="B122" s="437"/>
      <c r="C122" s="437"/>
      <c r="D122" s="437"/>
      <c r="E122" s="437"/>
      <c r="F122" s="437"/>
      <c r="G122" s="437"/>
      <c r="H122" s="437"/>
      <c r="I122" s="437"/>
      <c r="J122" s="437"/>
      <c r="K122" s="437"/>
      <c r="L122" s="437"/>
    </row>
    <row r="123" spans="1:12" x14ac:dyDescent="0.3">
      <c r="A123" s="437"/>
      <c r="B123" s="437"/>
      <c r="C123" s="437"/>
      <c r="D123" s="437"/>
      <c r="E123" s="437"/>
      <c r="F123" s="437"/>
      <c r="G123" s="437"/>
      <c r="H123" s="437"/>
      <c r="I123" s="437"/>
      <c r="J123" s="437"/>
      <c r="K123" s="437"/>
      <c r="L123" s="437"/>
    </row>
    <row r="124" spans="1:12" x14ac:dyDescent="0.3">
      <c r="A124" s="437"/>
      <c r="B124" s="437"/>
      <c r="C124" s="437"/>
      <c r="D124" s="437"/>
      <c r="E124" s="437"/>
      <c r="F124" s="437"/>
      <c r="G124" s="437"/>
      <c r="H124" s="437"/>
      <c r="I124" s="437"/>
      <c r="J124" s="437"/>
      <c r="K124" s="437"/>
      <c r="L124" s="437"/>
    </row>
    <row r="125" spans="1:12" x14ac:dyDescent="0.3">
      <c r="A125" s="437"/>
      <c r="B125" s="437"/>
      <c r="C125" s="437"/>
      <c r="D125" s="437"/>
      <c r="E125" s="437"/>
      <c r="F125" s="437"/>
      <c r="G125" s="437"/>
      <c r="H125" s="437"/>
      <c r="I125" s="437"/>
      <c r="J125" s="437"/>
      <c r="K125" s="437"/>
      <c r="L125" s="437"/>
    </row>
    <row r="126" spans="1:12" x14ac:dyDescent="0.3">
      <c r="A126" s="437"/>
      <c r="B126" s="437"/>
      <c r="C126" s="437"/>
      <c r="D126" s="437"/>
      <c r="E126" s="437"/>
      <c r="F126" s="437"/>
      <c r="G126" s="437"/>
      <c r="H126" s="437"/>
      <c r="I126" s="437"/>
      <c r="J126" s="437"/>
      <c r="K126" s="437"/>
      <c r="L126" s="437"/>
    </row>
    <row r="127" spans="1:12" x14ac:dyDescent="0.3">
      <c r="A127" s="437"/>
      <c r="B127" s="437"/>
      <c r="C127" s="437"/>
      <c r="D127" s="437"/>
      <c r="E127" s="437"/>
      <c r="F127" s="437"/>
      <c r="G127" s="437"/>
      <c r="H127" s="437"/>
      <c r="I127" s="437"/>
      <c r="J127" s="437"/>
      <c r="K127" s="437"/>
      <c r="L127" s="437"/>
    </row>
    <row r="128" spans="1:12" x14ac:dyDescent="0.3">
      <c r="A128" s="437"/>
      <c r="B128" s="437"/>
      <c r="C128" s="437"/>
      <c r="D128" s="437"/>
      <c r="E128" s="437"/>
      <c r="F128" s="437"/>
      <c r="G128" s="437"/>
      <c r="H128" s="437"/>
      <c r="I128" s="437"/>
      <c r="J128" s="437"/>
      <c r="K128" s="437"/>
      <c r="L128" s="437"/>
    </row>
    <row r="129" spans="1:12" x14ac:dyDescent="0.3">
      <c r="A129" s="437"/>
      <c r="B129" s="437"/>
      <c r="C129" s="437"/>
      <c r="D129" s="437"/>
      <c r="E129" s="437"/>
      <c r="F129" s="437"/>
      <c r="G129" s="437"/>
      <c r="H129" s="437"/>
      <c r="I129" s="437"/>
      <c r="J129" s="437"/>
      <c r="K129" s="437"/>
      <c r="L129" s="437"/>
    </row>
    <row r="130" spans="1:12" x14ac:dyDescent="0.3">
      <c r="A130" s="437"/>
      <c r="B130" s="437"/>
      <c r="C130" s="437"/>
      <c r="D130" s="437"/>
      <c r="E130" s="437"/>
      <c r="F130" s="437"/>
      <c r="G130" s="437"/>
      <c r="H130" s="437"/>
      <c r="I130" s="437"/>
      <c r="J130" s="437"/>
      <c r="K130" s="437"/>
      <c r="L130" s="437"/>
    </row>
    <row r="131" spans="1:12" x14ac:dyDescent="0.3">
      <c r="A131" s="437"/>
      <c r="B131" s="437"/>
      <c r="C131" s="437"/>
      <c r="D131" s="437"/>
      <c r="E131" s="437"/>
      <c r="F131" s="437"/>
      <c r="G131" s="437"/>
      <c r="H131" s="437"/>
      <c r="I131" s="437"/>
      <c r="J131" s="437"/>
      <c r="K131" s="437"/>
      <c r="L131" s="437"/>
    </row>
    <row r="132" spans="1:12" x14ac:dyDescent="0.3">
      <c r="A132" s="437"/>
      <c r="B132" s="437"/>
      <c r="C132" s="437"/>
      <c r="D132" s="437"/>
      <c r="E132" s="437"/>
      <c r="F132" s="437"/>
      <c r="G132" s="437"/>
      <c r="H132" s="437"/>
      <c r="I132" s="437"/>
      <c r="J132" s="437"/>
      <c r="K132" s="437"/>
      <c r="L132" s="437"/>
    </row>
    <row r="133" spans="1:12" x14ac:dyDescent="0.3">
      <c r="A133" s="437"/>
      <c r="B133" s="437"/>
      <c r="C133" s="437"/>
      <c r="D133" s="437"/>
      <c r="E133" s="437"/>
      <c r="F133" s="437"/>
      <c r="G133" s="437"/>
      <c r="H133" s="437"/>
      <c r="I133" s="437"/>
      <c r="J133" s="437"/>
      <c r="K133" s="437"/>
      <c r="L133" s="437"/>
    </row>
    <row r="134" spans="1:12" x14ac:dyDescent="0.3">
      <c r="A134" s="437"/>
      <c r="B134" s="437"/>
      <c r="C134" s="437"/>
      <c r="D134" s="437"/>
      <c r="E134" s="437"/>
      <c r="F134" s="437"/>
      <c r="G134" s="437"/>
      <c r="H134" s="437"/>
      <c r="I134" s="437"/>
      <c r="J134" s="437"/>
      <c r="K134" s="437"/>
      <c r="L134" s="437"/>
    </row>
    <row r="135" spans="1:12" x14ac:dyDescent="0.3">
      <c r="A135" s="437"/>
      <c r="B135" s="437"/>
      <c r="C135" s="437"/>
      <c r="D135" s="437"/>
      <c r="E135" s="437"/>
      <c r="F135" s="437"/>
      <c r="G135" s="437"/>
      <c r="H135" s="437"/>
      <c r="I135" s="437"/>
      <c r="J135" s="437"/>
      <c r="K135" s="437"/>
      <c r="L135" s="437"/>
    </row>
    <row r="136" spans="1:12" x14ac:dyDescent="0.3">
      <c r="A136" s="437"/>
      <c r="B136" s="437"/>
      <c r="C136" s="437"/>
      <c r="D136" s="437"/>
      <c r="E136" s="437"/>
      <c r="F136" s="437"/>
      <c r="G136" s="437"/>
      <c r="H136" s="437"/>
      <c r="I136" s="437"/>
      <c r="J136" s="437"/>
      <c r="K136" s="437"/>
      <c r="L136" s="437"/>
    </row>
    <row r="137" spans="1:12" x14ac:dyDescent="0.3">
      <c r="A137" s="437"/>
      <c r="B137" s="437"/>
      <c r="C137" s="437"/>
      <c r="D137" s="437"/>
      <c r="E137" s="437"/>
      <c r="F137" s="437"/>
      <c r="G137" s="437"/>
      <c r="H137" s="437"/>
      <c r="I137" s="437"/>
      <c r="J137" s="437"/>
      <c r="K137" s="437"/>
      <c r="L137" s="437"/>
    </row>
    <row r="138" spans="1:12" x14ac:dyDescent="0.3">
      <c r="A138" s="437"/>
      <c r="B138" s="437"/>
      <c r="C138" s="437"/>
      <c r="D138" s="437"/>
      <c r="E138" s="437"/>
      <c r="F138" s="437"/>
      <c r="G138" s="437"/>
      <c r="H138" s="437"/>
      <c r="I138" s="437"/>
      <c r="J138" s="437"/>
      <c r="K138" s="437"/>
      <c r="L138" s="437"/>
    </row>
    <row r="139" spans="1:12" x14ac:dyDescent="0.3">
      <c r="A139" s="437"/>
      <c r="B139" s="437"/>
      <c r="C139" s="437"/>
      <c r="D139" s="437"/>
      <c r="E139" s="437"/>
      <c r="F139" s="437"/>
      <c r="G139" s="437"/>
      <c r="H139" s="437"/>
      <c r="I139" s="437"/>
      <c r="J139" s="437"/>
      <c r="K139" s="437"/>
      <c r="L139" s="437"/>
    </row>
    <row r="140" spans="1:12" x14ac:dyDescent="0.3">
      <c r="A140" s="437"/>
      <c r="B140" s="437"/>
      <c r="C140" s="437"/>
      <c r="D140" s="437"/>
      <c r="E140" s="437"/>
      <c r="F140" s="437"/>
      <c r="G140" s="437"/>
      <c r="H140" s="437"/>
      <c r="I140" s="437"/>
      <c r="J140" s="437"/>
      <c r="K140" s="437"/>
      <c r="L140" s="437"/>
    </row>
    <row r="141" spans="1:12" x14ac:dyDescent="0.3">
      <c r="A141" s="437"/>
      <c r="B141" s="437"/>
      <c r="C141" s="437"/>
      <c r="D141" s="437"/>
      <c r="E141" s="437"/>
      <c r="F141" s="437"/>
      <c r="G141" s="437"/>
      <c r="H141" s="437"/>
      <c r="I141" s="437"/>
      <c r="J141" s="437"/>
      <c r="K141" s="437"/>
      <c r="L141" s="437"/>
    </row>
    <row r="142" spans="1:12" x14ac:dyDescent="0.3">
      <c r="A142" s="437"/>
      <c r="B142" s="437"/>
      <c r="C142" s="437"/>
      <c r="D142" s="437"/>
      <c r="E142" s="437"/>
      <c r="F142" s="437"/>
      <c r="G142" s="437"/>
      <c r="H142" s="437"/>
      <c r="I142" s="437"/>
      <c r="J142" s="437"/>
      <c r="K142" s="437"/>
      <c r="L142" s="437"/>
    </row>
    <row r="143" spans="1:12" x14ac:dyDescent="0.3">
      <c r="A143" s="437"/>
      <c r="B143" s="437"/>
      <c r="C143" s="437"/>
      <c r="D143" s="437"/>
      <c r="E143" s="437"/>
      <c r="F143" s="437"/>
      <c r="G143" s="437"/>
      <c r="H143" s="437"/>
      <c r="I143" s="437"/>
      <c r="J143" s="437"/>
      <c r="K143" s="437"/>
      <c r="L143" s="437"/>
    </row>
    <row r="144" spans="1:12" x14ac:dyDescent="0.3">
      <c r="A144" s="437"/>
      <c r="B144" s="437"/>
      <c r="C144" s="437"/>
      <c r="D144" s="437"/>
      <c r="E144" s="437"/>
      <c r="F144" s="437"/>
      <c r="G144" s="437"/>
      <c r="H144" s="437"/>
      <c r="I144" s="437"/>
      <c r="J144" s="437"/>
      <c r="K144" s="437"/>
      <c r="L144" s="437"/>
    </row>
    <row r="145" spans="1:12" x14ac:dyDescent="0.3">
      <c r="A145" s="437"/>
      <c r="B145" s="437"/>
      <c r="C145" s="437"/>
      <c r="D145" s="437"/>
      <c r="E145" s="437"/>
      <c r="F145" s="437"/>
      <c r="G145" s="437"/>
      <c r="H145" s="437"/>
      <c r="I145" s="437"/>
      <c r="J145" s="437"/>
      <c r="K145" s="437"/>
      <c r="L145" s="437"/>
    </row>
    <row r="146" spans="1:12" x14ac:dyDescent="0.3">
      <c r="A146" s="437"/>
      <c r="B146" s="437"/>
      <c r="C146" s="437"/>
      <c r="D146" s="437"/>
      <c r="E146" s="437"/>
      <c r="F146" s="437"/>
      <c r="G146" s="437"/>
      <c r="H146" s="437"/>
      <c r="I146" s="437"/>
      <c r="J146" s="437"/>
      <c r="K146" s="437"/>
      <c r="L146" s="437"/>
    </row>
    <row r="147" spans="1:12" x14ac:dyDescent="0.3">
      <c r="A147" s="437"/>
      <c r="B147" s="437"/>
      <c r="C147" s="437"/>
      <c r="D147" s="437"/>
      <c r="E147" s="437"/>
      <c r="F147" s="437"/>
      <c r="G147" s="437"/>
      <c r="H147" s="437"/>
      <c r="I147" s="437"/>
      <c r="J147" s="437"/>
      <c r="K147" s="437"/>
      <c r="L147" s="437"/>
    </row>
    <row r="148" spans="1:12" x14ac:dyDescent="0.3">
      <c r="A148" s="437"/>
      <c r="B148" s="437"/>
      <c r="C148" s="437"/>
      <c r="D148" s="437"/>
      <c r="E148" s="437"/>
      <c r="F148" s="437"/>
      <c r="G148" s="437"/>
      <c r="H148" s="437"/>
      <c r="I148" s="437"/>
      <c r="J148" s="437"/>
      <c r="K148" s="437"/>
      <c r="L148" s="437"/>
    </row>
    <row r="149" spans="1:12" x14ac:dyDescent="0.3">
      <c r="A149" s="437"/>
      <c r="B149" s="437"/>
      <c r="C149" s="437"/>
      <c r="D149" s="437"/>
      <c r="E149" s="437"/>
      <c r="F149" s="437"/>
      <c r="G149" s="437"/>
      <c r="H149" s="437"/>
      <c r="I149" s="437"/>
      <c r="J149" s="437"/>
      <c r="K149" s="437"/>
      <c r="L149" s="437"/>
    </row>
    <row r="150" spans="1:12" x14ac:dyDescent="0.3">
      <c r="A150" s="437"/>
      <c r="B150" s="437"/>
      <c r="C150" s="437"/>
      <c r="D150" s="437"/>
      <c r="E150" s="437"/>
      <c r="F150" s="437"/>
      <c r="G150" s="437"/>
      <c r="H150" s="437"/>
      <c r="I150" s="437"/>
      <c r="J150" s="437"/>
      <c r="K150" s="437"/>
      <c r="L150" s="437"/>
    </row>
    <row r="151" spans="1:12" x14ac:dyDescent="0.3">
      <c r="A151" s="437"/>
      <c r="B151" s="437"/>
      <c r="C151" s="437"/>
      <c r="D151" s="437"/>
      <c r="E151" s="437"/>
      <c r="F151" s="437"/>
      <c r="G151" s="437"/>
      <c r="H151" s="437"/>
      <c r="I151" s="437"/>
      <c r="J151" s="437"/>
      <c r="K151" s="437"/>
      <c r="L151" s="437"/>
    </row>
    <row r="152" spans="1:12" x14ac:dyDescent="0.3">
      <c r="A152" s="437"/>
      <c r="B152" s="437"/>
      <c r="C152" s="437"/>
      <c r="D152" s="437"/>
      <c r="E152" s="437"/>
      <c r="F152" s="437"/>
      <c r="G152" s="437"/>
      <c r="H152" s="437"/>
      <c r="I152" s="437"/>
      <c r="J152" s="437"/>
      <c r="K152" s="437"/>
      <c r="L152" s="437"/>
    </row>
    <row r="153" spans="1:12" x14ac:dyDescent="0.3">
      <c r="A153" s="437"/>
      <c r="B153" s="437"/>
      <c r="C153" s="437"/>
      <c r="D153" s="437"/>
      <c r="E153" s="437"/>
      <c r="F153" s="437"/>
      <c r="G153" s="437"/>
      <c r="H153" s="437"/>
      <c r="I153" s="437"/>
      <c r="J153" s="437"/>
      <c r="K153" s="437"/>
      <c r="L153" s="437"/>
    </row>
  </sheetData>
  <mergeCells count="5">
    <mergeCell ref="A9:L9"/>
    <mergeCell ref="A16:L16"/>
    <mergeCell ref="A3:L3"/>
    <mergeCell ref="A5:L7"/>
    <mergeCell ref="A11:L1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  <pageSetUpPr fitToPage="1"/>
  </sheetPr>
  <dimension ref="A2:AI759"/>
  <sheetViews>
    <sheetView topLeftCell="A31" zoomScale="115" zoomScaleNormal="115" zoomScaleSheetLayoutView="100" workbookViewId="0">
      <selection activeCell="B55" sqref="B55:M55"/>
    </sheetView>
  </sheetViews>
  <sheetFormatPr defaultColWidth="9.1796875" defaultRowHeight="10" x14ac:dyDescent="0.25"/>
  <cols>
    <col min="1" max="1" width="3.453125" style="1" customWidth="1"/>
    <col min="2" max="3" width="19.7265625" style="1" customWidth="1"/>
    <col min="4" max="4" width="10.7265625" style="2" customWidth="1"/>
    <col min="5" max="5" width="7.81640625" style="2" customWidth="1"/>
    <col min="6" max="6" width="6.54296875" style="3" customWidth="1"/>
    <col min="7" max="7" width="10.7265625" style="1" customWidth="1"/>
    <col min="8" max="8" width="6.54296875" style="3" customWidth="1"/>
    <col min="9" max="9" width="10.7265625" style="1" customWidth="1"/>
    <col min="10" max="10" width="5.7265625" style="3" customWidth="1"/>
    <col min="11" max="11" width="10.7265625" style="1" customWidth="1"/>
    <col min="12" max="12" width="5.7265625" style="3" customWidth="1"/>
    <col min="13" max="13" width="10.7265625" style="1" customWidth="1"/>
    <col min="14" max="14" width="5.7265625" style="3" customWidth="1"/>
    <col min="15" max="15" width="10.7265625" style="1" customWidth="1"/>
    <col min="16" max="16" width="5.7265625" style="3" customWidth="1"/>
    <col min="17" max="17" width="10.7265625" style="1" customWidth="1"/>
    <col min="18" max="18" width="5.7265625" style="3" customWidth="1"/>
    <col min="19" max="19" width="10.7265625" style="1" customWidth="1"/>
    <col min="20" max="20" width="13.453125" style="1" bestFit="1" customWidth="1"/>
    <col min="21" max="21" width="5" style="1" bestFit="1" customWidth="1"/>
    <col min="22" max="22" width="7.453125" style="4" customWidth="1"/>
    <col min="23" max="23" width="5.7265625" style="4" customWidth="1"/>
    <col min="24" max="24" width="3.7265625" style="4" customWidth="1"/>
    <col min="25" max="25" width="5.7265625" style="4" customWidth="1"/>
    <col min="26" max="26" width="3.7265625" style="4" customWidth="1"/>
    <col min="27" max="27" width="5.7265625" style="4" customWidth="1"/>
    <col min="28" max="28" width="3.7265625" style="1" customWidth="1"/>
    <col min="29" max="29" width="5.7265625" style="1" customWidth="1"/>
    <col min="30" max="30" width="3.7265625" style="1" customWidth="1"/>
    <col min="31" max="31" width="5.7265625" style="1" customWidth="1"/>
    <col min="32" max="32" width="3.7265625" style="1" customWidth="1"/>
    <col min="33" max="33" width="5.7265625" style="1" customWidth="1"/>
    <col min="34" max="34" width="3.7265625" style="1" customWidth="1"/>
    <col min="35" max="35" width="5.7265625" style="1" customWidth="1"/>
    <col min="36" max="42" width="3.7265625" style="1" customWidth="1"/>
    <col min="43" max="16384" width="9.1796875" style="1"/>
  </cols>
  <sheetData>
    <row r="2" spans="2:27" ht="11.25" customHeight="1" x14ac:dyDescent="0.25">
      <c r="B2" s="394" t="s">
        <v>0</v>
      </c>
      <c r="C2" s="795">
        <f>+'BVARI BUDGET'!C2</f>
        <v>0</v>
      </c>
      <c r="D2" s="795"/>
      <c r="E2" s="795"/>
      <c r="F2" s="795"/>
      <c r="G2" s="796"/>
    </row>
    <row r="3" spans="2:27" ht="11.25" customHeight="1" x14ac:dyDescent="0.25">
      <c r="B3" s="395" t="s">
        <v>47</v>
      </c>
      <c r="C3" s="759">
        <f>+'BVARI BUDGET'!C3</f>
        <v>0</v>
      </c>
      <c r="D3" s="759"/>
      <c r="E3" s="745" t="s">
        <v>58</v>
      </c>
      <c r="F3" s="745"/>
      <c r="G3" s="429">
        <f>+'BVARI BUDGET'!H3</f>
        <v>0</v>
      </c>
      <c r="H3" s="6"/>
      <c r="I3" s="104" t="s">
        <v>59</v>
      </c>
      <c r="J3" s="95"/>
      <c r="K3" s="96"/>
      <c r="L3" s="95"/>
      <c r="M3" s="96"/>
      <c r="N3" s="95"/>
      <c r="O3" s="97"/>
      <c r="V3" s="1"/>
      <c r="W3" s="1"/>
      <c r="X3" s="1"/>
      <c r="Y3" s="1"/>
      <c r="Z3" s="1"/>
      <c r="AA3" s="1"/>
    </row>
    <row r="4" spans="2:27" ht="11.25" customHeight="1" x14ac:dyDescent="0.25">
      <c r="B4" s="395" t="s">
        <v>1</v>
      </c>
      <c r="C4" s="759">
        <f>+'BVARI BUDGET'!C4</f>
        <v>0</v>
      </c>
      <c r="D4" s="759"/>
      <c r="E4" s="745" t="s">
        <v>43</v>
      </c>
      <c r="F4" s="745"/>
      <c r="G4" s="571">
        <f>+'BVARI BUDGET'!H4</f>
        <v>44743</v>
      </c>
      <c r="H4" s="6"/>
      <c r="I4" s="107" t="s">
        <v>61</v>
      </c>
      <c r="J4" s="105"/>
      <c r="K4" s="105"/>
      <c r="L4" s="105"/>
      <c r="M4" s="105"/>
      <c r="N4" s="105"/>
      <c r="O4" s="106"/>
      <c r="V4" s="1"/>
      <c r="W4" s="1"/>
      <c r="X4" s="1"/>
      <c r="Y4" s="1"/>
      <c r="Z4" s="1"/>
      <c r="AA4" s="1"/>
    </row>
    <row r="5" spans="2:27" ht="11.25" customHeight="1" x14ac:dyDescent="0.25">
      <c r="B5" s="395" t="s">
        <v>9</v>
      </c>
      <c r="C5" s="759">
        <f>+'BVARI BUDGET'!C5</f>
        <v>0</v>
      </c>
      <c r="D5" s="759"/>
      <c r="E5" s="745" t="s">
        <v>44</v>
      </c>
      <c r="F5" s="745"/>
      <c r="G5" s="571">
        <f>+'BVARI BUDGET'!H5</f>
        <v>47299</v>
      </c>
      <c r="H5" s="6"/>
      <c r="I5" s="161" t="s">
        <v>63</v>
      </c>
      <c r="J5" s="99"/>
      <c r="K5" s="99"/>
      <c r="L5" s="99"/>
      <c r="M5" s="99"/>
      <c r="N5" s="99"/>
      <c r="O5" s="100"/>
      <c r="V5" s="1"/>
      <c r="W5" s="1"/>
      <c r="X5" s="1"/>
      <c r="Y5" s="1"/>
      <c r="Z5" s="1"/>
      <c r="AA5" s="1"/>
    </row>
    <row r="6" spans="2:27" ht="11.25" customHeight="1" x14ac:dyDescent="0.25">
      <c r="B6" s="395" t="s">
        <v>10</v>
      </c>
      <c r="C6" s="759">
        <f>+'BVARI BUDGET'!C6</f>
        <v>0</v>
      </c>
      <c r="D6" s="759"/>
      <c r="E6" s="745" t="s">
        <v>45</v>
      </c>
      <c r="F6" s="745"/>
      <c r="G6" s="430" t="str">
        <f>+'BVARI BUDGET'!H6</f>
        <v>7 Yrs</v>
      </c>
      <c r="H6" s="6"/>
      <c r="I6" s="256" t="s">
        <v>143</v>
      </c>
      <c r="J6" s="99"/>
      <c r="K6" s="99"/>
      <c r="L6" s="99"/>
      <c r="M6" s="99"/>
      <c r="N6" s="99"/>
      <c r="O6" s="100"/>
      <c r="V6" s="1"/>
      <c r="W6" s="1"/>
      <c r="X6" s="1"/>
      <c r="Y6" s="1"/>
      <c r="Z6" s="1"/>
      <c r="AA6" s="1"/>
    </row>
    <row r="7" spans="2:27" ht="11.25" customHeight="1" x14ac:dyDescent="0.25">
      <c r="B7" s="396" t="s">
        <v>356</v>
      </c>
      <c r="C7" s="780">
        <f>+'BVARI BUDGET'!C7</f>
        <v>0</v>
      </c>
      <c r="D7" s="780"/>
      <c r="E7" s="745" t="s">
        <v>46</v>
      </c>
      <c r="F7" s="745"/>
      <c r="G7" s="431">
        <f>+'BVARI BUDGET'!H7</f>
        <v>0.03</v>
      </c>
      <c r="H7" s="6"/>
      <c r="I7" s="256"/>
      <c r="J7" s="99"/>
      <c r="K7" s="99"/>
      <c r="L7" s="99"/>
      <c r="M7" s="99"/>
      <c r="N7" s="99"/>
      <c r="O7" s="100"/>
      <c r="V7" s="1"/>
      <c r="W7" s="1"/>
      <c r="X7" s="1"/>
      <c r="Y7" s="1"/>
      <c r="Z7" s="1"/>
      <c r="AA7" s="1"/>
    </row>
    <row r="8" spans="2:27" ht="11.25" customHeight="1" x14ac:dyDescent="0.25">
      <c r="B8" s="396" t="s">
        <v>250</v>
      </c>
      <c r="C8" s="781">
        <f>+'BVARI BUDGET'!C8</f>
        <v>0</v>
      </c>
      <c r="D8" s="781"/>
      <c r="E8" s="745"/>
      <c r="F8" s="745"/>
      <c r="G8" s="430"/>
      <c r="H8" s="6"/>
      <c r="I8" s="98"/>
      <c r="J8" s="99"/>
      <c r="K8" s="99"/>
      <c r="L8" s="99"/>
      <c r="M8" s="99"/>
      <c r="N8" s="99"/>
      <c r="O8" s="100"/>
      <c r="Q8" s="5"/>
      <c r="S8" s="5"/>
      <c r="V8" s="1"/>
      <c r="W8" s="1"/>
      <c r="X8" s="1"/>
      <c r="Y8" s="1"/>
      <c r="Z8" s="1"/>
      <c r="AA8" s="1"/>
    </row>
    <row r="9" spans="2:27" ht="11.25" customHeight="1" x14ac:dyDescent="0.25">
      <c r="B9" s="397"/>
      <c r="C9" s="782"/>
      <c r="D9" s="782"/>
      <c r="E9" s="751"/>
      <c r="F9" s="751"/>
      <c r="G9" s="432"/>
      <c r="H9" s="94"/>
      <c r="I9" s="101"/>
      <c r="J9" s="102"/>
      <c r="K9" s="102"/>
      <c r="L9" s="102"/>
      <c r="M9" s="102"/>
      <c r="N9" s="102"/>
      <c r="O9" s="103"/>
      <c r="P9" s="766"/>
      <c r="Q9" s="766"/>
      <c r="R9" s="766"/>
      <c r="S9" s="766"/>
      <c r="V9" s="1"/>
      <c r="W9" s="1"/>
      <c r="X9" s="1"/>
      <c r="Y9" s="1"/>
      <c r="Z9" s="1"/>
      <c r="AA9" s="1"/>
    </row>
    <row r="10" spans="2:27" s="10" customFormat="1" ht="11.25" customHeight="1" x14ac:dyDescent="0.25">
      <c r="D10" s="51"/>
      <c r="E10" s="51"/>
      <c r="F10" s="52"/>
      <c r="H10" s="727"/>
      <c r="I10" s="727"/>
      <c r="J10" s="727"/>
      <c r="K10" s="727"/>
      <c r="L10" s="727"/>
      <c r="M10" s="727"/>
      <c r="N10" s="727"/>
      <c r="O10" s="727"/>
      <c r="P10" s="727"/>
      <c r="Q10" s="727"/>
      <c r="R10" s="727"/>
      <c r="S10" s="727"/>
      <c r="T10" s="9" t="str">
        <f>IF($B$498=5,"","↓")</f>
        <v>↓</v>
      </c>
      <c r="U10" s="1"/>
      <c r="V10" s="9"/>
      <c r="W10" s="9"/>
      <c r="X10" s="9"/>
      <c r="Y10" s="9"/>
      <c r="Z10" s="9"/>
      <c r="AA10" s="9"/>
    </row>
    <row r="11" spans="2:27" s="10" customFormat="1" ht="11.25" customHeight="1" x14ac:dyDescent="0.25">
      <c r="B11" s="1"/>
      <c r="D11" s="51"/>
      <c r="E11" s="51"/>
      <c r="F11" s="52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1"/>
      <c r="V11" s="9"/>
      <c r="W11" s="9"/>
      <c r="X11" s="9"/>
      <c r="Y11" s="9"/>
      <c r="Z11" s="9"/>
      <c r="AA11" s="9"/>
    </row>
    <row r="12" spans="2:27" s="10" customFormat="1" ht="11.25" customHeight="1" x14ac:dyDescent="0.25">
      <c r="B12" s="779" t="s">
        <v>64</v>
      </c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341"/>
      <c r="S12" s="341"/>
      <c r="T12" s="341"/>
      <c r="U12" s="1"/>
      <c r="V12" s="9"/>
      <c r="W12" s="9"/>
      <c r="X12" s="9"/>
      <c r="Y12" s="9"/>
      <c r="Z12" s="9"/>
      <c r="AA12" s="9"/>
    </row>
    <row r="13" spans="2:27" s="10" customFormat="1" ht="11.25" customHeight="1" x14ac:dyDescent="0.25">
      <c r="D13" s="51"/>
      <c r="E13" s="51"/>
      <c r="F13" s="52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1"/>
      <c r="V13" s="9"/>
      <c r="W13" s="9"/>
      <c r="X13" s="9"/>
      <c r="Y13" s="9"/>
      <c r="Z13" s="9"/>
      <c r="AA13" s="9"/>
    </row>
    <row r="14" spans="2:27" s="10" customFormat="1" ht="11.25" customHeight="1" x14ac:dyDescent="0.25">
      <c r="B14" s="162" t="s">
        <v>358</v>
      </c>
      <c r="C14" s="771" t="s">
        <v>359</v>
      </c>
      <c r="D14" s="772"/>
      <c r="E14" s="51"/>
      <c r="F14" s="773" t="s">
        <v>65</v>
      </c>
      <c r="G14" s="773"/>
      <c r="H14" s="773"/>
      <c r="I14" s="773"/>
      <c r="J14" s="774" t="s">
        <v>357</v>
      </c>
      <c r="K14" s="775"/>
      <c r="L14" s="775"/>
      <c r="M14" s="775"/>
      <c r="N14" s="775"/>
      <c r="O14" s="775"/>
      <c r="P14" s="775"/>
      <c r="Q14" s="776"/>
      <c r="R14" s="9"/>
      <c r="S14" s="9"/>
      <c r="T14" s="9"/>
      <c r="U14" s="1"/>
      <c r="V14" s="9"/>
      <c r="W14" s="9"/>
      <c r="X14" s="9"/>
      <c r="Y14" s="9"/>
      <c r="Z14" s="9"/>
      <c r="AA14" s="9"/>
    </row>
    <row r="15" spans="2:27" s="10" customFormat="1" ht="11.25" customHeight="1" x14ac:dyDescent="0.25">
      <c r="D15" s="51"/>
      <c r="E15" s="51"/>
      <c r="F15" s="52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1"/>
      <c r="V15" s="9"/>
      <c r="W15" s="9"/>
      <c r="X15" s="9"/>
      <c r="Y15" s="9"/>
      <c r="Z15" s="9"/>
      <c r="AA15" s="9"/>
    </row>
    <row r="16" spans="2:27" s="164" customFormat="1" ht="11.25" customHeight="1" x14ac:dyDescent="0.25">
      <c r="B16" s="167" t="s">
        <v>66</v>
      </c>
      <c r="C16" s="167" t="s">
        <v>57</v>
      </c>
      <c r="D16" s="168" t="s">
        <v>67</v>
      </c>
      <c r="E16" s="169"/>
      <c r="F16" s="170"/>
      <c r="G16" s="167"/>
      <c r="H16" s="171"/>
      <c r="I16" s="171" t="s">
        <v>68</v>
      </c>
      <c r="J16" s="171"/>
      <c r="K16" s="162" t="s">
        <v>43</v>
      </c>
      <c r="L16" s="777">
        <f>+'BVARI BUDGET'!F13</f>
        <v>44743</v>
      </c>
      <c r="M16" s="778"/>
      <c r="N16" s="167"/>
      <c r="O16" s="162" t="s">
        <v>69</v>
      </c>
      <c r="P16" s="777">
        <f>+'BVARI BUDGET'!F14</f>
        <v>45107</v>
      </c>
      <c r="Q16" s="778"/>
      <c r="R16" s="171"/>
      <c r="S16" s="171"/>
      <c r="T16" s="171"/>
      <c r="U16" s="166"/>
      <c r="V16" s="165"/>
      <c r="W16" s="165"/>
      <c r="X16" s="165"/>
      <c r="Y16" s="165"/>
      <c r="Z16" s="165"/>
      <c r="AA16" s="165"/>
    </row>
    <row r="17" spans="1:27" s="164" customFormat="1" ht="11.25" customHeight="1" x14ac:dyDescent="0.25">
      <c r="B17" s="167"/>
      <c r="C17" s="167"/>
      <c r="D17" s="169"/>
      <c r="E17" s="169"/>
      <c r="F17" s="170"/>
      <c r="G17" s="167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66"/>
      <c r="V17" s="165"/>
      <c r="W17" s="165"/>
      <c r="X17" s="165"/>
      <c r="Y17" s="165"/>
      <c r="Z17" s="165"/>
      <c r="AA17" s="165"/>
    </row>
    <row r="18" spans="1:27" s="164" customFormat="1" ht="11.25" customHeight="1" x14ac:dyDescent="0.25">
      <c r="B18" s="172" t="s">
        <v>70</v>
      </c>
      <c r="C18" s="173"/>
      <c r="D18" s="174"/>
      <c r="E18" s="174"/>
      <c r="F18" s="175"/>
      <c r="G18" s="173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1"/>
      <c r="S18" s="171"/>
      <c r="T18" s="171"/>
      <c r="U18" s="166"/>
      <c r="V18" s="165"/>
      <c r="W18" s="165"/>
      <c r="X18" s="165"/>
      <c r="Y18" s="165"/>
      <c r="Z18" s="165"/>
      <c r="AA18" s="165"/>
    </row>
    <row r="19" spans="1:27" s="164" customFormat="1" ht="11.25" customHeight="1" x14ac:dyDescent="0.25">
      <c r="B19" s="167"/>
      <c r="C19" s="167"/>
      <c r="D19" s="169"/>
      <c r="E19" s="169"/>
      <c r="F19" s="170"/>
      <c r="G19" s="167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66"/>
      <c r="V19" s="165"/>
      <c r="W19" s="165"/>
      <c r="X19" s="165"/>
      <c r="Y19" s="165"/>
      <c r="Z19" s="165"/>
      <c r="AA19" s="165"/>
    </row>
    <row r="20" spans="1:27" s="164" customFormat="1" ht="11.25" customHeight="1" x14ac:dyDescent="0.25">
      <c r="A20" s="178"/>
      <c r="B20" s="167" t="s">
        <v>76</v>
      </c>
      <c r="C20" s="167"/>
      <c r="D20" s="177" t="s">
        <v>77</v>
      </c>
      <c r="E20" s="169"/>
      <c r="F20" s="163" t="s">
        <v>71</v>
      </c>
      <c r="G20" s="167"/>
      <c r="H20" s="171" t="s">
        <v>72</v>
      </c>
      <c r="I20" s="171"/>
      <c r="J20" s="171" t="s">
        <v>73</v>
      </c>
      <c r="K20" s="171"/>
      <c r="L20" s="171"/>
      <c r="M20" s="171" t="s">
        <v>74</v>
      </c>
      <c r="N20" s="171"/>
      <c r="O20" s="171"/>
      <c r="P20" s="171" t="s">
        <v>75</v>
      </c>
      <c r="Q20" s="171"/>
      <c r="R20" s="171"/>
      <c r="S20" s="171"/>
      <c r="T20" s="171"/>
      <c r="U20" s="166"/>
      <c r="V20" s="165"/>
      <c r="W20" s="165"/>
      <c r="X20" s="165"/>
      <c r="Y20" s="165"/>
      <c r="Z20" s="165"/>
      <c r="AA20" s="165"/>
    </row>
    <row r="21" spans="1:27" s="164" customFormat="1" ht="11.25" customHeight="1" x14ac:dyDescent="0.25">
      <c r="A21" s="178">
        <v>1</v>
      </c>
      <c r="B21" s="769">
        <f>+'BVARI BUDGET'!B17</f>
        <v>0</v>
      </c>
      <c r="C21" s="770"/>
      <c r="D21" s="769" t="str">
        <f>+'BVARI BUDGET'!C17</f>
        <v>PD/PI</v>
      </c>
      <c r="E21" s="770"/>
      <c r="F21" s="767">
        <f>+'BVARI BUDGET'!G17</f>
        <v>0</v>
      </c>
      <c r="G21" s="768"/>
      <c r="H21" s="179">
        <f>+'BVARI BUDGET'!F17*12</f>
        <v>12</v>
      </c>
      <c r="I21" s="760">
        <f>+'BVARI BUDGET'!H17</f>
        <v>0</v>
      </c>
      <c r="J21" s="761"/>
      <c r="K21" s="762"/>
      <c r="L21" s="760">
        <f>'BVARI BUDGET'!H50</f>
        <v>0</v>
      </c>
      <c r="M21" s="761"/>
      <c r="N21" s="762"/>
      <c r="O21" s="760">
        <f>+I21+L21</f>
        <v>0</v>
      </c>
      <c r="P21" s="761"/>
      <c r="Q21" s="762"/>
      <c r="R21" s="171"/>
      <c r="S21" s="171"/>
      <c r="T21" s="171"/>
      <c r="U21" s="166"/>
      <c r="V21" s="165"/>
      <c r="W21" s="165"/>
      <c r="X21" s="165"/>
      <c r="Y21" s="165"/>
      <c r="Z21" s="165"/>
      <c r="AA21" s="165"/>
    </row>
    <row r="22" spans="1:27" s="164" customFormat="1" ht="11.25" customHeight="1" x14ac:dyDescent="0.25">
      <c r="A22" s="178">
        <v>2</v>
      </c>
      <c r="B22" s="769">
        <f>+'BVARI BUDGET'!B18</f>
        <v>0</v>
      </c>
      <c r="C22" s="770"/>
      <c r="D22" s="769">
        <f>+'BVARI BUDGET'!C18</f>
        <v>0</v>
      </c>
      <c r="E22" s="770"/>
      <c r="F22" s="767">
        <f>+'BVARI BUDGET'!G18</f>
        <v>0</v>
      </c>
      <c r="G22" s="768"/>
      <c r="H22" s="179">
        <f>+'BVARI BUDGET'!F18*12</f>
        <v>0</v>
      </c>
      <c r="I22" s="760">
        <f>+'BVARI BUDGET'!H18</f>
        <v>0</v>
      </c>
      <c r="J22" s="761"/>
      <c r="K22" s="762"/>
      <c r="L22" s="760">
        <f>'BVARI BUDGET'!H51</f>
        <v>0</v>
      </c>
      <c r="M22" s="761"/>
      <c r="N22" s="762"/>
      <c r="O22" s="760">
        <f t="shared" ref="O22:O30" si="0">+I22+L22</f>
        <v>0</v>
      </c>
      <c r="P22" s="761"/>
      <c r="Q22" s="762"/>
      <c r="R22" s="171"/>
      <c r="S22" s="171"/>
      <c r="T22" s="171"/>
      <c r="U22" s="166"/>
      <c r="V22" s="165"/>
      <c r="W22" s="165"/>
      <c r="X22" s="165"/>
      <c r="Y22" s="165"/>
      <c r="Z22" s="165"/>
      <c r="AA22" s="165"/>
    </row>
    <row r="23" spans="1:27" s="164" customFormat="1" ht="11.25" customHeight="1" x14ac:dyDescent="0.25">
      <c r="A23" s="178">
        <v>3</v>
      </c>
      <c r="B23" s="769">
        <f>+'BVARI BUDGET'!B19</f>
        <v>0</v>
      </c>
      <c r="C23" s="770"/>
      <c r="D23" s="769">
        <f>+'BVARI BUDGET'!C19</f>
        <v>0</v>
      </c>
      <c r="E23" s="770"/>
      <c r="F23" s="767">
        <f>+'BVARI BUDGET'!G19</f>
        <v>0</v>
      </c>
      <c r="G23" s="768"/>
      <c r="H23" s="179">
        <f>+'BVARI BUDGET'!F19*12</f>
        <v>0</v>
      </c>
      <c r="I23" s="760">
        <f>+'BVARI BUDGET'!H19</f>
        <v>0</v>
      </c>
      <c r="J23" s="761"/>
      <c r="K23" s="762"/>
      <c r="L23" s="760">
        <f>'BVARI BUDGET'!H52</f>
        <v>0</v>
      </c>
      <c r="M23" s="761"/>
      <c r="N23" s="762"/>
      <c r="O23" s="760">
        <f t="shared" si="0"/>
        <v>0</v>
      </c>
      <c r="P23" s="761"/>
      <c r="Q23" s="762"/>
      <c r="R23" s="171"/>
      <c r="S23" s="171"/>
      <c r="T23" s="171"/>
      <c r="U23" s="166"/>
      <c r="V23" s="165"/>
      <c r="W23" s="165"/>
      <c r="X23" s="165"/>
      <c r="Y23" s="165"/>
      <c r="Z23" s="165"/>
      <c r="AA23" s="165"/>
    </row>
    <row r="24" spans="1:27" s="164" customFormat="1" ht="11.25" customHeight="1" x14ac:dyDescent="0.25">
      <c r="A24" s="178">
        <v>4</v>
      </c>
      <c r="B24" s="769">
        <f>+'BVARI BUDGET'!B20</f>
        <v>0</v>
      </c>
      <c r="C24" s="770"/>
      <c r="D24" s="769">
        <f>+'BVARI BUDGET'!C20</f>
        <v>0</v>
      </c>
      <c r="E24" s="770"/>
      <c r="F24" s="767">
        <f>+'BVARI BUDGET'!G20</f>
        <v>0</v>
      </c>
      <c r="G24" s="768"/>
      <c r="H24" s="179">
        <f>+'BVARI BUDGET'!F20*12</f>
        <v>0</v>
      </c>
      <c r="I24" s="760">
        <f>+'BVARI BUDGET'!H20</f>
        <v>0</v>
      </c>
      <c r="J24" s="761"/>
      <c r="K24" s="762"/>
      <c r="L24" s="760">
        <f>'BVARI BUDGET'!H53</f>
        <v>0</v>
      </c>
      <c r="M24" s="761"/>
      <c r="N24" s="762"/>
      <c r="O24" s="760">
        <f t="shared" si="0"/>
        <v>0</v>
      </c>
      <c r="P24" s="761"/>
      <c r="Q24" s="762"/>
      <c r="R24" s="171"/>
      <c r="S24" s="171"/>
      <c r="T24" s="171"/>
      <c r="U24" s="166"/>
      <c r="V24" s="165"/>
      <c r="W24" s="165"/>
      <c r="X24" s="165"/>
      <c r="Y24" s="165"/>
      <c r="Z24" s="165"/>
      <c r="AA24" s="165"/>
    </row>
    <row r="25" spans="1:27" s="164" customFormat="1" ht="11.25" customHeight="1" x14ac:dyDescent="0.25">
      <c r="A25" s="178">
        <v>5</v>
      </c>
      <c r="B25" s="769">
        <f>+'BVARI BUDGET'!B21</f>
        <v>0</v>
      </c>
      <c r="C25" s="770"/>
      <c r="D25" s="769">
        <f>+'BVARI BUDGET'!C21</f>
        <v>0</v>
      </c>
      <c r="E25" s="770"/>
      <c r="F25" s="767">
        <f>+'BVARI BUDGET'!G21</f>
        <v>0</v>
      </c>
      <c r="G25" s="768"/>
      <c r="H25" s="179">
        <f>+'BVARI BUDGET'!F21*12</f>
        <v>0</v>
      </c>
      <c r="I25" s="760">
        <f>+'BVARI BUDGET'!H21</f>
        <v>0</v>
      </c>
      <c r="J25" s="761"/>
      <c r="K25" s="762"/>
      <c r="L25" s="760">
        <f>'BVARI BUDGET'!H54</f>
        <v>0</v>
      </c>
      <c r="M25" s="761"/>
      <c r="N25" s="762"/>
      <c r="O25" s="760">
        <f t="shared" si="0"/>
        <v>0</v>
      </c>
      <c r="P25" s="761"/>
      <c r="Q25" s="762"/>
      <c r="R25" s="171"/>
      <c r="S25" s="171"/>
      <c r="T25" s="171"/>
      <c r="U25" s="166"/>
      <c r="V25" s="165"/>
      <c r="W25" s="165"/>
      <c r="X25" s="165"/>
      <c r="Y25" s="165"/>
      <c r="Z25" s="165"/>
      <c r="AA25" s="165"/>
    </row>
    <row r="26" spans="1:27" s="164" customFormat="1" ht="11.25" customHeight="1" x14ac:dyDescent="0.25">
      <c r="A26" s="178">
        <v>6</v>
      </c>
      <c r="B26" s="769">
        <f>+'BVARI BUDGET'!B22</f>
        <v>0</v>
      </c>
      <c r="C26" s="770"/>
      <c r="D26" s="769">
        <f>+'BVARI BUDGET'!C22</f>
        <v>0</v>
      </c>
      <c r="E26" s="770"/>
      <c r="F26" s="767">
        <f>+'BVARI BUDGET'!G22</f>
        <v>0</v>
      </c>
      <c r="G26" s="768"/>
      <c r="H26" s="179">
        <f>+'BVARI BUDGET'!F22*12</f>
        <v>0</v>
      </c>
      <c r="I26" s="760">
        <f>+'BVARI BUDGET'!H22</f>
        <v>0</v>
      </c>
      <c r="J26" s="761"/>
      <c r="K26" s="762"/>
      <c r="L26" s="760">
        <f>'BVARI BUDGET'!H55</f>
        <v>0</v>
      </c>
      <c r="M26" s="761"/>
      <c r="N26" s="762"/>
      <c r="O26" s="760">
        <f t="shared" si="0"/>
        <v>0</v>
      </c>
      <c r="P26" s="761"/>
      <c r="Q26" s="762"/>
      <c r="R26" s="171"/>
      <c r="S26" s="171"/>
      <c r="T26" s="171"/>
      <c r="U26" s="166"/>
      <c r="V26" s="165"/>
      <c r="W26" s="165"/>
      <c r="X26" s="165"/>
      <c r="Y26" s="165"/>
      <c r="Z26" s="165"/>
      <c r="AA26" s="165"/>
    </row>
    <row r="27" spans="1:27" s="164" customFormat="1" ht="11.25" customHeight="1" x14ac:dyDescent="0.25">
      <c r="A27" s="178">
        <v>7</v>
      </c>
      <c r="B27" s="769">
        <f>+'BVARI BUDGET'!B23</f>
        <v>0</v>
      </c>
      <c r="C27" s="770"/>
      <c r="D27" s="769">
        <f>+'BVARI BUDGET'!C23</f>
        <v>0</v>
      </c>
      <c r="E27" s="770"/>
      <c r="F27" s="767">
        <f>+'BVARI BUDGET'!G23</f>
        <v>0</v>
      </c>
      <c r="G27" s="768"/>
      <c r="H27" s="179">
        <f>+'BVARI BUDGET'!F23*12</f>
        <v>0</v>
      </c>
      <c r="I27" s="760">
        <f>+'BVARI BUDGET'!H23</f>
        <v>0</v>
      </c>
      <c r="J27" s="761"/>
      <c r="K27" s="762"/>
      <c r="L27" s="760">
        <f>'BVARI BUDGET'!H56</f>
        <v>0</v>
      </c>
      <c r="M27" s="761"/>
      <c r="N27" s="762"/>
      <c r="O27" s="760">
        <f t="shared" si="0"/>
        <v>0</v>
      </c>
      <c r="P27" s="761"/>
      <c r="Q27" s="762"/>
      <c r="R27" s="171"/>
      <c r="S27" s="171"/>
      <c r="T27" s="171"/>
      <c r="U27" s="166"/>
      <c r="V27" s="165"/>
      <c r="W27" s="165"/>
      <c r="X27" s="165"/>
      <c r="Y27" s="165"/>
      <c r="Z27" s="165"/>
      <c r="AA27" s="165"/>
    </row>
    <row r="28" spans="1:27" s="164" customFormat="1" ht="11.25" customHeight="1" x14ac:dyDescent="0.25">
      <c r="A28" s="178">
        <v>8</v>
      </c>
      <c r="B28" s="769">
        <f>+'BVARI BUDGET'!B24</f>
        <v>0</v>
      </c>
      <c r="C28" s="770"/>
      <c r="D28" s="769">
        <f>+'BVARI BUDGET'!C24</f>
        <v>0</v>
      </c>
      <c r="E28" s="770"/>
      <c r="F28" s="767">
        <f>+'BVARI BUDGET'!G24</f>
        <v>0</v>
      </c>
      <c r="G28" s="768"/>
      <c r="H28" s="179">
        <f>+'BVARI BUDGET'!F24*12</f>
        <v>0</v>
      </c>
      <c r="I28" s="760">
        <f>+'BVARI BUDGET'!H24</f>
        <v>0</v>
      </c>
      <c r="J28" s="761"/>
      <c r="K28" s="762"/>
      <c r="L28" s="760">
        <f>'BVARI BUDGET'!H57</f>
        <v>0</v>
      </c>
      <c r="M28" s="761"/>
      <c r="N28" s="762"/>
      <c r="O28" s="760">
        <f t="shared" si="0"/>
        <v>0</v>
      </c>
      <c r="P28" s="761"/>
      <c r="Q28" s="762"/>
      <c r="R28" s="171"/>
      <c r="S28" s="171"/>
      <c r="T28" s="171"/>
      <c r="U28" s="166"/>
      <c r="V28" s="165"/>
      <c r="W28" s="165"/>
      <c r="X28" s="165"/>
      <c r="Y28" s="165"/>
      <c r="Z28" s="165"/>
      <c r="AA28" s="165"/>
    </row>
    <row r="29" spans="1:27" s="164" customFormat="1" ht="11.25" customHeight="1" x14ac:dyDescent="0.25">
      <c r="A29" s="178">
        <v>9</v>
      </c>
      <c r="B29" s="769">
        <f>+'BVARI BUDGET'!B25</f>
        <v>0</v>
      </c>
      <c r="C29" s="770"/>
      <c r="D29" s="769">
        <f>+'BVARI BUDGET'!C25</f>
        <v>0</v>
      </c>
      <c r="E29" s="770"/>
      <c r="F29" s="767">
        <f>+'BVARI BUDGET'!G25</f>
        <v>0</v>
      </c>
      <c r="G29" s="768"/>
      <c r="H29" s="179">
        <f>+'BVARI BUDGET'!F25*12</f>
        <v>0</v>
      </c>
      <c r="I29" s="760">
        <f>+'BVARI BUDGET'!H25</f>
        <v>0</v>
      </c>
      <c r="J29" s="761"/>
      <c r="K29" s="762"/>
      <c r="L29" s="760">
        <f>'BVARI BUDGET'!H58</f>
        <v>0</v>
      </c>
      <c r="M29" s="761"/>
      <c r="N29" s="762"/>
      <c r="O29" s="760">
        <f t="shared" si="0"/>
        <v>0</v>
      </c>
      <c r="P29" s="761"/>
      <c r="Q29" s="762"/>
      <c r="R29" s="171"/>
      <c r="S29" s="171"/>
      <c r="T29" s="171"/>
      <c r="U29" s="166"/>
      <c r="V29" s="165"/>
      <c r="W29" s="165"/>
      <c r="X29" s="165"/>
      <c r="Y29" s="165"/>
      <c r="Z29" s="165"/>
      <c r="AA29" s="165"/>
    </row>
    <row r="30" spans="1:27" s="164" customFormat="1" ht="11.25" customHeight="1" x14ac:dyDescent="0.25">
      <c r="A30" s="178">
        <v>10</v>
      </c>
      <c r="B30" s="769">
        <f>+'BVARI BUDGET'!B26</f>
        <v>0</v>
      </c>
      <c r="C30" s="770"/>
      <c r="D30" s="769">
        <f>+'BVARI BUDGET'!C26</f>
        <v>0</v>
      </c>
      <c r="E30" s="770"/>
      <c r="F30" s="767">
        <f>+'BVARI BUDGET'!G26</f>
        <v>0</v>
      </c>
      <c r="G30" s="768"/>
      <c r="H30" s="179">
        <f>+'BVARI BUDGET'!F26*12</f>
        <v>0</v>
      </c>
      <c r="I30" s="760">
        <f>+'BVARI BUDGET'!H26</f>
        <v>0</v>
      </c>
      <c r="J30" s="761"/>
      <c r="K30" s="762"/>
      <c r="L30" s="760">
        <f>'BVARI BUDGET'!H59</f>
        <v>0</v>
      </c>
      <c r="M30" s="761"/>
      <c r="N30" s="762"/>
      <c r="O30" s="760">
        <f t="shared" si="0"/>
        <v>0</v>
      </c>
      <c r="P30" s="761"/>
      <c r="Q30" s="762"/>
      <c r="R30" s="171"/>
      <c r="S30" s="171"/>
      <c r="T30" s="171"/>
      <c r="U30" s="166"/>
      <c r="V30" s="165"/>
      <c r="W30" s="165"/>
      <c r="X30" s="165"/>
      <c r="Y30" s="165"/>
      <c r="Z30" s="165"/>
      <c r="AA30" s="165"/>
    </row>
    <row r="31" spans="1:27" s="164" customFormat="1" ht="11.25" customHeight="1" x14ac:dyDescent="0.25">
      <c r="B31" s="167"/>
      <c r="C31" s="167"/>
      <c r="D31" s="169"/>
      <c r="E31" s="169"/>
      <c r="F31" s="170"/>
      <c r="G31" s="167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66"/>
      <c r="V31" s="165"/>
      <c r="W31" s="165"/>
      <c r="X31" s="165"/>
      <c r="Y31" s="165"/>
      <c r="Z31" s="165"/>
      <c r="AA31" s="165"/>
    </row>
    <row r="32" spans="1:27" s="164" customFormat="1" ht="11.25" customHeight="1" x14ac:dyDescent="0.25">
      <c r="B32" s="167"/>
      <c r="C32" s="167"/>
      <c r="D32" s="169"/>
      <c r="E32" s="169"/>
      <c r="F32" s="170"/>
      <c r="G32" s="167"/>
      <c r="H32" s="171"/>
      <c r="I32" s="171"/>
      <c r="J32" s="171"/>
      <c r="K32" s="171"/>
      <c r="L32" s="171"/>
      <c r="M32" s="171"/>
      <c r="N32" s="162" t="s">
        <v>78</v>
      </c>
      <c r="O32" s="783">
        <f>SUM(O21:Q31)</f>
        <v>0</v>
      </c>
      <c r="P32" s="784"/>
      <c r="Q32" s="785"/>
      <c r="R32" s="171"/>
      <c r="S32" s="171"/>
      <c r="T32" s="171"/>
      <c r="U32" s="166"/>
      <c r="V32" s="165"/>
      <c r="W32" s="165"/>
      <c r="X32" s="165"/>
      <c r="Y32" s="165"/>
      <c r="Z32" s="165"/>
      <c r="AA32" s="165"/>
    </row>
    <row r="33" spans="2:27" s="164" customFormat="1" ht="11.25" customHeight="1" x14ac:dyDescent="0.25">
      <c r="B33" s="167"/>
      <c r="C33" s="167"/>
      <c r="D33" s="169"/>
      <c r="E33" s="169"/>
      <c r="F33" s="170"/>
      <c r="G33" s="167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66"/>
      <c r="V33" s="165"/>
      <c r="W33" s="165"/>
      <c r="X33" s="165"/>
      <c r="Y33" s="165"/>
      <c r="Z33" s="165"/>
      <c r="AA33" s="165"/>
    </row>
    <row r="34" spans="2:27" s="164" customFormat="1" ht="11.25" customHeight="1" x14ac:dyDescent="0.25">
      <c r="B34" s="172" t="s">
        <v>79</v>
      </c>
      <c r="C34" s="172"/>
      <c r="D34" s="180"/>
      <c r="E34" s="180"/>
      <c r="F34" s="181"/>
      <c r="G34" s="172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71"/>
      <c r="S34" s="171"/>
      <c r="T34" s="171"/>
      <c r="U34" s="166"/>
      <c r="V34" s="165"/>
      <c r="W34" s="165"/>
      <c r="X34" s="165"/>
      <c r="Y34" s="165"/>
      <c r="Z34" s="165"/>
      <c r="AA34" s="165"/>
    </row>
    <row r="35" spans="2:27" s="164" customFormat="1" ht="11.25" customHeight="1" x14ac:dyDescent="0.25">
      <c r="B35" s="167"/>
      <c r="C35" s="167"/>
      <c r="D35" s="169"/>
      <c r="E35" s="169"/>
      <c r="F35" s="170"/>
      <c r="G35" s="167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66"/>
      <c r="V35" s="165"/>
      <c r="W35" s="165"/>
      <c r="X35" s="165"/>
      <c r="Y35" s="165"/>
      <c r="Z35" s="165"/>
      <c r="AA35" s="165"/>
    </row>
    <row r="36" spans="2:27" s="164" customFormat="1" ht="11.25" customHeight="1" x14ac:dyDescent="0.25">
      <c r="B36" s="162" t="s">
        <v>83</v>
      </c>
      <c r="C36" s="171" t="s">
        <v>77</v>
      </c>
      <c r="D36" s="169"/>
      <c r="E36" s="169"/>
      <c r="F36" s="170"/>
      <c r="G36" s="167"/>
      <c r="H36" s="171" t="s">
        <v>72</v>
      </c>
      <c r="I36" s="171"/>
      <c r="J36" s="171" t="s">
        <v>73</v>
      </c>
      <c r="K36" s="171"/>
      <c r="L36" s="171"/>
      <c r="M36" s="171" t="s">
        <v>74</v>
      </c>
      <c r="N36" s="171"/>
      <c r="O36" s="171"/>
      <c r="P36" s="171" t="s">
        <v>75</v>
      </c>
      <c r="Q36" s="171"/>
      <c r="R36" s="171"/>
      <c r="S36" s="171"/>
      <c r="T36" s="171"/>
      <c r="U36" s="166"/>
      <c r="V36" s="165"/>
      <c r="W36" s="165"/>
      <c r="X36" s="165"/>
      <c r="Y36" s="165"/>
      <c r="Z36" s="165"/>
      <c r="AA36" s="165"/>
    </row>
    <row r="37" spans="2:27" s="164" customFormat="1" ht="11.25" customHeight="1" x14ac:dyDescent="0.25">
      <c r="B37" s="188">
        <f>COUNTA('BVARI BUDGET'!C39:C43)</f>
        <v>0</v>
      </c>
      <c r="C37" s="166" t="s">
        <v>81</v>
      </c>
      <c r="D37" s="169"/>
      <c r="E37" s="169"/>
      <c r="F37" s="170"/>
      <c r="G37" s="167"/>
      <c r="H37" s="179">
        <f>SUM('BVARI BUDGET'!E39:E43)</f>
        <v>0</v>
      </c>
      <c r="I37" s="760">
        <f>SUM('BVARI BUDGET'!H39:H43)</f>
        <v>0</v>
      </c>
      <c r="J37" s="761"/>
      <c r="K37" s="762"/>
      <c r="L37" s="760">
        <f>SUM('BVARI BUDGET'!H70:H74)</f>
        <v>0</v>
      </c>
      <c r="M37" s="761"/>
      <c r="N37" s="762"/>
      <c r="O37" s="760">
        <f>+I37+L37</f>
        <v>0</v>
      </c>
      <c r="P37" s="761"/>
      <c r="Q37" s="762"/>
      <c r="R37" s="171"/>
      <c r="S37" s="171"/>
      <c r="T37" s="171"/>
      <c r="U37" s="166"/>
      <c r="V37" s="165"/>
      <c r="W37" s="165"/>
      <c r="X37" s="165"/>
      <c r="Y37" s="165"/>
      <c r="Z37" s="165"/>
      <c r="AA37" s="165"/>
    </row>
    <row r="38" spans="2:27" ht="11.5" x14ac:dyDescent="0.25">
      <c r="B38" s="188">
        <f>COUNTA('BVARI BUDGET'!C45:C46)</f>
        <v>0</v>
      </c>
      <c r="C38" s="166" t="s">
        <v>4</v>
      </c>
      <c r="H38" s="179">
        <f>SUM('BVARI BUDGET'!E45:E46)</f>
        <v>0</v>
      </c>
      <c r="I38" s="760">
        <f>SUM('BVARI BUDGET'!H45:H46)</f>
        <v>0</v>
      </c>
      <c r="J38" s="761"/>
      <c r="K38" s="762"/>
      <c r="L38" s="760">
        <f>SUM('BVARI BUDGET'!H75:H76)</f>
        <v>0</v>
      </c>
      <c r="M38" s="761"/>
      <c r="N38" s="762"/>
      <c r="O38" s="760">
        <f>+I38+L38</f>
        <v>0</v>
      </c>
      <c r="P38" s="761"/>
      <c r="Q38" s="762"/>
    </row>
    <row r="39" spans="2:27" ht="11.5" x14ac:dyDescent="0.25">
      <c r="B39" s="189"/>
      <c r="C39" s="166" t="s">
        <v>87</v>
      </c>
      <c r="H39" s="187"/>
      <c r="I39" s="786"/>
      <c r="J39" s="787"/>
      <c r="K39" s="788"/>
      <c r="L39" s="786"/>
      <c r="M39" s="787"/>
      <c r="N39" s="788"/>
      <c r="O39" s="760">
        <f>+I39+L39</f>
        <v>0</v>
      </c>
      <c r="P39" s="761"/>
      <c r="Q39" s="762"/>
    </row>
    <row r="40" spans="2:27" ht="11.5" x14ac:dyDescent="0.25">
      <c r="B40" s="189"/>
      <c r="C40" s="166" t="s">
        <v>82</v>
      </c>
      <c r="H40" s="187"/>
      <c r="I40" s="786"/>
      <c r="J40" s="787"/>
      <c r="K40" s="788"/>
      <c r="L40" s="786"/>
      <c r="M40" s="787"/>
      <c r="N40" s="788"/>
      <c r="O40" s="760">
        <f>+I40+L40</f>
        <v>0</v>
      </c>
      <c r="P40" s="761"/>
      <c r="Q40" s="762"/>
    </row>
    <row r="41" spans="2:27" ht="11.5" x14ac:dyDescent="0.25">
      <c r="B41" s="188">
        <f>COUNTA('BVARI BUDGET'!C28:C37)</f>
        <v>0</v>
      </c>
      <c r="C41" s="190" t="str">
        <f>+'BVARI BUDGET'!AA5</f>
        <v>Director</v>
      </c>
      <c r="D41" s="208" t="str">
        <f>+'BVARI BUDGET'!AA6</f>
        <v>Deputy Director</v>
      </c>
      <c r="E41" s="191"/>
      <c r="F41" s="209" t="str">
        <f>+'BVARI BUDGET'!AA7</f>
        <v>Administrative Manager</v>
      </c>
      <c r="G41" s="192"/>
      <c r="H41" s="179">
        <f>SUM('BVARI BUDGET'!E28:E37)</f>
        <v>12</v>
      </c>
      <c r="I41" s="760">
        <f>SUM('BVARI BUDGET'!H28:H37)</f>
        <v>0</v>
      </c>
      <c r="J41" s="761"/>
      <c r="K41" s="762"/>
      <c r="L41" s="760">
        <f>SUM('BVARI BUDGET'!H60:H69)</f>
        <v>0</v>
      </c>
      <c r="M41" s="761"/>
      <c r="N41" s="762"/>
      <c r="O41" s="760">
        <f>+I41+L41</f>
        <v>0</v>
      </c>
      <c r="P41" s="761"/>
      <c r="Q41" s="762"/>
    </row>
    <row r="43" spans="2:27" ht="11.5" x14ac:dyDescent="0.25">
      <c r="B43" s="185">
        <f>SUM(B37:B42)</f>
        <v>0</v>
      </c>
      <c r="C43" s="167" t="s">
        <v>93</v>
      </c>
      <c r="N43" s="162" t="s">
        <v>94</v>
      </c>
      <c r="O43" s="783">
        <f>SUM(O37:Q42)</f>
        <v>0</v>
      </c>
      <c r="P43" s="784"/>
      <c r="Q43" s="785"/>
    </row>
    <row r="45" spans="2:27" ht="13" x14ac:dyDescent="0.25">
      <c r="N45" s="193" t="s">
        <v>95</v>
      </c>
      <c r="O45" s="789">
        <f>+O43+O32</f>
        <v>0</v>
      </c>
      <c r="P45" s="790"/>
      <c r="Q45" s="791"/>
    </row>
    <row r="48" spans="2:27" ht="13" x14ac:dyDescent="0.25">
      <c r="B48" s="247" t="s">
        <v>105</v>
      </c>
      <c r="C48" s="172"/>
      <c r="D48" s="180"/>
      <c r="E48" s="180"/>
      <c r="F48" s="181"/>
      <c r="G48" s="172"/>
      <c r="H48" s="182"/>
      <c r="I48" s="182"/>
      <c r="J48" s="182"/>
      <c r="K48" s="182"/>
      <c r="L48" s="182"/>
      <c r="M48" s="182"/>
      <c r="N48" s="182"/>
      <c r="O48" s="182"/>
      <c r="P48" s="182"/>
      <c r="Q48" s="182"/>
    </row>
    <row r="50" spans="1:35" ht="11.5" x14ac:dyDescent="0.25">
      <c r="B50" s="167" t="s">
        <v>106</v>
      </c>
      <c r="C50" s="166"/>
      <c r="D50" s="225"/>
      <c r="E50" s="225"/>
      <c r="F50" s="226"/>
      <c r="G50" s="166"/>
      <c r="H50" s="226"/>
      <c r="I50" s="166"/>
      <c r="J50" s="226"/>
      <c r="K50" s="166"/>
      <c r="L50" s="226"/>
      <c r="M50" s="166"/>
      <c r="N50" s="226"/>
      <c r="O50" s="171"/>
      <c r="P50" s="171" t="s">
        <v>75</v>
      </c>
      <c r="Q50" s="171"/>
      <c r="R50" s="226"/>
    </row>
    <row r="51" spans="1:35" ht="13.5" customHeight="1" x14ac:dyDescent="0.25">
      <c r="A51" s="5">
        <v>1</v>
      </c>
      <c r="B51" s="763">
        <f>IF('BVARI BUDGET'!B81='BVARI BUDGET'!$AG$3,'BVARI BUDGET'!C81,0)</f>
        <v>0</v>
      </c>
      <c r="C51" s="764"/>
      <c r="D51" s="764"/>
      <c r="E51" s="764"/>
      <c r="F51" s="764"/>
      <c r="G51" s="764"/>
      <c r="H51" s="764"/>
      <c r="I51" s="764"/>
      <c r="J51" s="764"/>
      <c r="K51" s="764"/>
      <c r="L51" s="764"/>
      <c r="M51" s="765"/>
      <c r="N51" s="226"/>
      <c r="O51" s="760" t="str">
        <f>IFERROR(SUMPRODUCT(--('BVARI BUDGET'!$B81='BVARI BUDGET'!$AG$3),'BVARI BUDGET'!$H81),"")</f>
        <v/>
      </c>
      <c r="P51" s="761"/>
      <c r="Q51" s="762"/>
      <c r="R51" s="226"/>
    </row>
    <row r="52" spans="1:35" ht="11.5" x14ac:dyDescent="0.25">
      <c r="A52" s="5">
        <v>2</v>
      </c>
      <c r="B52" s="763">
        <f>IF('BVARI BUDGET'!B82='BVARI BUDGET'!$AG$3,'BVARI BUDGET'!C82,0)</f>
        <v>0</v>
      </c>
      <c r="C52" s="764"/>
      <c r="D52" s="764"/>
      <c r="E52" s="764"/>
      <c r="F52" s="764"/>
      <c r="G52" s="764"/>
      <c r="H52" s="764"/>
      <c r="I52" s="764"/>
      <c r="J52" s="764"/>
      <c r="K52" s="764"/>
      <c r="L52" s="764"/>
      <c r="M52" s="765"/>
      <c r="N52" s="226"/>
      <c r="O52" s="760" t="str">
        <f>IFERROR(SUMPRODUCT(--('BVARI BUDGET'!$B82='BVARI BUDGET'!$AG$3),'BVARI BUDGET'!$H82),"")</f>
        <v/>
      </c>
      <c r="P52" s="761"/>
      <c r="Q52" s="762"/>
      <c r="R52" s="226"/>
    </row>
    <row r="53" spans="1:35" ht="11.5" x14ac:dyDescent="0.25">
      <c r="A53" s="5">
        <v>3</v>
      </c>
      <c r="B53" s="763">
        <f>IF('BVARI BUDGET'!B83='BVARI BUDGET'!$AG$3,'BVARI BUDGET'!C83,0)</f>
        <v>0</v>
      </c>
      <c r="C53" s="764"/>
      <c r="D53" s="764"/>
      <c r="E53" s="764"/>
      <c r="F53" s="764"/>
      <c r="G53" s="764"/>
      <c r="H53" s="764"/>
      <c r="I53" s="764"/>
      <c r="J53" s="764"/>
      <c r="K53" s="764"/>
      <c r="L53" s="764"/>
      <c r="M53" s="765"/>
      <c r="N53" s="226"/>
      <c r="O53" s="760" t="str">
        <f>IFERROR(SUMPRODUCT(--('BVARI BUDGET'!$B83='BVARI BUDGET'!$AG$3),'BVARI BUDGET'!$H83),"")</f>
        <v/>
      </c>
      <c r="P53" s="761"/>
      <c r="Q53" s="762"/>
      <c r="R53" s="226"/>
    </row>
    <row r="54" spans="1:35" ht="11.5" x14ac:dyDescent="0.25">
      <c r="A54" s="5">
        <v>4</v>
      </c>
      <c r="B54" s="763">
        <f>IF('BVARI BUDGET'!B84='BVARI BUDGET'!$AG$3,'BVARI BUDGET'!C84,0)</f>
        <v>0</v>
      </c>
      <c r="C54" s="764"/>
      <c r="D54" s="764"/>
      <c r="E54" s="764"/>
      <c r="F54" s="764"/>
      <c r="G54" s="764"/>
      <c r="H54" s="764"/>
      <c r="I54" s="764"/>
      <c r="J54" s="764"/>
      <c r="K54" s="764"/>
      <c r="L54" s="764"/>
      <c r="M54" s="765"/>
      <c r="N54" s="226"/>
      <c r="O54" s="760" t="str">
        <f>IFERROR(SUMPRODUCT(--('BVARI BUDGET'!$B84='BVARI BUDGET'!$AG$3),'BVARI BUDGET'!$H84),"")</f>
        <v/>
      </c>
      <c r="P54" s="761"/>
      <c r="Q54" s="762"/>
      <c r="R54" s="226"/>
    </row>
    <row r="55" spans="1:35" ht="11.5" x14ac:dyDescent="0.25">
      <c r="A55" s="5">
        <v>5</v>
      </c>
      <c r="B55" s="763">
        <f>IF('BVARI BUDGET'!B85='BVARI BUDGET'!$AG$3,'BVARI BUDGET'!C85,0)</f>
        <v>0</v>
      </c>
      <c r="C55" s="764"/>
      <c r="D55" s="764"/>
      <c r="E55" s="764"/>
      <c r="F55" s="764"/>
      <c r="G55" s="764"/>
      <c r="H55" s="764"/>
      <c r="I55" s="764"/>
      <c r="J55" s="764"/>
      <c r="K55" s="764"/>
      <c r="L55" s="764"/>
      <c r="M55" s="765"/>
      <c r="N55" s="226"/>
      <c r="O55" s="760" t="str">
        <f>IFERROR(SUMPRODUCT(--('BVARI BUDGET'!$B85='BVARI BUDGET'!$AG$3),'BVARI BUDGET'!$H85),"")</f>
        <v/>
      </c>
      <c r="P55" s="761"/>
      <c r="Q55" s="762"/>
      <c r="R55" s="226"/>
    </row>
    <row r="56" spans="1:35" ht="11.5" x14ac:dyDescent="0.25">
      <c r="A56" s="5">
        <v>6</v>
      </c>
      <c r="B56" s="763">
        <f>IF('BVARI BUDGET'!B86='BVARI BUDGET'!$AG$3,'BVARI BUDGET'!C86,0)</f>
        <v>0</v>
      </c>
      <c r="C56" s="764"/>
      <c r="D56" s="764"/>
      <c r="E56" s="764"/>
      <c r="F56" s="764"/>
      <c r="G56" s="764"/>
      <c r="H56" s="764"/>
      <c r="I56" s="764"/>
      <c r="J56" s="764"/>
      <c r="K56" s="764"/>
      <c r="L56" s="764"/>
      <c r="M56" s="765"/>
      <c r="N56" s="226"/>
      <c r="O56" s="760" t="str">
        <f>IFERROR(SUMPRODUCT(--('BVARI BUDGET'!$B86='BVARI BUDGET'!$AG$3),'BVARI BUDGET'!$H86),"")</f>
        <v/>
      </c>
      <c r="P56" s="761"/>
      <c r="Q56" s="762"/>
      <c r="R56" s="226"/>
    </row>
    <row r="57" spans="1:35" ht="11.5" x14ac:dyDescent="0.25">
      <c r="B57" s="166"/>
      <c r="C57" s="166"/>
      <c r="D57" s="225"/>
      <c r="E57" s="225"/>
      <c r="F57" s="226"/>
      <c r="G57" s="166"/>
      <c r="H57" s="226"/>
      <c r="I57" s="166"/>
      <c r="J57" s="226"/>
      <c r="K57" s="166"/>
      <c r="L57" s="226"/>
      <c r="M57" s="166"/>
      <c r="N57" s="226"/>
      <c r="O57" s="166"/>
      <c r="P57" s="226"/>
      <c r="Q57" s="166"/>
      <c r="R57" s="226"/>
    </row>
    <row r="58" spans="1:35" ht="13" x14ac:dyDescent="0.25">
      <c r="B58" s="166"/>
      <c r="C58" s="166"/>
      <c r="D58" s="225"/>
      <c r="E58" s="225"/>
      <c r="F58" s="226"/>
      <c r="G58" s="166"/>
      <c r="H58" s="226"/>
      <c r="I58" s="166"/>
      <c r="J58" s="226"/>
      <c r="K58" s="166"/>
      <c r="L58" s="226"/>
      <c r="M58" s="166"/>
      <c r="N58" s="193" t="s">
        <v>107</v>
      </c>
      <c r="O58" s="789">
        <f>SUM(O51:Q57)</f>
        <v>0</v>
      </c>
      <c r="P58" s="790"/>
      <c r="Q58" s="791"/>
      <c r="R58" s="226"/>
    </row>
    <row r="59" spans="1:35" ht="11.5" x14ac:dyDescent="0.25">
      <c r="B59" s="166"/>
      <c r="C59" s="166"/>
      <c r="D59" s="225"/>
      <c r="E59" s="225"/>
      <c r="F59" s="226"/>
      <c r="G59" s="166"/>
      <c r="H59" s="226"/>
      <c r="I59" s="166"/>
      <c r="J59" s="226"/>
      <c r="K59" s="166"/>
      <c r="L59" s="226"/>
      <c r="M59" s="166"/>
      <c r="N59" s="226"/>
      <c r="O59" s="166"/>
      <c r="P59" s="226"/>
      <c r="Q59" s="166"/>
      <c r="R59" s="226"/>
    </row>
    <row r="60" spans="1:35" ht="13" x14ac:dyDescent="0.25">
      <c r="B60" s="172" t="s">
        <v>108</v>
      </c>
      <c r="C60" s="172"/>
      <c r="D60" s="180"/>
      <c r="E60" s="180"/>
      <c r="F60" s="181"/>
      <c r="G60" s="172"/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226"/>
    </row>
    <row r="61" spans="1:35" ht="11.5" x14ac:dyDescent="0.25">
      <c r="R61" s="226"/>
    </row>
    <row r="62" spans="1:35" ht="11.5" x14ac:dyDescent="0.25">
      <c r="C62" s="166"/>
      <c r="D62" s="225"/>
      <c r="E62" s="225"/>
      <c r="F62" s="226"/>
      <c r="G62" s="166"/>
      <c r="H62" s="226"/>
      <c r="I62" s="166"/>
      <c r="J62" s="226"/>
      <c r="K62" s="166"/>
      <c r="L62" s="226"/>
      <c r="M62" s="166"/>
      <c r="N62" s="226"/>
      <c r="O62" s="171"/>
      <c r="P62" s="171" t="s">
        <v>75</v>
      </c>
      <c r="Q62" s="171"/>
      <c r="R62" s="226"/>
    </row>
    <row r="63" spans="1:35" ht="11.5" x14ac:dyDescent="0.25">
      <c r="B63" s="1">
        <v>1</v>
      </c>
      <c r="C63" s="166" t="s">
        <v>128</v>
      </c>
      <c r="D63" s="167"/>
      <c r="E63" s="167"/>
      <c r="F63" s="167"/>
      <c r="G63" s="167"/>
      <c r="H63" s="167"/>
      <c r="I63" s="167"/>
      <c r="J63" s="167"/>
      <c r="K63" s="167"/>
      <c r="L63" s="167"/>
      <c r="M63" s="167"/>
      <c r="N63" s="226"/>
      <c r="O63" s="760">
        <f>SUMPRODUCT(--('BVARI BUDGET'!$B$91:$B$112='BVARI BUDGET'!AG10),'BVARI BUDGET'!$H$91:$H$112)</f>
        <v>0</v>
      </c>
      <c r="P63" s="761"/>
      <c r="Q63" s="762"/>
      <c r="R63" s="226"/>
    </row>
    <row r="64" spans="1:35" s="2" customFormat="1" ht="13" x14ac:dyDescent="0.25">
      <c r="B64" s="1">
        <v>2</v>
      </c>
      <c r="C64" s="166" t="s">
        <v>129</v>
      </c>
      <c r="D64" s="225"/>
      <c r="E64" s="225"/>
      <c r="F64" s="226"/>
      <c r="G64" s="166"/>
      <c r="H64" s="226"/>
      <c r="I64" s="166"/>
      <c r="J64" s="226"/>
      <c r="K64" s="166"/>
      <c r="L64" s="226"/>
      <c r="M64" s="166"/>
      <c r="N64" s="193"/>
      <c r="O64" s="760">
        <f>SUMPRODUCT(--('BVARI BUDGET'!$B$91:$B$112='BVARI BUDGET'!AG11),'BVARI BUDGET'!$H$91:$H$112)</f>
        <v>0</v>
      </c>
      <c r="P64" s="761"/>
      <c r="Q64" s="762"/>
      <c r="R64" s="226"/>
      <c r="S64" s="1"/>
      <c r="T64" s="1"/>
      <c r="U64" s="1"/>
      <c r="V64" s="4"/>
      <c r="W64" s="4"/>
      <c r="X64" s="4"/>
      <c r="Y64" s="4"/>
      <c r="Z64" s="4"/>
      <c r="AA64" s="4"/>
      <c r="AB64" s="1"/>
      <c r="AC64" s="1"/>
      <c r="AD64" s="1"/>
      <c r="AE64" s="1"/>
      <c r="AF64" s="1"/>
      <c r="AG64" s="1"/>
      <c r="AH64" s="1"/>
      <c r="AI64" s="1"/>
    </row>
    <row r="65" spans="1:35" s="2" customFormat="1" ht="11.5" x14ac:dyDescent="0.25">
      <c r="A65" s="1"/>
      <c r="B65" s="166"/>
      <c r="C65" s="166"/>
      <c r="D65" s="225"/>
      <c r="E65" s="225"/>
      <c r="F65" s="226"/>
      <c r="G65" s="166"/>
      <c r="H65" s="226"/>
      <c r="I65" s="166"/>
      <c r="J65" s="226"/>
      <c r="K65" s="166"/>
      <c r="L65" s="226"/>
      <c r="M65" s="166"/>
      <c r="N65" s="226"/>
      <c r="O65" s="166"/>
      <c r="P65" s="226"/>
      <c r="Q65" s="166"/>
      <c r="R65" s="226"/>
      <c r="S65" s="1"/>
      <c r="T65" s="1"/>
      <c r="U65" s="1"/>
      <c r="V65" s="4"/>
      <c r="W65" s="4"/>
      <c r="X65" s="4"/>
      <c r="Y65" s="4"/>
      <c r="Z65" s="4"/>
      <c r="AA65" s="4"/>
      <c r="AB65" s="1"/>
      <c r="AC65" s="1"/>
      <c r="AD65" s="1"/>
      <c r="AE65" s="1"/>
      <c r="AF65" s="1"/>
      <c r="AG65" s="1"/>
      <c r="AH65" s="1"/>
      <c r="AI65" s="1"/>
    </row>
    <row r="66" spans="1:35" s="2" customFormat="1" ht="13" x14ac:dyDescent="0.25">
      <c r="A66" s="1"/>
      <c r="B66" s="227"/>
      <c r="C66" s="227"/>
      <c r="D66" s="225"/>
      <c r="E66" s="225"/>
      <c r="F66" s="226"/>
      <c r="G66" s="166"/>
      <c r="H66" s="226"/>
      <c r="I66" s="166"/>
      <c r="J66" s="226"/>
      <c r="K66" s="166"/>
      <c r="L66" s="226"/>
      <c r="M66" s="166"/>
      <c r="N66" s="193" t="s">
        <v>109</v>
      </c>
      <c r="O66" s="783">
        <f>SUM(O63:Q64)</f>
        <v>0</v>
      </c>
      <c r="P66" s="784"/>
      <c r="Q66" s="785"/>
      <c r="R66" s="226"/>
      <c r="S66" s="1"/>
      <c r="T66" s="1"/>
      <c r="U66" s="1"/>
      <c r="V66" s="4"/>
      <c r="W66" s="4"/>
      <c r="X66" s="4"/>
      <c r="Y66" s="4"/>
      <c r="Z66" s="4"/>
      <c r="AA66" s="4"/>
      <c r="AB66" s="1"/>
      <c r="AC66" s="1"/>
      <c r="AD66" s="1"/>
      <c r="AE66" s="1"/>
      <c r="AF66" s="1"/>
      <c r="AG66" s="1"/>
      <c r="AH66" s="1"/>
      <c r="AI66" s="1"/>
    </row>
    <row r="67" spans="1:35" s="2" customFormat="1" ht="11.5" x14ac:dyDescent="0.25">
      <c r="A67" s="1"/>
      <c r="B67" s="227"/>
      <c r="C67" s="227"/>
      <c r="D67" s="225"/>
      <c r="E67" s="225"/>
      <c r="F67" s="226"/>
      <c r="G67" s="166"/>
      <c r="H67" s="226"/>
      <c r="I67" s="166"/>
      <c r="J67" s="226"/>
      <c r="K67" s="166"/>
      <c r="L67" s="226"/>
      <c r="M67" s="166"/>
      <c r="N67" s="226"/>
      <c r="O67" s="166"/>
      <c r="P67" s="226"/>
      <c r="Q67" s="166"/>
      <c r="R67" s="226"/>
      <c r="S67" s="1"/>
      <c r="T67" s="1"/>
      <c r="U67" s="1"/>
      <c r="V67" s="4"/>
      <c r="W67" s="4"/>
      <c r="X67" s="4"/>
      <c r="Y67" s="4"/>
      <c r="Z67" s="4"/>
      <c r="AA67" s="4"/>
      <c r="AB67" s="1"/>
      <c r="AC67" s="1"/>
      <c r="AD67" s="1"/>
      <c r="AE67" s="1"/>
      <c r="AF67" s="1"/>
      <c r="AG67" s="1"/>
      <c r="AH67" s="1"/>
      <c r="AI67" s="1"/>
    </row>
    <row r="68" spans="1:35" s="2" customFormat="1" ht="13" x14ac:dyDescent="0.25">
      <c r="A68" s="1"/>
      <c r="B68" s="172" t="s">
        <v>112</v>
      </c>
      <c r="C68" s="172"/>
      <c r="D68" s="180"/>
      <c r="E68" s="180"/>
      <c r="F68" s="181"/>
      <c r="G68" s="172"/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226"/>
      <c r="S68" s="1"/>
      <c r="T68" s="1"/>
      <c r="U68" s="1"/>
      <c r="V68" s="4"/>
      <c r="W68" s="4"/>
      <c r="X68" s="4"/>
      <c r="Y68" s="4"/>
      <c r="Z68" s="4"/>
      <c r="AA68" s="4"/>
      <c r="AB68" s="1"/>
      <c r="AC68" s="1"/>
      <c r="AD68" s="1"/>
      <c r="AE68" s="1"/>
      <c r="AF68" s="1"/>
      <c r="AG68" s="1"/>
      <c r="AH68" s="1"/>
      <c r="AI68" s="1"/>
    </row>
    <row r="69" spans="1:35" s="2" customFormat="1" ht="11.5" x14ac:dyDescent="0.25">
      <c r="A69" s="1"/>
      <c r="B69" s="1"/>
      <c r="C69" s="1"/>
      <c r="F69" s="3"/>
      <c r="G69" s="1"/>
      <c r="H69" s="3"/>
      <c r="I69" s="1"/>
      <c r="J69" s="3"/>
      <c r="K69" s="1"/>
      <c r="L69" s="3"/>
      <c r="M69" s="1"/>
      <c r="N69" s="3"/>
      <c r="O69" s="1"/>
      <c r="P69" s="3"/>
      <c r="Q69" s="1"/>
      <c r="R69" s="226"/>
      <c r="S69" s="1"/>
      <c r="T69" s="1"/>
      <c r="U69" s="1"/>
      <c r="V69" s="4"/>
      <c r="W69" s="4"/>
      <c r="X69" s="4"/>
      <c r="Y69" s="4"/>
      <c r="Z69" s="4"/>
      <c r="AA69" s="4"/>
      <c r="AB69" s="1"/>
      <c r="AC69" s="1"/>
      <c r="AD69" s="1"/>
      <c r="AE69" s="1"/>
      <c r="AF69" s="1"/>
      <c r="AG69" s="1"/>
      <c r="AH69" s="1"/>
      <c r="AI69" s="1"/>
    </row>
    <row r="70" spans="1:35" s="2" customFormat="1" ht="11.5" x14ac:dyDescent="0.25">
      <c r="A70" s="1"/>
      <c r="B70" s="1"/>
      <c r="C70" s="232" t="s">
        <v>110</v>
      </c>
      <c r="D70" s="225"/>
      <c r="E70" s="225"/>
      <c r="F70" s="226"/>
      <c r="G70" s="166"/>
      <c r="H70" s="226"/>
      <c r="I70" s="166"/>
      <c r="J70" s="226"/>
      <c r="K70" s="166"/>
      <c r="L70" s="226"/>
      <c r="M70" s="166"/>
      <c r="N70" s="226"/>
      <c r="O70" s="171"/>
      <c r="Q70" s="171"/>
      <c r="R70" s="226"/>
      <c r="S70" s="1"/>
      <c r="T70" s="1"/>
      <c r="U70" s="1"/>
      <c r="V70" s="4"/>
      <c r="W70" s="4"/>
      <c r="X70" s="4"/>
      <c r="Y70" s="4"/>
      <c r="Z70" s="4"/>
      <c r="AA70" s="4"/>
      <c r="AB70" s="1"/>
      <c r="AC70" s="1"/>
      <c r="AD70" s="1"/>
      <c r="AE70" s="1"/>
      <c r="AF70" s="1"/>
      <c r="AG70" s="1"/>
      <c r="AH70" s="1"/>
      <c r="AI70" s="1"/>
    </row>
    <row r="71" spans="1:35" s="2" customFormat="1" ht="11.5" x14ac:dyDescent="0.25">
      <c r="A71" s="1"/>
      <c r="B71" s="1"/>
      <c r="C71" s="232"/>
      <c r="D71" s="225"/>
      <c r="E71" s="225"/>
      <c r="F71" s="226"/>
      <c r="G71" s="166"/>
      <c r="H71" s="226"/>
      <c r="I71" s="166"/>
      <c r="J71" s="226"/>
      <c r="K71" s="166"/>
      <c r="L71" s="226"/>
      <c r="M71" s="166"/>
      <c r="N71" s="226"/>
      <c r="O71" s="171"/>
      <c r="P71" s="171" t="s">
        <v>75</v>
      </c>
      <c r="Q71" s="171"/>
      <c r="R71" s="226"/>
      <c r="S71" s="1"/>
      <c r="T71" s="1"/>
      <c r="U71" s="1"/>
      <c r="V71" s="4"/>
      <c r="W71" s="4"/>
      <c r="X71" s="4"/>
      <c r="Y71" s="4"/>
      <c r="Z71" s="4"/>
      <c r="AA71" s="4"/>
      <c r="AB71" s="1"/>
      <c r="AC71" s="1"/>
      <c r="AD71" s="1"/>
      <c r="AE71" s="1"/>
      <c r="AF71" s="1"/>
      <c r="AG71" s="1"/>
      <c r="AH71" s="1"/>
      <c r="AI71" s="1"/>
    </row>
    <row r="72" spans="1:35" s="2" customFormat="1" ht="11.5" x14ac:dyDescent="0.25">
      <c r="A72" s="1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226"/>
      <c r="O72" s="786"/>
      <c r="P72" s="787"/>
      <c r="Q72" s="788"/>
      <c r="R72" s="226"/>
      <c r="S72" s="1"/>
      <c r="T72" s="1"/>
      <c r="U72" s="1"/>
      <c r="V72" s="4"/>
      <c r="W72" s="4"/>
      <c r="X72" s="4"/>
      <c r="Y72" s="4"/>
      <c r="Z72" s="4"/>
      <c r="AA72" s="4"/>
      <c r="AB72" s="1"/>
      <c r="AC72" s="1"/>
      <c r="AD72" s="1"/>
      <c r="AE72" s="1"/>
      <c r="AF72" s="1"/>
      <c r="AG72" s="1"/>
      <c r="AH72" s="1"/>
      <c r="AI72" s="1"/>
    </row>
    <row r="73" spans="1:35" s="2" customFormat="1" ht="11.5" x14ac:dyDescent="0.25">
      <c r="A73" s="1"/>
      <c r="B73" s="166"/>
      <c r="C73" s="166"/>
      <c r="D73" s="225"/>
      <c r="E73" s="225"/>
      <c r="F73" s="226"/>
      <c r="G73" s="166"/>
      <c r="H73" s="226"/>
      <c r="I73" s="166"/>
      <c r="J73" s="226"/>
      <c r="K73" s="166"/>
      <c r="L73" s="226"/>
      <c r="M73" s="166"/>
      <c r="N73" s="226"/>
      <c r="O73" s="166"/>
      <c r="P73" s="226"/>
      <c r="Q73" s="166"/>
      <c r="R73" s="226"/>
      <c r="S73" s="1"/>
      <c r="T73" s="1"/>
      <c r="U73" s="1"/>
      <c r="V73" s="4"/>
      <c r="W73" s="4"/>
      <c r="X73" s="4"/>
      <c r="Y73" s="4"/>
      <c r="Z73" s="4"/>
      <c r="AA73" s="4"/>
      <c r="AB73" s="1"/>
      <c r="AC73" s="1"/>
      <c r="AD73" s="1"/>
      <c r="AE73" s="1"/>
      <c r="AF73" s="1"/>
      <c r="AG73" s="1"/>
      <c r="AH73" s="1"/>
      <c r="AI73" s="1"/>
    </row>
    <row r="74" spans="1:35" s="2" customFormat="1" ht="13" x14ac:dyDescent="0.25">
      <c r="A74" s="1"/>
      <c r="B74" s="227"/>
      <c r="C74" s="227"/>
      <c r="D74" s="225"/>
      <c r="E74" s="225"/>
      <c r="F74" s="226"/>
      <c r="G74" s="166"/>
      <c r="H74" s="226"/>
      <c r="I74" s="166"/>
      <c r="J74" s="226"/>
      <c r="K74" s="166"/>
      <c r="L74" s="226"/>
      <c r="M74" s="166"/>
      <c r="N74" s="193" t="s">
        <v>111</v>
      </c>
      <c r="O74" s="783">
        <f>SUM(O72:Q72)</f>
        <v>0</v>
      </c>
      <c r="P74" s="784"/>
      <c r="Q74" s="785"/>
      <c r="R74" s="226"/>
      <c r="S74" s="1"/>
      <c r="T74" s="1"/>
      <c r="U74" s="1"/>
      <c r="V74" s="4"/>
      <c r="W74" s="4"/>
      <c r="X74" s="4"/>
      <c r="Y74" s="4"/>
      <c r="Z74" s="4"/>
      <c r="AA74" s="4"/>
      <c r="AB74" s="1"/>
      <c r="AC74" s="1"/>
      <c r="AD74" s="1"/>
      <c r="AE74" s="1"/>
      <c r="AF74" s="1"/>
      <c r="AG74" s="1"/>
      <c r="AH74" s="1"/>
      <c r="AI74" s="1"/>
    </row>
    <row r="75" spans="1:35" s="2" customFormat="1" ht="11.5" x14ac:dyDescent="0.25">
      <c r="A75" s="1"/>
      <c r="B75" s="227"/>
      <c r="C75" s="227"/>
      <c r="D75" s="225"/>
      <c r="E75" s="225"/>
      <c r="F75" s="226"/>
      <c r="G75" s="166"/>
      <c r="H75" s="226"/>
      <c r="I75" s="166"/>
      <c r="J75" s="226"/>
      <c r="K75" s="166"/>
      <c r="L75" s="226"/>
      <c r="M75" s="166"/>
      <c r="N75" s="226"/>
      <c r="O75" s="166"/>
      <c r="P75" s="226"/>
      <c r="Q75" s="166"/>
      <c r="R75" s="226"/>
      <c r="S75" s="1"/>
      <c r="T75" s="1"/>
      <c r="U75" s="1"/>
      <c r="V75" s="4"/>
      <c r="W75" s="4"/>
      <c r="X75" s="4"/>
      <c r="Y75" s="4"/>
      <c r="Z75" s="4"/>
      <c r="AA75" s="4"/>
      <c r="AB75" s="1"/>
      <c r="AC75" s="1"/>
      <c r="AD75" s="1"/>
      <c r="AE75" s="1"/>
      <c r="AF75" s="1"/>
      <c r="AG75" s="1"/>
      <c r="AH75" s="1"/>
      <c r="AI75" s="1"/>
    </row>
    <row r="76" spans="1:35" ht="13" x14ac:dyDescent="0.25">
      <c r="B76" s="172" t="s">
        <v>113</v>
      </c>
      <c r="C76" s="172"/>
      <c r="D76" s="180"/>
      <c r="E76" s="180"/>
      <c r="F76" s="181"/>
      <c r="G76" s="172"/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226"/>
    </row>
    <row r="77" spans="1:35" ht="11.5" x14ac:dyDescent="0.25">
      <c r="R77" s="226"/>
    </row>
    <row r="78" spans="1:35" ht="11.5" x14ac:dyDescent="0.25">
      <c r="C78" s="166"/>
      <c r="D78" s="225"/>
      <c r="E78" s="225"/>
      <c r="F78" s="226"/>
      <c r="G78" s="166"/>
      <c r="H78" s="226"/>
      <c r="I78" s="166"/>
      <c r="J78" s="226"/>
      <c r="K78" s="166"/>
      <c r="L78" s="226"/>
      <c r="M78" s="166"/>
      <c r="N78" s="226"/>
      <c r="O78" s="171"/>
      <c r="P78" s="171" t="s">
        <v>75</v>
      </c>
      <c r="Q78" s="171"/>
      <c r="R78" s="226"/>
    </row>
    <row r="79" spans="1:35" ht="11.5" x14ac:dyDescent="0.25">
      <c r="B79" s="1">
        <v>1</v>
      </c>
      <c r="C79" s="233" t="s">
        <v>120</v>
      </c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226"/>
      <c r="O79" s="760">
        <f>SUMPRODUCT(--('BVARI BUDGET'!$B$91:$B$112='BVARI BUDGET'!AG7),'BVARI BUDGET'!$H$91:$H$112)</f>
        <v>0</v>
      </c>
      <c r="P79" s="761"/>
      <c r="Q79" s="762"/>
      <c r="R79" s="226"/>
    </row>
    <row r="80" spans="1:35" s="2" customFormat="1" ht="13" x14ac:dyDescent="0.25">
      <c r="B80" s="1">
        <v>2</v>
      </c>
      <c r="C80" s="233" t="s">
        <v>121</v>
      </c>
      <c r="D80" s="225"/>
      <c r="E80" s="225"/>
      <c r="F80" s="226"/>
      <c r="G80" s="166"/>
      <c r="H80" s="226"/>
      <c r="I80" s="166"/>
      <c r="J80" s="226"/>
      <c r="K80" s="166"/>
      <c r="L80" s="226"/>
      <c r="M80" s="166"/>
      <c r="N80" s="193"/>
      <c r="O80" s="760">
        <f>SUMPRODUCT(--('BVARI BUDGET'!$B$91:$B$112='BVARI BUDGET'!AG8),'BVARI BUDGET'!$H$91:$H$112)</f>
        <v>0</v>
      </c>
      <c r="P80" s="761"/>
      <c r="Q80" s="762"/>
      <c r="R80" s="226"/>
      <c r="S80" s="1"/>
      <c r="T80" s="1"/>
      <c r="U80" s="1"/>
      <c r="V80" s="4"/>
      <c r="W80" s="4"/>
      <c r="X80" s="4"/>
      <c r="Y80" s="4"/>
      <c r="Z80" s="4"/>
      <c r="AA80" s="4"/>
      <c r="AB80" s="1"/>
      <c r="AC80" s="1"/>
      <c r="AD80" s="1"/>
      <c r="AE80" s="1"/>
      <c r="AF80" s="1"/>
      <c r="AG80" s="1"/>
      <c r="AH80" s="1"/>
      <c r="AI80" s="1"/>
    </row>
    <row r="81" spans="1:35" s="2" customFormat="1" ht="11.5" x14ac:dyDescent="0.25">
      <c r="B81" s="1">
        <v>3</v>
      </c>
      <c r="C81" s="233" t="s">
        <v>122</v>
      </c>
      <c r="D81" s="225"/>
      <c r="E81" s="225"/>
      <c r="F81" s="226"/>
      <c r="G81" s="166"/>
      <c r="H81" s="226"/>
      <c r="I81" s="166"/>
      <c r="J81" s="226"/>
      <c r="K81" s="166"/>
      <c r="L81" s="226"/>
      <c r="M81" s="166"/>
      <c r="N81" s="226"/>
      <c r="O81" s="760">
        <f>SUMPRODUCT(--('BVARI BUDGET'!$B$91:$B$112='BVARI BUDGET'!AG9),'BVARI BUDGET'!$H$91:$H$112)</f>
        <v>0</v>
      </c>
      <c r="P81" s="761"/>
      <c r="Q81" s="762"/>
      <c r="R81" s="226"/>
      <c r="S81" s="1"/>
      <c r="T81" s="1"/>
      <c r="U81" s="1"/>
      <c r="V81" s="4"/>
      <c r="W81" s="4"/>
      <c r="X81" s="4"/>
      <c r="Y81" s="4"/>
      <c r="Z81" s="4"/>
      <c r="AA81" s="4"/>
      <c r="AB81" s="1"/>
      <c r="AC81" s="1"/>
      <c r="AD81" s="1"/>
      <c r="AE81" s="1"/>
      <c r="AF81" s="1"/>
      <c r="AG81" s="1"/>
      <c r="AH81" s="1"/>
      <c r="AI81" s="1"/>
    </row>
    <row r="82" spans="1:35" s="2" customFormat="1" ht="11.5" x14ac:dyDescent="0.25">
      <c r="B82" s="1">
        <v>4</v>
      </c>
      <c r="C82" s="227" t="s">
        <v>123</v>
      </c>
      <c r="D82" s="225"/>
      <c r="E82" s="225"/>
      <c r="F82" s="226"/>
      <c r="G82" s="166"/>
      <c r="H82" s="226"/>
      <c r="I82" s="166"/>
      <c r="J82" s="226"/>
      <c r="K82" s="166"/>
      <c r="L82" s="226"/>
      <c r="M82" s="166"/>
      <c r="O82" s="760">
        <f>SUMPRODUCT(--('BVARI BUDGET'!$B$91:$B$112='BVARI BUDGET'!AG12),'BVARI BUDGET'!$H$91:$H$112)</f>
        <v>0</v>
      </c>
      <c r="P82" s="761"/>
      <c r="Q82" s="762"/>
      <c r="R82" s="226"/>
      <c r="S82" s="1"/>
      <c r="T82" s="1"/>
      <c r="U82" s="1"/>
      <c r="V82" s="4"/>
      <c r="W82" s="4"/>
      <c r="X82" s="4"/>
      <c r="Y82" s="4"/>
      <c r="Z82" s="4"/>
      <c r="AA82" s="4"/>
      <c r="AB82" s="1"/>
      <c r="AC82" s="1"/>
      <c r="AD82" s="1"/>
      <c r="AE82" s="1"/>
      <c r="AF82" s="1"/>
      <c r="AG82" s="1"/>
      <c r="AH82" s="1"/>
      <c r="AI82" s="1"/>
    </row>
    <row r="83" spans="1:35" s="2" customFormat="1" ht="11.5" x14ac:dyDescent="0.25">
      <c r="B83" s="1">
        <v>5</v>
      </c>
      <c r="C83" s="227" t="s">
        <v>124</v>
      </c>
      <c r="D83" s="225"/>
      <c r="E83" s="225"/>
      <c r="F83" s="226"/>
      <c r="G83" s="166"/>
      <c r="H83" s="226"/>
      <c r="I83" s="166"/>
      <c r="J83" s="226"/>
      <c r="K83" s="166"/>
      <c r="L83" s="226"/>
      <c r="M83" s="166"/>
      <c r="N83" s="226"/>
      <c r="O83" s="760">
        <f>+'BVARI BUDGET'!H187</f>
        <v>0</v>
      </c>
      <c r="P83" s="761"/>
      <c r="Q83" s="762"/>
      <c r="R83" s="226"/>
      <c r="S83" s="1"/>
      <c r="T83" s="1"/>
      <c r="U83" s="1"/>
      <c r="V83" s="4"/>
      <c r="W83" s="4"/>
      <c r="X83" s="4"/>
      <c r="Y83" s="4"/>
      <c r="Z83" s="4"/>
      <c r="AA83" s="4"/>
      <c r="AB83" s="1"/>
      <c r="AC83" s="1"/>
      <c r="AD83" s="1"/>
      <c r="AE83" s="1"/>
      <c r="AF83" s="1"/>
      <c r="AG83" s="1"/>
      <c r="AH83" s="1"/>
      <c r="AI83" s="1"/>
    </row>
    <row r="84" spans="1:35" s="2" customFormat="1" ht="11.5" x14ac:dyDescent="0.25">
      <c r="B84" s="1">
        <v>6</v>
      </c>
      <c r="C84" s="227" t="s">
        <v>125</v>
      </c>
      <c r="D84" s="225"/>
      <c r="E84" s="225"/>
      <c r="F84" s="226"/>
      <c r="G84" s="166"/>
      <c r="H84" s="226"/>
      <c r="I84" s="166"/>
      <c r="J84" s="226"/>
      <c r="K84" s="166"/>
      <c r="L84" s="226"/>
      <c r="M84" s="166"/>
      <c r="N84" s="226"/>
      <c r="O84" s="760">
        <f>SUMPRODUCT(--('BVARI BUDGET'!$B$91:$B$112='BVARI BUDGET'!AG13),'BVARI BUDGET'!$H$91:$H$112)</f>
        <v>0</v>
      </c>
      <c r="P84" s="761"/>
      <c r="Q84" s="762"/>
      <c r="R84" s="226"/>
      <c r="S84" s="1"/>
      <c r="T84" s="1"/>
      <c r="U84" s="1"/>
      <c r="V84" s="4"/>
      <c r="W84" s="4"/>
      <c r="X84" s="4"/>
      <c r="Y84" s="4"/>
      <c r="Z84" s="4"/>
      <c r="AA84" s="4"/>
      <c r="AB84" s="1"/>
      <c r="AC84" s="1"/>
      <c r="AD84" s="1"/>
      <c r="AE84" s="1"/>
      <c r="AF84" s="1"/>
      <c r="AG84" s="1"/>
      <c r="AH84" s="1"/>
      <c r="AI84" s="1"/>
    </row>
    <row r="85" spans="1:35" s="2" customFormat="1" ht="11.5" x14ac:dyDescent="0.25">
      <c r="B85" s="1">
        <v>7</v>
      </c>
      <c r="C85" s="227" t="s">
        <v>126</v>
      </c>
      <c r="D85" s="225"/>
      <c r="E85" s="225"/>
      <c r="F85" s="226"/>
      <c r="G85" s="166"/>
      <c r="H85" s="226"/>
      <c r="I85" s="166"/>
      <c r="J85" s="226"/>
      <c r="K85" s="166"/>
      <c r="L85" s="226"/>
      <c r="M85" s="166"/>
      <c r="N85" s="226"/>
      <c r="O85" s="760">
        <f>SUMPRODUCT(--('BVARI BUDGET'!$B$91:$B$112='BVARI BUDGET'!AG14),'BVARI BUDGET'!$H$91:$H$112)</f>
        <v>0</v>
      </c>
      <c r="P85" s="761"/>
      <c r="Q85" s="762"/>
      <c r="R85" s="226"/>
      <c r="S85" s="1"/>
      <c r="T85" s="1"/>
      <c r="U85" s="1"/>
      <c r="V85" s="4"/>
      <c r="W85" s="4"/>
      <c r="X85" s="4"/>
      <c r="Y85" s="4"/>
      <c r="Z85" s="4"/>
      <c r="AA85" s="4"/>
      <c r="AB85" s="1"/>
      <c r="AC85" s="1"/>
      <c r="AD85" s="1"/>
      <c r="AE85" s="1"/>
      <c r="AF85" s="1"/>
      <c r="AG85" s="1"/>
      <c r="AH85" s="1"/>
      <c r="AI85" s="1"/>
    </row>
    <row r="86" spans="1:35" s="2" customFormat="1" ht="11.5" x14ac:dyDescent="0.25">
      <c r="B86" s="1">
        <v>8</v>
      </c>
      <c r="C86" s="350" t="str">
        <f>+'BVARI BUDGET'!AG4</f>
        <v>Contractual Services</v>
      </c>
      <c r="D86" s="225"/>
      <c r="E86" s="225"/>
      <c r="F86" s="226"/>
      <c r="G86" s="166"/>
      <c r="H86" s="226"/>
      <c r="I86" s="166"/>
      <c r="J86" s="226"/>
      <c r="K86" s="166"/>
      <c r="L86" s="226"/>
      <c r="M86" s="166"/>
      <c r="N86" s="226"/>
      <c r="O86" s="760">
        <f>SUMPRODUCT(--('BVARI BUDGET'!$B$91:$B$112='BVARI BUDGET'!AG4),'BVARI BUDGET'!$H$91:$H$112)+SUMPRODUCT(--('BVARI BUDGET'!$B$81:$B$86='BVARI BUDGET'!AG4),'BVARI BUDGET'!$H$81:$H$86)</f>
        <v>0</v>
      </c>
      <c r="P86" s="761"/>
      <c r="Q86" s="762"/>
      <c r="R86" s="226"/>
      <c r="S86" s="1"/>
      <c r="T86" s="1"/>
      <c r="U86" s="1"/>
      <c r="V86" s="4"/>
      <c r="W86" s="4"/>
      <c r="X86" s="4"/>
      <c r="Y86" s="4"/>
      <c r="Z86" s="4"/>
      <c r="AA86" s="4"/>
      <c r="AB86" s="1"/>
      <c r="AC86" s="1"/>
      <c r="AD86" s="1"/>
      <c r="AE86" s="1"/>
      <c r="AF86" s="1"/>
      <c r="AG86" s="1"/>
      <c r="AH86" s="1"/>
      <c r="AI86" s="1"/>
    </row>
    <row r="87" spans="1:35" s="2" customFormat="1" ht="11.5" x14ac:dyDescent="0.25">
      <c r="B87" s="1">
        <v>9</v>
      </c>
      <c r="C87" s="350">
        <f>+'BVARI BUDGET'!AG5</f>
        <v>0</v>
      </c>
      <c r="D87" s="225"/>
      <c r="E87" s="225"/>
      <c r="F87" s="226"/>
      <c r="G87" s="166"/>
      <c r="H87" s="226"/>
      <c r="I87" s="166"/>
      <c r="J87" s="226"/>
      <c r="K87" s="166"/>
      <c r="L87" s="226"/>
      <c r="M87" s="166"/>
      <c r="N87" s="226"/>
      <c r="O87" s="760">
        <f>SUMPRODUCT(--('BVARI BUDGET'!$B$91:$B$112='BVARI BUDGET'!AG5),'BVARI BUDGET'!$H$91:$H$112)+SUMPRODUCT(--('BVARI BUDGET'!$B$81:$B$86='BVARI BUDGET'!AG5),'BVARI BUDGET'!$H$81:$H$86)</f>
        <v>0</v>
      </c>
      <c r="P87" s="761"/>
      <c r="Q87" s="762"/>
      <c r="R87" s="226"/>
      <c r="S87" s="1"/>
      <c r="T87" s="1"/>
      <c r="U87" s="1"/>
      <c r="V87" s="4"/>
      <c r="W87" s="4"/>
      <c r="X87" s="4"/>
      <c r="Y87" s="4"/>
      <c r="Z87" s="4"/>
      <c r="AA87" s="4"/>
      <c r="AB87" s="1"/>
      <c r="AC87" s="1"/>
      <c r="AD87" s="1"/>
      <c r="AE87" s="1"/>
      <c r="AF87" s="1"/>
      <c r="AG87" s="1"/>
      <c r="AH87" s="1"/>
      <c r="AI87" s="1"/>
    </row>
    <row r="88" spans="1:35" s="2" customFormat="1" ht="11.5" x14ac:dyDescent="0.25">
      <c r="B88" s="1">
        <v>10</v>
      </c>
      <c r="C88" s="350">
        <f>+'BVARI BUDGET'!AG6</f>
        <v>0</v>
      </c>
      <c r="D88" s="225"/>
      <c r="E88" s="225"/>
      <c r="F88" s="226"/>
      <c r="G88" s="166"/>
      <c r="H88" s="226"/>
      <c r="I88" s="166"/>
      <c r="J88" s="226"/>
      <c r="K88" s="166"/>
      <c r="L88" s="226"/>
      <c r="M88" s="166"/>
      <c r="N88" s="226"/>
      <c r="O88" s="760">
        <f>SUMPRODUCT(--('BVARI BUDGET'!$B$91:$B$112='BVARI BUDGET'!AG6),'BVARI BUDGET'!$H$91:$H$112)+SUMPRODUCT(--('BVARI BUDGET'!$B$81:$B$86='BVARI BUDGET'!AG6),'BVARI BUDGET'!$H$81:$H$86)</f>
        <v>0</v>
      </c>
      <c r="P88" s="761"/>
      <c r="Q88" s="762"/>
      <c r="R88" s="226"/>
      <c r="S88" s="1"/>
      <c r="T88" s="1"/>
      <c r="U88" s="1"/>
      <c r="V88" s="4"/>
      <c r="W88" s="4"/>
      <c r="X88" s="4"/>
      <c r="Y88" s="4"/>
      <c r="Z88" s="4"/>
      <c r="AA88" s="4"/>
      <c r="AB88" s="1"/>
      <c r="AC88" s="1"/>
      <c r="AD88" s="1"/>
      <c r="AE88" s="1"/>
      <c r="AF88" s="1"/>
      <c r="AG88" s="1"/>
      <c r="AH88" s="1"/>
      <c r="AI88" s="1"/>
    </row>
    <row r="89" spans="1:35" s="2" customFormat="1" ht="11.5" x14ac:dyDescent="0.25">
      <c r="A89" s="1"/>
      <c r="B89" s="227"/>
      <c r="C89" s="227"/>
      <c r="D89" s="225"/>
      <c r="E89" s="225"/>
      <c r="F89" s="226"/>
      <c r="G89" s="166"/>
      <c r="H89" s="226"/>
      <c r="I89" s="166"/>
      <c r="J89" s="226"/>
      <c r="K89" s="166"/>
      <c r="L89" s="226"/>
      <c r="M89" s="166"/>
      <c r="O89" s="166"/>
      <c r="P89" s="226"/>
      <c r="Q89" s="166"/>
      <c r="R89" s="226"/>
      <c r="S89" s="1"/>
      <c r="T89" s="1"/>
      <c r="U89" s="1"/>
      <c r="V89" s="4"/>
      <c r="W89" s="4"/>
      <c r="X89" s="4"/>
      <c r="Y89" s="4"/>
      <c r="Z89" s="4"/>
      <c r="AA89" s="4"/>
      <c r="AB89" s="1"/>
      <c r="AC89" s="1"/>
      <c r="AD89" s="1"/>
      <c r="AE89" s="1"/>
      <c r="AF89" s="1"/>
      <c r="AG89" s="1"/>
      <c r="AH89" s="1"/>
      <c r="AI89" s="1"/>
    </row>
    <row r="90" spans="1:35" s="2" customFormat="1" ht="13" x14ac:dyDescent="0.25">
      <c r="A90" s="1"/>
      <c r="B90" s="227"/>
      <c r="C90" s="227"/>
      <c r="D90" s="225"/>
      <c r="E90" s="225"/>
      <c r="F90" s="226"/>
      <c r="G90" s="166"/>
      <c r="H90" s="226"/>
      <c r="I90" s="166"/>
      <c r="J90" s="226"/>
      <c r="K90" s="166"/>
      <c r="L90" s="226"/>
      <c r="M90" s="166"/>
      <c r="N90" s="193" t="s">
        <v>146</v>
      </c>
      <c r="O90" s="783">
        <f>SUM(O79:Q88)</f>
        <v>0</v>
      </c>
      <c r="P90" s="784"/>
      <c r="Q90" s="785"/>
      <c r="R90" s="226"/>
      <c r="S90" s="1"/>
      <c r="T90" s="1"/>
      <c r="U90" s="1"/>
      <c r="V90" s="4"/>
      <c r="W90" s="4"/>
      <c r="X90" s="4"/>
      <c r="Y90" s="4"/>
      <c r="Z90" s="4"/>
      <c r="AA90" s="4"/>
      <c r="AB90" s="1"/>
      <c r="AC90" s="1"/>
      <c r="AD90" s="1"/>
      <c r="AE90" s="1"/>
      <c r="AF90" s="1"/>
      <c r="AG90" s="1"/>
      <c r="AH90" s="1"/>
      <c r="AI90" s="1"/>
    </row>
    <row r="91" spans="1:35" s="2" customFormat="1" ht="11.5" x14ac:dyDescent="0.25">
      <c r="A91" s="1"/>
      <c r="B91" s="227"/>
      <c r="C91" s="227"/>
      <c r="D91" s="225"/>
      <c r="E91" s="225"/>
      <c r="F91" s="226"/>
      <c r="G91" s="166"/>
      <c r="H91" s="226"/>
      <c r="I91" s="166"/>
      <c r="J91" s="226"/>
      <c r="K91" s="166"/>
      <c r="L91" s="226"/>
      <c r="M91" s="166"/>
      <c r="N91" s="226"/>
      <c r="O91" s="166"/>
      <c r="P91" s="226"/>
      <c r="Q91" s="166"/>
      <c r="R91" s="226"/>
      <c r="S91" s="1"/>
      <c r="T91" s="1"/>
      <c r="U91" s="1"/>
      <c r="V91" s="4"/>
      <c r="W91" s="4"/>
      <c r="X91" s="4"/>
      <c r="Y91" s="4"/>
      <c r="Z91" s="4"/>
      <c r="AA91" s="4"/>
      <c r="AB91" s="1"/>
      <c r="AC91" s="1"/>
      <c r="AD91" s="1"/>
      <c r="AE91" s="1"/>
      <c r="AF91" s="1"/>
      <c r="AG91" s="1"/>
      <c r="AH91" s="1"/>
      <c r="AI91" s="1"/>
    </row>
    <row r="92" spans="1:35" s="2" customFormat="1" ht="13" x14ac:dyDescent="0.25">
      <c r="A92" s="1"/>
      <c r="B92" s="172" t="s">
        <v>127</v>
      </c>
      <c r="C92" s="172"/>
      <c r="D92" s="180"/>
      <c r="E92" s="180"/>
      <c r="F92" s="181"/>
      <c r="G92" s="172"/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226"/>
      <c r="S92" s="1"/>
      <c r="T92" s="1"/>
      <c r="U92" s="1"/>
      <c r="V92" s="4"/>
      <c r="W92" s="4"/>
      <c r="X92" s="4"/>
      <c r="Y92" s="4"/>
      <c r="Z92" s="4"/>
      <c r="AA92" s="4"/>
      <c r="AB92" s="1"/>
      <c r="AC92" s="1"/>
      <c r="AD92" s="1"/>
      <c r="AE92" s="1"/>
      <c r="AF92" s="1"/>
      <c r="AG92" s="1"/>
      <c r="AH92" s="1"/>
      <c r="AI92" s="1"/>
    </row>
    <row r="93" spans="1:35" s="2" customFormat="1" ht="11.5" x14ac:dyDescent="0.25">
      <c r="A93" s="1"/>
      <c r="B93" s="1"/>
      <c r="C93" s="1"/>
      <c r="F93" s="3"/>
      <c r="G93" s="1"/>
      <c r="H93" s="3"/>
      <c r="I93" s="1"/>
      <c r="J93" s="3"/>
      <c r="K93" s="1"/>
      <c r="L93" s="3"/>
      <c r="M93" s="1"/>
      <c r="N93" s="3"/>
      <c r="O93" s="1"/>
      <c r="P93" s="3"/>
      <c r="Q93" s="1"/>
      <c r="R93" s="226"/>
      <c r="S93" s="1"/>
      <c r="T93" s="1"/>
      <c r="U93" s="1"/>
      <c r="V93" s="4"/>
      <c r="W93" s="4"/>
      <c r="X93" s="4"/>
      <c r="Y93" s="4"/>
      <c r="Z93" s="4"/>
      <c r="AA93" s="4"/>
      <c r="AB93" s="1"/>
      <c r="AC93" s="1"/>
      <c r="AD93" s="1"/>
      <c r="AE93" s="1"/>
      <c r="AF93" s="1"/>
      <c r="AG93" s="1"/>
      <c r="AH93" s="1"/>
      <c r="AI93" s="1"/>
    </row>
    <row r="94" spans="1:35" s="2" customFormat="1" ht="13" x14ac:dyDescent="0.25">
      <c r="A94" s="1"/>
      <c r="C94" s="248" t="s">
        <v>130</v>
      </c>
      <c r="D94" s="225"/>
      <c r="E94" s="225"/>
      <c r="F94" s="226"/>
      <c r="G94" s="166"/>
      <c r="H94" s="226"/>
      <c r="I94" s="166"/>
      <c r="J94" s="226"/>
      <c r="K94" s="166"/>
      <c r="L94" s="226"/>
      <c r="M94" s="166"/>
      <c r="N94" s="226"/>
      <c r="O94" s="789">
        <f>+'BVARI BUDGET'!H191</f>
        <v>0</v>
      </c>
      <c r="P94" s="790"/>
      <c r="Q94" s="791"/>
      <c r="R94" s="226"/>
      <c r="S94" s="1"/>
      <c r="T94" s="1"/>
      <c r="U94" s="1"/>
      <c r="V94" s="4"/>
      <c r="W94" s="4"/>
      <c r="X94" s="4"/>
      <c r="Y94" s="4"/>
      <c r="Z94" s="4"/>
      <c r="AA94" s="4"/>
      <c r="AB94" s="1"/>
      <c r="AC94" s="1"/>
      <c r="AD94" s="1"/>
      <c r="AE94" s="1"/>
      <c r="AF94" s="1"/>
      <c r="AG94" s="1"/>
      <c r="AH94" s="1"/>
      <c r="AI94" s="1"/>
    </row>
    <row r="95" spans="1:35" s="2" customFormat="1" ht="11.5" x14ac:dyDescent="0.25">
      <c r="A95" s="1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226"/>
      <c r="R95" s="226"/>
      <c r="S95" s="1"/>
      <c r="T95" s="1"/>
      <c r="U95" s="1"/>
      <c r="V95" s="4"/>
      <c r="W95" s="4"/>
      <c r="X95" s="4"/>
      <c r="Y95" s="4"/>
      <c r="Z95" s="4"/>
      <c r="AA95" s="4"/>
      <c r="AB95" s="1"/>
      <c r="AC95" s="1"/>
      <c r="AD95" s="1"/>
      <c r="AE95" s="1"/>
      <c r="AF95" s="1"/>
      <c r="AG95" s="1"/>
      <c r="AH95" s="1"/>
      <c r="AI95" s="1"/>
    </row>
    <row r="96" spans="1:35" s="164" customFormat="1" ht="11.25" customHeight="1" x14ac:dyDescent="0.25">
      <c r="B96" s="172" t="s">
        <v>131</v>
      </c>
      <c r="C96" s="173"/>
      <c r="D96" s="174"/>
      <c r="E96" s="174"/>
      <c r="F96" s="175"/>
      <c r="G96" s="173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1"/>
      <c r="S96" s="171"/>
      <c r="T96" s="171"/>
      <c r="U96" s="166"/>
      <c r="V96" s="165"/>
      <c r="W96" s="165"/>
      <c r="X96" s="165"/>
      <c r="Y96" s="165"/>
      <c r="Z96" s="165"/>
      <c r="AA96" s="165"/>
    </row>
    <row r="97" spans="1:35" s="164" customFormat="1" ht="11.25" customHeight="1" x14ac:dyDescent="0.25">
      <c r="B97" s="167"/>
      <c r="C97" s="167"/>
      <c r="D97" s="169"/>
      <c r="E97" s="169"/>
      <c r="F97" s="170"/>
      <c r="G97" s="167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66"/>
      <c r="V97" s="165"/>
      <c r="W97" s="165"/>
      <c r="X97" s="165"/>
      <c r="Y97" s="165"/>
      <c r="Z97" s="165"/>
      <c r="AA97" s="165"/>
    </row>
    <row r="98" spans="1:35" s="164" customFormat="1" ht="11.25" customHeight="1" x14ac:dyDescent="0.25">
      <c r="A98" s="178"/>
      <c r="B98" s="802" t="s">
        <v>134</v>
      </c>
      <c r="C98" s="802"/>
      <c r="D98" s="802"/>
      <c r="E98" s="798" t="s">
        <v>133</v>
      </c>
      <c r="F98" s="798"/>
      <c r="G98" s="798"/>
      <c r="H98" s="798"/>
      <c r="I98" s="797" t="s">
        <v>132</v>
      </c>
      <c r="J98" s="797"/>
      <c r="K98" s="797"/>
      <c r="L98" s="797"/>
      <c r="M98" s="797"/>
      <c r="N98" s="797"/>
      <c r="O98" s="171"/>
      <c r="P98" s="171" t="s">
        <v>75</v>
      </c>
      <c r="Q98" s="171"/>
      <c r="R98" s="171"/>
      <c r="S98" s="171"/>
      <c r="T98" s="171"/>
      <c r="U98" s="166"/>
      <c r="V98" s="165"/>
      <c r="W98" s="165"/>
      <c r="X98" s="165"/>
      <c r="Y98" s="165"/>
      <c r="Z98" s="165"/>
      <c r="AA98" s="165"/>
    </row>
    <row r="99" spans="1:35" s="164" customFormat="1" ht="11.25" customHeight="1" x14ac:dyDescent="0.25">
      <c r="A99" s="178"/>
      <c r="B99" s="763" t="s">
        <v>135</v>
      </c>
      <c r="C99" s="764"/>
      <c r="D99" s="765"/>
      <c r="E99" s="799">
        <f>+'BVARI BUDGET'!F193</f>
        <v>0.309</v>
      </c>
      <c r="F99" s="800"/>
      <c r="G99" s="800"/>
      <c r="H99" s="801"/>
      <c r="I99" s="760">
        <f>+'BVARI BUDGET'!H192</f>
        <v>0</v>
      </c>
      <c r="J99" s="761"/>
      <c r="K99" s="761"/>
      <c r="L99" s="761"/>
      <c r="M99" s="761"/>
      <c r="N99" s="762"/>
      <c r="O99" s="760">
        <f>+'BVARI BUDGET'!H193</f>
        <v>0</v>
      </c>
      <c r="P99" s="761"/>
      <c r="Q99" s="762"/>
      <c r="R99" s="171"/>
      <c r="S99" s="171"/>
      <c r="T99" s="171"/>
      <c r="U99" s="166"/>
      <c r="V99" s="165"/>
      <c r="W99" s="165"/>
      <c r="X99" s="165"/>
      <c r="Y99" s="165"/>
      <c r="Z99" s="165"/>
      <c r="AA99" s="165"/>
    </row>
    <row r="100" spans="1:35" s="2" customFormat="1" ht="11.5" x14ac:dyDescent="0.25">
      <c r="A100" s="1"/>
      <c r="B100" s="227"/>
      <c r="C100" s="227"/>
      <c r="D100" s="225"/>
      <c r="E100" s="225"/>
      <c r="F100" s="226"/>
      <c r="G100" s="166"/>
      <c r="H100" s="226"/>
      <c r="I100" s="166"/>
      <c r="J100" s="226"/>
      <c r="K100" s="166"/>
      <c r="L100" s="226"/>
      <c r="M100" s="166"/>
      <c r="N100" s="226"/>
      <c r="O100" s="166"/>
      <c r="P100" s="226"/>
      <c r="Q100" s="166"/>
      <c r="R100" s="226"/>
      <c r="S100" s="1"/>
      <c r="T100" s="1"/>
      <c r="U100" s="1"/>
      <c r="V100" s="4"/>
      <c r="W100" s="4"/>
      <c r="X100" s="4"/>
      <c r="Y100" s="4"/>
      <c r="Z100" s="4"/>
      <c r="AA100" s="4"/>
      <c r="AB100" s="1"/>
      <c r="AC100" s="1"/>
      <c r="AD100" s="1"/>
      <c r="AE100" s="1"/>
      <c r="AF100" s="1"/>
      <c r="AG100" s="1"/>
      <c r="AH100" s="1"/>
      <c r="AI100" s="1"/>
    </row>
    <row r="101" spans="1:35" s="2" customFormat="1" ht="11.5" x14ac:dyDescent="0.25">
      <c r="A101" s="1"/>
      <c r="B101" s="227"/>
      <c r="C101" s="227"/>
      <c r="D101" s="225"/>
      <c r="E101" s="225"/>
      <c r="F101" s="226"/>
      <c r="G101" s="166"/>
      <c r="H101" s="226"/>
      <c r="I101" s="166"/>
      <c r="J101" s="226"/>
      <c r="K101" s="166"/>
      <c r="L101" s="226"/>
      <c r="M101" s="166"/>
      <c r="N101" s="226"/>
      <c r="O101" s="166"/>
      <c r="P101" s="226"/>
      <c r="Q101" s="166"/>
      <c r="R101" s="226"/>
      <c r="S101" s="1"/>
      <c r="T101" s="1"/>
      <c r="U101" s="1"/>
      <c r="V101" s="4"/>
      <c r="W101" s="4"/>
      <c r="X101" s="4"/>
      <c r="Y101" s="4"/>
      <c r="Z101" s="4"/>
      <c r="AA101" s="4"/>
      <c r="AB101" s="1"/>
      <c r="AC101" s="1"/>
      <c r="AD101" s="1"/>
      <c r="AE101" s="1"/>
      <c r="AF101" s="1"/>
      <c r="AG101" s="1"/>
      <c r="AH101" s="1"/>
      <c r="AI101" s="1"/>
    </row>
    <row r="102" spans="1:35" s="2" customFormat="1" ht="13" x14ac:dyDescent="0.25">
      <c r="A102" s="1"/>
      <c r="C102" s="248" t="s">
        <v>28</v>
      </c>
      <c r="D102" s="225"/>
      <c r="E102" s="225"/>
      <c r="F102" s="226"/>
      <c r="G102" s="166"/>
      <c r="H102" s="226"/>
      <c r="I102" s="166"/>
      <c r="J102" s="226"/>
      <c r="K102" s="166"/>
      <c r="L102" s="226"/>
      <c r="M102" s="166"/>
      <c r="N102" s="226"/>
      <c r="O102" s="789">
        <f>+O99</f>
        <v>0</v>
      </c>
      <c r="P102" s="790"/>
      <c r="Q102" s="791"/>
      <c r="R102" s="226"/>
      <c r="S102" s="1"/>
      <c r="T102" s="1"/>
      <c r="U102" s="1"/>
      <c r="V102" s="4"/>
      <c r="W102" s="4"/>
      <c r="X102" s="4"/>
      <c r="Y102" s="4"/>
      <c r="Z102" s="4"/>
      <c r="AA102" s="4"/>
      <c r="AB102" s="1"/>
      <c r="AC102" s="1"/>
      <c r="AD102" s="1"/>
      <c r="AE102" s="1"/>
      <c r="AF102" s="1"/>
      <c r="AG102" s="1"/>
      <c r="AH102" s="1"/>
      <c r="AI102" s="1"/>
    </row>
    <row r="103" spans="1:35" s="2" customFormat="1" ht="11.5" x14ac:dyDescent="0.25">
      <c r="A103" s="1"/>
      <c r="B103" s="227"/>
      <c r="C103" s="227"/>
      <c r="D103" s="225"/>
      <c r="E103" s="225"/>
      <c r="F103" s="226"/>
      <c r="G103" s="166"/>
      <c r="H103" s="226"/>
      <c r="I103" s="166"/>
      <c r="J103" s="226"/>
      <c r="K103" s="166"/>
      <c r="L103" s="226"/>
      <c r="M103" s="166"/>
      <c r="N103" s="226"/>
      <c r="O103" s="166"/>
      <c r="P103" s="226"/>
      <c r="Q103" s="166"/>
      <c r="R103" s="226"/>
      <c r="S103" s="1"/>
      <c r="T103" s="1"/>
      <c r="U103" s="1"/>
      <c r="V103" s="4"/>
      <c r="W103" s="4"/>
      <c r="X103" s="4"/>
      <c r="Y103" s="4"/>
      <c r="Z103" s="4"/>
      <c r="AA103" s="4"/>
      <c r="AB103" s="1"/>
      <c r="AC103" s="1"/>
      <c r="AD103" s="1"/>
      <c r="AE103" s="1"/>
      <c r="AF103" s="1"/>
      <c r="AG103" s="1"/>
      <c r="AH103" s="1"/>
      <c r="AI103" s="1"/>
    </row>
    <row r="104" spans="1:35" s="2" customFormat="1" ht="11.5" x14ac:dyDescent="0.25">
      <c r="A104" s="1"/>
      <c r="B104" s="227" t="s">
        <v>136</v>
      </c>
      <c r="C104" s="227"/>
      <c r="D104" s="253" t="s">
        <v>486</v>
      </c>
      <c r="E104" s="254"/>
      <c r="F104" s="255"/>
      <c r="G104" s="242"/>
      <c r="H104" s="226"/>
      <c r="I104" s="166"/>
      <c r="J104" s="226"/>
      <c r="K104" s="166"/>
      <c r="L104" s="226"/>
      <c r="M104" s="166"/>
      <c r="N104" s="226"/>
      <c r="O104" s="166"/>
      <c r="P104" s="226"/>
      <c r="Q104" s="166"/>
      <c r="R104" s="226"/>
      <c r="S104" s="1"/>
      <c r="T104" s="1"/>
      <c r="U104" s="1"/>
      <c r="V104" s="4"/>
      <c r="W104" s="4"/>
      <c r="X104" s="4"/>
      <c r="Y104" s="4"/>
      <c r="Z104" s="4"/>
      <c r="AA104" s="4"/>
      <c r="AB104" s="1"/>
      <c r="AC104" s="1"/>
      <c r="AD104" s="1"/>
      <c r="AE104" s="1"/>
      <c r="AF104" s="1"/>
      <c r="AG104" s="1"/>
      <c r="AH104" s="1"/>
      <c r="AI104" s="1"/>
    </row>
    <row r="105" spans="1:35" s="2" customFormat="1" ht="11.5" x14ac:dyDescent="0.25">
      <c r="A105" s="1"/>
      <c r="B105" s="227"/>
      <c r="C105" s="227"/>
      <c r="D105" s="225"/>
      <c r="E105" s="225"/>
      <c r="F105" s="226"/>
      <c r="G105" s="166"/>
      <c r="H105" s="226"/>
      <c r="I105" s="166"/>
      <c r="J105" s="226"/>
      <c r="K105" s="166"/>
      <c r="L105" s="226"/>
      <c r="M105" s="166"/>
      <c r="N105" s="226"/>
      <c r="O105" s="166"/>
      <c r="P105" s="226"/>
      <c r="Q105" s="166"/>
      <c r="R105" s="226"/>
      <c r="S105" s="1"/>
      <c r="T105" s="1"/>
      <c r="U105" s="1"/>
      <c r="V105" s="4"/>
      <c r="W105" s="4"/>
      <c r="X105" s="4"/>
      <c r="Y105" s="4"/>
      <c r="Z105" s="4"/>
      <c r="AA105" s="4"/>
      <c r="AB105" s="1"/>
      <c r="AC105" s="1"/>
      <c r="AD105" s="1"/>
      <c r="AE105" s="1"/>
      <c r="AF105" s="1"/>
      <c r="AG105" s="1"/>
      <c r="AH105" s="1"/>
      <c r="AI105" s="1"/>
    </row>
    <row r="106" spans="1:35" s="2" customFormat="1" ht="11.5" x14ac:dyDescent="0.25">
      <c r="A106" s="1"/>
      <c r="B106" s="227"/>
      <c r="C106" s="227"/>
      <c r="D106" s="225"/>
      <c r="E106" s="225"/>
      <c r="F106" s="226"/>
      <c r="G106" s="166"/>
      <c r="H106" s="226"/>
      <c r="I106" s="166"/>
      <c r="J106" s="226"/>
      <c r="K106" s="166"/>
      <c r="L106" s="226"/>
      <c r="M106" s="166"/>
      <c r="N106" s="226"/>
      <c r="O106" s="166"/>
      <c r="P106" s="226"/>
      <c r="Q106" s="166"/>
      <c r="R106" s="226"/>
      <c r="S106" s="1"/>
      <c r="T106" s="1"/>
      <c r="U106" s="1"/>
      <c r="V106" s="4"/>
      <c r="W106" s="4"/>
      <c r="X106" s="4"/>
      <c r="Y106" s="4"/>
      <c r="Z106" s="4"/>
      <c r="AA106" s="4"/>
      <c r="AB106" s="1"/>
      <c r="AC106" s="1"/>
      <c r="AD106" s="1"/>
      <c r="AE106" s="1"/>
      <c r="AF106" s="1"/>
      <c r="AG106" s="1"/>
      <c r="AH106" s="1"/>
      <c r="AI106" s="1"/>
    </row>
    <row r="107" spans="1:35" s="2" customFormat="1" ht="13" x14ac:dyDescent="0.25">
      <c r="A107" s="1"/>
      <c r="B107" s="172" t="s">
        <v>137</v>
      </c>
      <c r="C107" s="172"/>
      <c r="D107" s="180"/>
      <c r="E107" s="180"/>
      <c r="F107" s="181"/>
      <c r="G107" s="17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226"/>
      <c r="S107" s="1"/>
      <c r="T107" s="1"/>
      <c r="U107" s="1"/>
      <c r="V107" s="4"/>
      <c r="W107" s="4"/>
      <c r="X107" s="4"/>
      <c r="Y107" s="4"/>
      <c r="Z107" s="4"/>
      <c r="AA107" s="4"/>
      <c r="AB107" s="1"/>
      <c r="AC107" s="1"/>
      <c r="AD107" s="1"/>
      <c r="AE107" s="1"/>
      <c r="AF107" s="1"/>
      <c r="AG107" s="1"/>
      <c r="AH107" s="1"/>
      <c r="AI107" s="1"/>
    </row>
    <row r="108" spans="1:35" s="2" customFormat="1" ht="11.5" x14ac:dyDescent="0.25">
      <c r="A108" s="1"/>
      <c r="B108" s="1"/>
      <c r="C108" s="1"/>
      <c r="F108" s="3"/>
      <c r="G108" s="1"/>
      <c r="H108" s="3"/>
      <c r="I108" s="1"/>
      <c r="J108" s="3"/>
      <c r="K108" s="1"/>
      <c r="L108" s="3"/>
      <c r="M108" s="1"/>
      <c r="N108" s="3"/>
      <c r="O108" s="1"/>
      <c r="P108" s="3"/>
      <c r="Q108" s="1"/>
      <c r="R108" s="226"/>
      <c r="S108" s="1"/>
      <c r="T108" s="1"/>
      <c r="U108" s="1"/>
      <c r="V108" s="4"/>
      <c r="W108" s="4"/>
      <c r="X108" s="4"/>
      <c r="Y108" s="4"/>
      <c r="Z108" s="4"/>
      <c r="AA108" s="4"/>
      <c r="AB108" s="1"/>
      <c r="AC108" s="1"/>
      <c r="AD108" s="1"/>
      <c r="AE108" s="1"/>
      <c r="AF108" s="1"/>
      <c r="AG108" s="1"/>
      <c r="AH108" s="1"/>
      <c r="AI108" s="1"/>
    </row>
    <row r="109" spans="1:35" s="2" customFormat="1" ht="13" x14ac:dyDescent="0.25">
      <c r="A109" s="1"/>
      <c r="C109" s="248" t="s">
        <v>138</v>
      </c>
      <c r="D109" s="225"/>
      <c r="E109" s="225"/>
      <c r="F109" s="226"/>
      <c r="G109" s="166"/>
      <c r="H109" s="226"/>
      <c r="I109" s="166"/>
      <c r="J109" s="226"/>
      <c r="K109" s="166"/>
      <c r="L109" s="226"/>
      <c r="M109" s="166"/>
      <c r="N109" s="226"/>
      <c r="O109" s="789">
        <f>+O94+O102</f>
        <v>0</v>
      </c>
      <c r="P109" s="790"/>
      <c r="Q109" s="791"/>
      <c r="R109" s="226"/>
      <c r="S109" s="1"/>
      <c r="T109" s="1"/>
      <c r="U109" s="1"/>
      <c r="V109" s="4"/>
      <c r="W109" s="4"/>
      <c r="X109" s="4"/>
      <c r="Y109" s="4"/>
      <c r="Z109" s="4"/>
      <c r="AA109" s="4"/>
      <c r="AB109" s="1"/>
      <c r="AC109" s="1"/>
      <c r="AD109" s="1"/>
      <c r="AE109" s="1"/>
      <c r="AF109" s="1"/>
      <c r="AG109" s="1"/>
      <c r="AH109" s="1"/>
      <c r="AI109" s="1"/>
    </row>
    <row r="110" spans="1:35" s="2" customFormat="1" ht="11.5" x14ac:dyDescent="0.25">
      <c r="A110" s="1"/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226"/>
      <c r="R110" s="226"/>
      <c r="S110" s="1"/>
      <c r="T110" s="1"/>
      <c r="U110" s="1"/>
      <c r="V110" s="4"/>
      <c r="W110" s="4"/>
      <c r="X110" s="4"/>
      <c r="Y110" s="4"/>
      <c r="Z110" s="4"/>
      <c r="AA110" s="4"/>
      <c r="AB110" s="1"/>
      <c r="AC110" s="1"/>
      <c r="AD110" s="1"/>
      <c r="AE110" s="1"/>
      <c r="AF110" s="1"/>
      <c r="AG110" s="1"/>
      <c r="AH110" s="1"/>
      <c r="AI110" s="1"/>
    </row>
    <row r="111" spans="1:35" s="2" customFormat="1" ht="13" x14ac:dyDescent="0.25">
      <c r="A111" s="1"/>
      <c r="B111" s="172" t="s">
        <v>139</v>
      </c>
      <c r="C111" s="172"/>
      <c r="D111" s="180"/>
      <c r="E111" s="180"/>
      <c r="F111" s="181"/>
      <c r="G111" s="17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226"/>
      <c r="S111" s="1"/>
      <c r="T111" s="1"/>
      <c r="U111" s="1"/>
      <c r="V111" s="4"/>
      <c r="W111" s="4"/>
      <c r="X111" s="4"/>
      <c r="Y111" s="4"/>
      <c r="Z111" s="4"/>
      <c r="AA111" s="4"/>
      <c r="AB111" s="1"/>
      <c r="AC111" s="1"/>
      <c r="AD111" s="1"/>
      <c r="AE111" s="1"/>
      <c r="AF111" s="1"/>
      <c r="AG111" s="1"/>
      <c r="AH111" s="1"/>
      <c r="AI111" s="1"/>
    </row>
    <row r="112" spans="1:35" s="2" customFormat="1" ht="11.5" x14ac:dyDescent="0.25">
      <c r="A112" s="1"/>
      <c r="B112" s="1"/>
      <c r="C112" s="1"/>
      <c r="F112" s="3"/>
      <c r="G112" s="1"/>
      <c r="H112" s="3"/>
      <c r="I112" s="1"/>
      <c r="J112" s="3"/>
      <c r="K112" s="1"/>
      <c r="L112" s="3"/>
      <c r="M112" s="1"/>
      <c r="N112" s="3"/>
      <c r="O112" s="1"/>
      <c r="P112" s="3"/>
      <c r="Q112" s="1"/>
      <c r="R112" s="226"/>
      <c r="S112" s="1"/>
      <c r="T112" s="1"/>
      <c r="U112" s="1"/>
      <c r="V112" s="4"/>
      <c r="W112" s="4"/>
      <c r="X112" s="4"/>
      <c r="Y112" s="4"/>
      <c r="Z112" s="4"/>
      <c r="AA112" s="4"/>
      <c r="AB112" s="1"/>
      <c r="AC112" s="1"/>
      <c r="AD112" s="1"/>
      <c r="AE112" s="1"/>
      <c r="AF112" s="1"/>
      <c r="AG112" s="1"/>
      <c r="AH112" s="1"/>
      <c r="AI112" s="1"/>
    </row>
    <row r="113" spans="1:35" s="2" customFormat="1" ht="13" x14ac:dyDescent="0.25">
      <c r="A113" s="1"/>
      <c r="C113" s="232" t="s">
        <v>140</v>
      </c>
      <c r="D113" s="225"/>
      <c r="E113" s="225"/>
      <c r="F113" s="226"/>
      <c r="G113" s="166"/>
      <c r="H113" s="226"/>
      <c r="I113" s="166"/>
      <c r="J113" s="226"/>
      <c r="K113" s="166"/>
      <c r="L113" s="226"/>
      <c r="M113" s="166"/>
      <c r="N113" s="226"/>
      <c r="O113" s="792"/>
      <c r="P113" s="793"/>
      <c r="Q113" s="794"/>
      <c r="R113" s="226"/>
      <c r="S113" s="1"/>
      <c r="T113" s="1"/>
      <c r="U113" s="1"/>
      <c r="V113" s="4"/>
      <c r="W113" s="4"/>
      <c r="X113" s="4"/>
      <c r="Y113" s="4"/>
      <c r="Z113" s="4"/>
      <c r="AA113" s="4"/>
      <c r="AB113" s="1"/>
      <c r="AC113" s="1"/>
      <c r="AD113" s="1"/>
      <c r="AE113" s="1"/>
      <c r="AF113" s="1"/>
      <c r="AG113" s="1"/>
      <c r="AH113" s="1"/>
      <c r="AI113" s="1"/>
    </row>
    <row r="114" spans="1:35" s="2" customFormat="1" ht="11.5" x14ac:dyDescent="0.25">
      <c r="A114" s="1"/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226"/>
      <c r="R114" s="226"/>
      <c r="S114" s="1"/>
      <c r="T114" s="1"/>
      <c r="U114" s="1"/>
      <c r="V114" s="4"/>
      <c r="W114" s="4"/>
      <c r="X114" s="4"/>
      <c r="Y114" s="4"/>
      <c r="Z114" s="4"/>
      <c r="AA114" s="4"/>
      <c r="AB114" s="1"/>
      <c r="AC114" s="1"/>
      <c r="AD114" s="1"/>
      <c r="AE114" s="1"/>
      <c r="AF114" s="1"/>
      <c r="AG114" s="1"/>
      <c r="AH114" s="1"/>
      <c r="AI114" s="1"/>
    </row>
    <row r="115" spans="1:35" s="2" customFormat="1" ht="13" x14ac:dyDescent="0.25">
      <c r="A115" s="1"/>
      <c r="B115" s="172" t="s">
        <v>141</v>
      </c>
      <c r="C115" s="172"/>
      <c r="D115" s="180"/>
      <c r="E115" s="180"/>
      <c r="F115" s="181"/>
      <c r="G115" s="17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226"/>
      <c r="S115" s="1"/>
      <c r="T115" s="1"/>
      <c r="U115" s="1"/>
      <c r="V115" s="4"/>
      <c r="W115" s="4"/>
      <c r="X115" s="4"/>
      <c r="Y115" s="4"/>
      <c r="Z115" s="4"/>
      <c r="AA115" s="4"/>
      <c r="AB115" s="1"/>
      <c r="AC115" s="1"/>
      <c r="AD115" s="1"/>
      <c r="AE115" s="1"/>
      <c r="AF115" s="1"/>
      <c r="AG115" s="1"/>
      <c r="AH115" s="1"/>
      <c r="AI115" s="1"/>
    </row>
    <row r="116" spans="1:35" s="2" customFormat="1" ht="11.5" x14ac:dyDescent="0.25">
      <c r="A116" s="1"/>
      <c r="B116" s="1"/>
      <c r="C116" s="1"/>
      <c r="F116" s="3"/>
      <c r="G116" s="1"/>
      <c r="H116" s="3"/>
      <c r="I116" s="1"/>
      <c r="J116" s="3"/>
      <c r="K116" s="1"/>
      <c r="L116" s="3"/>
      <c r="M116" s="1"/>
      <c r="N116" s="3"/>
      <c r="O116" s="1"/>
      <c r="P116" s="3"/>
      <c r="Q116" s="1"/>
      <c r="R116" s="226"/>
      <c r="S116" s="1"/>
      <c r="T116" s="1"/>
      <c r="U116" s="1"/>
      <c r="V116" s="4"/>
      <c r="W116" s="4"/>
      <c r="X116" s="4"/>
      <c r="Y116" s="4"/>
      <c r="Z116" s="4"/>
      <c r="AA116" s="4"/>
      <c r="AB116" s="1"/>
      <c r="AC116" s="1"/>
      <c r="AD116" s="1"/>
      <c r="AE116" s="1"/>
      <c r="AF116" s="1"/>
      <c r="AG116" s="1"/>
      <c r="AH116" s="1"/>
      <c r="AI116" s="1"/>
    </row>
    <row r="117" spans="1:35" s="2" customFormat="1" ht="13" x14ac:dyDescent="0.25">
      <c r="A117" s="1"/>
      <c r="C117" s="248" t="s">
        <v>142</v>
      </c>
      <c r="D117" s="225"/>
      <c r="E117" s="225"/>
      <c r="F117" s="226"/>
      <c r="G117" s="166"/>
      <c r="H117" s="226"/>
      <c r="I117" s="166"/>
      <c r="J117" s="226"/>
      <c r="K117" s="166"/>
      <c r="L117" s="226"/>
      <c r="M117" s="166"/>
      <c r="N117" s="226"/>
      <c r="O117" s="789">
        <f>+'BVARI BUDGET'!H194</f>
        <v>0</v>
      </c>
      <c r="P117" s="790"/>
      <c r="Q117" s="791"/>
      <c r="R117" s="226"/>
      <c r="S117" s="1"/>
      <c r="T117" s="1"/>
      <c r="U117" s="1"/>
      <c r="V117" s="4"/>
      <c r="W117" s="4"/>
      <c r="X117" s="4"/>
      <c r="Y117" s="4"/>
      <c r="Z117" s="4"/>
      <c r="AA117" s="4"/>
      <c r="AB117" s="1"/>
      <c r="AC117" s="1"/>
      <c r="AD117" s="1"/>
      <c r="AE117" s="1"/>
      <c r="AF117" s="1"/>
      <c r="AG117" s="1"/>
      <c r="AH117" s="1"/>
      <c r="AI117" s="1"/>
    </row>
    <row r="118" spans="1:35" s="2" customFormat="1" ht="11.5" x14ac:dyDescent="0.25">
      <c r="A118" s="1"/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226"/>
      <c r="R118" s="226"/>
      <c r="S118" s="1"/>
      <c r="T118" s="1"/>
      <c r="U118" s="1"/>
      <c r="V118" s="4"/>
      <c r="W118" s="4"/>
      <c r="X118" s="4"/>
      <c r="Y118" s="4"/>
      <c r="Z118" s="4"/>
      <c r="AA118" s="4"/>
      <c r="AB118" s="1"/>
      <c r="AC118" s="1"/>
      <c r="AD118" s="1"/>
      <c r="AE118" s="1"/>
      <c r="AF118" s="1"/>
      <c r="AG118" s="1"/>
      <c r="AH118" s="1"/>
      <c r="AI118" s="1"/>
    </row>
    <row r="119" spans="1:35" s="2" customFormat="1" ht="11.5" x14ac:dyDescent="0.25">
      <c r="A119" s="1"/>
      <c r="B119" s="227"/>
      <c r="C119" s="227"/>
      <c r="D119" s="225"/>
      <c r="E119" s="225"/>
      <c r="F119" s="226"/>
      <c r="G119" s="166"/>
      <c r="H119" s="226"/>
      <c r="I119" s="166"/>
      <c r="J119" s="226"/>
      <c r="K119" s="166"/>
      <c r="L119" s="226"/>
      <c r="M119" s="166"/>
      <c r="N119" s="226"/>
      <c r="O119" s="166"/>
      <c r="P119" s="226"/>
      <c r="Q119" s="166"/>
      <c r="R119" s="226"/>
      <c r="S119" s="1"/>
      <c r="T119" s="1"/>
      <c r="U119" s="1"/>
      <c r="V119" s="4"/>
      <c r="W119" s="4"/>
      <c r="X119" s="4"/>
      <c r="Y119" s="4"/>
      <c r="Z119" s="4"/>
      <c r="AA119" s="4"/>
      <c r="AB119" s="1"/>
      <c r="AC119" s="1"/>
      <c r="AD119" s="1"/>
      <c r="AE119" s="1"/>
      <c r="AF119" s="1"/>
      <c r="AG119" s="1"/>
      <c r="AH119" s="1"/>
      <c r="AI119" s="1"/>
    </row>
    <row r="120" spans="1:35" s="2" customFormat="1" ht="11.5" x14ac:dyDescent="0.25">
      <c r="A120" s="1"/>
      <c r="B120" s="227"/>
      <c r="C120" s="227"/>
      <c r="D120" s="225"/>
      <c r="E120" s="225"/>
      <c r="F120" s="226"/>
      <c r="G120" s="166"/>
      <c r="H120" s="226"/>
      <c r="I120" s="166"/>
      <c r="J120" s="226"/>
      <c r="K120" s="166"/>
      <c r="L120" s="226"/>
      <c r="M120" s="166"/>
      <c r="N120" s="226"/>
      <c r="O120" s="166"/>
      <c r="P120" s="226"/>
      <c r="Q120" s="166"/>
      <c r="R120" s="226"/>
      <c r="S120" s="1"/>
      <c r="T120" s="1"/>
      <c r="U120" s="1"/>
      <c r="V120" s="4"/>
      <c r="W120" s="4"/>
      <c r="X120" s="4"/>
      <c r="Y120" s="4"/>
      <c r="Z120" s="4"/>
      <c r="AA120" s="4"/>
      <c r="AB120" s="1"/>
      <c r="AC120" s="1"/>
      <c r="AD120" s="1"/>
      <c r="AE120" s="1"/>
      <c r="AF120" s="1"/>
      <c r="AG120" s="1"/>
      <c r="AH120" s="1"/>
      <c r="AI120" s="1"/>
    </row>
    <row r="121" spans="1:35" s="2" customFormat="1" ht="11.5" x14ac:dyDescent="0.25">
      <c r="A121" s="1"/>
      <c r="B121" s="227"/>
      <c r="C121" s="227"/>
      <c r="D121" s="225"/>
      <c r="E121" s="225"/>
      <c r="F121" s="226"/>
      <c r="G121" s="166"/>
      <c r="H121" s="226"/>
      <c r="I121" s="166"/>
      <c r="J121" s="226"/>
      <c r="K121" s="166"/>
      <c r="L121" s="226"/>
      <c r="M121" s="166"/>
      <c r="N121" s="226"/>
      <c r="O121" s="166"/>
      <c r="P121" s="226"/>
      <c r="Q121" s="166"/>
      <c r="R121" s="226"/>
      <c r="S121" s="1"/>
      <c r="T121" s="1"/>
      <c r="U121" s="1"/>
      <c r="V121" s="4"/>
      <c r="W121" s="4"/>
      <c r="X121" s="4"/>
      <c r="Y121" s="4"/>
      <c r="Z121" s="4"/>
      <c r="AA121" s="4"/>
      <c r="AB121" s="1"/>
      <c r="AC121" s="1"/>
      <c r="AD121" s="1"/>
      <c r="AE121" s="1"/>
      <c r="AF121" s="1"/>
      <c r="AG121" s="1"/>
      <c r="AH121" s="1"/>
      <c r="AI121" s="1"/>
    </row>
    <row r="122" spans="1:35" s="2" customFormat="1" ht="11.5" x14ac:dyDescent="0.25">
      <c r="A122" s="1"/>
      <c r="B122" s="227"/>
      <c r="C122" s="227"/>
      <c r="D122" s="225"/>
      <c r="E122" s="225"/>
      <c r="F122" s="226"/>
      <c r="G122" s="166"/>
      <c r="H122" s="226"/>
      <c r="I122" s="166"/>
      <c r="J122" s="226"/>
      <c r="K122" s="166"/>
      <c r="L122" s="226"/>
      <c r="M122" s="166"/>
      <c r="N122" s="226"/>
      <c r="O122" s="166"/>
      <c r="P122" s="226"/>
      <c r="Q122" s="166"/>
      <c r="R122" s="226"/>
      <c r="S122" s="1"/>
      <c r="T122" s="1"/>
      <c r="U122" s="1"/>
      <c r="V122" s="4"/>
      <c r="W122" s="4"/>
      <c r="X122" s="4"/>
      <c r="Y122" s="4"/>
      <c r="Z122" s="4"/>
      <c r="AA122" s="4"/>
      <c r="AB122" s="1"/>
      <c r="AC122" s="1"/>
      <c r="AD122" s="1"/>
      <c r="AE122" s="1"/>
      <c r="AF122" s="1"/>
      <c r="AG122" s="1"/>
      <c r="AH122" s="1"/>
      <c r="AI122" s="1"/>
    </row>
    <row r="123" spans="1:35" s="2" customFormat="1" ht="11.5" x14ac:dyDescent="0.25">
      <c r="A123" s="1"/>
      <c r="B123" s="227"/>
      <c r="C123" s="227"/>
      <c r="D123" s="225"/>
      <c r="E123" s="225"/>
      <c r="F123" s="226"/>
      <c r="G123" s="166"/>
      <c r="H123" s="226"/>
      <c r="I123" s="166"/>
      <c r="J123" s="226"/>
      <c r="K123" s="166"/>
      <c r="L123" s="226"/>
      <c r="M123" s="166"/>
      <c r="N123" s="226"/>
      <c r="O123" s="166"/>
      <c r="P123" s="226"/>
      <c r="Q123" s="166"/>
      <c r="R123" s="226"/>
      <c r="S123" s="1"/>
      <c r="T123" s="1"/>
      <c r="U123" s="1"/>
      <c r="V123" s="4"/>
      <c r="W123" s="4"/>
      <c r="X123" s="4"/>
      <c r="Y123" s="4"/>
      <c r="Z123" s="4"/>
      <c r="AA123" s="4"/>
      <c r="AB123" s="1"/>
      <c r="AC123" s="1"/>
      <c r="AD123" s="1"/>
      <c r="AE123" s="1"/>
      <c r="AF123" s="1"/>
      <c r="AG123" s="1"/>
      <c r="AH123" s="1"/>
      <c r="AI123" s="1"/>
    </row>
    <row r="124" spans="1:35" s="2" customFormat="1" ht="11.5" x14ac:dyDescent="0.25">
      <c r="A124" s="1"/>
      <c r="B124" s="227"/>
      <c r="C124" s="227"/>
      <c r="D124" s="225"/>
      <c r="E124" s="225"/>
      <c r="F124" s="226"/>
      <c r="G124" s="166"/>
      <c r="H124" s="226"/>
      <c r="I124" s="166"/>
      <c r="J124" s="226"/>
      <c r="K124" s="166"/>
      <c r="L124" s="226"/>
      <c r="M124" s="166"/>
      <c r="N124" s="226"/>
      <c r="O124" s="166"/>
      <c r="P124" s="226"/>
      <c r="Q124" s="166"/>
      <c r="R124" s="226"/>
      <c r="S124" s="1"/>
      <c r="T124" s="1"/>
      <c r="U124" s="1"/>
      <c r="V124" s="4"/>
      <c r="W124" s="4"/>
      <c r="X124" s="4"/>
      <c r="Y124" s="4"/>
      <c r="Z124" s="4"/>
      <c r="AA124" s="4"/>
      <c r="AB124" s="1"/>
      <c r="AC124" s="1"/>
      <c r="AD124" s="1"/>
      <c r="AE124" s="1"/>
      <c r="AF124" s="1"/>
      <c r="AG124" s="1"/>
      <c r="AH124" s="1"/>
      <c r="AI124" s="1"/>
    </row>
    <row r="125" spans="1:35" s="2" customFormat="1" ht="11.5" x14ac:dyDescent="0.25">
      <c r="A125" s="1"/>
      <c r="B125" s="227"/>
      <c r="C125" s="227"/>
      <c r="D125" s="225"/>
      <c r="E125" s="225"/>
      <c r="F125" s="226"/>
      <c r="G125" s="166"/>
      <c r="H125" s="226"/>
      <c r="I125" s="166"/>
      <c r="J125" s="226"/>
      <c r="K125" s="166"/>
      <c r="L125" s="226"/>
      <c r="M125" s="166"/>
      <c r="N125" s="226"/>
      <c r="O125" s="166"/>
      <c r="P125" s="226"/>
      <c r="Q125" s="166"/>
      <c r="R125" s="226"/>
      <c r="S125" s="1"/>
      <c r="T125" s="1"/>
      <c r="U125" s="1"/>
      <c r="V125" s="4"/>
      <c r="W125" s="4"/>
      <c r="X125" s="4"/>
      <c r="Y125" s="4"/>
      <c r="Z125" s="4"/>
      <c r="AA125" s="4"/>
      <c r="AB125" s="1"/>
      <c r="AC125" s="1"/>
      <c r="AD125" s="1"/>
      <c r="AE125" s="1"/>
      <c r="AF125" s="1"/>
      <c r="AG125" s="1"/>
      <c r="AH125" s="1"/>
      <c r="AI125" s="1"/>
    </row>
    <row r="126" spans="1:35" s="2" customFormat="1" ht="11.5" x14ac:dyDescent="0.25">
      <c r="A126" s="1"/>
      <c r="B126" s="227"/>
      <c r="C126" s="227"/>
      <c r="D126" s="225"/>
      <c r="E126" s="225"/>
      <c r="F126" s="226"/>
      <c r="G126" s="166"/>
      <c r="H126" s="226"/>
      <c r="I126" s="166"/>
      <c r="J126" s="226"/>
      <c r="K126" s="166"/>
      <c r="L126" s="226"/>
      <c r="M126" s="166"/>
      <c r="N126" s="226"/>
      <c r="O126" s="166"/>
      <c r="P126" s="226"/>
      <c r="Q126" s="166"/>
      <c r="R126" s="226"/>
      <c r="S126" s="1"/>
      <c r="T126" s="1"/>
      <c r="U126" s="1"/>
      <c r="V126" s="4"/>
      <c r="W126" s="4"/>
      <c r="X126" s="4"/>
      <c r="Y126" s="4"/>
      <c r="Z126" s="4"/>
      <c r="AA126" s="4"/>
      <c r="AB126" s="1"/>
      <c r="AC126" s="1"/>
      <c r="AD126" s="1"/>
      <c r="AE126" s="1"/>
      <c r="AF126" s="1"/>
      <c r="AG126" s="1"/>
      <c r="AH126" s="1"/>
      <c r="AI126" s="1"/>
    </row>
    <row r="127" spans="1:35" s="2" customFormat="1" ht="11.5" x14ac:dyDescent="0.25">
      <c r="A127" s="1"/>
      <c r="B127" s="227"/>
      <c r="C127" s="227"/>
      <c r="D127" s="225"/>
      <c r="E127" s="225"/>
      <c r="F127" s="226"/>
      <c r="G127" s="166"/>
      <c r="H127" s="226"/>
      <c r="I127" s="166"/>
      <c r="J127" s="226"/>
      <c r="K127" s="166"/>
      <c r="L127" s="226"/>
      <c r="M127" s="166"/>
      <c r="N127" s="226"/>
      <c r="O127" s="166"/>
      <c r="P127" s="226"/>
      <c r="Q127" s="166"/>
      <c r="R127" s="226"/>
      <c r="S127" s="1"/>
      <c r="T127" s="1"/>
      <c r="U127" s="1"/>
      <c r="V127" s="4"/>
      <c r="W127" s="4"/>
      <c r="X127" s="4"/>
      <c r="Y127" s="4"/>
      <c r="Z127" s="4"/>
      <c r="AA127" s="4"/>
      <c r="AB127" s="1"/>
      <c r="AC127" s="1"/>
      <c r="AD127" s="1"/>
      <c r="AE127" s="1"/>
      <c r="AF127" s="1"/>
      <c r="AG127" s="1"/>
      <c r="AH127" s="1"/>
      <c r="AI127" s="1"/>
    </row>
    <row r="128" spans="1:35" s="2" customFormat="1" ht="11.5" x14ac:dyDescent="0.25">
      <c r="A128" s="1"/>
      <c r="B128" s="227"/>
      <c r="C128" s="227"/>
      <c r="D128" s="225"/>
      <c r="E128" s="225"/>
      <c r="F128" s="226"/>
      <c r="G128" s="166"/>
      <c r="H128" s="226"/>
      <c r="I128" s="166"/>
      <c r="J128" s="226"/>
      <c r="K128" s="166"/>
      <c r="L128" s="226"/>
      <c r="M128" s="166"/>
      <c r="N128" s="226"/>
      <c r="O128" s="166"/>
      <c r="P128" s="226"/>
      <c r="Q128" s="166"/>
      <c r="R128" s="226"/>
      <c r="S128" s="1"/>
      <c r="T128" s="1"/>
      <c r="U128" s="1"/>
      <c r="V128" s="4"/>
      <c r="W128" s="4"/>
      <c r="X128" s="4"/>
      <c r="Y128" s="4"/>
      <c r="Z128" s="4"/>
      <c r="AA128" s="4"/>
      <c r="AB128" s="1"/>
      <c r="AC128" s="1"/>
      <c r="AD128" s="1"/>
      <c r="AE128" s="1"/>
      <c r="AF128" s="1"/>
      <c r="AG128" s="1"/>
      <c r="AH128" s="1"/>
      <c r="AI128" s="1"/>
    </row>
    <row r="129" spans="1:35" s="2" customFormat="1" ht="11.5" x14ac:dyDescent="0.25">
      <c r="A129" s="1"/>
      <c r="B129" s="227"/>
      <c r="C129" s="227"/>
      <c r="D129" s="225"/>
      <c r="E129" s="225"/>
      <c r="F129" s="226"/>
      <c r="G129" s="166"/>
      <c r="H129" s="226"/>
      <c r="I129" s="166"/>
      <c r="J129" s="226"/>
      <c r="K129" s="166"/>
      <c r="L129" s="226"/>
      <c r="M129" s="166"/>
      <c r="N129" s="226"/>
      <c r="O129" s="166"/>
      <c r="P129" s="226"/>
      <c r="Q129" s="166"/>
      <c r="R129" s="226"/>
      <c r="S129" s="1"/>
      <c r="T129" s="1"/>
      <c r="U129" s="1"/>
      <c r="V129" s="4"/>
      <c r="W129" s="4"/>
      <c r="X129" s="4"/>
      <c r="Y129" s="4"/>
      <c r="Z129" s="4"/>
      <c r="AA129" s="4"/>
      <c r="AB129" s="1"/>
      <c r="AC129" s="1"/>
      <c r="AD129" s="1"/>
      <c r="AE129" s="1"/>
      <c r="AF129" s="1"/>
      <c r="AG129" s="1"/>
      <c r="AH129" s="1"/>
      <c r="AI129" s="1"/>
    </row>
    <row r="130" spans="1:35" s="2" customFormat="1" ht="11.5" x14ac:dyDescent="0.25">
      <c r="A130" s="1"/>
      <c r="B130" s="227"/>
      <c r="C130" s="227"/>
      <c r="D130" s="225"/>
      <c r="E130" s="225"/>
      <c r="F130" s="226"/>
      <c r="G130" s="166"/>
      <c r="H130" s="226"/>
      <c r="I130" s="166"/>
      <c r="J130" s="226"/>
      <c r="K130" s="166"/>
      <c r="L130" s="226"/>
      <c r="M130" s="166"/>
      <c r="N130" s="226"/>
      <c r="O130" s="166"/>
      <c r="P130" s="226"/>
      <c r="Q130" s="166"/>
      <c r="R130" s="226"/>
      <c r="S130" s="1"/>
      <c r="T130" s="1"/>
      <c r="U130" s="1"/>
      <c r="V130" s="4"/>
      <c r="W130" s="4"/>
      <c r="X130" s="4"/>
      <c r="Y130" s="4"/>
      <c r="Z130" s="4"/>
      <c r="AA130" s="4"/>
      <c r="AB130" s="1"/>
      <c r="AC130" s="1"/>
      <c r="AD130" s="1"/>
      <c r="AE130" s="1"/>
      <c r="AF130" s="1"/>
      <c r="AG130" s="1"/>
      <c r="AH130" s="1"/>
      <c r="AI130" s="1"/>
    </row>
    <row r="131" spans="1:35" s="2" customFormat="1" ht="11.5" x14ac:dyDescent="0.25">
      <c r="A131" s="1"/>
      <c r="B131" s="227"/>
      <c r="C131" s="227"/>
      <c r="D131" s="225"/>
      <c r="E131" s="225"/>
      <c r="F131" s="226"/>
      <c r="G131" s="166"/>
      <c r="H131" s="226"/>
      <c r="I131" s="166"/>
      <c r="J131" s="226"/>
      <c r="K131" s="166"/>
      <c r="L131" s="226"/>
      <c r="M131" s="166"/>
      <c r="N131" s="226"/>
      <c r="O131" s="166"/>
      <c r="P131" s="226"/>
      <c r="Q131" s="166"/>
      <c r="R131" s="226"/>
      <c r="S131" s="1"/>
      <c r="T131" s="1"/>
      <c r="U131" s="1"/>
      <c r="V131" s="4"/>
      <c r="W131" s="4"/>
      <c r="X131" s="4"/>
      <c r="Y131" s="4"/>
      <c r="Z131" s="4"/>
      <c r="AA131" s="4"/>
      <c r="AB131" s="1"/>
      <c r="AC131" s="1"/>
      <c r="AD131" s="1"/>
      <c r="AE131" s="1"/>
      <c r="AF131" s="1"/>
      <c r="AG131" s="1"/>
      <c r="AH131" s="1"/>
      <c r="AI131" s="1"/>
    </row>
    <row r="132" spans="1:35" s="2" customFormat="1" ht="11.5" x14ac:dyDescent="0.25">
      <c r="A132" s="1"/>
      <c r="B132" s="227"/>
      <c r="C132" s="227"/>
      <c r="D132" s="225"/>
      <c r="E132" s="225"/>
      <c r="F132" s="226"/>
      <c r="G132" s="166"/>
      <c r="H132" s="226"/>
      <c r="I132" s="166"/>
      <c r="J132" s="226"/>
      <c r="K132" s="166"/>
      <c r="L132" s="226"/>
      <c r="M132" s="166"/>
      <c r="N132" s="226"/>
      <c r="O132" s="166"/>
      <c r="P132" s="226"/>
      <c r="Q132" s="166"/>
      <c r="R132" s="226"/>
      <c r="S132" s="1"/>
      <c r="T132" s="1"/>
      <c r="U132" s="1"/>
      <c r="V132" s="4"/>
      <c r="W132" s="4"/>
      <c r="X132" s="4"/>
      <c r="Y132" s="4"/>
      <c r="Z132" s="4"/>
      <c r="AA132" s="4"/>
      <c r="AB132" s="1"/>
      <c r="AC132" s="1"/>
      <c r="AD132" s="1"/>
      <c r="AE132" s="1"/>
      <c r="AF132" s="1"/>
      <c r="AG132" s="1"/>
      <c r="AH132" s="1"/>
      <c r="AI132" s="1"/>
    </row>
    <row r="133" spans="1:35" s="2" customFormat="1" ht="11.5" x14ac:dyDescent="0.25">
      <c r="A133" s="1"/>
      <c r="B133" s="227"/>
      <c r="C133" s="227"/>
      <c r="D133" s="225"/>
      <c r="E133" s="225"/>
      <c r="F133" s="226"/>
      <c r="G133" s="166"/>
      <c r="H133" s="226"/>
      <c r="I133" s="166"/>
      <c r="J133" s="226"/>
      <c r="K133" s="166"/>
      <c r="L133" s="226"/>
      <c r="M133" s="166"/>
      <c r="N133" s="226"/>
      <c r="O133" s="166"/>
      <c r="P133" s="226"/>
      <c r="Q133" s="166"/>
      <c r="R133" s="226"/>
      <c r="S133" s="1"/>
      <c r="T133" s="1"/>
      <c r="U133" s="1"/>
      <c r="V133" s="4"/>
      <c r="W133" s="4"/>
      <c r="X133" s="4"/>
      <c r="Y133" s="4"/>
      <c r="Z133" s="4"/>
      <c r="AA133" s="4"/>
      <c r="AB133" s="1"/>
      <c r="AC133" s="1"/>
      <c r="AD133" s="1"/>
      <c r="AE133" s="1"/>
      <c r="AF133" s="1"/>
      <c r="AG133" s="1"/>
      <c r="AH133" s="1"/>
      <c r="AI133" s="1"/>
    </row>
    <row r="134" spans="1:35" s="2" customFormat="1" ht="11.5" x14ac:dyDescent="0.25">
      <c r="A134" s="1"/>
      <c r="B134" s="227"/>
      <c r="C134" s="227"/>
      <c r="D134" s="225"/>
      <c r="E134" s="225"/>
      <c r="F134" s="226"/>
      <c r="G134" s="166"/>
      <c r="H134" s="226"/>
      <c r="I134" s="166"/>
      <c r="J134" s="226"/>
      <c r="K134" s="166"/>
      <c r="L134" s="226"/>
      <c r="M134" s="166"/>
      <c r="N134" s="226"/>
      <c r="O134" s="166"/>
      <c r="P134" s="226"/>
      <c r="Q134" s="166"/>
      <c r="R134" s="226"/>
      <c r="S134" s="1"/>
      <c r="T134" s="1"/>
      <c r="U134" s="1"/>
      <c r="V134" s="4"/>
      <c r="W134" s="4"/>
      <c r="X134" s="4"/>
      <c r="Y134" s="4"/>
      <c r="Z134" s="4"/>
      <c r="AA134" s="4"/>
      <c r="AB134" s="1"/>
      <c r="AC134" s="1"/>
      <c r="AD134" s="1"/>
      <c r="AE134" s="1"/>
      <c r="AF134" s="1"/>
      <c r="AG134" s="1"/>
      <c r="AH134" s="1"/>
      <c r="AI134" s="1"/>
    </row>
    <row r="135" spans="1:35" s="2" customFormat="1" ht="11.5" x14ac:dyDescent="0.25">
      <c r="A135" s="1"/>
      <c r="B135" s="227"/>
      <c r="C135" s="227"/>
      <c r="D135" s="225"/>
      <c r="E135" s="225"/>
      <c r="F135" s="226"/>
      <c r="G135" s="166"/>
      <c r="H135" s="226"/>
      <c r="I135" s="166"/>
      <c r="J135" s="226"/>
      <c r="K135" s="166"/>
      <c r="L135" s="226"/>
      <c r="M135" s="166"/>
      <c r="N135" s="226"/>
      <c r="O135" s="166"/>
      <c r="P135" s="226"/>
      <c r="Q135" s="166"/>
      <c r="R135" s="226"/>
      <c r="S135" s="1"/>
      <c r="T135" s="1"/>
      <c r="U135" s="1"/>
      <c r="V135" s="4"/>
      <c r="W135" s="4"/>
      <c r="X135" s="4"/>
      <c r="Y135" s="4"/>
      <c r="Z135" s="4"/>
      <c r="AA135" s="4"/>
      <c r="AB135" s="1"/>
      <c r="AC135" s="1"/>
      <c r="AD135" s="1"/>
      <c r="AE135" s="1"/>
      <c r="AF135" s="1"/>
      <c r="AG135" s="1"/>
      <c r="AH135" s="1"/>
      <c r="AI135" s="1"/>
    </row>
    <row r="136" spans="1:35" s="2" customFormat="1" ht="11.5" x14ac:dyDescent="0.25">
      <c r="A136" s="1"/>
      <c r="B136" s="227"/>
      <c r="C136" s="227"/>
      <c r="D136" s="225"/>
      <c r="E136" s="225"/>
      <c r="F136" s="226"/>
      <c r="G136" s="166"/>
      <c r="H136" s="226"/>
      <c r="I136" s="166"/>
      <c r="J136" s="226"/>
      <c r="K136" s="166"/>
      <c r="L136" s="226"/>
      <c r="M136" s="166"/>
      <c r="N136" s="226"/>
      <c r="O136" s="166"/>
      <c r="P136" s="226"/>
      <c r="Q136" s="166"/>
      <c r="R136" s="226"/>
      <c r="S136" s="1"/>
      <c r="T136" s="1"/>
      <c r="U136" s="1"/>
      <c r="V136" s="4"/>
      <c r="W136" s="4"/>
      <c r="X136" s="4"/>
      <c r="Y136" s="4"/>
      <c r="Z136" s="4"/>
      <c r="AA136" s="4"/>
      <c r="AB136" s="1"/>
      <c r="AC136" s="1"/>
      <c r="AD136" s="1"/>
      <c r="AE136" s="1"/>
      <c r="AF136" s="1"/>
      <c r="AG136" s="1"/>
      <c r="AH136" s="1"/>
      <c r="AI136" s="1"/>
    </row>
    <row r="137" spans="1:35" s="2" customFormat="1" ht="11.5" x14ac:dyDescent="0.25">
      <c r="A137" s="1"/>
      <c r="B137" s="227"/>
      <c r="C137" s="227"/>
      <c r="D137" s="225"/>
      <c r="E137" s="225"/>
      <c r="F137" s="226"/>
      <c r="G137" s="166"/>
      <c r="H137" s="226"/>
      <c r="I137" s="166"/>
      <c r="J137" s="226"/>
      <c r="K137" s="166"/>
      <c r="L137" s="226"/>
      <c r="M137" s="166"/>
      <c r="N137" s="226"/>
      <c r="O137" s="166"/>
      <c r="P137" s="226"/>
      <c r="Q137" s="166"/>
      <c r="R137" s="226"/>
      <c r="S137" s="1"/>
      <c r="T137" s="1"/>
      <c r="U137" s="1"/>
      <c r="V137" s="4"/>
      <c r="W137" s="4"/>
      <c r="X137" s="4"/>
      <c r="Y137" s="4"/>
      <c r="Z137" s="4"/>
      <c r="AA137" s="4"/>
      <c r="AB137" s="1"/>
      <c r="AC137" s="1"/>
      <c r="AD137" s="1"/>
      <c r="AE137" s="1"/>
      <c r="AF137" s="1"/>
      <c r="AG137" s="1"/>
      <c r="AH137" s="1"/>
      <c r="AI137" s="1"/>
    </row>
    <row r="138" spans="1:35" s="2" customFormat="1" ht="11.5" x14ac:dyDescent="0.25">
      <c r="A138" s="1"/>
      <c r="B138" s="227"/>
      <c r="C138" s="227"/>
      <c r="D138" s="225"/>
      <c r="E138" s="225"/>
      <c r="F138" s="226"/>
      <c r="G138" s="166"/>
      <c r="H138" s="226"/>
      <c r="I138" s="166"/>
      <c r="J138" s="226"/>
      <c r="K138" s="166"/>
      <c r="L138" s="226"/>
      <c r="M138" s="166"/>
      <c r="N138" s="226"/>
      <c r="O138" s="166"/>
      <c r="P138" s="226"/>
      <c r="Q138" s="166"/>
      <c r="R138" s="226"/>
      <c r="S138" s="1"/>
      <c r="T138" s="1"/>
      <c r="U138" s="1"/>
      <c r="V138" s="4"/>
      <c r="W138" s="4"/>
      <c r="X138" s="4"/>
      <c r="Y138" s="4"/>
      <c r="Z138" s="4"/>
      <c r="AA138" s="4"/>
      <c r="AB138" s="1"/>
      <c r="AC138" s="1"/>
      <c r="AD138" s="1"/>
      <c r="AE138" s="1"/>
      <c r="AF138" s="1"/>
      <c r="AG138" s="1"/>
      <c r="AH138" s="1"/>
      <c r="AI138" s="1"/>
    </row>
    <row r="139" spans="1:35" s="2" customFormat="1" ht="11.5" x14ac:dyDescent="0.25">
      <c r="A139" s="1"/>
      <c r="B139" s="227"/>
      <c r="C139" s="227"/>
      <c r="D139" s="225"/>
      <c r="E139" s="225"/>
      <c r="F139" s="226"/>
      <c r="G139" s="166"/>
      <c r="H139" s="226"/>
      <c r="I139" s="166"/>
      <c r="J139" s="226"/>
      <c r="K139" s="166"/>
      <c r="L139" s="226"/>
      <c r="M139" s="166"/>
      <c r="N139" s="226"/>
      <c r="O139" s="166"/>
      <c r="P139" s="226"/>
      <c r="Q139" s="166"/>
      <c r="R139" s="226"/>
      <c r="S139" s="1"/>
      <c r="T139" s="1"/>
      <c r="U139" s="1"/>
      <c r="V139" s="4"/>
      <c r="W139" s="4"/>
      <c r="X139" s="4"/>
      <c r="Y139" s="4"/>
      <c r="Z139" s="4"/>
      <c r="AA139" s="4"/>
      <c r="AB139" s="1"/>
      <c r="AC139" s="1"/>
      <c r="AD139" s="1"/>
      <c r="AE139" s="1"/>
      <c r="AF139" s="1"/>
      <c r="AG139" s="1"/>
      <c r="AH139" s="1"/>
      <c r="AI139" s="1"/>
    </row>
    <row r="140" spans="1:35" s="2" customFormat="1" ht="11.5" x14ac:dyDescent="0.25">
      <c r="A140" s="1"/>
      <c r="B140" s="227"/>
      <c r="C140" s="227"/>
      <c r="D140" s="225"/>
      <c r="E140" s="225"/>
      <c r="F140" s="226"/>
      <c r="G140" s="166"/>
      <c r="H140" s="226"/>
      <c r="I140" s="166"/>
      <c r="J140" s="226"/>
      <c r="K140" s="166"/>
      <c r="L140" s="226"/>
      <c r="M140" s="166"/>
      <c r="N140" s="226"/>
      <c r="O140" s="166"/>
      <c r="P140" s="226"/>
      <c r="Q140" s="166"/>
      <c r="R140" s="226"/>
      <c r="S140" s="1"/>
      <c r="T140" s="1"/>
      <c r="U140" s="1"/>
      <c r="V140" s="4"/>
      <c r="W140" s="4"/>
      <c r="X140" s="4"/>
      <c r="Y140" s="4"/>
      <c r="Z140" s="4"/>
      <c r="AA140" s="4"/>
      <c r="AB140" s="1"/>
      <c r="AC140" s="1"/>
      <c r="AD140" s="1"/>
      <c r="AE140" s="1"/>
      <c r="AF140" s="1"/>
      <c r="AG140" s="1"/>
      <c r="AH140" s="1"/>
      <c r="AI140" s="1"/>
    </row>
    <row r="141" spans="1:35" s="2" customFormat="1" ht="11.5" x14ac:dyDescent="0.25">
      <c r="A141" s="1"/>
      <c r="B141" s="227"/>
      <c r="C141" s="227"/>
      <c r="D141" s="225"/>
      <c r="E141" s="225"/>
      <c r="F141" s="226"/>
      <c r="G141" s="166"/>
      <c r="H141" s="226"/>
      <c r="I141" s="166"/>
      <c r="J141" s="226"/>
      <c r="K141" s="166"/>
      <c r="L141" s="226"/>
      <c r="M141" s="166"/>
      <c r="N141" s="226"/>
      <c r="O141" s="166"/>
      <c r="P141" s="226"/>
      <c r="Q141" s="166"/>
      <c r="R141" s="226"/>
      <c r="S141" s="1"/>
      <c r="T141" s="1"/>
      <c r="U141" s="1"/>
      <c r="V141" s="4"/>
      <c r="W141" s="4"/>
      <c r="X141" s="4"/>
      <c r="Y141" s="4"/>
      <c r="Z141" s="4"/>
      <c r="AA141" s="4"/>
      <c r="AB141" s="1"/>
      <c r="AC141" s="1"/>
      <c r="AD141" s="1"/>
      <c r="AE141" s="1"/>
      <c r="AF141" s="1"/>
      <c r="AG141" s="1"/>
      <c r="AH141" s="1"/>
      <c r="AI141" s="1"/>
    </row>
    <row r="142" spans="1:35" s="2" customFormat="1" ht="11.5" x14ac:dyDescent="0.25">
      <c r="A142" s="1"/>
      <c r="B142" s="227"/>
      <c r="C142" s="227"/>
      <c r="D142" s="225"/>
      <c r="E142" s="225"/>
      <c r="F142" s="226"/>
      <c r="G142" s="166"/>
      <c r="H142" s="226"/>
      <c r="I142" s="166"/>
      <c r="J142" s="226"/>
      <c r="K142" s="166"/>
      <c r="L142" s="226"/>
      <c r="M142" s="166"/>
      <c r="N142" s="226"/>
      <c r="O142" s="166"/>
      <c r="P142" s="226"/>
      <c r="Q142" s="166"/>
      <c r="R142" s="226"/>
      <c r="S142" s="1"/>
      <c r="T142" s="1"/>
      <c r="U142" s="1"/>
      <c r="V142" s="4"/>
      <c r="W142" s="4"/>
      <c r="X142" s="4"/>
      <c r="Y142" s="4"/>
      <c r="Z142" s="4"/>
      <c r="AA142" s="4"/>
      <c r="AB142" s="1"/>
      <c r="AC142" s="1"/>
      <c r="AD142" s="1"/>
      <c r="AE142" s="1"/>
      <c r="AF142" s="1"/>
      <c r="AG142" s="1"/>
      <c r="AH142" s="1"/>
      <c r="AI142" s="1"/>
    </row>
    <row r="143" spans="1:35" s="2" customFormat="1" ht="11.5" x14ac:dyDescent="0.25">
      <c r="A143" s="1"/>
      <c r="B143" s="227"/>
      <c r="C143" s="227"/>
      <c r="D143" s="225"/>
      <c r="E143" s="225"/>
      <c r="F143" s="226"/>
      <c r="G143" s="166"/>
      <c r="H143" s="226"/>
      <c r="I143" s="166"/>
      <c r="J143" s="226"/>
      <c r="K143" s="166"/>
      <c r="L143" s="226"/>
      <c r="M143" s="166"/>
      <c r="N143" s="226"/>
      <c r="O143" s="166"/>
      <c r="P143" s="226"/>
      <c r="Q143" s="166"/>
      <c r="R143" s="226"/>
      <c r="S143" s="1"/>
      <c r="T143" s="1"/>
      <c r="U143" s="1"/>
      <c r="V143" s="4"/>
      <c r="W143" s="4"/>
      <c r="X143" s="4"/>
      <c r="Y143" s="4"/>
      <c r="Z143" s="4"/>
      <c r="AA143" s="4"/>
      <c r="AB143" s="1"/>
      <c r="AC143" s="1"/>
      <c r="AD143" s="1"/>
      <c r="AE143" s="1"/>
      <c r="AF143" s="1"/>
      <c r="AG143" s="1"/>
      <c r="AH143" s="1"/>
      <c r="AI143" s="1"/>
    </row>
    <row r="144" spans="1:35" s="2" customFormat="1" ht="11.5" x14ac:dyDescent="0.25">
      <c r="A144" s="1"/>
      <c r="B144" s="227"/>
      <c r="C144" s="227"/>
      <c r="D144" s="225"/>
      <c r="E144" s="225"/>
      <c r="F144" s="226"/>
      <c r="G144" s="166"/>
      <c r="H144" s="226"/>
      <c r="I144" s="166"/>
      <c r="J144" s="226"/>
      <c r="K144" s="166"/>
      <c r="L144" s="226"/>
      <c r="M144" s="166"/>
      <c r="N144" s="226"/>
      <c r="O144" s="166"/>
      <c r="P144" s="226"/>
      <c r="Q144" s="166"/>
      <c r="R144" s="226"/>
      <c r="S144" s="1"/>
      <c r="T144" s="1"/>
      <c r="U144" s="1"/>
      <c r="V144" s="4"/>
      <c r="W144" s="4"/>
      <c r="X144" s="4"/>
      <c r="Y144" s="4"/>
      <c r="Z144" s="4"/>
      <c r="AA144" s="4"/>
      <c r="AB144" s="1"/>
      <c r="AC144" s="1"/>
      <c r="AD144" s="1"/>
      <c r="AE144" s="1"/>
      <c r="AF144" s="1"/>
      <c r="AG144" s="1"/>
      <c r="AH144" s="1"/>
      <c r="AI144" s="1"/>
    </row>
    <row r="145" spans="1:35" s="2" customFormat="1" ht="11.5" x14ac:dyDescent="0.25">
      <c r="A145" s="1"/>
      <c r="B145" s="227"/>
      <c r="C145" s="227"/>
      <c r="D145" s="225"/>
      <c r="E145" s="225"/>
      <c r="F145" s="226"/>
      <c r="G145" s="166"/>
      <c r="H145" s="226"/>
      <c r="I145" s="166"/>
      <c r="J145" s="226"/>
      <c r="K145" s="166"/>
      <c r="L145" s="226"/>
      <c r="M145" s="166"/>
      <c r="N145" s="226"/>
      <c r="O145" s="166"/>
      <c r="P145" s="226"/>
      <c r="Q145" s="166"/>
      <c r="R145" s="226"/>
      <c r="S145" s="1"/>
      <c r="T145" s="1"/>
      <c r="U145" s="1"/>
      <c r="V145" s="4"/>
      <c r="W145" s="4"/>
      <c r="X145" s="4"/>
      <c r="Y145" s="4"/>
      <c r="Z145" s="4"/>
      <c r="AA145" s="4"/>
      <c r="AB145" s="1"/>
      <c r="AC145" s="1"/>
      <c r="AD145" s="1"/>
      <c r="AE145" s="1"/>
      <c r="AF145" s="1"/>
      <c r="AG145" s="1"/>
      <c r="AH145" s="1"/>
      <c r="AI145" s="1"/>
    </row>
    <row r="146" spans="1:35" s="2" customFormat="1" ht="11.5" x14ac:dyDescent="0.25">
      <c r="A146" s="1"/>
      <c r="B146" s="227"/>
      <c r="C146" s="227"/>
      <c r="D146" s="225"/>
      <c r="E146" s="225"/>
      <c r="F146" s="226"/>
      <c r="G146" s="166"/>
      <c r="H146" s="226"/>
      <c r="I146" s="166"/>
      <c r="J146" s="226"/>
      <c r="K146" s="166"/>
      <c r="L146" s="226"/>
      <c r="M146" s="166"/>
      <c r="N146" s="226"/>
      <c r="O146" s="166"/>
      <c r="P146" s="226"/>
      <c r="Q146" s="166"/>
      <c r="R146" s="226"/>
      <c r="S146" s="1"/>
      <c r="T146" s="1"/>
      <c r="U146" s="1"/>
      <c r="V146" s="4"/>
      <c r="W146" s="4"/>
      <c r="X146" s="4"/>
      <c r="Y146" s="4"/>
      <c r="Z146" s="4"/>
      <c r="AA146" s="4"/>
      <c r="AB146" s="1"/>
      <c r="AC146" s="1"/>
      <c r="AD146" s="1"/>
      <c r="AE146" s="1"/>
      <c r="AF146" s="1"/>
      <c r="AG146" s="1"/>
      <c r="AH146" s="1"/>
      <c r="AI146" s="1"/>
    </row>
    <row r="147" spans="1:35" s="2" customFormat="1" ht="11.5" x14ac:dyDescent="0.25">
      <c r="A147" s="1"/>
      <c r="B147" s="227"/>
      <c r="C147" s="227"/>
      <c r="D147" s="225"/>
      <c r="E147" s="225"/>
      <c r="F147" s="226"/>
      <c r="G147" s="166"/>
      <c r="H147" s="226"/>
      <c r="I147" s="166"/>
      <c r="J147" s="226"/>
      <c r="K147" s="166"/>
      <c r="L147" s="226"/>
      <c r="M147" s="166"/>
      <c r="N147" s="226"/>
      <c r="O147" s="166"/>
      <c r="P147" s="226"/>
      <c r="Q147" s="166"/>
      <c r="R147" s="226"/>
      <c r="S147" s="1"/>
      <c r="T147" s="1"/>
      <c r="U147" s="1"/>
      <c r="V147" s="4"/>
      <c r="W147" s="4"/>
      <c r="X147" s="4"/>
      <c r="Y147" s="4"/>
      <c r="Z147" s="4"/>
      <c r="AA147" s="4"/>
      <c r="AB147" s="1"/>
      <c r="AC147" s="1"/>
      <c r="AD147" s="1"/>
      <c r="AE147" s="1"/>
      <c r="AF147" s="1"/>
      <c r="AG147" s="1"/>
      <c r="AH147" s="1"/>
      <c r="AI147" s="1"/>
    </row>
    <row r="148" spans="1:35" s="2" customFormat="1" ht="11.5" x14ac:dyDescent="0.25">
      <c r="A148" s="1"/>
      <c r="B148" s="227"/>
      <c r="C148" s="227"/>
      <c r="D148" s="225"/>
      <c r="E148" s="225"/>
      <c r="F148" s="226"/>
      <c r="G148" s="166"/>
      <c r="H148" s="226"/>
      <c r="I148" s="166"/>
      <c r="J148" s="226"/>
      <c r="K148" s="166"/>
      <c r="L148" s="226"/>
      <c r="M148" s="166"/>
      <c r="N148" s="226"/>
      <c r="O148" s="166"/>
      <c r="P148" s="226"/>
      <c r="Q148" s="166"/>
      <c r="R148" s="226"/>
      <c r="S148" s="1"/>
      <c r="T148" s="1"/>
      <c r="U148" s="1"/>
      <c r="V148" s="4"/>
      <c r="W148" s="4"/>
      <c r="X148" s="4"/>
      <c r="Y148" s="4"/>
      <c r="Z148" s="4"/>
      <c r="AA148" s="4"/>
      <c r="AB148" s="1"/>
      <c r="AC148" s="1"/>
      <c r="AD148" s="1"/>
      <c r="AE148" s="1"/>
      <c r="AF148" s="1"/>
      <c r="AG148" s="1"/>
      <c r="AH148" s="1"/>
      <c r="AI148" s="1"/>
    </row>
    <row r="149" spans="1:35" s="2" customFormat="1" ht="11.5" x14ac:dyDescent="0.25">
      <c r="A149" s="1"/>
      <c r="B149" s="227"/>
      <c r="C149" s="227"/>
      <c r="D149" s="225"/>
      <c r="E149" s="225"/>
      <c r="F149" s="226"/>
      <c r="G149" s="166"/>
      <c r="H149" s="226"/>
      <c r="I149" s="166"/>
      <c r="J149" s="226"/>
      <c r="K149" s="166"/>
      <c r="L149" s="226"/>
      <c r="M149" s="166"/>
      <c r="N149" s="226"/>
      <c r="O149" s="166"/>
      <c r="P149" s="226"/>
      <c r="Q149" s="166"/>
      <c r="R149" s="226"/>
      <c r="S149" s="1"/>
      <c r="T149" s="1"/>
      <c r="U149" s="1"/>
      <c r="V149" s="4"/>
      <c r="W149" s="4"/>
      <c r="X149" s="4"/>
      <c r="Y149" s="4"/>
      <c r="Z149" s="4"/>
      <c r="AA149" s="4"/>
      <c r="AB149" s="1"/>
      <c r="AC149" s="1"/>
      <c r="AD149" s="1"/>
      <c r="AE149" s="1"/>
      <c r="AF149" s="1"/>
      <c r="AG149" s="1"/>
      <c r="AH149" s="1"/>
      <c r="AI149" s="1"/>
    </row>
    <row r="150" spans="1:35" s="2" customFormat="1" ht="11.5" x14ac:dyDescent="0.25">
      <c r="A150" s="1"/>
      <c r="B150" s="227"/>
      <c r="C150" s="227"/>
      <c r="D150" s="225"/>
      <c r="E150" s="225"/>
      <c r="F150" s="226"/>
      <c r="G150" s="166"/>
      <c r="H150" s="226"/>
      <c r="I150" s="166"/>
      <c r="J150" s="226"/>
      <c r="K150" s="166"/>
      <c r="L150" s="226"/>
      <c r="M150" s="166"/>
      <c r="N150" s="226"/>
      <c r="O150" s="166"/>
      <c r="P150" s="226"/>
      <c r="Q150" s="166"/>
      <c r="R150" s="226"/>
      <c r="S150" s="1"/>
      <c r="T150" s="1"/>
      <c r="U150" s="1"/>
      <c r="V150" s="4"/>
      <c r="W150" s="4"/>
      <c r="X150" s="4"/>
      <c r="Y150" s="4"/>
      <c r="Z150" s="4"/>
      <c r="AA150" s="4"/>
      <c r="AB150" s="1"/>
      <c r="AC150" s="1"/>
      <c r="AD150" s="1"/>
      <c r="AE150" s="1"/>
      <c r="AF150" s="1"/>
      <c r="AG150" s="1"/>
      <c r="AH150" s="1"/>
      <c r="AI150" s="1"/>
    </row>
    <row r="151" spans="1:35" s="2" customFormat="1" ht="11.5" x14ac:dyDescent="0.25">
      <c r="A151" s="1"/>
      <c r="B151" s="227"/>
      <c r="C151" s="227"/>
      <c r="D151" s="225"/>
      <c r="E151" s="225"/>
      <c r="F151" s="226"/>
      <c r="G151" s="166"/>
      <c r="H151" s="226"/>
      <c r="I151" s="166"/>
      <c r="J151" s="226"/>
      <c r="K151" s="166"/>
      <c r="L151" s="226"/>
      <c r="M151" s="166"/>
      <c r="N151" s="226"/>
      <c r="O151" s="166"/>
      <c r="P151" s="226"/>
      <c r="Q151" s="166"/>
      <c r="R151" s="226"/>
      <c r="S151" s="1"/>
      <c r="T151" s="1"/>
      <c r="U151" s="1"/>
      <c r="V151" s="4"/>
      <c r="W151" s="4"/>
      <c r="X151" s="4"/>
      <c r="Y151" s="4"/>
      <c r="Z151" s="4"/>
      <c r="AA151" s="4"/>
      <c r="AB151" s="1"/>
      <c r="AC151" s="1"/>
      <c r="AD151" s="1"/>
      <c r="AE151" s="1"/>
      <c r="AF151" s="1"/>
      <c r="AG151" s="1"/>
      <c r="AH151" s="1"/>
      <c r="AI151" s="1"/>
    </row>
    <row r="152" spans="1:35" s="2" customFormat="1" ht="11.5" x14ac:dyDescent="0.25">
      <c r="A152" s="1"/>
      <c r="B152" s="227"/>
      <c r="C152" s="227"/>
      <c r="D152" s="225"/>
      <c r="E152" s="225"/>
      <c r="F152" s="226"/>
      <c r="G152" s="166"/>
      <c r="H152" s="226"/>
      <c r="I152" s="166"/>
      <c r="J152" s="226"/>
      <c r="K152" s="166"/>
      <c r="L152" s="226"/>
      <c r="M152" s="166"/>
      <c r="N152" s="226"/>
      <c r="O152" s="166"/>
      <c r="P152" s="226"/>
      <c r="Q152" s="166"/>
      <c r="R152" s="226"/>
      <c r="S152" s="1"/>
      <c r="T152" s="1"/>
      <c r="U152" s="1"/>
      <c r="V152" s="4"/>
      <c r="W152" s="4"/>
      <c r="X152" s="4"/>
      <c r="Y152" s="4"/>
      <c r="Z152" s="4"/>
      <c r="AA152" s="4"/>
      <c r="AB152" s="1"/>
      <c r="AC152" s="1"/>
      <c r="AD152" s="1"/>
      <c r="AE152" s="1"/>
      <c r="AF152" s="1"/>
      <c r="AG152" s="1"/>
      <c r="AH152" s="1"/>
      <c r="AI152" s="1"/>
    </row>
    <row r="153" spans="1:35" s="2" customFormat="1" ht="11.5" x14ac:dyDescent="0.25">
      <c r="A153" s="1"/>
      <c r="B153" s="227"/>
      <c r="C153" s="227"/>
      <c r="D153" s="225"/>
      <c r="E153" s="225"/>
      <c r="F153" s="226"/>
      <c r="G153" s="166"/>
      <c r="H153" s="226"/>
      <c r="I153" s="166"/>
      <c r="J153" s="226"/>
      <c r="K153" s="166"/>
      <c r="L153" s="226"/>
      <c r="M153" s="166"/>
      <c r="N153" s="226"/>
      <c r="O153" s="166"/>
      <c r="P153" s="226"/>
      <c r="Q153" s="166"/>
      <c r="R153" s="226"/>
      <c r="S153" s="1"/>
      <c r="T153" s="1"/>
      <c r="U153" s="1"/>
      <c r="V153" s="4"/>
      <c r="W153" s="4"/>
      <c r="X153" s="4"/>
      <c r="Y153" s="4"/>
      <c r="Z153" s="4"/>
      <c r="AA153" s="4"/>
      <c r="AB153" s="1"/>
      <c r="AC153" s="1"/>
      <c r="AD153" s="1"/>
      <c r="AE153" s="1"/>
      <c r="AF153" s="1"/>
      <c r="AG153" s="1"/>
      <c r="AH153" s="1"/>
      <c r="AI153" s="1"/>
    </row>
    <row r="154" spans="1:35" s="2" customFormat="1" ht="11.5" x14ac:dyDescent="0.25">
      <c r="A154" s="1"/>
      <c r="B154" s="227"/>
      <c r="C154" s="227"/>
      <c r="D154" s="225"/>
      <c r="E154" s="225"/>
      <c r="F154" s="226"/>
      <c r="G154" s="166"/>
      <c r="H154" s="226"/>
      <c r="I154" s="166"/>
      <c r="J154" s="226"/>
      <c r="K154" s="166"/>
      <c r="L154" s="226"/>
      <c r="M154" s="166"/>
      <c r="N154" s="226"/>
      <c r="O154" s="166"/>
      <c r="P154" s="226"/>
      <c r="Q154" s="166"/>
      <c r="R154" s="226"/>
      <c r="S154" s="1"/>
      <c r="T154" s="1"/>
      <c r="U154" s="1"/>
      <c r="V154" s="4"/>
      <c r="W154" s="4"/>
      <c r="X154" s="4"/>
      <c r="Y154" s="4"/>
      <c r="Z154" s="4"/>
      <c r="AA154" s="4"/>
      <c r="AB154" s="1"/>
      <c r="AC154" s="1"/>
      <c r="AD154" s="1"/>
      <c r="AE154" s="1"/>
      <c r="AF154" s="1"/>
      <c r="AG154" s="1"/>
      <c r="AH154" s="1"/>
      <c r="AI154" s="1"/>
    </row>
    <row r="155" spans="1:35" s="2" customFormat="1" ht="11.5" x14ac:dyDescent="0.25">
      <c r="A155" s="1"/>
      <c r="B155" s="227"/>
      <c r="C155" s="227"/>
      <c r="D155" s="225"/>
      <c r="E155" s="225"/>
      <c r="F155" s="226"/>
      <c r="G155" s="166"/>
      <c r="H155" s="226"/>
      <c r="I155" s="166"/>
      <c r="J155" s="226"/>
      <c r="K155" s="166"/>
      <c r="L155" s="226"/>
      <c r="M155" s="166"/>
      <c r="N155" s="226"/>
      <c r="O155" s="166"/>
      <c r="P155" s="226"/>
      <c r="Q155" s="166"/>
      <c r="R155" s="226"/>
      <c r="S155" s="1"/>
      <c r="T155" s="1"/>
      <c r="U155" s="1"/>
      <c r="V155" s="4"/>
      <c r="W155" s="4"/>
      <c r="X155" s="4"/>
      <c r="Y155" s="4"/>
      <c r="Z155" s="4"/>
      <c r="AA155" s="4"/>
      <c r="AB155" s="1"/>
      <c r="AC155" s="1"/>
      <c r="AD155" s="1"/>
      <c r="AE155" s="1"/>
      <c r="AF155" s="1"/>
      <c r="AG155" s="1"/>
      <c r="AH155" s="1"/>
      <c r="AI155" s="1"/>
    </row>
    <row r="156" spans="1:35" s="2" customFormat="1" ht="11.5" x14ac:dyDescent="0.25">
      <c r="A156" s="1"/>
      <c r="B156" s="227"/>
      <c r="C156" s="227"/>
      <c r="D156" s="225"/>
      <c r="E156" s="225"/>
      <c r="F156" s="226"/>
      <c r="G156" s="166"/>
      <c r="H156" s="226"/>
      <c r="I156" s="166"/>
      <c r="J156" s="226"/>
      <c r="K156" s="166"/>
      <c r="L156" s="226"/>
      <c r="M156" s="166"/>
      <c r="N156" s="226"/>
      <c r="O156" s="166"/>
      <c r="P156" s="226"/>
      <c r="Q156" s="166"/>
      <c r="R156" s="226"/>
      <c r="S156" s="1"/>
      <c r="T156" s="1"/>
      <c r="U156" s="1"/>
      <c r="V156" s="4"/>
      <c r="W156" s="4"/>
      <c r="X156" s="4"/>
      <c r="Y156" s="4"/>
      <c r="Z156" s="4"/>
      <c r="AA156" s="4"/>
      <c r="AB156" s="1"/>
      <c r="AC156" s="1"/>
      <c r="AD156" s="1"/>
      <c r="AE156" s="1"/>
      <c r="AF156" s="1"/>
      <c r="AG156" s="1"/>
      <c r="AH156" s="1"/>
      <c r="AI156" s="1"/>
    </row>
    <row r="157" spans="1:35" s="2" customFormat="1" ht="11.5" x14ac:dyDescent="0.25">
      <c r="A157" s="1"/>
      <c r="B157" s="227"/>
      <c r="C157" s="227"/>
      <c r="D157" s="225"/>
      <c r="E157" s="225"/>
      <c r="F157" s="226"/>
      <c r="G157" s="166"/>
      <c r="H157" s="226"/>
      <c r="I157" s="166"/>
      <c r="J157" s="226"/>
      <c r="K157" s="166"/>
      <c r="L157" s="226"/>
      <c r="M157" s="166"/>
      <c r="N157" s="226"/>
      <c r="O157" s="166"/>
      <c r="P157" s="226"/>
      <c r="Q157" s="166"/>
      <c r="R157" s="226"/>
      <c r="S157" s="1"/>
      <c r="T157" s="1"/>
      <c r="U157" s="1"/>
      <c r="V157" s="4"/>
      <c r="W157" s="4"/>
      <c r="X157" s="4"/>
      <c r="Y157" s="4"/>
      <c r="Z157" s="4"/>
      <c r="AA157" s="4"/>
      <c r="AB157" s="1"/>
      <c r="AC157" s="1"/>
      <c r="AD157" s="1"/>
      <c r="AE157" s="1"/>
      <c r="AF157" s="1"/>
      <c r="AG157" s="1"/>
      <c r="AH157" s="1"/>
      <c r="AI157" s="1"/>
    </row>
    <row r="158" spans="1:35" s="2" customFormat="1" ht="11.5" x14ac:dyDescent="0.25">
      <c r="A158" s="1"/>
      <c r="B158" s="227"/>
      <c r="C158" s="227"/>
      <c r="D158" s="225"/>
      <c r="E158" s="225"/>
      <c r="F158" s="226"/>
      <c r="G158" s="166"/>
      <c r="H158" s="226"/>
      <c r="I158" s="166"/>
      <c r="J158" s="226"/>
      <c r="K158" s="166"/>
      <c r="L158" s="226"/>
      <c r="M158" s="166"/>
      <c r="N158" s="226"/>
      <c r="O158" s="166"/>
      <c r="P158" s="226"/>
      <c r="Q158" s="166"/>
      <c r="R158" s="226"/>
      <c r="S158" s="1"/>
      <c r="T158" s="1"/>
      <c r="U158" s="1"/>
      <c r="V158" s="4"/>
      <c r="W158" s="4"/>
      <c r="X158" s="4"/>
      <c r="Y158" s="4"/>
      <c r="Z158" s="4"/>
      <c r="AA158" s="4"/>
      <c r="AB158" s="1"/>
      <c r="AC158" s="1"/>
      <c r="AD158" s="1"/>
      <c r="AE158" s="1"/>
      <c r="AF158" s="1"/>
      <c r="AG158" s="1"/>
      <c r="AH158" s="1"/>
      <c r="AI158" s="1"/>
    </row>
    <row r="159" spans="1:35" s="2" customFormat="1" ht="11.5" x14ac:dyDescent="0.25">
      <c r="A159" s="1"/>
      <c r="B159" s="227"/>
      <c r="C159" s="227"/>
      <c r="D159" s="225"/>
      <c r="E159" s="225"/>
      <c r="F159" s="226"/>
      <c r="G159" s="166"/>
      <c r="H159" s="226"/>
      <c r="I159" s="166"/>
      <c r="J159" s="226"/>
      <c r="K159" s="166"/>
      <c r="L159" s="226"/>
      <c r="M159" s="166"/>
      <c r="N159" s="226"/>
      <c r="O159" s="166"/>
      <c r="P159" s="226"/>
      <c r="Q159" s="166"/>
      <c r="R159" s="226"/>
      <c r="S159" s="1"/>
      <c r="T159" s="1"/>
      <c r="U159" s="1"/>
      <c r="V159" s="4"/>
      <c r="W159" s="4"/>
      <c r="X159" s="4"/>
      <c r="Y159" s="4"/>
      <c r="Z159" s="4"/>
      <c r="AA159" s="4"/>
      <c r="AB159" s="1"/>
      <c r="AC159" s="1"/>
      <c r="AD159" s="1"/>
      <c r="AE159" s="1"/>
      <c r="AF159" s="1"/>
      <c r="AG159" s="1"/>
      <c r="AH159" s="1"/>
      <c r="AI159" s="1"/>
    </row>
    <row r="160" spans="1:35" s="2" customFormat="1" ht="11.5" x14ac:dyDescent="0.25">
      <c r="A160" s="1"/>
      <c r="B160" s="227"/>
      <c r="C160" s="227"/>
      <c r="D160" s="225"/>
      <c r="E160" s="225"/>
      <c r="F160" s="226"/>
      <c r="G160" s="166"/>
      <c r="H160" s="226"/>
      <c r="I160" s="166"/>
      <c r="J160" s="226"/>
      <c r="K160" s="166"/>
      <c r="L160" s="226"/>
      <c r="M160" s="166"/>
      <c r="N160" s="226"/>
      <c r="O160" s="166"/>
      <c r="P160" s="226"/>
      <c r="Q160" s="166"/>
      <c r="R160" s="226"/>
      <c r="S160" s="1"/>
      <c r="T160" s="1"/>
      <c r="U160" s="1"/>
      <c r="V160" s="4"/>
      <c r="W160" s="4"/>
      <c r="X160" s="4"/>
      <c r="Y160" s="4"/>
      <c r="Z160" s="4"/>
      <c r="AA160" s="4"/>
      <c r="AB160" s="1"/>
      <c r="AC160" s="1"/>
      <c r="AD160" s="1"/>
      <c r="AE160" s="1"/>
      <c r="AF160" s="1"/>
      <c r="AG160" s="1"/>
      <c r="AH160" s="1"/>
      <c r="AI160" s="1"/>
    </row>
    <row r="161" spans="1:35" s="2" customFormat="1" ht="11.5" x14ac:dyDescent="0.25">
      <c r="A161" s="1"/>
      <c r="B161" s="227"/>
      <c r="C161" s="227"/>
      <c r="D161" s="225"/>
      <c r="E161" s="225"/>
      <c r="F161" s="226"/>
      <c r="G161" s="166"/>
      <c r="H161" s="226"/>
      <c r="I161" s="166"/>
      <c r="J161" s="226"/>
      <c r="K161" s="166"/>
      <c r="L161" s="226"/>
      <c r="M161" s="166"/>
      <c r="N161" s="226"/>
      <c r="O161" s="166"/>
      <c r="P161" s="226"/>
      <c r="Q161" s="166"/>
      <c r="R161" s="226"/>
      <c r="S161" s="1"/>
      <c r="T161" s="1"/>
      <c r="U161" s="1"/>
      <c r="V161" s="4"/>
      <c r="W161" s="4"/>
      <c r="X161" s="4"/>
      <c r="Y161" s="4"/>
      <c r="Z161" s="4"/>
      <c r="AA161" s="4"/>
      <c r="AB161" s="1"/>
      <c r="AC161" s="1"/>
      <c r="AD161" s="1"/>
      <c r="AE161" s="1"/>
      <c r="AF161" s="1"/>
      <c r="AG161" s="1"/>
      <c r="AH161" s="1"/>
      <c r="AI161" s="1"/>
    </row>
    <row r="162" spans="1:35" s="2" customFormat="1" ht="11.5" x14ac:dyDescent="0.25">
      <c r="A162" s="1"/>
      <c r="B162" s="227"/>
      <c r="C162" s="227"/>
      <c r="D162" s="225"/>
      <c r="E162" s="225"/>
      <c r="F162" s="226"/>
      <c r="G162" s="166"/>
      <c r="H162" s="226"/>
      <c r="I162" s="166"/>
      <c r="J162" s="226"/>
      <c r="K162" s="166"/>
      <c r="L162" s="226"/>
      <c r="M162" s="166"/>
      <c r="N162" s="226"/>
      <c r="O162" s="166"/>
      <c r="P162" s="226"/>
      <c r="Q162" s="166"/>
      <c r="R162" s="226"/>
      <c r="S162" s="1"/>
      <c r="T162" s="1"/>
      <c r="U162" s="1"/>
      <c r="V162" s="4"/>
      <c r="W162" s="4"/>
      <c r="X162" s="4"/>
      <c r="Y162" s="4"/>
      <c r="Z162" s="4"/>
      <c r="AA162" s="4"/>
      <c r="AB162" s="1"/>
      <c r="AC162" s="1"/>
      <c r="AD162" s="1"/>
      <c r="AE162" s="1"/>
      <c r="AF162" s="1"/>
      <c r="AG162" s="1"/>
      <c r="AH162" s="1"/>
      <c r="AI162" s="1"/>
    </row>
    <row r="163" spans="1:35" s="2" customFormat="1" ht="11.5" x14ac:dyDescent="0.25">
      <c r="A163" s="1"/>
      <c r="B163" s="227"/>
      <c r="C163" s="227"/>
      <c r="D163" s="225"/>
      <c r="E163" s="225"/>
      <c r="F163" s="226"/>
      <c r="G163" s="166"/>
      <c r="H163" s="226"/>
      <c r="I163" s="166"/>
      <c r="J163" s="226"/>
      <c r="K163" s="166"/>
      <c r="L163" s="226"/>
      <c r="M163" s="166"/>
      <c r="N163" s="226"/>
      <c r="O163" s="166"/>
      <c r="P163" s="226"/>
      <c r="Q163" s="166"/>
      <c r="R163" s="226"/>
      <c r="S163" s="1"/>
      <c r="T163" s="1"/>
      <c r="U163" s="1"/>
      <c r="V163" s="4"/>
      <c r="W163" s="4"/>
      <c r="X163" s="4"/>
      <c r="Y163" s="4"/>
      <c r="Z163" s="4"/>
      <c r="AA163" s="4"/>
      <c r="AB163" s="1"/>
      <c r="AC163" s="1"/>
      <c r="AD163" s="1"/>
      <c r="AE163" s="1"/>
      <c r="AF163" s="1"/>
      <c r="AG163" s="1"/>
      <c r="AH163" s="1"/>
      <c r="AI163" s="1"/>
    </row>
    <row r="164" spans="1:35" s="2" customFormat="1" ht="11.5" x14ac:dyDescent="0.25">
      <c r="A164" s="1"/>
      <c r="B164" s="227"/>
      <c r="C164" s="227"/>
      <c r="D164" s="225"/>
      <c r="E164" s="225"/>
      <c r="F164" s="226"/>
      <c r="G164" s="166"/>
      <c r="H164" s="226"/>
      <c r="I164" s="166"/>
      <c r="J164" s="226"/>
      <c r="K164" s="166"/>
      <c r="L164" s="226"/>
      <c r="M164" s="166"/>
      <c r="N164" s="226"/>
      <c r="O164" s="166"/>
      <c r="P164" s="226"/>
      <c r="Q164" s="166"/>
      <c r="R164" s="226"/>
      <c r="S164" s="1"/>
      <c r="T164" s="1"/>
      <c r="U164" s="1"/>
      <c r="V164" s="4"/>
      <c r="W164" s="4"/>
      <c r="X164" s="4"/>
      <c r="Y164" s="4"/>
      <c r="Z164" s="4"/>
      <c r="AA164" s="4"/>
      <c r="AB164" s="1"/>
      <c r="AC164" s="1"/>
      <c r="AD164" s="1"/>
      <c r="AE164" s="1"/>
      <c r="AF164" s="1"/>
      <c r="AG164" s="1"/>
      <c r="AH164" s="1"/>
      <c r="AI164" s="1"/>
    </row>
    <row r="165" spans="1:35" s="2" customFormat="1" ht="11.5" x14ac:dyDescent="0.25">
      <c r="A165" s="1"/>
      <c r="B165" s="227"/>
      <c r="C165" s="227"/>
      <c r="D165" s="225"/>
      <c r="E165" s="225"/>
      <c r="F165" s="226"/>
      <c r="G165" s="166"/>
      <c r="H165" s="226"/>
      <c r="I165" s="166"/>
      <c r="J165" s="226"/>
      <c r="K165" s="166"/>
      <c r="L165" s="226"/>
      <c r="M165" s="166"/>
      <c r="N165" s="226"/>
      <c r="O165" s="166"/>
      <c r="P165" s="226"/>
      <c r="Q165" s="166"/>
      <c r="R165" s="226"/>
      <c r="S165" s="1"/>
      <c r="T165" s="1"/>
      <c r="U165" s="1"/>
      <c r="V165" s="4"/>
      <c r="W165" s="4"/>
      <c r="X165" s="4"/>
      <c r="Y165" s="4"/>
      <c r="Z165" s="4"/>
      <c r="AA165" s="4"/>
      <c r="AB165" s="1"/>
      <c r="AC165" s="1"/>
      <c r="AD165" s="1"/>
      <c r="AE165" s="1"/>
      <c r="AF165" s="1"/>
      <c r="AG165" s="1"/>
      <c r="AH165" s="1"/>
      <c r="AI165" s="1"/>
    </row>
    <row r="166" spans="1:35" s="2" customFormat="1" ht="11.5" x14ac:dyDescent="0.25">
      <c r="A166" s="1"/>
      <c r="B166" s="227"/>
      <c r="C166" s="227"/>
      <c r="D166" s="225"/>
      <c r="E166" s="225"/>
      <c r="F166" s="226"/>
      <c r="G166" s="166"/>
      <c r="H166" s="226"/>
      <c r="I166" s="166"/>
      <c r="J166" s="226"/>
      <c r="K166" s="166"/>
      <c r="L166" s="226"/>
      <c r="M166" s="166"/>
      <c r="N166" s="226"/>
      <c r="O166" s="166"/>
      <c r="P166" s="226"/>
      <c r="Q166" s="166"/>
      <c r="R166" s="226"/>
      <c r="S166" s="1"/>
      <c r="T166" s="1"/>
      <c r="U166" s="1"/>
      <c r="V166" s="4"/>
      <c r="W166" s="4"/>
      <c r="X166" s="4"/>
      <c r="Y166" s="4"/>
      <c r="Z166" s="4"/>
      <c r="AA166" s="4"/>
      <c r="AB166" s="1"/>
      <c r="AC166" s="1"/>
      <c r="AD166" s="1"/>
      <c r="AE166" s="1"/>
      <c r="AF166" s="1"/>
      <c r="AG166" s="1"/>
      <c r="AH166" s="1"/>
      <c r="AI166" s="1"/>
    </row>
    <row r="167" spans="1:35" s="2" customFormat="1" ht="11.5" x14ac:dyDescent="0.25">
      <c r="A167" s="1"/>
      <c r="B167" s="227"/>
      <c r="C167" s="227"/>
      <c r="D167" s="225"/>
      <c r="E167" s="225"/>
      <c r="F167" s="226"/>
      <c r="G167" s="166"/>
      <c r="H167" s="226"/>
      <c r="I167" s="166"/>
      <c r="J167" s="226"/>
      <c r="K167" s="166"/>
      <c r="L167" s="226"/>
      <c r="M167" s="166"/>
      <c r="N167" s="226"/>
      <c r="O167" s="166"/>
      <c r="P167" s="226"/>
      <c r="Q167" s="166"/>
      <c r="R167" s="226"/>
      <c r="S167" s="1"/>
      <c r="T167" s="1"/>
      <c r="U167" s="1"/>
      <c r="V167" s="4"/>
      <c r="W167" s="4"/>
      <c r="X167" s="4"/>
      <c r="Y167" s="4"/>
      <c r="Z167" s="4"/>
      <c r="AA167" s="4"/>
      <c r="AB167" s="1"/>
      <c r="AC167" s="1"/>
      <c r="AD167" s="1"/>
      <c r="AE167" s="1"/>
      <c r="AF167" s="1"/>
      <c r="AG167" s="1"/>
      <c r="AH167" s="1"/>
      <c r="AI167" s="1"/>
    </row>
    <row r="168" spans="1:35" s="2" customFormat="1" ht="11.5" x14ac:dyDescent="0.25">
      <c r="A168" s="1"/>
      <c r="B168" s="227"/>
      <c r="C168" s="227"/>
      <c r="D168" s="225"/>
      <c r="E168" s="225"/>
      <c r="F168" s="226"/>
      <c r="G168" s="166"/>
      <c r="H168" s="226"/>
      <c r="I168" s="166"/>
      <c r="J168" s="226"/>
      <c r="K168" s="166"/>
      <c r="L168" s="226"/>
      <c r="M168" s="166"/>
      <c r="N168" s="226"/>
      <c r="O168" s="166"/>
      <c r="P168" s="226"/>
      <c r="Q168" s="166"/>
      <c r="R168" s="226"/>
      <c r="S168" s="1"/>
      <c r="T168" s="1"/>
      <c r="U168" s="1"/>
      <c r="V168" s="4"/>
      <c r="W168" s="4"/>
      <c r="X168" s="4"/>
      <c r="Y168" s="4"/>
      <c r="Z168" s="4"/>
      <c r="AA168" s="4"/>
      <c r="AB168" s="1"/>
      <c r="AC168" s="1"/>
      <c r="AD168" s="1"/>
      <c r="AE168" s="1"/>
      <c r="AF168" s="1"/>
      <c r="AG168" s="1"/>
      <c r="AH168" s="1"/>
      <c r="AI168" s="1"/>
    </row>
    <row r="169" spans="1:35" s="2" customFormat="1" ht="11.5" x14ac:dyDescent="0.25">
      <c r="A169" s="1"/>
      <c r="B169" s="227"/>
      <c r="C169" s="227"/>
      <c r="D169" s="225"/>
      <c r="E169" s="225"/>
      <c r="F169" s="226"/>
      <c r="G169" s="166"/>
      <c r="H169" s="226"/>
      <c r="I169" s="166"/>
      <c r="J169" s="226"/>
      <c r="K169" s="166"/>
      <c r="L169" s="226"/>
      <c r="M169" s="166"/>
      <c r="N169" s="226"/>
      <c r="O169" s="166"/>
      <c r="P169" s="226"/>
      <c r="Q169" s="166"/>
      <c r="R169" s="226"/>
      <c r="S169" s="1"/>
      <c r="T169" s="1"/>
      <c r="U169" s="1"/>
      <c r="V169" s="4"/>
      <c r="W169" s="4"/>
      <c r="X169" s="4"/>
      <c r="Y169" s="4"/>
      <c r="Z169" s="4"/>
      <c r="AA169" s="4"/>
      <c r="AB169" s="1"/>
      <c r="AC169" s="1"/>
      <c r="AD169" s="1"/>
      <c r="AE169" s="1"/>
      <c r="AF169" s="1"/>
      <c r="AG169" s="1"/>
      <c r="AH169" s="1"/>
      <c r="AI169" s="1"/>
    </row>
    <row r="170" spans="1:35" s="2" customFormat="1" ht="11.5" x14ac:dyDescent="0.25">
      <c r="A170" s="1"/>
      <c r="B170" s="227"/>
      <c r="C170" s="227"/>
      <c r="D170" s="225"/>
      <c r="E170" s="225"/>
      <c r="F170" s="226"/>
      <c r="G170" s="166"/>
      <c r="H170" s="226"/>
      <c r="I170" s="166"/>
      <c r="J170" s="226"/>
      <c r="K170" s="166"/>
      <c r="L170" s="226"/>
      <c r="M170" s="166"/>
      <c r="N170" s="226"/>
      <c r="O170" s="166"/>
      <c r="P170" s="226"/>
      <c r="Q170" s="166"/>
      <c r="R170" s="226"/>
      <c r="S170" s="1"/>
      <c r="T170" s="1"/>
      <c r="U170" s="1"/>
      <c r="V170" s="4"/>
      <c r="W170" s="4"/>
      <c r="X170" s="4"/>
      <c r="Y170" s="4"/>
      <c r="Z170" s="4"/>
      <c r="AA170" s="4"/>
      <c r="AB170" s="1"/>
      <c r="AC170" s="1"/>
      <c r="AD170" s="1"/>
      <c r="AE170" s="1"/>
      <c r="AF170" s="1"/>
      <c r="AG170" s="1"/>
      <c r="AH170" s="1"/>
      <c r="AI170" s="1"/>
    </row>
    <row r="171" spans="1:35" s="2" customFormat="1" ht="11.5" x14ac:dyDescent="0.25">
      <c r="A171" s="1"/>
      <c r="B171" s="227"/>
      <c r="C171" s="227"/>
      <c r="D171" s="225"/>
      <c r="E171" s="225"/>
      <c r="F171" s="226"/>
      <c r="G171" s="166"/>
      <c r="H171" s="226"/>
      <c r="I171" s="166"/>
      <c r="J171" s="226"/>
      <c r="K171" s="166"/>
      <c r="L171" s="226"/>
      <c r="M171" s="166"/>
      <c r="N171" s="226"/>
      <c r="O171" s="166"/>
      <c r="P171" s="226"/>
      <c r="Q171" s="166"/>
      <c r="R171" s="226"/>
      <c r="S171" s="1"/>
      <c r="T171" s="1"/>
      <c r="U171" s="1"/>
      <c r="V171" s="4"/>
      <c r="W171" s="4"/>
      <c r="X171" s="4"/>
      <c r="Y171" s="4"/>
      <c r="Z171" s="4"/>
      <c r="AA171" s="4"/>
      <c r="AB171" s="1"/>
      <c r="AC171" s="1"/>
      <c r="AD171" s="1"/>
      <c r="AE171" s="1"/>
      <c r="AF171" s="1"/>
      <c r="AG171" s="1"/>
      <c r="AH171" s="1"/>
      <c r="AI171" s="1"/>
    </row>
    <row r="172" spans="1:35" s="2" customFormat="1" ht="11.5" x14ac:dyDescent="0.25">
      <c r="A172" s="1"/>
      <c r="B172" s="227"/>
      <c r="C172" s="227"/>
      <c r="D172" s="225"/>
      <c r="E172" s="225"/>
      <c r="F172" s="226"/>
      <c r="G172" s="166"/>
      <c r="H172" s="226"/>
      <c r="I172" s="166"/>
      <c r="J172" s="226"/>
      <c r="K172" s="166"/>
      <c r="L172" s="226"/>
      <c r="M172" s="166"/>
      <c r="N172" s="226"/>
      <c r="O172" s="166"/>
      <c r="P172" s="226"/>
      <c r="Q172" s="166"/>
      <c r="R172" s="226"/>
      <c r="S172" s="1"/>
      <c r="T172" s="1"/>
      <c r="U172" s="1"/>
      <c r="V172" s="4"/>
      <c r="W172" s="4"/>
      <c r="X172" s="4"/>
      <c r="Y172" s="4"/>
      <c r="Z172" s="4"/>
      <c r="AA172" s="4"/>
      <c r="AB172" s="1"/>
      <c r="AC172" s="1"/>
      <c r="AD172" s="1"/>
      <c r="AE172" s="1"/>
      <c r="AF172" s="1"/>
      <c r="AG172" s="1"/>
      <c r="AH172" s="1"/>
      <c r="AI172" s="1"/>
    </row>
    <row r="173" spans="1:35" s="2" customFormat="1" ht="11.5" x14ac:dyDescent="0.25">
      <c r="A173" s="1"/>
      <c r="B173" s="227"/>
      <c r="C173" s="227"/>
      <c r="D173" s="225"/>
      <c r="E173" s="225"/>
      <c r="F173" s="226"/>
      <c r="G173" s="166"/>
      <c r="H173" s="226"/>
      <c r="I173" s="166"/>
      <c r="J173" s="226"/>
      <c r="K173" s="166"/>
      <c r="L173" s="226"/>
      <c r="M173" s="166"/>
      <c r="N173" s="226"/>
      <c r="O173" s="166"/>
      <c r="P173" s="226"/>
      <c r="Q173" s="166"/>
      <c r="R173" s="226"/>
      <c r="S173" s="1"/>
      <c r="T173" s="1"/>
      <c r="U173" s="1"/>
      <c r="V173" s="4"/>
      <c r="W173" s="4"/>
      <c r="X173" s="4"/>
      <c r="Y173" s="4"/>
      <c r="Z173" s="4"/>
      <c r="AA173" s="4"/>
      <c r="AB173" s="1"/>
      <c r="AC173" s="1"/>
      <c r="AD173" s="1"/>
      <c r="AE173" s="1"/>
      <c r="AF173" s="1"/>
      <c r="AG173" s="1"/>
      <c r="AH173" s="1"/>
      <c r="AI173" s="1"/>
    </row>
    <row r="174" spans="1:35" s="2" customFormat="1" ht="11.5" x14ac:dyDescent="0.25">
      <c r="A174" s="1"/>
      <c r="B174" s="227"/>
      <c r="C174" s="227"/>
      <c r="D174" s="225"/>
      <c r="E174" s="225"/>
      <c r="F174" s="226"/>
      <c r="G174" s="166"/>
      <c r="H174" s="226"/>
      <c r="I174" s="166"/>
      <c r="J174" s="226"/>
      <c r="K174" s="166"/>
      <c r="L174" s="226"/>
      <c r="M174" s="166"/>
      <c r="N174" s="226"/>
      <c r="O174" s="166"/>
      <c r="P174" s="226"/>
      <c r="Q174" s="166"/>
      <c r="R174" s="226"/>
      <c r="S174" s="1"/>
      <c r="T174" s="1"/>
      <c r="U174" s="1"/>
      <c r="V174" s="4"/>
      <c r="W174" s="4"/>
      <c r="X174" s="4"/>
      <c r="Y174" s="4"/>
      <c r="Z174" s="4"/>
      <c r="AA174" s="4"/>
      <c r="AB174" s="1"/>
      <c r="AC174" s="1"/>
      <c r="AD174" s="1"/>
      <c r="AE174" s="1"/>
      <c r="AF174" s="1"/>
      <c r="AG174" s="1"/>
      <c r="AH174" s="1"/>
      <c r="AI174" s="1"/>
    </row>
    <row r="175" spans="1:35" s="2" customFormat="1" ht="11.5" x14ac:dyDescent="0.25">
      <c r="A175" s="1"/>
      <c r="B175" s="227"/>
      <c r="C175" s="227"/>
      <c r="D175" s="225"/>
      <c r="E175" s="225"/>
      <c r="F175" s="226"/>
      <c r="G175" s="166"/>
      <c r="H175" s="226"/>
      <c r="I175" s="166"/>
      <c r="J175" s="226"/>
      <c r="K175" s="166"/>
      <c r="L175" s="226"/>
      <c r="M175" s="166"/>
      <c r="N175" s="226"/>
      <c r="O175" s="166"/>
      <c r="P175" s="226"/>
      <c r="Q175" s="166"/>
      <c r="R175" s="226"/>
      <c r="S175" s="1"/>
      <c r="T175" s="1"/>
      <c r="U175" s="1"/>
      <c r="V175" s="4"/>
      <c r="W175" s="4"/>
      <c r="X175" s="4"/>
      <c r="Y175" s="4"/>
      <c r="Z175" s="4"/>
      <c r="AA175" s="4"/>
      <c r="AB175" s="1"/>
      <c r="AC175" s="1"/>
      <c r="AD175" s="1"/>
      <c r="AE175" s="1"/>
      <c r="AF175" s="1"/>
      <c r="AG175" s="1"/>
      <c r="AH175" s="1"/>
      <c r="AI175" s="1"/>
    </row>
    <row r="176" spans="1:35" s="2" customFormat="1" ht="11.5" x14ac:dyDescent="0.25">
      <c r="A176" s="1"/>
      <c r="B176" s="227"/>
      <c r="C176" s="227"/>
      <c r="D176" s="225"/>
      <c r="E176" s="225"/>
      <c r="F176" s="226"/>
      <c r="G176" s="166"/>
      <c r="H176" s="226"/>
      <c r="I176" s="166"/>
      <c r="J176" s="226"/>
      <c r="K176" s="166"/>
      <c r="L176" s="226"/>
      <c r="M176" s="166"/>
      <c r="N176" s="226"/>
      <c r="O176" s="166"/>
      <c r="P176" s="226"/>
      <c r="Q176" s="166"/>
      <c r="R176" s="226"/>
      <c r="S176" s="1"/>
      <c r="T176" s="1"/>
      <c r="U176" s="1"/>
      <c r="V176" s="4"/>
      <c r="W176" s="4"/>
      <c r="X176" s="4"/>
      <c r="Y176" s="4"/>
      <c r="Z176" s="4"/>
      <c r="AA176" s="4"/>
      <c r="AB176" s="1"/>
      <c r="AC176" s="1"/>
      <c r="AD176" s="1"/>
      <c r="AE176" s="1"/>
      <c r="AF176" s="1"/>
      <c r="AG176" s="1"/>
      <c r="AH176" s="1"/>
      <c r="AI176" s="1"/>
    </row>
    <row r="177" spans="1:35" s="2" customFormat="1" ht="11.5" x14ac:dyDescent="0.25">
      <c r="A177" s="1"/>
      <c r="B177" s="227"/>
      <c r="C177" s="227"/>
      <c r="D177" s="225"/>
      <c r="E177" s="225"/>
      <c r="F177" s="226"/>
      <c r="G177" s="166"/>
      <c r="H177" s="226"/>
      <c r="I177" s="166"/>
      <c r="J177" s="226"/>
      <c r="K177" s="166"/>
      <c r="L177" s="226"/>
      <c r="M177" s="166"/>
      <c r="N177" s="226"/>
      <c r="O177" s="166"/>
      <c r="P177" s="226"/>
      <c r="Q177" s="166"/>
      <c r="R177" s="226"/>
      <c r="S177" s="1"/>
      <c r="T177" s="1"/>
      <c r="U177" s="1"/>
      <c r="V177" s="4"/>
      <c r="W177" s="4"/>
      <c r="X177" s="4"/>
      <c r="Y177" s="4"/>
      <c r="Z177" s="4"/>
      <c r="AA177" s="4"/>
      <c r="AB177" s="1"/>
      <c r="AC177" s="1"/>
      <c r="AD177" s="1"/>
      <c r="AE177" s="1"/>
      <c r="AF177" s="1"/>
      <c r="AG177" s="1"/>
      <c r="AH177" s="1"/>
      <c r="AI177" s="1"/>
    </row>
    <row r="178" spans="1:35" s="2" customFormat="1" ht="11.5" x14ac:dyDescent="0.25">
      <c r="A178" s="1"/>
      <c r="B178" s="227"/>
      <c r="C178" s="227"/>
      <c r="D178" s="225"/>
      <c r="E178" s="225"/>
      <c r="F178" s="226"/>
      <c r="G178" s="166"/>
      <c r="H178" s="226"/>
      <c r="I178" s="166"/>
      <c r="J178" s="226"/>
      <c r="K178" s="166"/>
      <c r="L178" s="226"/>
      <c r="M178" s="166"/>
      <c r="N178" s="226"/>
      <c r="O178" s="166"/>
      <c r="P178" s="226"/>
      <c r="Q178" s="166"/>
      <c r="R178" s="226"/>
      <c r="S178" s="1"/>
      <c r="T178" s="1"/>
      <c r="U178" s="1"/>
      <c r="V178" s="4"/>
      <c r="W178" s="4"/>
      <c r="X178" s="4"/>
      <c r="Y178" s="4"/>
      <c r="Z178" s="4"/>
      <c r="AA178" s="4"/>
      <c r="AB178" s="1"/>
      <c r="AC178" s="1"/>
      <c r="AD178" s="1"/>
      <c r="AE178" s="1"/>
      <c r="AF178" s="1"/>
      <c r="AG178" s="1"/>
      <c r="AH178" s="1"/>
      <c r="AI178" s="1"/>
    </row>
    <row r="179" spans="1:35" s="2" customFormat="1" ht="11.5" x14ac:dyDescent="0.25">
      <c r="A179" s="1"/>
      <c r="B179" s="227"/>
      <c r="C179" s="227"/>
      <c r="D179" s="225"/>
      <c r="E179" s="225"/>
      <c r="F179" s="226"/>
      <c r="G179" s="166"/>
      <c r="H179" s="226"/>
      <c r="I179" s="166"/>
      <c r="J179" s="226"/>
      <c r="K179" s="166"/>
      <c r="L179" s="226"/>
      <c r="M179" s="166"/>
      <c r="N179" s="226"/>
      <c r="O179" s="166"/>
      <c r="P179" s="226"/>
      <c r="Q179" s="166"/>
      <c r="R179" s="226"/>
      <c r="S179" s="1"/>
      <c r="T179" s="1"/>
      <c r="U179" s="1"/>
      <c r="V179" s="4"/>
      <c r="W179" s="4"/>
      <c r="X179" s="4"/>
      <c r="Y179" s="4"/>
      <c r="Z179" s="4"/>
      <c r="AA179" s="4"/>
      <c r="AB179" s="1"/>
      <c r="AC179" s="1"/>
      <c r="AD179" s="1"/>
      <c r="AE179" s="1"/>
      <c r="AF179" s="1"/>
      <c r="AG179" s="1"/>
      <c r="AH179" s="1"/>
      <c r="AI179" s="1"/>
    </row>
    <row r="180" spans="1:35" s="2" customFormat="1" ht="11.5" x14ac:dyDescent="0.25">
      <c r="A180" s="1"/>
      <c r="B180" s="227"/>
      <c r="C180" s="227"/>
      <c r="D180" s="225"/>
      <c r="E180" s="225"/>
      <c r="F180" s="226"/>
      <c r="G180" s="166"/>
      <c r="H180" s="226"/>
      <c r="I180" s="166"/>
      <c r="J180" s="226"/>
      <c r="K180" s="166"/>
      <c r="L180" s="226"/>
      <c r="M180" s="166"/>
      <c r="N180" s="226"/>
      <c r="O180" s="166"/>
      <c r="P180" s="226"/>
      <c r="Q180" s="166"/>
      <c r="R180" s="226"/>
      <c r="S180" s="1"/>
      <c r="T180" s="1"/>
      <c r="U180" s="1"/>
      <c r="V180" s="4"/>
      <c r="W180" s="4"/>
      <c r="X180" s="4"/>
      <c r="Y180" s="4"/>
      <c r="Z180" s="4"/>
      <c r="AA180" s="4"/>
      <c r="AB180" s="1"/>
      <c r="AC180" s="1"/>
      <c r="AD180" s="1"/>
      <c r="AE180" s="1"/>
      <c r="AF180" s="1"/>
      <c r="AG180" s="1"/>
      <c r="AH180" s="1"/>
      <c r="AI180" s="1"/>
    </row>
    <row r="181" spans="1:35" s="2" customFormat="1" ht="11.5" x14ac:dyDescent="0.25">
      <c r="A181" s="1"/>
      <c r="B181" s="227"/>
      <c r="C181" s="227"/>
      <c r="D181" s="225"/>
      <c r="E181" s="225"/>
      <c r="F181" s="226"/>
      <c r="G181" s="166"/>
      <c r="H181" s="226"/>
      <c r="I181" s="166"/>
      <c r="J181" s="226"/>
      <c r="K181" s="166"/>
      <c r="L181" s="226"/>
      <c r="M181" s="166"/>
      <c r="N181" s="226"/>
      <c r="O181" s="166"/>
      <c r="P181" s="226"/>
      <c r="Q181" s="166"/>
      <c r="R181" s="226"/>
      <c r="S181" s="1"/>
      <c r="T181" s="1"/>
      <c r="U181" s="1"/>
      <c r="V181" s="4"/>
      <c r="W181" s="4"/>
      <c r="X181" s="4"/>
      <c r="Y181" s="4"/>
      <c r="Z181" s="4"/>
      <c r="AA181" s="4"/>
      <c r="AB181" s="1"/>
      <c r="AC181" s="1"/>
      <c r="AD181" s="1"/>
      <c r="AE181" s="1"/>
      <c r="AF181" s="1"/>
      <c r="AG181" s="1"/>
      <c r="AH181" s="1"/>
      <c r="AI181" s="1"/>
    </row>
    <row r="182" spans="1:35" s="2" customFormat="1" ht="11.5" x14ac:dyDescent="0.25">
      <c r="A182" s="1"/>
      <c r="B182" s="227"/>
      <c r="C182" s="227"/>
      <c r="D182" s="225"/>
      <c r="E182" s="225"/>
      <c r="F182" s="226"/>
      <c r="G182" s="166"/>
      <c r="H182" s="226"/>
      <c r="I182" s="166"/>
      <c r="J182" s="226"/>
      <c r="K182" s="166"/>
      <c r="L182" s="226"/>
      <c r="M182" s="166"/>
      <c r="N182" s="226"/>
      <c r="O182" s="166"/>
      <c r="P182" s="226"/>
      <c r="Q182" s="166"/>
      <c r="R182" s="226"/>
      <c r="S182" s="1"/>
      <c r="T182" s="1"/>
      <c r="U182" s="1"/>
      <c r="V182" s="4"/>
      <c r="W182" s="4"/>
      <c r="X182" s="4"/>
      <c r="Y182" s="4"/>
      <c r="Z182" s="4"/>
      <c r="AA182" s="4"/>
      <c r="AB182" s="1"/>
      <c r="AC182" s="1"/>
      <c r="AD182" s="1"/>
      <c r="AE182" s="1"/>
      <c r="AF182" s="1"/>
      <c r="AG182" s="1"/>
      <c r="AH182" s="1"/>
      <c r="AI182" s="1"/>
    </row>
    <row r="183" spans="1:35" s="2" customFormat="1" ht="11.5" x14ac:dyDescent="0.25">
      <c r="A183" s="1"/>
      <c r="B183" s="227"/>
      <c r="C183" s="227"/>
      <c r="D183" s="225"/>
      <c r="E183" s="225"/>
      <c r="F183" s="226"/>
      <c r="G183" s="166"/>
      <c r="H183" s="226"/>
      <c r="I183" s="166"/>
      <c r="J183" s="226"/>
      <c r="K183" s="166"/>
      <c r="L183" s="226"/>
      <c r="M183" s="166"/>
      <c r="N183" s="226"/>
      <c r="O183" s="166"/>
      <c r="P183" s="226"/>
      <c r="Q183" s="166"/>
      <c r="R183" s="226"/>
      <c r="S183" s="1"/>
      <c r="T183" s="1"/>
      <c r="U183" s="1"/>
      <c r="V183" s="4"/>
      <c r="W183" s="4"/>
      <c r="X183" s="4"/>
      <c r="Y183" s="4"/>
      <c r="Z183" s="4"/>
      <c r="AA183" s="4"/>
      <c r="AB183" s="1"/>
      <c r="AC183" s="1"/>
      <c r="AD183" s="1"/>
      <c r="AE183" s="1"/>
      <c r="AF183" s="1"/>
      <c r="AG183" s="1"/>
      <c r="AH183" s="1"/>
      <c r="AI183" s="1"/>
    </row>
    <row r="184" spans="1:35" s="2" customFormat="1" ht="11.5" x14ac:dyDescent="0.25">
      <c r="A184" s="1"/>
      <c r="B184" s="227"/>
      <c r="C184" s="227"/>
      <c r="D184" s="225"/>
      <c r="E184" s="225"/>
      <c r="F184" s="226"/>
      <c r="G184" s="166"/>
      <c r="H184" s="226"/>
      <c r="I184" s="166"/>
      <c r="J184" s="226"/>
      <c r="K184" s="166"/>
      <c r="L184" s="226"/>
      <c r="M184" s="166"/>
      <c r="N184" s="226"/>
      <c r="O184" s="166"/>
      <c r="P184" s="226"/>
      <c r="Q184" s="166"/>
      <c r="R184" s="226"/>
      <c r="S184" s="1"/>
      <c r="T184" s="1"/>
      <c r="U184" s="1"/>
      <c r="V184" s="4"/>
      <c r="W184" s="4"/>
      <c r="X184" s="4"/>
      <c r="Y184" s="4"/>
      <c r="Z184" s="4"/>
      <c r="AA184" s="4"/>
      <c r="AB184" s="1"/>
      <c r="AC184" s="1"/>
      <c r="AD184" s="1"/>
      <c r="AE184" s="1"/>
      <c r="AF184" s="1"/>
      <c r="AG184" s="1"/>
      <c r="AH184" s="1"/>
      <c r="AI184" s="1"/>
    </row>
    <row r="185" spans="1:35" s="2" customFormat="1" ht="11.5" x14ac:dyDescent="0.25">
      <c r="A185" s="1"/>
      <c r="B185" s="227"/>
      <c r="C185" s="227"/>
      <c r="D185" s="225"/>
      <c r="E185" s="225"/>
      <c r="F185" s="226"/>
      <c r="G185" s="166"/>
      <c r="H185" s="226"/>
      <c r="I185" s="166"/>
      <c r="J185" s="226"/>
      <c r="K185" s="166"/>
      <c r="L185" s="226"/>
      <c r="M185" s="166"/>
      <c r="N185" s="226"/>
      <c r="O185" s="166"/>
      <c r="P185" s="226"/>
      <c r="Q185" s="166"/>
      <c r="R185" s="226"/>
      <c r="S185" s="1"/>
      <c r="T185" s="1"/>
      <c r="U185" s="1"/>
      <c r="V185" s="4"/>
      <c r="W185" s="4"/>
      <c r="X185" s="4"/>
      <c r="Y185" s="4"/>
      <c r="Z185" s="4"/>
      <c r="AA185" s="4"/>
      <c r="AB185" s="1"/>
      <c r="AC185" s="1"/>
      <c r="AD185" s="1"/>
      <c r="AE185" s="1"/>
      <c r="AF185" s="1"/>
      <c r="AG185" s="1"/>
      <c r="AH185" s="1"/>
      <c r="AI185" s="1"/>
    </row>
    <row r="186" spans="1:35" s="2" customFormat="1" ht="11.5" x14ac:dyDescent="0.25">
      <c r="A186" s="1"/>
      <c r="B186" s="227"/>
      <c r="C186" s="227"/>
      <c r="D186" s="225"/>
      <c r="E186" s="225"/>
      <c r="F186" s="226"/>
      <c r="G186" s="166"/>
      <c r="H186" s="226"/>
      <c r="I186" s="166"/>
      <c r="J186" s="226"/>
      <c r="K186" s="166"/>
      <c r="L186" s="226"/>
      <c r="M186" s="166"/>
      <c r="N186" s="226"/>
      <c r="O186" s="166"/>
      <c r="P186" s="226"/>
      <c r="Q186" s="166"/>
      <c r="R186" s="226"/>
      <c r="S186" s="1"/>
      <c r="T186" s="1"/>
      <c r="U186" s="1"/>
      <c r="V186" s="4"/>
      <c r="W186" s="4"/>
      <c r="X186" s="4"/>
      <c r="Y186" s="4"/>
      <c r="Z186" s="4"/>
      <c r="AA186" s="4"/>
      <c r="AB186" s="1"/>
      <c r="AC186" s="1"/>
      <c r="AD186" s="1"/>
      <c r="AE186" s="1"/>
      <c r="AF186" s="1"/>
      <c r="AG186" s="1"/>
      <c r="AH186" s="1"/>
      <c r="AI186" s="1"/>
    </row>
    <row r="187" spans="1:35" s="2" customFormat="1" ht="11.5" x14ac:dyDescent="0.25">
      <c r="A187" s="1"/>
      <c r="B187" s="227"/>
      <c r="C187" s="227"/>
      <c r="D187" s="225"/>
      <c r="E187" s="225"/>
      <c r="F187" s="226"/>
      <c r="G187" s="166"/>
      <c r="H187" s="226"/>
      <c r="I187" s="166"/>
      <c r="J187" s="226"/>
      <c r="K187" s="166"/>
      <c r="L187" s="226"/>
      <c r="M187" s="166"/>
      <c r="N187" s="226"/>
      <c r="O187" s="166"/>
      <c r="P187" s="226"/>
      <c r="Q187" s="166"/>
      <c r="R187" s="226"/>
      <c r="S187" s="1"/>
      <c r="T187" s="1"/>
      <c r="U187" s="1"/>
      <c r="V187" s="4"/>
      <c r="W187" s="4"/>
      <c r="X187" s="4"/>
      <c r="Y187" s="4"/>
      <c r="Z187" s="4"/>
      <c r="AA187" s="4"/>
      <c r="AB187" s="1"/>
      <c r="AC187" s="1"/>
      <c r="AD187" s="1"/>
      <c r="AE187" s="1"/>
      <c r="AF187" s="1"/>
      <c r="AG187" s="1"/>
      <c r="AH187" s="1"/>
      <c r="AI187" s="1"/>
    </row>
    <row r="188" spans="1:35" s="2" customFormat="1" ht="11.5" x14ac:dyDescent="0.25">
      <c r="A188" s="1"/>
      <c r="B188" s="227"/>
      <c r="C188" s="227"/>
      <c r="D188" s="225"/>
      <c r="E188" s="225"/>
      <c r="F188" s="226"/>
      <c r="G188" s="166"/>
      <c r="H188" s="226"/>
      <c r="I188" s="166"/>
      <c r="J188" s="226"/>
      <c r="K188" s="166"/>
      <c r="L188" s="226"/>
      <c r="M188" s="166"/>
      <c r="N188" s="226"/>
      <c r="O188" s="166"/>
      <c r="P188" s="226"/>
      <c r="Q188" s="166"/>
      <c r="R188" s="226"/>
      <c r="S188" s="1"/>
      <c r="T188" s="1"/>
      <c r="U188" s="1"/>
      <c r="V188" s="4"/>
      <c r="W188" s="4"/>
      <c r="X188" s="4"/>
      <c r="Y188" s="4"/>
      <c r="Z188" s="4"/>
      <c r="AA188" s="4"/>
      <c r="AB188" s="1"/>
      <c r="AC188" s="1"/>
      <c r="AD188" s="1"/>
      <c r="AE188" s="1"/>
      <c r="AF188" s="1"/>
      <c r="AG188" s="1"/>
      <c r="AH188" s="1"/>
      <c r="AI188" s="1"/>
    </row>
    <row r="189" spans="1:35" s="2" customFormat="1" ht="11.5" x14ac:dyDescent="0.25">
      <c r="A189" s="1"/>
      <c r="B189" s="227"/>
      <c r="C189" s="227"/>
      <c r="D189" s="225"/>
      <c r="E189" s="225"/>
      <c r="F189" s="226"/>
      <c r="G189" s="166"/>
      <c r="H189" s="226"/>
      <c r="I189" s="166"/>
      <c r="J189" s="226"/>
      <c r="K189" s="166"/>
      <c r="L189" s="226"/>
      <c r="M189" s="166"/>
      <c r="N189" s="226"/>
      <c r="O189" s="166"/>
      <c r="P189" s="226"/>
      <c r="Q189" s="166"/>
      <c r="R189" s="226"/>
      <c r="S189" s="1"/>
      <c r="T189" s="1"/>
      <c r="U189" s="1"/>
      <c r="V189" s="4"/>
      <c r="W189" s="4"/>
      <c r="X189" s="4"/>
      <c r="Y189" s="4"/>
      <c r="Z189" s="4"/>
      <c r="AA189" s="4"/>
      <c r="AB189" s="1"/>
      <c r="AC189" s="1"/>
      <c r="AD189" s="1"/>
      <c r="AE189" s="1"/>
      <c r="AF189" s="1"/>
      <c r="AG189" s="1"/>
      <c r="AH189" s="1"/>
      <c r="AI189" s="1"/>
    </row>
    <row r="190" spans="1:35" s="2" customFormat="1" ht="11.5" x14ac:dyDescent="0.25">
      <c r="A190" s="1"/>
      <c r="B190" s="227"/>
      <c r="C190" s="227"/>
      <c r="D190" s="225"/>
      <c r="E190" s="225"/>
      <c r="F190" s="226"/>
      <c r="G190" s="166"/>
      <c r="H190" s="226"/>
      <c r="I190" s="166"/>
      <c r="J190" s="226"/>
      <c r="K190" s="166"/>
      <c r="L190" s="226"/>
      <c r="M190" s="166"/>
      <c r="N190" s="226"/>
      <c r="O190" s="166"/>
      <c r="P190" s="226"/>
      <c r="Q190" s="166"/>
      <c r="R190" s="226"/>
      <c r="S190" s="1"/>
      <c r="T190" s="1"/>
      <c r="U190" s="1"/>
      <c r="V190" s="4"/>
      <c r="W190" s="4"/>
      <c r="X190" s="4"/>
      <c r="Y190" s="4"/>
      <c r="Z190" s="4"/>
      <c r="AA190" s="4"/>
      <c r="AB190" s="1"/>
      <c r="AC190" s="1"/>
      <c r="AD190" s="1"/>
      <c r="AE190" s="1"/>
      <c r="AF190" s="1"/>
      <c r="AG190" s="1"/>
      <c r="AH190" s="1"/>
      <c r="AI190" s="1"/>
    </row>
    <row r="191" spans="1:35" s="2" customFormat="1" ht="11.5" x14ac:dyDescent="0.25">
      <c r="A191" s="1"/>
      <c r="B191" s="227"/>
      <c r="C191" s="227"/>
      <c r="D191" s="225"/>
      <c r="E191" s="225"/>
      <c r="F191" s="226"/>
      <c r="G191" s="166"/>
      <c r="H191" s="226"/>
      <c r="I191" s="166"/>
      <c r="J191" s="226"/>
      <c r="K191" s="166"/>
      <c r="L191" s="226"/>
      <c r="M191" s="166"/>
      <c r="N191" s="226"/>
      <c r="O191" s="166"/>
      <c r="P191" s="226"/>
      <c r="Q191" s="166"/>
      <c r="R191" s="226"/>
      <c r="S191" s="1"/>
      <c r="T191" s="1"/>
      <c r="U191" s="1"/>
      <c r="V191" s="4"/>
      <c r="W191" s="4"/>
      <c r="X191" s="4"/>
      <c r="Y191" s="4"/>
      <c r="Z191" s="4"/>
      <c r="AA191" s="4"/>
      <c r="AB191" s="1"/>
      <c r="AC191" s="1"/>
      <c r="AD191" s="1"/>
      <c r="AE191" s="1"/>
      <c r="AF191" s="1"/>
      <c r="AG191" s="1"/>
      <c r="AH191" s="1"/>
      <c r="AI191" s="1"/>
    </row>
    <row r="192" spans="1:35" s="2" customFormat="1" ht="11.5" x14ac:dyDescent="0.25">
      <c r="A192" s="1"/>
      <c r="B192" s="227"/>
      <c r="C192" s="227"/>
      <c r="D192" s="225"/>
      <c r="E192" s="225"/>
      <c r="F192" s="226"/>
      <c r="G192" s="166"/>
      <c r="H192" s="226"/>
      <c r="I192" s="166"/>
      <c r="J192" s="226"/>
      <c r="K192" s="166"/>
      <c r="L192" s="226"/>
      <c r="M192" s="166"/>
      <c r="N192" s="226"/>
      <c r="O192" s="166"/>
      <c r="P192" s="226"/>
      <c r="Q192" s="166"/>
      <c r="R192" s="226"/>
      <c r="S192" s="1"/>
      <c r="T192" s="1"/>
      <c r="U192" s="1"/>
      <c r="V192" s="4"/>
      <c r="W192" s="4"/>
      <c r="X192" s="4"/>
      <c r="Y192" s="4"/>
      <c r="Z192" s="4"/>
      <c r="AA192" s="4"/>
      <c r="AB192" s="1"/>
      <c r="AC192" s="1"/>
      <c r="AD192" s="1"/>
      <c r="AE192" s="1"/>
      <c r="AF192" s="1"/>
      <c r="AG192" s="1"/>
      <c r="AH192" s="1"/>
      <c r="AI192" s="1"/>
    </row>
    <row r="193" spans="1:35" s="2" customFormat="1" ht="11.5" x14ac:dyDescent="0.25">
      <c r="A193" s="1"/>
      <c r="B193" s="227"/>
      <c r="C193" s="227"/>
      <c r="D193" s="225"/>
      <c r="E193" s="225"/>
      <c r="F193" s="226"/>
      <c r="G193" s="166"/>
      <c r="H193" s="226"/>
      <c r="I193" s="166"/>
      <c r="J193" s="226"/>
      <c r="K193" s="166"/>
      <c r="L193" s="226"/>
      <c r="M193" s="166"/>
      <c r="N193" s="226"/>
      <c r="O193" s="166"/>
      <c r="P193" s="226"/>
      <c r="Q193" s="166"/>
      <c r="R193" s="226"/>
      <c r="S193" s="1"/>
      <c r="T193" s="1"/>
      <c r="U193" s="1"/>
      <c r="V193" s="4"/>
      <c r="W193" s="4"/>
      <c r="X193" s="4"/>
      <c r="Y193" s="4"/>
      <c r="Z193" s="4"/>
      <c r="AA193" s="4"/>
      <c r="AB193" s="1"/>
      <c r="AC193" s="1"/>
      <c r="AD193" s="1"/>
      <c r="AE193" s="1"/>
      <c r="AF193" s="1"/>
      <c r="AG193" s="1"/>
      <c r="AH193" s="1"/>
      <c r="AI193" s="1"/>
    </row>
    <row r="194" spans="1:35" s="2" customFormat="1" ht="11.5" x14ac:dyDescent="0.25">
      <c r="A194" s="1"/>
      <c r="B194" s="227"/>
      <c r="C194" s="227"/>
      <c r="D194" s="225"/>
      <c r="E194" s="225"/>
      <c r="F194" s="226"/>
      <c r="G194" s="166"/>
      <c r="H194" s="226"/>
      <c r="I194" s="166"/>
      <c r="J194" s="226"/>
      <c r="K194" s="166"/>
      <c r="L194" s="226"/>
      <c r="M194" s="166"/>
      <c r="N194" s="226"/>
      <c r="O194" s="166"/>
      <c r="P194" s="226"/>
      <c r="Q194" s="166"/>
      <c r="R194" s="226"/>
      <c r="S194" s="1"/>
      <c r="T194" s="1"/>
      <c r="U194" s="1"/>
      <c r="V194" s="4"/>
      <c r="W194" s="4"/>
      <c r="X194" s="4"/>
      <c r="Y194" s="4"/>
      <c r="Z194" s="4"/>
      <c r="AA194" s="4"/>
      <c r="AB194" s="1"/>
      <c r="AC194" s="1"/>
      <c r="AD194" s="1"/>
      <c r="AE194" s="1"/>
      <c r="AF194" s="1"/>
      <c r="AG194" s="1"/>
      <c r="AH194" s="1"/>
      <c r="AI194" s="1"/>
    </row>
    <row r="195" spans="1:35" s="2" customFormat="1" ht="11.5" x14ac:dyDescent="0.25">
      <c r="A195" s="1"/>
      <c r="B195" s="227"/>
      <c r="C195" s="227"/>
      <c r="D195" s="225"/>
      <c r="E195" s="225"/>
      <c r="F195" s="226"/>
      <c r="G195" s="166"/>
      <c r="H195" s="226"/>
      <c r="I195" s="166"/>
      <c r="J195" s="226"/>
      <c r="K195" s="166"/>
      <c r="L195" s="226"/>
      <c r="M195" s="166"/>
      <c r="N195" s="226"/>
      <c r="O195" s="166"/>
      <c r="P195" s="226"/>
      <c r="Q195" s="166"/>
      <c r="R195" s="226"/>
      <c r="S195" s="1"/>
      <c r="T195" s="1"/>
      <c r="U195" s="1"/>
      <c r="V195" s="4"/>
      <c r="W195" s="4"/>
      <c r="X195" s="4"/>
      <c r="Y195" s="4"/>
      <c r="Z195" s="4"/>
      <c r="AA195" s="4"/>
      <c r="AB195" s="1"/>
      <c r="AC195" s="1"/>
      <c r="AD195" s="1"/>
      <c r="AE195" s="1"/>
      <c r="AF195" s="1"/>
      <c r="AG195" s="1"/>
      <c r="AH195" s="1"/>
      <c r="AI195" s="1"/>
    </row>
    <row r="196" spans="1:35" s="2" customFormat="1" ht="11.5" x14ac:dyDescent="0.25">
      <c r="A196" s="1"/>
      <c r="B196" s="227"/>
      <c r="C196" s="227"/>
      <c r="D196" s="225"/>
      <c r="E196" s="225"/>
      <c r="F196" s="226"/>
      <c r="G196" s="166"/>
      <c r="H196" s="226"/>
      <c r="I196" s="166"/>
      <c r="J196" s="226"/>
      <c r="K196" s="166"/>
      <c r="L196" s="226"/>
      <c r="M196" s="166"/>
      <c r="N196" s="226"/>
      <c r="O196" s="166"/>
      <c r="P196" s="226"/>
      <c r="Q196" s="166"/>
      <c r="R196" s="226"/>
      <c r="S196" s="1"/>
      <c r="T196" s="1"/>
      <c r="U196" s="1"/>
      <c r="V196" s="4"/>
      <c r="W196" s="4"/>
      <c r="X196" s="4"/>
      <c r="Y196" s="4"/>
      <c r="Z196" s="4"/>
      <c r="AA196" s="4"/>
      <c r="AB196" s="1"/>
      <c r="AC196" s="1"/>
      <c r="AD196" s="1"/>
      <c r="AE196" s="1"/>
      <c r="AF196" s="1"/>
      <c r="AG196" s="1"/>
      <c r="AH196" s="1"/>
      <c r="AI196" s="1"/>
    </row>
    <row r="197" spans="1:35" s="2" customFormat="1" ht="11.5" x14ac:dyDescent="0.25">
      <c r="A197" s="1"/>
      <c r="B197" s="227"/>
      <c r="C197" s="227"/>
      <c r="D197" s="225"/>
      <c r="E197" s="225"/>
      <c r="F197" s="226"/>
      <c r="G197" s="166"/>
      <c r="H197" s="226"/>
      <c r="I197" s="166"/>
      <c r="J197" s="226"/>
      <c r="K197" s="166"/>
      <c r="L197" s="226"/>
      <c r="M197" s="166"/>
      <c r="N197" s="226"/>
      <c r="O197" s="166"/>
      <c r="P197" s="226"/>
      <c r="Q197" s="166"/>
      <c r="R197" s="226"/>
      <c r="S197" s="1"/>
      <c r="T197" s="1"/>
      <c r="U197" s="1"/>
      <c r="V197" s="4"/>
      <c r="W197" s="4"/>
      <c r="X197" s="4"/>
      <c r="Y197" s="4"/>
      <c r="Z197" s="4"/>
      <c r="AA197" s="4"/>
      <c r="AB197" s="1"/>
      <c r="AC197" s="1"/>
      <c r="AD197" s="1"/>
      <c r="AE197" s="1"/>
      <c r="AF197" s="1"/>
      <c r="AG197" s="1"/>
      <c r="AH197" s="1"/>
      <c r="AI197" s="1"/>
    </row>
    <row r="198" spans="1:35" s="2" customFormat="1" ht="11.5" x14ac:dyDescent="0.25">
      <c r="A198" s="1"/>
      <c r="B198" s="227"/>
      <c r="C198" s="227"/>
      <c r="D198" s="225"/>
      <c r="E198" s="225"/>
      <c r="F198" s="226"/>
      <c r="G198" s="166"/>
      <c r="H198" s="226"/>
      <c r="I198" s="166"/>
      <c r="J198" s="226"/>
      <c r="K198" s="166"/>
      <c r="L198" s="226"/>
      <c r="M198" s="166"/>
      <c r="N198" s="226"/>
      <c r="O198" s="166"/>
      <c r="P198" s="226"/>
      <c r="Q198" s="166"/>
      <c r="R198" s="226"/>
      <c r="S198" s="1"/>
      <c r="T198" s="1"/>
      <c r="U198" s="1"/>
      <c r="V198" s="4"/>
      <c r="W198" s="4"/>
      <c r="X198" s="4"/>
      <c r="Y198" s="4"/>
      <c r="Z198" s="4"/>
      <c r="AA198" s="4"/>
      <c r="AB198" s="1"/>
      <c r="AC198" s="1"/>
      <c r="AD198" s="1"/>
      <c r="AE198" s="1"/>
      <c r="AF198" s="1"/>
      <c r="AG198" s="1"/>
      <c r="AH198" s="1"/>
      <c r="AI198" s="1"/>
    </row>
    <row r="199" spans="1:35" s="2" customFormat="1" ht="11.5" x14ac:dyDescent="0.25">
      <c r="A199" s="1"/>
      <c r="B199" s="227"/>
      <c r="C199" s="227"/>
      <c r="D199" s="225"/>
      <c r="E199" s="225"/>
      <c r="F199" s="226"/>
      <c r="G199" s="166"/>
      <c r="H199" s="226"/>
      <c r="I199" s="166"/>
      <c r="J199" s="226"/>
      <c r="K199" s="166"/>
      <c r="L199" s="226"/>
      <c r="M199" s="166"/>
      <c r="N199" s="226"/>
      <c r="O199" s="166"/>
      <c r="P199" s="226"/>
      <c r="Q199" s="166"/>
      <c r="R199" s="226"/>
      <c r="S199" s="1"/>
      <c r="T199" s="1"/>
      <c r="U199" s="1"/>
      <c r="V199" s="4"/>
      <c r="W199" s="4"/>
      <c r="X199" s="4"/>
      <c r="Y199" s="4"/>
      <c r="Z199" s="4"/>
      <c r="AA199" s="4"/>
      <c r="AB199" s="1"/>
      <c r="AC199" s="1"/>
      <c r="AD199" s="1"/>
      <c r="AE199" s="1"/>
      <c r="AF199" s="1"/>
      <c r="AG199" s="1"/>
      <c r="AH199" s="1"/>
      <c r="AI199" s="1"/>
    </row>
    <row r="200" spans="1:35" s="2" customFormat="1" ht="11.5" x14ac:dyDescent="0.25">
      <c r="A200" s="1"/>
      <c r="B200" s="227"/>
      <c r="C200" s="227"/>
      <c r="D200" s="225"/>
      <c r="E200" s="225"/>
      <c r="F200" s="226"/>
      <c r="G200" s="166"/>
      <c r="H200" s="226"/>
      <c r="I200" s="166"/>
      <c r="J200" s="226"/>
      <c r="K200" s="166"/>
      <c r="L200" s="226"/>
      <c r="M200" s="166"/>
      <c r="N200" s="226"/>
      <c r="O200" s="166"/>
      <c r="P200" s="226"/>
      <c r="Q200" s="166"/>
      <c r="R200" s="226"/>
      <c r="S200" s="1"/>
      <c r="T200" s="1"/>
      <c r="U200" s="1"/>
      <c r="V200" s="4"/>
      <c r="W200" s="4"/>
      <c r="X200" s="4"/>
      <c r="Y200" s="4"/>
      <c r="Z200" s="4"/>
      <c r="AA200" s="4"/>
      <c r="AB200" s="1"/>
      <c r="AC200" s="1"/>
      <c r="AD200" s="1"/>
      <c r="AE200" s="1"/>
      <c r="AF200" s="1"/>
      <c r="AG200" s="1"/>
      <c r="AH200" s="1"/>
      <c r="AI200" s="1"/>
    </row>
    <row r="201" spans="1:35" s="2" customFormat="1" ht="11.5" x14ac:dyDescent="0.25">
      <c r="A201" s="1"/>
      <c r="B201" s="227"/>
      <c r="C201" s="227"/>
      <c r="D201" s="225"/>
      <c r="E201" s="225"/>
      <c r="F201" s="226"/>
      <c r="G201" s="166"/>
      <c r="H201" s="226"/>
      <c r="I201" s="166"/>
      <c r="J201" s="226"/>
      <c r="K201" s="166"/>
      <c r="L201" s="226"/>
      <c r="M201" s="166"/>
      <c r="N201" s="226"/>
      <c r="O201" s="166"/>
      <c r="P201" s="226"/>
      <c r="Q201" s="166"/>
      <c r="R201" s="226"/>
      <c r="S201" s="1"/>
      <c r="T201" s="1"/>
      <c r="U201" s="1"/>
      <c r="V201" s="4"/>
      <c r="W201" s="4"/>
      <c r="X201" s="4"/>
      <c r="Y201" s="4"/>
      <c r="Z201" s="4"/>
      <c r="AA201" s="4"/>
      <c r="AB201" s="1"/>
      <c r="AC201" s="1"/>
      <c r="AD201" s="1"/>
      <c r="AE201" s="1"/>
      <c r="AF201" s="1"/>
      <c r="AG201" s="1"/>
      <c r="AH201" s="1"/>
      <c r="AI201" s="1"/>
    </row>
    <row r="202" spans="1:35" s="2" customFormat="1" ht="11.5" x14ac:dyDescent="0.25">
      <c r="A202" s="1"/>
      <c r="B202" s="227"/>
      <c r="C202" s="227"/>
      <c r="D202" s="225"/>
      <c r="E202" s="225"/>
      <c r="F202" s="226"/>
      <c r="G202" s="166"/>
      <c r="H202" s="226"/>
      <c r="I202" s="166"/>
      <c r="J202" s="226"/>
      <c r="K202" s="166"/>
      <c r="L202" s="226"/>
      <c r="M202" s="166"/>
      <c r="N202" s="226"/>
      <c r="O202" s="166"/>
      <c r="P202" s="226"/>
      <c r="Q202" s="166"/>
      <c r="R202" s="226"/>
      <c r="S202" s="1"/>
      <c r="T202" s="1"/>
      <c r="U202" s="1"/>
      <c r="V202" s="4"/>
      <c r="W202" s="4"/>
      <c r="X202" s="4"/>
      <c r="Y202" s="4"/>
      <c r="Z202" s="4"/>
      <c r="AA202" s="4"/>
      <c r="AB202" s="1"/>
      <c r="AC202" s="1"/>
      <c r="AD202" s="1"/>
      <c r="AE202" s="1"/>
      <c r="AF202" s="1"/>
      <c r="AG202" s="1"/>
      <c r="AH202" s="1"/>
      <c r="AI202" s="1"/>
    </row>
    <row r="203" spans="1:35" s="2" customFormat="1" ht="11.5" x14ac:dyDescent="0.25">
      <c r="A203" s="1"/>
      <c r="B203" s="227"/>
      <c r="C203" s="227"/>
      <c r="D203" s="225"/>
      <c r="E203" s="225"/>
      <c r="F203" s="226"/>
      <c r="G203" s="166"/>
      <c r="H203" s="226"/>
      <c r="I203" s="166"/>
      <c r="J203" s="226"/>
      <c r="K203" s="166"/>
      <c r="L203" s="226"/>
      <c r="M203" s="166"/>
      <c r="N203" s="226"/>
      <c r="O203" s="166"/>
      <c r="P203" s="226"/>
      <c r="Q203" s="166"/>
      <c r="R203" s="226"/>
      <c r="S203" s="1"/>
      <c r="T203" s="1"/>
      <c r="U203" s="1"/>
      <c r="V203" s="4"/>
      <c r="W203" s="4"/>
      <c r="X203" s="4"/>
      <c r="Y203" s="4"/>
      <c r="Z203" s="4"/>
      <c r="AA203" s="4"/>
      <c r="AB203" s="1"/>
      <c r="AC203" s="1"/>
      <c r="AD203" s="1"/>
      <c r="AE203" s="1"/>
      <c r="AF203" s="1"/>
      <c r="AG203" s="1"/>
      <c r="AH203" s="1"/>
      <c r="AI203" s="1"/>
    </row>
    <row r="204" spans="1:35" s="2" customFormat="1" ht="11.5" x14ac:dyDescent="0.25">
      <c r="A204" s="1"/>
      <c r="B204" s="227"/>
      <c r="C204" s="227"/>
      <c r="D204" s="225"/>
      <c r="E204" s="225"/>
      <c r="F204" s="226"/>
      <c r="G204" s="166"/>
      <c r="H204" s="226"/>
      <c r="I204" s="166"/>
      <c r="J204" s="226"/>
      <c r="K204" s="166"/>
      <c r="L204" s="226"/>
      <c r="M204" s="166"/>
      <c r="N204" s="226"/>
      <c r="O204" s="166"/>
      <c r="P204" s="226"/>
      <c r="Q204" s="166"/>
      <c r="R204" s="226"/>
      <c r="S204" s="1"/>
      <c r="T204" s="1"/>
      <c r="U204" s="1"/>
      <c r="V204" s="4"/>
      <c r="W204" s="4"/>
      <c r="X204" s="4"/>
      <c r="Y204" s="4"/>
      <c r="Z204" s="4"/>
      <c r="AA204" s="4"/>
      <c r="AB204" s="1"/>
      <c r="AC204" s="1"/>
      <c r="AD204" s="1"/>
      <c r="AE204" s="1"/>
      <c r="AF204" s="1"/>
      <c r="AG204" s="1"/>
      <c r="AH204" s="1"/>
      <c r="AI204" s="1"/>
    </row>
    <row r="205" spans="1:35" s="2" customFormat="1" ht="11.5" x14ac:dyDescent="0.25">
      <c r="A205" s="1"/>
      <c r="B205" s="227"/>
      <c r="C205" s="227"/>
      <c r="D205" s="225"/>
      <c r="E205" s="225"/>
      <c r="F205" s="226"/>
      <c r="G205" s="166"/>
      <c r="H205" s="226"/>
      <c r="I205" s="166"/>
      <c r="J205" s="226"/>
      <c r="K205" s="166"/>
      <c r="L205" s="226"/>
      <c r="M205" s="166"/>
      <c r="N205" s="226"/>
      <c r="O205" s="166"/>
      <c r="P205" s="226"/>
      <c r="Q205" s="166"/>
      <c r="R205" s="226"/>
      <c r="S205" s="1"/>
      <c r="T205" s="1"/>
      <c r="U205" s="1"/>
      <c r="V205" s="4"/>
      <c r="W205" s="4"/>
      <c r="X205" s="4"/>
      <c r="Y205" s="4"/>
      <c r="Z205" s="4"/>
      <c r="AA205" s="4"/>
      <c r="AB205" s="1"/>
      <c r="AC205" s="1"/>
      <c r="AD205" s="1"/>
      <c r="AE205" s="1"/>
      <c r="AF205" s="1"/>
      <c r="AG205" s="1"/>
      <c r="AH205" s="1"/>
      <c r="AI205" s="1"/>
    </row>
    <row r="206" spans="1:35" s="2" customFormat="1" ht="11.5" x14ac:dyDescent="0.25">
      <c r="A206" s="1"/>
      <c r="B206" s="227"/>
      <c r="C206" s="227"/>
      <c r="D206" s="225"/>
      <c r="E206" s="225"/>
      <c r="F206" s="226"/>
      <c r="G206" s="166"/>
      <c r="H206" s="226"/>
      <c r="I206" s="166"/>
      <c r="J206" s="226"/>
      <c r="K206" s="166"/>
      <c r="L206" s="226"/>
      <c r="M206" s="166"/>
      <c r="N206" s="226"/>
      <c r="O206" s="166"/>
      <c r="P206" s="226"/>
      <c r="Q206" s="166"/>
      <c r="R206" s="226"/>
      <c r="S206" s="1"/>
      <c r="T206" s="1"/>
      <c r="U206" s="1"/>
      <c r="V206" s="4"/>
      <c r="W206" s="4"/>
      <c r="X206" s="4"/>
      <c r="Y206" s="4"/>
      <c r="Z206" s="4"/>
      <c r="AA206" s="4"/>
      <c r="AB206" s="1"/>
      <c r="AC206" s="1"/>
      <c r="AD206" s="1"/>
      <c r="AE206" s="1"/>
      <c r="AF206" s="1"/>
      <c r="AG206" s="1"/>
      <c r="AH206" s="1"/>
      <c r="AI206" s="1"/>
    </row>
    <row r="207" spans="1:35" s="2" customFormat="1" ht="11.5" x14ac:dyDescent="0.25">
      <c r="A207" s="1"/>
      <c r="B207" s="227"/>
      <c r="C207" s="227"/>
      <c r="D207" s="225"/>
      <c r="E207" s="225"/>
      <c r="F207" s="226"/>
      <c r="G207" s="166"/>
      <c r="H207" s="226"/>
      <c r="I207" s="166"/>
      <c r="J207" s="226"/>
      <c r="K207" s="166"/>
      <c r="L207" s="226"/>
      <c r="M207" s="166"/>
      <c r="N207" s="226"/>
      <c r="O207" s="166"/>
      <c r="P207" s="226"/>
      <c r="Q207" s="166"/>
      <c r="R207" s="226"/>
      <c r="S207" s="1"/>
      <c r="T207" s="1"/>
      <c r="U207" s="1"/>
      <c r="V207" s="4"/>
      <c r="W207" s="4"/>
      <c r="X207" s="4"/>
      <c r="Y207" s="4"/>
      <c r="Z207" s="4"/>
      <c r="AA207" s="4"/>
      <c r="AB207" s="1"/>
      <c r="AC207" s="1"/>
      <c r="AD207" s="1"/>
      <c r="AE207" s="1"/>
      <c r="AF207" s="1"/>
      <c r="AG207" s="1"/>
      <c r="AH207" s="1"/>
      <c r="AI207" s="1"/>
    </row>
    <row r="208" spans="1:35" s="2" customFormat="1" ht="11.5" x14ac:dyDescent="0.25">
      <c r="A208" s="1"/>
      <c r="B208" s="227"/>
      <c r="C208" s="227"/>
      <c r="D208" s="225"/>
      <c r="E208" s="225"/>
      <c r="F208" s="226"/>
      <c r="G208" s="166"/>
      <c r="H208" s="226"/>
      <c r="I208" s="166"/>
      <c r="J208" s="226"/>
      <c r="K208" s="166"/>
      <c r="L208" s="226"/>
      <c r="M208" s="166"/>
      <c r="N208" s="226"/>
      <c r="O208" s="166"/>
      <c r="P208" s="226"/>
      <c r="Q208" s="166"/>
      <c r="R208" s="226"/>
      <c r="S208" s="1"/>
      <c r="T208" s="1"/>
      <c r="U208" s="1"/>
      <c r="V208" s="4"/>
      <c r="W208" s="4"/>
      <c r="X208" s="4"/>
      <c r="Y208" s="4"/>
      <c r="Z208" s="4"/>
      <c r="AA208" s="4"/>
      <c r="AB208" s="1"/>
      <c r="AC208" s="1"/>
      <c r="AD208" s="1"/>
      <c r="AE208" s="1"/>
      <c r="AF208" s="1"/>
      <c r="AG208" s="1"/>
      <c r="AH208" s="1"/>
      <c r="AI208" s="1"/>
    </row>
    <row r="209" spans="1:35" s="2" customFormat="1" ht="11.5" x14ac:dyDescent="0.25">
      <c r="A209" s="1"/>
      <c r="B209" s="227"/>
      <c r="C209" s="227"/>
      <c r="D209" s="225"/>
      <c r="E209" s="225"/>
      <c r="F209" s="226"/>
      <c r="G209" s="166"/>
      <c r="H209" s="226"/>
      <c r="I209" s="166"/>
      <c r="J209" s="226"/>
      <c r="K209" s="166"/>
      <c r="L209" s="226"/>
      <c r="M209" s="166"/>
      <c r="N209" s="226"/>
      <c r="O209" s="166"/>
      <c r="P209" s="226"/>
      <c r="Q209" s="166"/>
      <c r="R209" s="226"/>
      <c r="S209" s="1"/>
      <c r="T209" s="1"/>
      <c r="U209" s="1"/>
      <c r="V209" s="4"/>
      <c r="W209" s="4"/>
      <c r="X209" s="4"/>
      <c r="Y209" s="4"/>
      <c r="Z209" s="4"/>
      <c r="AA209" s="4"/>
      <c r="AB209" s="1"/>
      <c r="AC209" s="1"/>
      <c r="AD209" s="1"/>
      <c r="AE209" s="1"/>
      <c r="AF209" s="1"/>
      <c r="AG209" s="1"/>
      <c r="AH209" s="1"/>
      <c r="AI209" s="1"/>
    </row>
    <row r="210" spans="1:35" s="2" customFormat="1" ht="11.5" x14ac:dyDescent="0.25">
      <c r="A210" s="1"/>
      <c r="B210" s="227"/>
      <c r="C210" s="227"/>
      <c r="D210" s="225"/>
      <c r="E210" s="225"/>
      <c r="F210" s="226"/>
      <c r="G210" s="166"/>
      <c r="H210" s="226"/>
      <c r="I210" s="166"/>
      <c r="J210" s="226"/>
      <c r="K210" s="166"/>
      <c r="L210" s="226"/>
      <c r="M210" s="166"/>
      <c r="N210" s="226"/>
      <c r="O210" s="166"/>
      <c r="P210" s="226"/>
      <c r="Q210" s="166"/>
      <c r="R210" s="226"/>
      <c r="S210" s="1"/>
      <c r="T210" s="1"/>
      <c r="U210" s="1"/>
      <c r="V210" s="4"/>
      <c r="W210" s="4"/>
      <c r="X210" s="4"/>
      <c r="Y210" s="4"/>
      <c r="Z210" s="4"/>
      <c r="AA210" s="4"/>
      <c r="AB210" s="1"/>
      <c r="AC210" s="1"/>
      <c r="AD210" s="1"/>
      <c r="AE210" s="1"/>
      <c r="AF210" s="1"/>
      <c r="AG210" s="1"/>
      <c r="AH210" s="1"/>
      <c r="AI210" s="1"/>
    </row>
    <row r="211" spans="1:35" s="2" customFormat="1" ht="11.5" x14ac:dyDescent="0.25">
      <c r="A211" s="1"/>
      <c r="B211" s="227"/>
      <c r="C211" s="227"/>
      <c r="D211" s="225"/>
      <c r="E211" s="225"/>
      <c r="F211" s="226"/>
      <c r="G211" s="166"/>
      <c r="H211" s="226"/>
      <c r="I211" s="166"/>
      <c r="J211" s="226"/>
      <c r="K211" s="166"/>
      <c r="L211" s="226"/>
      <c r="M211" s="166"/>
      <c r="N211" s="226"/>
      <c r="O211" s="166"/>
      <c r="P211" s="226"/>
      <c r="Q211" s="166"/>
      <c r="R211" s="226"/>
      <c r="S211" s="1"/>
      <c r="T211" s="1"/>
      <c r="U211" s="1"/>
      <c r="V211" s="4"/>
      <c r="W211" s="4"/>
      <c r="X211" s="4"/>
      <c r="Y211" s="4"/>
      <c r="Z211" s="4"/>
      <c r="AA211" s="4"/>
      <c r="AB211" s="1"/>
      <c r="AC211" s="1"/>
      <c r="AD211" s="1"/>
      <c r="AE211" s="1"/>
      <c r="AF211" s="1"/>
      <c r="AG211" s="1"/>
      <c r="AH211" s="1"/>
      <c r="AI211" s="1"/>
    </row>
    <row r="212" spans="1:35" s="2" customFormat="1" ht="11.5" x14ac:dyDescent="0.25">
      <c r="A212" s="1"/>
      <c r="B212" s="227"/>
      <c r="C212" s="227"/>
      <c r="D212" s="225"/>
      <c r="E212" s="225"/>
      <c r="F212" s="226"/>
      <c r="G212" s="166"/>
      <c r="H212" s="226"/>
      <c r="I212" s="166"/>
      <c r="J212" s="226"/>
      <c r="K212" s="166"/>
      <c r="L212" s="226"/>
      <c r="M212" s="166"/>
      <c r="N212" s="226"/>
      <c r="O212" s="166"/>
      <c r="P212" s="226"/>
      <c r="Q212" s="166"/>
      <c r="R212" s="226"/>
      <c r="S212" s="1"/>
      <c r="T212" s="1"/>
      <c r="U212" s="1"/>
      <c r="V212" s="4"/>
      <c r="W212" s="4"/>
      <c r="X212" s="4"/>
      <c r="Y212" s="4"/>
      <c r="Z212" s="4"/>
      <c r="AA212" s="4"/>
      <c r="AB212" s="1"/>
      <c r="AC212" s="1"/>
      <c r="AD212" s="1"/>
      <c r="AE212" s="1"/>
      <c r="AF212" s="1"/>
      <c r="AG212" s="1"/>
      <c r="AH212" s="1"/>
      <c r="AI212" s="1"/>
    </row>
    <row r="213" spans="1:35" s="2" customFormat="1" ht="11.5" x14ac:dyDescent="0.25">
      <c r="A213" s="1"/>
      <c r="B213" s="227"/>
      <c r="C213" s="227"/>
      <c r="D213" s="225"/>
      <c r="E213" s="225"/>
      <c r="F213" s="226"/>
      <c r="G213" s="166"/>
      <c r="H213" s="226"/>
      <c r="I213" s="166"/>
      <c r="J213" s="226"/>
      <c r="K213" s="166"/>
      <c r="L213" s="226"/>
      <c r="M213" s="166"/>
      <c r="N213" s="226"/>
      <c r="O213" s="166"/>
      <c r="P213" s="226"/>
      <c r="Q213" s="166"/>
      <c r="R213" s="226"/>
      <c r="S213" s="1"/>
      <c r="T213" s="1"/>
      <c r="U213" s="1"/>
      <c r="V213" s="4"/>
      <c r="W213" s="4"/>
      <c r="X213" s="4"/>
      <c r="Y213" s="4"/>
      <c r="Z213" s="4"/>
      <c r="AA213" s="4"/>
      <c r="AB213" s="1"/>
      <c r="AC213" s="1"/>
      <c r="AD213" s="1"/>
      <c r="AE213" s="1"/>
      <c r="AF213" s="1"/>
      <c r="AG213" s="1"/>
      <c r="AH213" s="1"/>
      <c r="AI213" s="1"/>
    </row>
    <row r="214" spans="1:35" s="2" customFormat="1" ht="11.5" x14ac:dyDescent="0.25">
      <c r="A214" s="1"/>
      <c r="B214" s="227"/>
      <c r="C214" s="227"/>
      <c r="D214" s="225"/>
      <c r="E214" s="225"/>
      <c r="F214" s="226"/>
      <c r="G214" s="166"/>
      <c r="H214" s="226"/>
      <c r="I214" s="166"/>
      <c r="J214" s="226"/>
      <c r="K214" s="166"/>
      <c r="L214" s="226"/>
      <c r="M214" s="166"/>
      <c r="N214" s="226"/>
      <c r="O214" s="166"/>
      <c r="P214" s="226"/>
      <c r="Q214" s="166"/>
      <c r="R214" s="226"/>
      <c r="S214" s="1"/>
      <c r="T214" s="1"/>
      <c r="U214" s="1"/>
      <c r="V214" s="4"/>
      <c r="W214" s="4"/>
      <c r="X214" s="4"/>
      <c r="Y214" s="4"/>
      <c r="Z214" s="4"/>
      <c r="AA214" s="4"/>
      <c r="AB214" s="1"/>
      <c r="AC214" s="1"/>
      <c r="AD214" s="1"/>
      <c r="AE214" s="1"/>
      <c r="AF214" s="1"/>
      <c r="AG214" s="1"/>
      <c r="AH214" s="1"/>
      <c r="AI214" s="1"/>
    </row>
    <row r="215" spans="1:35" s="2" customFormat="1" ht="11.5" x14ac:dyDescent="0.25">
      <c r="A215" s="1"/>
      <c r="B215" s="227"/>
      <c r="C215" s="227"/>
      <c r="D215" s="225"/>
      <c r="E215" s="225"/>
      <c r="F215" s="226"/>
      <c r="G215" s="166"/>
      <c r="H215" s="226"/>
      <c r="I215" s="166"/>
      <c r="J215" s="226"/>
      <c r="K215" s="166"/>
      <c r="L215" s="226"/>
      <c r="M215" s="166"/>
      <c r="N215" s="226"/>
      <c r="O215" s="166"/>
      <c r="P215" s="226"/>
      <c r="Q215" s="166"/>
      <c r="R215" s="226"/>
      <c r="S215" s="1"/>
      <c r="T215" s="1"/>
      <c r="U215" s="1"/>
      <c r="V215" s="4"/>
      <c r="W215" s="4"/>
      <c r="X215" s="4"/>
      <c r="Y215" s="4"/>
      <c r="Z215" s="4"/>
      <c r="AA215" s="4"/>
      <c r="AB215" s="1"/>
      <c r="AC215" s="1"/>
      <c r="AD215" s="1"/>
      <c r="AE215" s="1"/>
      <c r="AF215" s="1"/>
      <c r="AG215" s="1"/>
      <c r="AH215" s="1"/>
      <c r="AI215" s="1"/>
    </row>
    <row r="216" spans="1:35" s="2" customFormat="1" ht="11.5" x14ac:dyDescent="0.25">
      <c r="A216" s="1"/>
      <c r="B216" s="227"/>
      <c r="C216" s="227"/>
      <c r="D216" s="225"/>
      <c r="E216" s="225"/>
      <c r="F216" s="226"/>
      <c r="G216" s="166"/>
      <c r="H216" s="226"/>
      <c r="I216" s="166"/>
      <c r="J216" s="226"/>
      <c r="K216" s="166"/>
      <c r="L216" s="226"/>
      <c r="M216" s="166"/>
      <c r="N216" s="226"/>
      <c r="O216" s="166"/>
      <c r="P216" s="226"/>
      <c r="Q216" s="166"/>
      <c r="R216" s="226"/>
      <c r="S216" s="1"/>
      <c r="T216" s="1"/>
      <c r="U216" s="1"/>
      <c r="V216" s="4"/>
      <c r="W216" s="4"/>
      <c r="X216" s="4"/>
      <c r="Y216" s="4"/>
      <c r="Z216" s="4"/>
      <c r="AA216" s="4"/>
      <c r="AB216" s="1"/>
      <c r="AC216" s="1"/>
      <c r="AD216" s="1"/>
      <c r="AE216" s="1"/>
      <c r="AF216" s="1"/>
      <c r="AG216" s="1"/>
      <c r="AH216" s="1"/>
      <c r="AI216" s="1"/>
    </row>
    <row r="217" spans="1:35" s="2" customFormat="1" ht="11.5" x14ac:dyDescent="0.25">
      <c r="A217" s="1"/>
      <c r="B217" s="227"/>
      <c r="C217" s="227"/>
      <c r="D217" s="225"/>
      <c r="E217" s="225"/>
      <c r="F217" s="226"/>
      <c r="G217" s="166"/>
      <c r="H217" s="226"/>
      <c r="I217" s="166"/>
      <c r="J217" s="226"/>
      <c r="K217" s="166"/>
      <c r="L217" s="226"/>
      <c r="M217" s="166"/>
      <c r="N217" s="226"/>
      <c r="O217" s="166"/>
      <c r="P217" s="226"/>
      <c r="Q217" s="166"/>
      <c r="R217" s="226"/>
      <c r="S217" s="1"/>
      <c r="T217" s="1"/>
      <c r="U217" s="1"/>
      <c r="V217" s="4"/>
      <c r="W217" s="4"/>
      <c r="X217" s="4"/>
      <c r="Y217" s="4"/>
      <c r="Z217" s="4"/>
      <c r="AA217" s="4"/>
      <c r="AB217" s="1"/>
      <c r="AC217" s="1"/>
      <c r="AD217" s="1"/>
      <c r="AE217" s="1"/>
      <c r="AF217" s="1"/>
      <c r="AG217" s="1"/>
      <c r="AH217" s="1"/>
      <c r="AI217" s="1"/>
    </row>
    <row r="218" spans="1:35" s="2" customFormat="1" ht="11.5" x14ac:dyDescent="0.25">
      <c r="A218" s="1"/>
      <c r="B218" s="227"/>
      <c r="C218" s="227"/>
      <c r="D218" s="225"/>
      <c r="E218" s="225"/>
      <c r="F218" s="226"/>
      <c r="G218" s="166"/>
      <c r="H218" s="226"/>
      <c r="I218" s="166"/>
      <c r="J218" s="226"/>
      <c r="K218" s="166"/>
      <c r="L218" s="226"/>
      <c r="M218" s="166"/>
      <c r="N218" s="226"/>
      <c r="O218" s="166"/>
      <c r="P218" s="226"/>
      <c r="Q218" s="166"/>
      <c r="R218" s="226"/>
      <c r="S218" s="1"/>
      <c r="T218" s="1"/>
      <c r="U218" s="1"/>
      <c r="V218" s="4"/>
      <c r="W218" s="4"/>
      <c r="X218" s="4"/>
      <c r="Y218" s="4"/>
      <c r="Z218" s="4"/>
      <c r="AA218" s="4"/>
      <c r="AB218" s="1"/>
      <c r="AC218" s="1"/>
      <c r="AD218" s="1"/>
      <c r="AE218" s="1"/>
      <c r="AF218" s="1"/>
      <c r="AG218" s="1"/>
      <c r="AH218" s="1"/>
      <c r="AI218" s="1"/>
    </row>
    <row r="219" spans="1:35" s="2" customFormat="1" ht="11.5" x14ac:dyDescent="0.25">
      <c r="A219" s="1"/>
      <c r="B219" s="227"/>
      <c r="C219" s="227"/>
      <c r="D219" s="225"/>
      <c r="E219" s="225"/>
      <c r="F219" s="226"/>
      <c r="G219" s="166"/>
      <c r="H219" s="226"/>
      <c r="I219" s="166"/>
      <c r="J219" s="226"/>
      <c r="K219" s="166"/>
      <c r="L219" s="226"/>
      <c r="M219" s="166"/>
      <c r="N219" s="226"/>
      <c r="O219" s="166"/>
      <c r="P219" s="226"/>
      <c r="Q219" s="166"/>
      <c r="R219" s="226"/>
      <c r="S219" s="1"/>
      <c r="T219" s="1"/>
      <c r="U219" s="1"/>
      <c r="V219" s="4"/>
      <c r="W219" s="4"/>
      <c r="X219" s="4"/>
      <c r="Y219" s="4"/>
      <c r="Z219" s="4"/>
      <c r="AA219" s="4"/>
      <c r="AB219" s="1"/>
      <c r="AC219" s="1"/>
      <c r="AD219" s="1"/>
      <c r="AE219" s="1"/>
      <c r="AF219" s="1"/>
      <c r="AG219" s="1"/>
      <c r="AH219" s="1"/>
      <c r="AI219" s="1"/>
    </row>
    <row r="220" spans="1:35" s="2" customFormat="1" ht="11.5" x14ac:dyDescent="0.25">
      <c r="A220" s="1"/>
      <c r="B220" s="227"/>
      <c r="C220" s="227"/>
      <c r="D220" s="225"/>
      <c r="E220" s="225"/>
      <c r="F220" s="226"/>
      <c r="G220" s="166"/>
      <c r="H220" s="226"/>
      <c r="I220" s="166"/>
      <c r="J220" s="226"/>
      <c r="K220" s="166"/>
      <c r="L220" s="226"/>
      <c r="M220" s="166"/>
      <c r="N220" s="226"/>
      <c r="O220" s="166"/>
      <c r="P220" s="226"/>
      <c r="Q220" s="166"/>
      <c r="R220" s="226"/>
      <c r="S220" s="1"/>
      <c r="T220" s="1"/>
      <c r="U220" s="1"/>
      <c r="V220" s="4"/>
      <c r="W220" s="4"/>
      <c r="X220" s="4"/>
      <c r="Y220" s="4"/>
      <c r="Z220" s="4"/>
      <c r="AA220" s="4"/>
      <c r="AB220" s="1"/>
      <c r="AC220" s="1"/>
      <c r="AD220" s="1"/>
      <c r="AE220" s="1"/>
      <c r="AF220" s="1"/>
      <c r="AG220" s="1"/>
      <c r="AH220" s="1"/>
      <c r="AI220" s="1"/>
    </row>
    <row r="221" spans="1:35" s="2" customFormat="1" ht="11.5" x14ac:dyDescent="0.25">
      <c r="A221" s="1"/>
      <c r="B221" s="227"/>
      <c r="C221" s="227"/>
      <c r="D221" s="225"/>
      <c r="E221" s="225"/>
      <c r="F221" s="226"/>
      <c r="G221" s="166"/>
      <c r="H221" s="226"/>
      <c r="I221" s="166"/>
      <c r="J221" s="226"/>
      <c r="K221" s="166"/>
      <c r="L221" s="226"/>
      <c r="M221" s="166"/>
      <c r="N221" s="226"/>
      <c r="O221" s="166"/>
      <c r="P221" s="226"/>
      <c r="Q221" s="166"/>
      <c r="R221" s="226"/>
      <c r="S221" s="1"/>
      <c r="T221" s="1"/>
      <c r="U221" s="1"/>
      <c r="V221" s="4"/>
      <c r="W221" s="4"/>
      <c r="X221" s="4"/>
      <c r="Y221" s="4"/>
      <c r="Z221" s="4"/>
      <c r="AA221" s="4"/>
      <c r="AB221" s="1"/>
      <c r="AC221" s="1"/>
      <c r="AD221" s="1"/>
      <c r="AE221" s="1"/>
      <c r="AF221" s="1"/>
      <c r="AG221" s="1"/>
      <c r="AH221" s="1"/>
      <c r="AI221" s="1"/>
    </row>
    <row r="222" spans="1:35" s="2" customFormat="1" ht="11.5" x14ac:dyDescent="0.25">
      <c r="A222" s="1"/>
      <c r="B222" s="227"/>
      <c r="C222" s="227"/>
      <c r="D222" s="225"/>
      <c r="E222" s="225"/>
      <c r="F222" s="226"/>
      <c r="G222" s="166"/>
      <c r="H222" s="226"/>
      <c r="I222" s="166"/>
      <c r="J222" s="226"/>
      <c r="K222" s="166"/>
      <c r="L222" s="226"/>
      <c r="M222" s="166"/>
      <c r="N222" s="226"/>
      <c r="O222" s="166"/>
      <c r="P222" s="226"/>
      <c r="Q222" s="166"/>
      <c r="R222" s="226"/>
      <c r="S222" s="1"/>
      <c r="T222" s="1"/>
      <c r="U222" s="1"/>
      <c r="V222" s="4"/>
      <c r="W222" s="4"/>
      <c r="X222" s="4"/>
      <c r="Y222" s="4"/>
      <c r="Z222" s="4"/>
      <c r="AA222" s="4"/>
      <c r="AB222" s="1"/>
      <c r="AC222" s="1"/>
      <c r="AD222" s="1"/>
      <c r="AE222" s="1"/>
      <c r="AF222" s="1"/>
      <c r="AG222" s="1"/>
      <c r="AH222" s="1"/>
      <c r="AI222" s="1"/>
    </row>
    <row r="223" spans="1:35" s="2" customFormat="1" ht="11.5" x14ac:dyDescent="0.25">
      <c r="A223" s="1"/>
      <c r="B223" s="227"/>
      <c r="C223" s="227"/>
      <c r="D223" s="225"/>
      <c r="E223" s="225"/>
      <c r="F223" s="226"/>
      <c r="G223" s="166"/>
      <c r="H223" s="226"/>
      <c r="I223" s="166"/>
      <c r="J223" s="226"/>
      <c r="K223" s="166"/>
      <c r="L223" s="226"/>
      <c r="M223" s="166"/>
      <c r="N223" s="226"/>
      <c r="O223" s="166"/>
      <c r="P223" s="226"/>
      <c r="Q223" s="166"/>
      <c r="R223" s="226"/>
      <c r="S223" s="1"/>
      <c r="T223" s="1"/>
      <c r="U223" s="1"/>
      <c r="V223" s="4"/>
      <c r="W223" s="4"/>
      <c r="X223" s="4"/>
      <c r="Y223" s="4"/>
      <c r="Z223" s="4"/>
      <c r="AA223" s="4"/>
      <c r="AB223" s="1"/>
      <c r="AC223" s="1"/>
      <c r="AD223" s="1"/>
      <c r="AE223" s="1"/>
      <c r="AF223" s="1"/>
      <c r="AG223" s="1"/>
      <c r="AH223" s="1"/>
      <c r="AI223" s="1"/>
    </row>
    <row r="224" spans="1:35" s="2" customFormat="1" ht="11.5" x14ac:dyDescent="0.25">
      <c r="A224" s="1"/>
      <c r="B224" s="227"/>
      <c r="C224" s="227"/>
      <c r="D224" s="225"/>
      <c r="E224" s="225"/>
      <c r="F224" s="226"/>
      <c r="G224" s="166"/>
      <c r="H224" s="226"/>
      <c r="I224" s="166"/>
      <c r="J224" s="226"/>
      <c r="K224" s="166"/>
      <c r="L224" s="226"/>
      <c r="M224" s="166"/>
      <c r="N224" s="226"/>
      <c r="O224" s="166"/>
      <c r="P224" s="226"/>
      <c r="Q224" s="166"/>
      <c r="R224" s="226"/>
      <c r="S224" s="1"/>
      <c r="T224" s="1"/>
      <c r="U224" s="1"/>
      <c r="V224" s="4"/>
      <c r="W224" s="4"/>
      <c r="X224" s="4"/>
      <c r="Y224" s="4"/>
      <c r="Z224" s="4"/>
      <c r="AA224" s="4"/>
      <c r="AB224" s="1"/>
      <c r="AC224" s="1"/>
      <c r="AD224" s="1"/>
      <c r="AE224" s="1"/>
      <c r="AF224" s="1"/>
      <c r="AG224" s="1"/>
      <c r="AH224" s="1"/>
      <c r="AI224" s="1"/>
    </row>
    <row r="225" spans="1:35" s="2" customFormat="1" ht="11.5" x14ac:dyDescent="0.25">
      <c r="A225" s="1"/>
      <c r="B225" s="227"/>
      <c r="C225" s="227"/>
      <c r="D225" s="225"/>
      <c r="E225" s="225"/>
      <c r="F225" s="226"/>
      <c r="G225" s="166"/>
      <c r="H225" s="226"/>
      <c r="I225" s="166"/>
      <c r="J225" s="226"/>
      <c r="K225" s="166"/>
      <c r="L225" s="226"/>
      <c r="M225" s="166"/>
      <c r="N225" s="226"/>
      <c r="O225" s="166"/>
      <c r="P225" s="226"/>
      <c r="Q225" s="166"/>
      <c r="R225" s="226"/>
      <c r="S225" s="1"/>
      <c r="T225" s="1"/>
      <c r="U225" s="1"/>
      <c r="V225" s="4"/>
      <c r="W225" s="4"/>
      <c r="X225" s="4"/>
      <c r="Y225" s="4"/>
      <c r="Z225" s="4"/>
      <c r="AA225" s="4"/>
      <c r="AB225" s="1"/>
      <c r="AC225" s="1"/>
      <c r="AD225" s="1"/>
      <c r="AE225" s="1"/>
      <c r="AF225" s="1"/>
      <c r="AG225" s="1"/>
      <c r="AH225" s="1"/>
      <c r="AI225" s="1"/>
    </row>
    <row r="226" spans="1:35" s="2" customFormat="1" ht="11.5" x14ac:dyDescent="0.25">
      <c r="A226" s="1"/>
      <c r="B226" s="227"/>
      <c r="C226" s="227"/>
      <c r="D226" s="225"/>
      <c r="E226" s="225"/>
      <c r="F226" s="226"/>
      <c r="G226" s="166"/>
      <c r="H226" s="226"/>
      <c r="I226" s="166"/>
      <c r="J226" s="226"/>
      <c r="K226" s="166"/>
      <c r="L226" s="226"/>
      <c r="M226" s="166"/>
      <c r="N226" s="226"/>
      <c r="O226" s="166"/>
      <c r="P226" s="226"/>
      <c r="Q226" s="166"/>
      <c r="R226" s="226"/>
      <c r="S226" s="1"/>
      <c r="T226" s="1"/>
      <c r="U226" s="1"/>
      <c r="V226" s="4"/>
      <c r="W226" s="4"/>
      <c r="X226" s="4"/>
      <c r="Y226" s="4"/>
      <c r="Z226" s="4"/>
      <c r="AA226" s="4"/>
      <c r="AB226" s="1"/>
      <c r="AC226" s="1"/>
      <c r="AD226" s="1"/>
      <c r="AE226" s="1"/>
      <c r="AF226" s="1"/>
      <c r="AG226" s="1"/>
      <c r="AH226" s="1"/>
      <c r="AI226" s="1"/>
    </row>
    <row r="227" spans="1:35" s="2" customFormat="1" ht="11.5" x14ac:dyDescent="0.25">
      <c r="A227" s="1"/>
      <c r="B227" s="227"/>
      <c r="C227" s="227"/>
      <c r="D227" s="225"/>
      <c r="E227" s="225"/>
      <c r="F227" s="226"/>
      <c r="G227" s="166"/>
      <c r="H227" s="226"/>
      <c r="I227" s="166"/>
      <c r="J227" s="226"/>
      <c r="K227" s="166"/>
      <c r="L227" s="226"/>
      <c r="M227" s="166"/>
      <c r="N227" s="226"/>
      <c r="O227" s="166"/>
      <c r="P227" s="226"/>
      <c r="Q227" s="166"/>
      <c r="R227" s="226"/>
      <c r="S227" s="1"/>
      <c r="T227" s="1"/>
      <c r="U227" s="1"/>
      <c r="V227" s="4"/>
      <c r="W227" s="4"/>
      <c r="X227" s="4"/>
      <c r="Y227" s="4"/>
      <c r="Z227" s="4"/>
      <c r="AA227" s="4"/>
      <c r="AB227" s="1"/>
      <c r="AC227" s="1"/>
      <c r="AD227" s="1"/>
      <c r="AE227" s="1"/>
      <c r="AF227" s="1"/>
      <c r="AG227" s="1"/>
      <c r="AH227" s="1"/>
      <c r="AI227" s="1"/>
    </row>
    <row r="228" spans="1:35" s="2" customFormat="1" ht="11.5" x14ac:dyDescent="0.25">
      <c r="A228" s="1"/>
      <c r="B228" s="227"/>
      <c r="C228" s="227"/>
      <c r="D228" s="225"/>
      <c r="E228" s="225"/>
      <c r="F228" s="226"/>
      <c r="G228" s="166"/>
      <c r="H228" s="226"/>
      <c r="I228" s="166"/>
      <c r="J228" s="226"/>
      <c r="K228" s="166"/>
      <c r="L228" s="226"/>
      <c r="M228" s="166"/>
      <c r="N228" s="226"/>
      <c r="O228" s="166"/>
      <c r="P228" s="226"/>
      <c r="Q228" s="166"/>
      <c r="R228" s="226"/>
      <c r="S228" s="1"/>
      <c r="T228" s="1"/>
      <c r="U228" s="1"/>
      <c r="V228" s="4"/>
      <c r="W228" s="4"/>
      <c r="X228" s="4"/>
      <c r="Y228" s="4"/>
      <c r="Z228" s="4"/>
      <c r="AA228" s="4"/>
      <c r="AB228" s="1"/>
      <c r="AC228" s="1"/>
      <c r="AD228" s="1"/>
      <c r="AE228" s="1"/>
      <c r="AF228" s="1"/>
      <c r="AG228" s="1"/>
      <c r="AH228" s="1"/>
      <c r="AI228" s="1"/>
    </row>
    <row r="229" spans="1:35" s="2" customFormat="1" ht="11.5" x14ac:dyDescent="0.25">
      <c r="A229" s="1"/>
      <c r="B229" s="227"/>
      <c r="C229" s="227"/>
      <c r="D229" s="225"/>
      <c r="E229" s="225"/>
      <c r="F229" s="226"/>
      <c r="G229" s="166"/>
      <c r="H229" s="226"/>
      <c r="I229" s="166"/>
      <c r="J229" s="226"/>
      <c r="K229" s="166"/>
      <c r="L229" s="226"/>
      <c r="M229" s="166"/>
      <c r="N229" s="226"/>
      <c r="O229" s="166"/>
      <c r="P229" s="226"/>
      <c r="Q229" s="166"/>
      <c r="R229" s="226"/>
      <c r="S229" s="1"/>
      <c r="T229" s="1"/>
      <c r="U229" s="1"/>
      <c r="V229" s="4"/>
      <c r="W229" s="4"/>
      <c r="X229" s="4"/>
      <c r="Y229" s="4"/>
      <c r="Z229" s="4"/>
      <c r="AA229" s="4"/>
      <c r="AB229" s="1"/>
      <c r="AC229" s="1"/>
      <c r="AD229" s="1"/>
      <c r="AE229" s="1"/>
      <c r="AF229" s="1"/>
      <c r="AG229" s="1"/>
      <c r="AH229" s="1"/>
      <c r="AI229" s="1"/>
    </row>
    <row r="230" spans="1:35" s="2" customFormat="1" ht="11.5" x14ac:dyDescent="0.25">
      <c r="A230" s="1"/>
      <c r="B230" s="227"/>
      <c r="C230" s="227"/>
      <c r="D230" s="225"/>
      <c r="E230" s="225"/>
      <c r="F230" s="226"/>
      <c r="G230" s="166"/>
      <c r="H230" s="226"/>
      <c r="I230" s="166"/>
      <c r="J230" s="226"/>
      <c r="K230" s="166"/>
      <c r="L230" s="226"/>
      <c r="M230" s="166"/>
      <c r="N230" s="226"/>
      <c r="O230" s="166"/>
      <c r="P230" s="226"/>
      <c r="Q230" s="166"/>
      <c r="R230" s="226"/>
      <c r="S230" s="1"/>
      <c r="T230" s="1"/>
      <c r="U230" s="1"/>
      <c r="V230" s="4"/>
      <c r="W230" s="4"/>
      <c r="X230" s="4"/>
      <c r="Y230" s="4"/>
      <c r="Z230" s="4"/>
      <c r="AA230" s="4"/>
      <c r="AB230" s="1"/>
      <c r="AC230" s="1"/>
      <c r="AD230" s="1"/>
      <c r="AE230" s="1"/>
      <c r="AF230" s="1"/>
      <c r="AG230" s="1"/>
      <c r="AH230" s="1"/>
      <c r="AI230" s="1"/>
    </row>
    <row r="231" spans="1:35" s="2" customFormat="1" ht="11.5" x14ac:dyDescent="0.25">
      <c r="A231" s="1"/>
      <c r="B231" s="227"/>
      <c r="C231" s="227"/>
      <c r="D231" s="225"/>
      <c r="E231" s="225"/>
      <c r="F231" s="226"/>
      <c r="G231" s="166"/>
      <c r="H231" s="226"/>
      <c r="I231" s="166"/>
      <c r="J231" s="226"/>
      <c r="K231" s="166"/>
      <c r="L231" s="226"/>
      <c r="M231" s="166"/>
      <c r="N231" s="226"/>
      <c r="O231" s="166"/>
      <c r="P231" s="226"/>
      <c r="Q231" s="166"/>
      <c r="R231" s="226"/>
      <c r="S231" s="1"/>
      <c r="T231" s="1"/>
      <c r="U231" s="1"/>
      <c r="V231" s="4"/>
      <c r="W231" s="4"/>
      <c r="X231" s="4"/>
      <c r="Y231" s="4"/>
      <c r="Z231" s="4"/>
      <c r="AA231" s="4"/>
      <c r="AB231" s="1"/>
      <c r="AC231" s="1"/>
      <c r="AD231" s="1"/>
      <c r="AE231" s="1"/>
      <c r="AF231" s="1"/>
      <c r="AG231" s="1"/>
      <c r="AH231" s="1"/>
      <c r="AI231" s="1"/>
    </row>
    <row r="232" spans="1:35" s="2" customFormat="1" ht="11.5" x14ac:dyDescent="0.25">
      <c r="A232" s="1"/>
      <c r="B232" s="227"/>
      <c r="C232" s="227"/>
      <c r="D232" s="225"/>
      <c r="E232" s="225"/>
      <c r="F232" s="226"/>
      <c r="G232" s="166"/>
      <c r="H232" s="226"/>
      <c r="I232" s="166"/>
      <c r="J232" s="226"/>
      <c r="K232" s="166"/>
      <c r="L232" s="226"/>
      <c r="M232" s="166"/>
      <c r="N232" s="226"/>
      <c r="O232" s="166"/>
      <c r="P232" s="226"/>
      <c r="Q232" s="166"/>
      <c r="R232" s="226"/>
      <c r="S232" s="1"/>
      <c r="T232" s="1"/>
      <c r="U232" s="1"/>
      <c r="V232" s="4"/>
      <c r="W232" s="4"/>
      <c r="X232" s="4"/>
      <c r="Y232" s="4"/>
      <c r="Z232" s="4"/>
      <c r="AA232" s="4"/>
      <c r="AB232" s="1"/>
      <c r="AC232" s="1"/>
      <c r="AD232" s="1"/>
      <c r="AE232" s="1"/>
      <c r="AF232" s="1"/>
      <c r="AG232" s="1"/>
      <c r="AH232" s="1"/>
      <c r="AI232" s="1"/>
    </row>
    <row r="233" spans="1:35" s="2" customFormat="1" ht="11.5" x14ac:dyDescent="0.25">
      <c r="A233" s="1"/>
      <c r="B233" s="227"/>
      <c r="C233" s="227"/>
      <c r="D233" s="225"/>
      <c r="E233" s="225"/>
      <c r="F233" s="226"/>
      <c r="G233" s="166"/>
      <c r="H233" s="226"/>
      <c r="I233" s="166"/>
      <c r="J233" s="226"/>
      <c r="K233" s="166"/>
      <c r="L233" s="226"/>
      <c r="M233" s="166"/>
      <c r="N233" s="226"/>
      <c r="O233" s="166"/>
      <c r="P233" s="226"/>
      <c r="Q233" s="166"/>
      <c r="R233" s="226"/>
      <c r="S233" s="1"/>
      <c r="T233" s="1"/>
      <c r="U233" s="1"/>
      <c r="V233" s="4"/>
      <c r="W233" s="4"/>
      <c r="X233" s="4"/>
      <c r="Y233" s="4"/>
      <c r="Z233" s="4"/>
      <c r="AA233" s="4"/>
      <c r="AB233" s="1"/>
      <c r="AC233" s="1"/>
      <c r="AD233" s="1"/>
      <c r="AE233" s="1"/>
      <c r="AF233" s="1"/>
      <c r="AG233" s="1"/>
      <c r="AH233" s="1"/>
      <c r="AI233" s="1"/>
    </row>
    <row r="234" spans="1:35" s="2" customFormat="1" ht="11.5" x14ac:dyDescent="0.25">
      <c r="A234" s="1"/>
      <c r="B234" s="227"/>
      <c r="C234" s="227"/>
      <c r="D234" s="225"/>
      <c r="E234" s="225"/>
      <c r="F234" s="226"/>
      <c r="G234" s="166"/>
      <c r="H234" s="226"/>
      <c r="I234" s="166"/>
      <c r="J234" s="226"/>
      <c r="K234" s="166"/>
      <c r="L234" s="226"/>
      <c r="M234" s="166"/>
      <c r="N234" s="226"/>
      <c r="O234" s="166"/>
      <c r="P234" s="226"/>
      <c r="Q234" s="166"/>
      <c r="R234" s="226"/>
      <c r="S234" s="1"/>
      <c r="T234" s="1"/>
      <c r="U234" s="1"/>
      <c r="V234" s="4"/>
      <c r="W234" s="4"/>
      <c r="X234" s="4"/>
      <c r="Y234" s="4"/>
      <c r="Z234" s="4"/>
      <c r="AA234" s="4"/>
      <c r="AB234" s="1"/>
      <c r="AC234" s="1"/>
      <c r="AD234" s="1"/>
      <c r="AE234" s="1"/>
      <c r="AF234" s="1"/>
      <c r="AG234" s="1"/>
      <c r="AH234" s="1"/>
      <c r="AI234" s="1"/>
    </row>
    <row r="235" spans="1:35" s="2" customFormat="1" ht="11.5" x14ac:dyDescent="0.25">
      <c r="A235" s="1"/>
      <c r="B235" s="227"/>
      <c r="C235" s="227"/>
      <c r="D235" s="225"/>
      <c r="E235" s="225"/>
      <c r="F235" s="226"/>
      <c r="G235" s="166"/>
      <c r="H235" s="226"/>
      <c r="I235" s="166"/>
      <c r="J235" s="226"/>
      <c r="K235" s="166"/>
      <c r="L235" s="226"/>
      <c r="M235" s="166"/>
      <c r="N235" s="226"/>
      <c r="O235" s="166"/>
      <c r="P235" s="226"/>
      <c r="Q235" s="166"/>
      <c r="R235" s="226"/>
      <c r="S235" s="1"/>
      <c r="T235" s="1"/>
      <c r="U235" s="1"/>
      <c r="V235" s="4"/>
      <c r="W235" s="4"/>
      <c r="X235" s="4"/>
      <c r="Y235" s="4"/>
      <c r="Z235" s="4"/>
      <c r="AA235" s="4"/>
      <c r="AB235" s="1"/>
      <c r="AC235" s="1"/>
      <c r="AD235" s="1"/>
      <c r="AE235" s="1"/>
      <c r="AF235" s="1"/>
      <c r="AG235" s="1"/>
      <c r="AH235" s="1"/>
      <c r="AI235" s="1"/>
    </row>
    <row r="236" spans="1:35" s="2" customFormat="1" ht="11.5" x14ac:dyDescent="0.25">
      <c r="A236" s="1"/>
      <c r="B236" s="227"/>
      <c r="C236" s="227"/>
      <c r="D236" s="225"/>
      <c r="E236" s="225"/>
      <c r="F236" s="226"/>
      <c r="G236" s="166"/>
      <c r="H236" s="226"/>
      <c r="I236" s="166"/>
      <c r="J236" s="226"/>
      <c r="K236" s="166"/>
      <c r="L236" s="226"/>
      <c r="M236" s="166"/>
      <c r="N236" s="226"/>
      <c r="O236" s="166"/>
      <c r="P236" s="226"/>
      <c r="Q236" s="166"/>
      <c r="R236" s="226"/>
      <c r="S236" s="1"/>
      <c r="T236" s="1"/>
      <c r="U236" s="1"/>
      <c r="V236" s="4"/>
      <c r="W236" s="4"/>
      <c r="X236" s="4"/>
      <c r="Y236" s="4"/>
      <c r="Z236" s="4"/>
      <c r="AA236" s="4"/>
      <c r="AB236" s="1"/>
      <c r="AC236" s="1"/>
      <c r="AD236" s="1"/>
      <c r="AE236" s="1"/>
      <c r="AF236" s="1"/>
      <c r="AG236" s="1"/>
      <c r="AH236" s="1"/>
      <c r="AI236" s="1"/>
    </row>
    <row r="237" spans="1:35" s="2" customFormat="1" ht="11.5" x14ac:dyDescent="0.25">
      <c r="A237" s="1"/>
      <c r="B237" s="227"/>
      <c r="C237" s="227"/>
      <c r="D237" s="225"/>
      <c r="E237" s="225"/>
      <c r="F237" s="226"/>
      <c r="G237" s="166"/>
      <c r="H237" s="226"/>
      <c r="I237" s="166"/>
      <c r="J237" s="226"/>
      <c r="K237" s="166"/>
      <c r="L237" s="226"/>
      <c r="M237" s="166"/>
      <c r="N237" s="226"/>
      <c r="O237" s="166"/>
      <c r="P237" s="226"/>
      <c r="Q237" s="166"/>
      <c r="R237" s="226"/>
      <c r="S237" s="1"/>
      <c r="T237" s="1"/>
      <c r="U237" s="1"/>
      <c r="V237" s="4"/>
      <c r="W237" s="4"/>
      <c r="X237" s="4"/>
      <c r="Y237" s="4"/>
      <c r="Z237" s="4"/>
      <c r="AA237" s="4"/>
      <c r="AB237" s="1"/>
      <c r="AC237" s="1"/>
      <c r="AD237" s="1"/>
      <c r="AE237" s="1"/>
      <c r="AF237" s="1"/>
      <c r="AG237" s="1"/>
      <c r="AH237" s="1"/>
      <c r="AI237" s="1"/>
    </row>
    <row r="238" spans="1:35" s="2" customFormat="1" ht="11.5" x14ac:dyDescent="0.25">
      <c r="A238" s="1"/>
      <c r="B238" s="227"/>
      <c r="C238" s="227"/>
      <c r="D238" s="225"/>
      <c r="E238" s="225"/>
      <c r="F238" s="226"/>
      <c r="G238" s="166"/>
      <c r="H238" s="226"/>
      <c r="I238" s="166"/>
      <c r="J238" s="226"/>
      <c r="K238" s="166"/>
      <c r="L238" s="226"/>
      <c r="M238" s="166"/>
      <c r="N238" s="226"/>
      <c r="O238" s="166"/>
      <c r="P238" s="226"/>
      <c r="Q238" s="166"/>
      <c r="R238" s="226"/>
      <c r="S238" s="1"/>
      <c r="T238" s="1"/>
      <c r="U238" s="1"/>
      <c r="V238" s="4"/>
      <c r="W238" s="4"/>
      <c r="X238" s="4"/>
      <c r="Y238" s="4"/>
      <c r="Z238" s="4"/>
      <c r="AA238" s="4"/>
      <c r="AB238" s="1"/>
      <c r="AC238" s="1"/>
      <c r="AD238" s="1"/>
      <c r="AE238" s="1"/>
      <c r="AF238" s="1"/>
      <c r="AG238" s="1"/>
      <c r="AH238" s="1"/>
      <c r="AI238" s="1"/>
    </row>
    <row r="239" spans="1:35" s="2" customFormat="1" ht="11.5" x14ac:dyDescent="0.25">
      <c r="A239" s="1"/>
      <c r="B239" s="227"/>
      <c r="C239" s="227"/>
      <c r="D239" s="225"/>
      <c r="E239" s="225"/>
      <c r="F239" s="226"/>
      <c r="G239" s="166"/>
      <c r="H239" s="226"/>
      <c r="I239" s="166"/>
      <c r="J239" s="226"/>
      <c r="K239" s="166"/>
      <c r="L239" s="226"/>
      <c r="M239" s="166"/>
      <c r="N239" s="226"/>
      <c r="O239" s="166"/>
      <c r="P239" s="226"/>
      <c r="Q239" s="166"/>
      <c r="R239" s="226"/>
      <c r="S239" s="1"/>
      <c r="T239" s="1"/>
      <c r="U239" s="1"/>
      <c r="V239" s="4"/>
      <c r="W239" s="4"/>
      <c r="X239" s="4"/>
      <c r="Y239" s="4"/>
      <c r="Z239" s="4"/>
      <c r="AA239" s="4"/>
      <c r="AB239" s="1"/>
      <c r="AC239" s="1"/>
      <c r="AD239" s="1"/>
      <c r="AE239" s="1"/>
      <c r="AF239" s="1"/>
      <c r="AG239" s="1"/>
      <c r="AH239" s="1"/>
      <c r="AI239" s="1"/>
    </row>
    <row r="240" spans="1:35" s="2" customFormat="1" ht="11.5" x14ac:dyDescent="0.25">
      <c r="A240" s="1"/>
      <c r="B240" s="227"/>
      <c r="C240" s="227"/>
      <c r="D240" s="225"/>
      <c r="E240" s="225"/>
      <c r="F240" s="226"/>
      <c r="G240" s="166"/>
      <c r="H240" s="226"/>
      <c r="I240" s="166"/>
      <c r="J240" s="226"/>
      <c r="K240" s="166"/>
      <c r="L240" s="226"/>
      <c r="M240" s="166"/>
      <c r="N240" s="226"/>
      <c r="O240" s="166"/>
      <c r="P240" s="226"/>
      <c r="Q240" s="166"/>
      <c r="R240" s="226"/>
      <c r="S240" s="1"/>
      <c r="T240" s="1"/>
      <c r="U240" s="1"/>
      <c r="V240" s="4"/>
      <c r="W240" s="4"/>
      <c r="X240" s="4"/>
      <c r="Y240" s="4"/>
      <c r="Z240" s="4"/>
      <c r="AA240" s="4"/>
      <c r="AB240" s="1"/>
      <c r="AC240" s="1"/>
      <c r="AD240" s="1"/>
      <c r="AE240" s="1"/>
      <c r="AF240" s="1"/>
      <c r="AG240" s="1"/>
      <c r="AH240" s="1"/>
      <c r="AI240" s="1"/>
    </row>
    <row r="241" spans="1:35" s="2" customFormat="1" ht="11.5" x14ac:dyDescent="0.25">
      <c r="A241" s="1"/>
      <c r="B241" s="227"/>
      <c r="C241" s="227"/>
      <c r="D241" s="225"/>
      <c r="E241" s="225"/>
      <c r="F241" s="226"/>
      <c r="G241" s="166"/>
      <c r="H241" s="226"/>
      <c r="I241" s="166"/>
      <c r="J241" s="226"/>
      <c r="K241" s="166"/>
      <c r="L241" s="226"/>
      <c r="M241" s="166"/>
      <c r="N241" s="226"/>
      <c r="O241" s="166"/>
      <c r="P241" s="226"/>
      <c r="Q241" s="166"/>
      <c r="R241" s="226"/>
      <c r="S241" s="1"/>
      <c r="T241" s="1"/>
      <c r="U241" s="1"/>
      <c r="V241" s="4"/>
      <c r="W241" s="4"/>
      <c r="X241" s="4"/>
      <c r="Y241" s="4"/>
      <c r="Z241" s="4"/>
      <c r="AA241" s="4"/>
      <c r="AB241" s="1"/>
      <c r="AC241" s="1"/>
      <c r="AD241" s="1"/>
      <c r="AE241" s="1"/>
      <c r="AF241" s="1"/>
      <c r="AG241" s="1"/>
      <c r="AH241" s="1"/>
      <c r="AI241" s="1"/>
    </row>
    <row r="242" spans="1:35" s="2" customFormat="1" ht="11.5" x14ac:dyDescent="0.25">
      <c r="A242" s="1"/>
      <c r="B242" s="227"/>
      <c r="C242" s="227"/>
      <c r="D242" s="225"/>
      <c r="E242" s="225"/>
      <c r="F242" s="226"/>
      <c r="G242" s="166"/>
      <c r="H242" s="226"/>
      <c r="I242" s="166"/>
      <c r="J242" s="226"/>
      <c r="K242" s="166"/>
      <c r="L242" s="226"/>
      <c r="M242" s="166"/>
      <c r="N242" s="226"/>
      <c r="O242" s="166"/>
      <c r="P242" s="226"/>
      <c r="Q242" s="166"/>
      <c r="R242" s="226"/>
      <c r="S242" s="1"/>
      <c r="T242" s="1"/>
      <c r="U242" s="1"/>
      <c r="V242" s="4"/>
      <c r="W242" s="4"/>
      <c r="X242" s="4"/>
      <c r="Y242" s="4"/>
      <c r="Z242" s="4"/>
      <c r="AA242" s="4"/>
      <c r="AB242" s="1"/>
      <c r="AC242" s="1"/>
      <c r="AD242" s="1"/>
      <c r="AE242" s="1"/>
      <c r="AF242" s="1"/>
      <c r="AG242" s="1"/>
      <c r="AH242" s="1"/>
      <c r="AI242" s="1"/>
    </row>
    <row r="243" spans="1:35" s="2" customFormat="1" ht="11.5" x14ac:dyDescent="0.25">
      <c r="A243" s="1"/>
      <c r="B243" s="227"/>
      <c r="C243" s="227"/>
      <c r="D243" s="225"/>
      <c r="E243" s="225"/>
      <c r="F243" s="226"/>
      <c r="G243" s="166"/>
      <c r="H243" s="226"/>
      <c r="I243" s="166"/>
      <c r="J243" s="226"/>
      <c r="K243" s="166"/>
      <c r="L243" s="226"/>
      <c r="M243" s="166"/>
      <c r="N243" s="226"/>
      <c r="O243" s="166"/>
      <c r="P243" s="226"/>
      <c r="Q243" s="166"/>
      <c r="R243" s="226"/>
      <c r="S243" s="1"/>
      <c r="T243" s="1"/>
      <c r="U243" s="1"/>
      <c r="V243" s="4"/>
      <c r="W243" s="4"/>
      <c r="X243" s="4"/>
      <c r="Y243" s="4"/>
      <c r="Z243" s="4"/>
      <c r="AA243" s="4"/>
      <c r="AB243" s="1"/>
      <c r="AC243" s="1"/>
      <c r="AD243" s="1"/>
      <c r="AE243" s="1"/>
      <c r="AF243" s="1"/>
      <c r="AG243" s="1"/>
      <c r="AH243" s="1"/>
      <c r="AI243" s="1"/>
    </row>
    <row r="244" spans="1:35" s="2" customFormat="1" ht="11.5" x14ac:dyDescent="0.25">
      <c r="A244" s="1"/>
      <c r="B244" s="227"/>
      <c r="C244" s="227"/>
      <c r="D244" s="225"/>
      <c r="E244" s="225"/>
      <c r="F244" s="226"/>
      <c r="G244" s="166"/>
      <c r="H244" s="226"/>
      <c r="I244" s="166"/>
      <c r="J244" s="226"/>
      <c r="K244" s="166"/>
      <c r="L244" s="226"/>
      <c r="M244" s="166"/>
      <c r="N244" s="226"/>
      <c r="O244" s="166"/>
      <c r="P244" s="226"/>
      <c r="Q244" s="166"/>
      <c r="R244" s="226"/>
      <c r="S244" s="1"/>
      <c r="T244" s="1"/>
      <c r="U244" s="1"/>
      <c r="V244" s="4"/>
      <c r="W244" s="4"/>
      <c r="X244" s="4"/>
      <c r="Y244" s="4"/>
      <c r="Z244" s="4"/>
      <c r="AA244" s="4"/>
      <c r="AB244" s="1"/>
      <c r="AC244" s="1"/>
      <c r="AD244" s="1"/>
      <c r="AE244" s="1"/>
      <c r="AF244" s="1"/>
      <c r="AG244" s="1"/>
      <c r="AH244" s="1"/>
      <c r="AI244" s="1"/>
    </row>
    <row r="245" spans="1:35" s="2" customFormat="1" ht="11.5" x14ac:dyDescent="0.25">
      <c r="A245" s="1"/>
      <c r="B245" s="227"/>
      <c r="C245" s="227"/>
      <c r="D245" s="225"/>
      <c r="E245" s="225"/>
      <c r="F245" s="226"/>
      <c r="G245" s="166"/>
      <c r="H245" s="226"/>
      <c r="I245" s="166"/>
      <c r="J245" s="226"/>
      <c r="K245" s="166"/>
      <c r="L245" s="226"/>
      <c r="M245" s="166"/>
      <c r="N245" s="226"/>
      <c r="O245" s="166"/>
      <c r="P245" s="226"/>
      <c r="Q245" s="166"/>
      <c r="R245" s="226"/>
      <c r="S245" s="1"/>
      <c r="T245" s="1"/>
      <c r="U245" s="1"/>
      <c r="V245" s="4"/>
      <c r="W245" s="4"/>
      <c r="X245" s="4"/>
      <c r="Y245" s="4"/>
      <c r="Z245" s="4"/>
      <c r="AA245" s="4"/>
      <c r="AB245" s="1"/>
      <c r="AC245" s="1"/>
      <c r="AD245" s="1"/>
      <c r="AE245" s="1"/>
      <c r="AF245" s="1"/>
      <c r="AG245" s="1"/>
      <c r="AH245" s="1"/>
      <c r="AI245" s="1"/>
    </row>
    <row r="246" spans="1:35" s="2" customFormat="1" ht="11.5" x14ac:dyDescent="0.25">
      <c r="A246" s="1"/>
      <c r="B246" s="227"/>
      <c r="C246" s="227"/>
      <c r="D246" s="225"/>
      <c r="E246" s="225"/>
      <c r="F246" s="226"/>
      <c r="G246" s="166"/>
      <c r="H246" s="226"/>
      <c r="I246" s="166"/>
      <c r="J246" s="226"/>
      <c r="K246" s="166"/>
      <c r="L246" s="226"/>
      <c r="M246" s="166"/>
      <c r="N246" s="226"/>
      <c r="O246" s="166"/>
      <c r="P246" s="226"/>
      <c r="Q246" s="166"/>
      <c r="R246" s="226"/>
      <c r="S246" s="1"/>
      <c r="T246" s="1"/>
      <c r="U246" s="1"/>
      <c r="V246" s="4"/>
      <c r="W246" s="4"/>
      <c r="X246" s="4"/>
      <c r="Y246" s="4"/>
      <c r="Z246" s="4"/>
      <c r="AA246" s="4"/>
      <c r="AB246" s="1"/>
      <c r="AC246" s="1"/>
      <c r="AD246" s="1"/>
      <c r="AE246" s="1"/>
      <c r="AF246" s="1"/>
      <c r="AG246" s="1"/>
      <c r="AH246" s="1"/>
      <c r="AI246" s="1"/>
    </row>
    <row r="247" spans="1:35" s="2" customFormat="1" ht="11.5" x14ac:dyDescent="0.25">
      <c r="A247" s="1"/>
      <c r="B247" s="227"/>
      <c r="C247" s="227"/>
      <c r="D247" s="225"/>
      <c r="E247" s="225"/>
      <c r="F247" s="226"/>
      <c r="G247" s="166"/>
      <c r="H247" s="226"/>
      <c r="I247" s="166"/>
      <c r="J247" s="226"/>
      <c r="K247" s="166"/>
      <c r="L247" s="226"/>
      <c r="M247" s="166"/>
      <c r="N247" s="226"/>
      <c r="O247" s="166"/>
      <c r="P247" s="226"/>
      <c r="Q247" s="166"/>
      <c r="R247" s="226"/>
      <c r="S247" s="1"/>
      <c r="T247" s="1"/>
      <c r="U247" s="1"/>
      <c r="V247" s="4"/>
      <c r="W247" s="4"/>
      <c r="X247" s="4"/>
      <c r="Y247" s="4"/>
      <c r="Z247" s="4"/>
      <c r="AA247" s="4"/>
      <c r="AB247" s="1"/>
      <c r="AC247" s="1"/>
      <c r="AD247" s="1"/>
      <c r="AE247" s="1"/>
      <c r="AF247" s="1"/>
      <c r="AG247" s="1"/>
      <c r="AH247" s="1"/>
      <c r="AI247" s="1"/>
    </row>
    <row r="248" spans="1:35" s="2" customFormat="1" ht="11.5" x14ac:dyDescent="0.25">
      <c r="A248" s="1"/>
      <c r="B248" s="227"/>
      <c r="C248" s="227"/>
      <c r="D248" s="225"/>
      <c r="E248" s="225"/>
      <c r="F248" s="226"/>
      <c r="G248" s="166"/>
      <c r="H248" s="226"/>
      <c r="I248" s="166"/>
      <c r="J248" s="226"/>
      <c r="K248" s="166"/>
      <c r="L248" s="226"/>
      <c r="M248" s="166"/>
      <c r="N248" s="226"/>
      <c r="O248" s="166"/>
      <c r="P248" s="226"/>
      <c r="Q248" s="166"/>
      <c r="R248" s="226"/>
      <c r="S248" s="1"/>
      <c r="T248" s="1"/>
      <c r="U248" s="1"/>
      <c r="V248" s="4"/>
      <c r="W248" s="4"/>
      <c r="X248" s="4"/>
      <c r="Y248" s="4"/>
      <c r="Z248" s="4"/>
      <c r="AA248" s="4"/>
      <c r="AB248" s="1"/>
      <c r="AC248" s="1"/>
      <c r="AD248" s="1"/>
      <c r="AE248" s="1"/>
      <c r="AF248" s="1"/>
      <c r="AG248" s="1"/>
      <c r="AH248" s="1"/>
      <c r="AI248" s="1"/>
    </row>
    <row r="249" spans="1:35" s="2" customFormat="1" ht="11.5" x14ac:dyDescent="0.25">
      <c r="A249" s="1"/>
      <c r="B249" s="227"/>
      <c r="C249" s="227"/>
      <c r="D249" s="225"/>
      <c r="E249" s="225"/>
      <c r="F249" s="226"/>
      <c r="G249" s="166"/>
      <c r="H249" s="226"/>
      <c r="I249" s="166"/>
      <c r="J249" s="226"/>
      <c r="K249" s="166"/>
      <c r="L249" s="226"/>
      <c r="M249" s="166"/>
      <c r="N249" s="226"/>
      <c r="O249" s="166"/>
      <c r="P249" s="226"/>
      <c r="Q249" s="166"/>
      <c r="R249" s="226"/>
      <c r="S249" s="1"/>
      <c r="T249" s="1"/>
      <c r="U249" s="1"/>
      <c r="V249" s="4"/>
      <c r="W249" s="4"/>
      <c r="X249" s="4"/>
      <c r="Y249" s="4"/>
      <c r="Z249" s="4"/>
      <c r="AA249" s="4"/>
      <c r="AB249" s="1"/>
      <c r="AC249" s="1"/>
      <c r="AD249" s="1"/>
      <c r="AE249" s="1"/>
      <c r="AF249" s="1"/>
      <c r="AG249" s="1"/>
      <c r="AH249" s="1"/>
      <c r="AI249" s="1"/>
    </row>
    <row r="250" spans="1:35" s="2" customFormat="1" ht="11.5" x14ac:dyDescent="0.25">
      <c r="A250" s="1"/>
      <c r="B250" s="227"/>
      <c r="C250" s="227"/>
      <c r="D250" s="225"/>
      <c r="E250" s="225"/>
      <c r="F250" s="226"/>
      <c r="G250" s="166"/>
      <c r="H250" s="226"/>
      <c r="I250" s="166"/>
      <c r="J250" s="226"/>
      <c r="K250" s="166"/>
      <c r="L250" s="226"/>
      <c r="M250" s="166"/>
      <c r="N250" s="226"/>
      <c r="O250" s="166"/>
      <c r="P250" s="226"/>
      <c r="Q250" s="166"/>
      <c r="R250" s="226"/>
      <c r="S250" s="1"/>
      <c r="T250" s="1"/>
      <c r="U250" s="1"/>
      <c r="V250" s="4"/>
      <c r="W250" s="4"/>
      <c r="X250" s="4"/>
      <c r="Y250" s="4"/>
      <c r="Z250" s="4"/>
      <c r="AA250" s="4"/>
      <c r="AB250" s="1"/>
      <c r="AC250" s="1"/>
      <c r="AD250" s="1"/>
      <c r="AE250" s="1"/>
      <c r="AF250" s="1"/>
      <c r="AG250" s="1"/>
      <c r="AH250" s="1"/>
      <c r="AI250" s="1"/>
    </row>
    <row r="251" spans="1:35" s="2" customFormat="1" ht="11.5" x14ac:dyDescent="0.25">
      <c r="A251" s="1"/>
      <c r="B251" s="227"/>
      <c r="C251" s="227"/>
      <c r="D251" s="225"/>
      <c r="E251" s="225"/>
      <c r="F251" s="226"/>
      <c r="G251" s="166"/>
      <c r="H251" s="226"/>
      <c r="I251" s="166"/>
      <c r="J251" s="226"/>
      <c r="K251" s="166"/>
      <c r="L251" s="226"/>
      <c r="M251" s="166"/>
      <c r="N251" s="226"/>
      <c r="O251" s="166"/>
      <c r="P251" s="226"/>
      <c r="Q251" s="166"/>
      <c r="R251" s="226"/>
      <c r="S251" s="1"/>
      <c r="T251" s="1"/>
      <c r="U251" s="1"/>
      <c r="V251" s="4"/>
      <c r="W251" s="4"/>
      <c r="X251" s="4"/>
      <c r="Y251" s="4"/>
      <c r="Z251" s="4"/>
      <c r="AA251" s="4"/>
      <c r="AB251" s="1"/>
      <c r="AC251" s="1"/>
      <c r="AD251" s="1"/>
      <c r="AE251" s="1"/>
      <c r="AF251" s="1"/>
      <c r="AG251" s="1"/>
      <c r="AH251" s="1"/>
      <c r="AI251" s="1"/>
    </row>
    <row r="252" spans="1:35" s="2" customFormat="1" ht="11.5" x14ac:dyDescent="0.25">
      <c r="A252" s="1"/>
      <c r="B252" s="227"/>
      <c r="C252" s="227"/>
      <c r="D252" s="225"/>
      <c r="E252" s="225"/>
      <c r="F252" s="226"/>
      <c r="G252" s="166"/>
      <c r="H252" s="226"/>
      <c r="I252" s="166"/>
      <c r="J252" s="226"/>
      <c r="K252" s="166"/>
      <c r="L252" s="226"/>
      <c r="M252" s="166"/>
      <c r="N252" s="226"/>
      <c r="O252" s="166"/>
      <c r="P252" s="226"/>
      <c r="Q252" s="166"/>
      <c r="R252" s="226"/>
      <c r="S252" s="1"/>
      <c r="T252" s="1"/>
      <c r="U252" s="1"/>
      <c r="V252" s="4"/>
      <c r="W252" s="4"/>
      <c r="X252" s="4"/>
      <c r="Y252" s="4"/>
      <c r="Z252" s="4"/>
      <c r="AA252" s="4"/>
      <c r="AB252" s="1"/>
      <c r="AC252" s="1"/>
      <c r="AD252" s="1"/>
      <c r="AE252" s="1"/>
      <c r="AF252" s="1"/>
      <c r="AG252" s="1"/>
      <c r="AH252" s="1"/>
      <c r="AI252" s="1"/>
    </row>
    <row r="253" spans="1:35" s="2" customFormat="1" ht="11.5" x14ac:dyDescent="0.25">
      <c r="A253" s="1"/>
      <c r="B253" s="227"/>
      <c r="C253" s="227"/>
      <c r="D253" s="225"/>
      <c r="E253" s="225"/>
      <c r="F253" s="226"/>
      <c r="G253" s="166"/>
      <c r="H253" s="226"/>
      <c r="I253" s="166"/>
      <c r="J253" s="226"/>
      <c r="K253" s="166"/>
      <c r="L253" s="226"/>
      <c r="M253" s="166"/>
      <c r="N253" s="226"/>
      <c r="O253" s="166"/>
      <c r="P253" s="226"/>
      <c r="Q253" s="166"/>
      <c r="R253" s="226"/>
      <c r="S253" s="1"/>
      <c r="T253" s="1"/>
      <c r="U253" s="1"/>
      <c r="V253" s="4"/>
      <c r="W253" s="4"/>
      <c r="X253" s="4"/>
      <c r="Y253" s="4"/>
      <c r="Z253" s="4"/>
      <c r="AA253" s="4"/>
      <c r="AB253" s="1"/>
      <c r="AC253" s="1"/>
      <c r="AD253" s="1"/>
      <c r="AE253" s="1"/>
      <c r="AF253" s="1"/>
      <c r="AG253" s="1"/>
      <c r="AH253" s="1"/>
      <c r="AI253" s="1"/>
    </row>
    <row r="254" spans="1:35" s="2" customFormat="1" ht="11.5" x14ac:dyDescent="0.25">
      <c r="A254" s="1"/>
      <c r="B254" s="227"/>
      <c r="C254" s="227"/>
      <c r="D254" s="225"/>
      <c r="E254" s="225"/>
      <c r="F254" s="226"/>
      <c r="G254" s="166"/>
      <c r="H254" s="226"/>
      <c r="I254" s="166"/>
      <c r="J254" s="226"/>
      <c r="K254" s="166"/>
      <c r="L254" s="226"/>
      <c r="M254" s="166"/>
      <c r="N254" s="226"/>
      <c r="O254" s="166"/>
      <c r="P254" s="226"/>
      <c r="Q254" s="166"/>
      <c r="R254" s="226"/>
      <c r="S254" s="1"/>
      <c r="T254" s="1"/>
      <c r="U254" s="1"/>
      <c r="V254" s="4"/>
      <c r="W254" s="4"/>
      <c r="X254" s="4"/>
      <c r="Y254" s="4"/>
      <c r="Z254" s="4"/>
      <c r="AA254" s="4"/>
      <c r="AB254" s="1"/>
      <c r="AC254" s="1"/>
      <c r="AD254" s="1"/>
      <c r="AE254" s="1"/>
      <c r="AF254" s="1"/>
      <c r="AG254" s="1"/>
      <c r="AH254" s="1"/>
      <c r="AI254" s="1"/>
    </row>
    <row r="255" spans="1:35" s="2" customFormat="1" ht="11.5" x14ac:dyDescent="0.25">
      <c r="A255" s="1"/>
      <c r="B255" s="227"/>
      <c r="C255" s="227"/>
      <c r="D255" s="225"/>
      <c r="E255" s="225"/>
      <c r="F255" s="226"/>
      <c r="G255" s="166"/>
      <c r="H255" s="226"/>
      <c r="I255" s="166"/>
      <c r="J255" s="226"/>
      <c r="K255" s="166"/>
      <c r="L255" s="226"/>
      <c r="M255" s="166"/>
      <c r="N255" s="226"/>
      <c r="O255" s="166"/>
      <c r="P255" s="226"/>
      <c r="Q255" s="166"/>
      <c r="R255" s="226"/>
      <c r="S255" s="1"/>
      <c r="T255" s="1"/>
      <c r="U255" s="1"/>
      <c r="V255" s="4"/>
      <c r="W255" s="4"/>
      <c r="X255" s="4"/>
      <c r="Y255" s="4"/>
      <c r="Z255" s="4"/>
      <c r="AA255" s="4"/>
      <c r="AB255" s="1"/>
      <c r="AC255" s="1"/>
      <c r="AD255" s="1"/>
      <c r="AE255" s="1"/>
      <c r="AF255" s="1"/>
      <c r="AG255" s="1"/>
      <c r="AH255" s="1"/>
      <c r="AI255" s="1"/>
    </row>
    <row r="256" spans="1:35" s="2" customFormat="1" ht="11.5" x14ac:dyDescent="0.25">
      <c r="A256" s="1"/>
      <c r="B256" s="227"/>
      <c r="C256" s="227"/>
      <c r="D256" s="225"/>
      <c r="E256" s="225"/>
      <c r="F256" s="226"/>
      <c r="G256" s="166"/>
      <c r="H256" s="226"/>
      <c r="I256" s="166"/>
      <c r="J256" s="226"/>
      <c r="K256" s="166"/>
      <c r="L256" s="226"/>
      <c r="M256" s="166"/>
      <c r="N256" s="226"/>
      <c r="O256" s="166"/>
      <c r="P256" s="226"/>
      <c r="Q256" s="166"/>
      <c r="R256" s="226"/>
      <c r="S256" s="1"/>
      <c r="T256" s="1"/>
      <c r="U256" s="1"/>
      <c r="V256" s="4"/>
      <c r="W256" s="4"/>
      <c r="X256" s="4"/>
      <c r="Y256" s="4"/>
      <c r="Z256" s="4"/>
      <c r="AA256" s="4"/>
      <c r="AB256" s="1"/>
      <c r="AC256" s="1"/>
      <c r="AD256" s="1"/>
      <c r="AE256" s="1"/>
      <c r="AF256" s="1"/>
      <c r="AG256" s="1"/>
      <c r="AH256" s="1"/>
      <c r="AI256" s="1"/>
    </row>
    <row r="257" spans="1:35" s="2" customFormat="1" ht="11.5" x14ac:dyDescent="0.25">
      <c r="A257" s="1"/>
      <c r="B257" s="227"/>
      <c r="C257" s="227"/>
      <c r="D257" s="225"/>
      <c r="E257" s="225"/>
      <c r="F257" s="226"/>
      <c r="G257" s="166"/>
      <c r="H257" s="226"/>
      <c r="I257" s="166"/>
      <c r="J257" s="226"/>
      <c r="K257" s="166"/>
      <c r="L257" s="226"/>
      <c r="M257" s="166"/>
      <c r="N257" s="226"/>
      <c r="O257" s="166"/>
      <c r="P257" s="226"/>
      <c r="Q257" s="166"/>
      <c r="R257" s="226"/>
      <c r="S257" s="1"/>
      <c r="T257" s="1"/>
      <c r="U257" s="1"/>
      <c r="V257" s="4"/>
      <c r="W257" s="4"/>
      <c r="X257" s="4"/>
      <c r="Y257" s="4"/>
      <c r="Z257" s="4"/>
      <c r="AA257" s="4"/>
      <c r="AB257" s="1"/>
      <c r="AC257" s="1"/>
      <c r="AD257" s="1"/>
      <c r="AE257" s="1"/>
      <c r="AF257" s="1"/>
      <c r="AG257" s="1"/>
      <c r="AH257" s="1"/>
      <c r="AI257" s="1"/>
    </row>
    <row r="258" spans="1:35" s="2" customFormat="1" ht="11.5" x14ac:dyDescent="0.25">
      <c r="A258" s="1"/>
      <c r="B258" s="227"/>
      <c r="C258" s="227"/>
      <c r="D258" s="225"/>
      <c r="E258" s="225"/>
      <c r="F258" s="226"/>
      <c r="G258" s="166"/>
      <c r="H258" s="226"/>
      <c r="I258" s="166"/>
      <c r="J258" s="226"/>
      <c r="K258" s="166"/>
      <c r="L258" s="226"/>
      <c r="M258" s="166"/>
      <c r="N258" s="226"/>
      <c r="O258" s="166"/>
      <c r="P258" s="226"/>
      <c r="Q258" s="166"/>
      <c r="R258" s="226"/>
      <c r="S258" s="1"/>
      <c r="T258" s="1"/>
      <c r="U258" s="1"/>
      <c r="V258" s="4"/>
      <c r="W258" s="4"/>
      <c r="X258" s="4"/>
      <c r="Y258" s="4"/>
      <c r="Z258" s="4"/>
      <c r="AA258" s="4"/>
      <c r="AB258" s="1"/>
      <c r="AC258" s="1"/>
      <c r="AD258" s="1"/>
      <c r="AE258" s="1"/>
      <c r="AF258" s="1"/>
      <c r="AG258" s="1"/>
      <c r="AH258" s="1"/>
      <c r="AI258" s="1"/>
    </row>
    <row r="259" spans="1:35" s="2" customFormat="1" ht="11.5" x14ac:dyDescent="0.25">
      <c r="A259" s="1"/>
      <c r="B259" s="227"/>
      <c r="C259" s="227"/>
      <c r="D259" s="225"/>
      <c r="E259" s="225"/>
      <c r="F259" s="226"/>
      <c r="G259" s="166"/>
      <c r="H259" s="226"/>
      <c r="I259" s="166"/>
      <c r="J259" s="226"/>
      <c r="K259" s="166"/>
      <c r="L259" s="226"/>
      <c r="M259" s="166"/>
      <c r="N259" s="226"/>
      <c r="O259" s="166"/>
      <c r="P259" s="226"/>
      <c r="Q259" s="166"/>
      <c r="R259" s="226"/>
      <c r="S259" s="1"/>
      <c r="T259" s="1"/>
      <c r="U259" s="1"/>
      <c r="V259" s="4"/>
      <c r="W259" s="4"/>
      <c r="X259" s="4"/>
      <c r="Y259" s="4"/>
      <c r="Z259" s="4"/>
      <c r="AA259" s="4"/>
      <c r="AB259" s="1"/>
      <c r="AC259" s="1"/>
      <c r="AD259" s="1"/>
      <c r="AE259" s="1"/>
      <c r="AF259" s="1"/>
      <c r="AG259" s="1"/>
      <c r="AH259" s="1"/>
      <c r="AI259" s="1"/>
    </row>
    <row r="260" spans="1:35" s="2" customFormat="1" ht="11.5" x14ac:dyDescent="0.25">
      <c r="A260" s="1"/>
      <c r="B260" s="227"/>
      <c r="C260" s="227"/>
      <c r="D260" s="225"/>
      <c r="E260" s="225"/>
      <c r="F260" s="226"/>
      <c r="G260" s="166"/>
      <c r="H260" s="226"/>
      <c r="I260" s="166"/>
      <c r="J260" s="226"/>
      <c r="K260" s="166"/>
      <c r="L260" s="226"/>
      <c r="M260" s="166"/>
      <c r="N260" s="226"/>
      <c r="O260" s="166"/>
      <c r="P260" s="226"/>
      <c r="Q260" s="166"/>
      <c r="R260" s="226"/>
      <c r="S260" s="1"/>
      <c r="T260" s="1"/>
      <c r="U260" s="1"/>
      <c r="V260" s="4"/>
      <c r="W260" s="4"/>
      <c r="X260" s="4"/>
      <c r="Y260" s="4"/>
      <c r="Z260" s="4"/>
      <c r="AA260" s="4"/>
      <c r="AB260" s="1"/>
      <c r="AC260" s="1"/>
      <c r="AD260" s="1"/>
      <c r="AE260" s="1"/>
      <c r="AF260" s="1"/>
      <c r="AG260" s="1"/>
      <c r="AH260" s="1"/>
      <c r="AI260" s="1"/>
    </row>
    <row r="261" spans="1:35" s="2" customFormat="1" ht="11.5" x14ac:dyDescent="0.25">
      <c r="A261" s="1"/>
      <c r="B261" s="227"/>
      <c r="C261" s="227"/>
      <c r="D261" s="225"/>
      <c r="E261" s="225"/>
      <c r="F261" s="226"/>
      <c r="G261" s="166"/>
      <c r="H261" s="226"/>
      <c r="I261" s="166"/>
      <c r="J261" s="226"/>
      <c r="K261" s="166"/>
      <c r="L261" s="226"/>
      <c r="M261" s="166"/>
      <c r="N261" s="226"/>
      <c r="O261" s="166"/>
      <c r="P261" s="226"/>
      <c r="Q261" s="166"/>
      <c r="R261" s="226"/>
      <c r="S261" s="1"/>
      <c r="T261" s="1"/>
      <c r="U261" s="1"/>
      <c r="V261" s="4"/>
      <c r="W261" s="4"/>
      <c r="X261" s="4"/>
      <c r="Y261" s="4"/>
      <c r="Z261" s="4"/>
      <c r="AA261" s="4"/>
      <c r="AB261" s="1"/>
      <c r="AC261" s="1"/>
      <c r="AD261" s="1"/>
      <c r="AE261" s="1"/>
      <c r="AF261" s="1"/>
      <c r="AG261" s="1"/>
      <c r="AH261" s="1"/>
      <c r="AI261" s="1"/>
    </row>
    <row r="262" spans="1:35" s="2" customFormat="1" ht="11.5" x14ac:dyDescent="0.25">
      <c r="A262" s="1"/>
      <c r="B262" s="227"/>
      <c r="C262" s="227"/>
      <c r="D262" s="225"/>
      <c r="E262" s="225"/>
      <c r="F262" s="226"/>
      <c r="G262" s="166"/>
      <c r="H262" s="226"/>
      <c r="I262" s="166"/>
      <c r="J262" s="226"/>
      <c r="K262" s="166"/>
      <c r="L262" s="226"/>
      <c r="M262" s="166"/>
      <c r="N262" s="226"/>
      <c r="O262" s="166"/>
      <c r="P262" s="226"/>
      <c r="Q262" s="166"/>
      <c r="R262" s="226"/>
      <c r="S262" s="1"/>
      <c r="T262" s="1"/>
      <c r="U262" s="1"/>
      <c r="V262" s="4"/>
      <c r="W262" s="4"/>
      <c r="X262" s="4"/>
      <c r="Y262" s="4"/>
      <c r="Z262" s="4"/>
      <c r="AA262" s="4"/>
      <c r="AB262" s="1"/>
      <c r="AC262" s="1"/>
      <c r="AD262" s="1"/>
      <c r="AE262" s="1"/>
      <c r="AF262" s="1"/>
      <c r="AG262" s="1"/>
      <c r="AH262" s="1"/>
      <c r="AI262" s="1"/>
    </row>
    <row r="263" spans="1:35" s="2" customFormat="1" ht="11.5" x14ac:dyDescent="0.25">
      <c r="A263" s="1"/>
      <c r="B263" s="227"/>
      <c r="C263" s="227"/>
      <c r="D263" s="225"/>
      <c r="E263" s="225"/>
      <c r="F263" s="226"/>
      <c r="G263" s="166"/>
      <c r="H263" s="226"/>
      <c r="I263" s="166"/>
      <c r="J263" s="226"/>
      <c r="K263" s="166"/>
      <c r="L263" s="226"/>
      <c r="M263" s="166"/>
      <c r="N263" s="226"/>
      <c r="O263" s="166"/>
      <c r="P263" s="226"/>
      <c r="Q263" s="166"/>
      <c r="R263" s="226"/>
      <c r="S263" s="1"/>
      <c r="T263" s="1"/>
      <c r="U263" s="1"/>
      <c r="V263" s="4"/>
      <c r="W263" s="4"/>
      <c r="X263" s="4"/>
      <c r="Y263" s="4"/>
      <c r="Z263" s="4"/>
      <c r="AA263" s="4"/>
      <c r="AB263" s="1"/>
      <c r="AC263" s="1"/>
      <c r="AD263" s="1"/>
      <c r="AE263" s="1"/>
      <c r="AF263" s="1"/>
      <c r="AG263" s="1"/>
      <c r="AH263" s="1"/>
      <c r="AI263" s="1"/>
    </row>
    <row r="264" spans="1:35" s="2" customFormat="1" ht="11.5" x14ac:dyDescent="0.25">
      <c r="A264" s="1"/>
      <c r="B264" s="227"/>
      <c r="C264" s="227"/>
      <c r="D264" s="225"/>
      <c r="E264" s="225"/>
      <c r="F264" s="226"/>
      <c r="G264" s="166"/>
      <c r="H264" s="226"/>
      <c r="I264" s="166"/>
      <c r="J264" s="226"/>
      <c r="K264" s="166"/>
      <c r="L264" s="226"/>
      <c r="M264" s="166"/>
      <c r="N264" s="226"/>
      <c r="O264" s="166"/>
      <c r="P264" s="226"/>
      <c r="Q264" s="166"/>
      <c r="R264" s="226"/>
      <c r="S264" s="1"/>
      <c r="T264" s="1"/>
      <c r="U264" s="1"/>
      <c r="V264" s="4"/>
      <c r="W264" s="4"/>
      <c r="X264" s="4"/>
      <c r="Y264" s="4"/>
      <c r="Z264" s="4"/>
      <c r="AA264" s="4"/>
      <c r="AB264" s="1"/>
      <c r="AC264" s="1"/>
      <c r="AD264" s="1"/>
      <c r="AE264" s="1"/>
      <c r="AF264" s="1"/>
      <c r="AG264" s="1"/>
      <c r="AH264" s="1"/>
      <c r="AI264" s="1"/>
    </row>
    <row r="265" spans="1:35" s="2" customFormat="1" ht="11.5" x14ac:dyDescent="0.25">
      <c r="A265" s="1"/>
      <c r="B265" s="227"/>
      <c r="C265" s="227"/>
      <c r="D265" s="225"/>
      <c r="E265" s="225"/>
      <c r="F265" s="226"/>
      <c r="G265" s="166"/>
      <c r="H265" s="226"/>
      <c r="I265" s="166"/>
      <c r="J265" s="226"/>
      <c r="K265" s="166"/>
      <c r="L265" s="226"/>
      <c r="M265" s="166"/>
      <c r="N265" s="226"/>
      <c r="O265" s="166"/>
      <c r="P265" s="226"/>
      <c r="Q265" s="166"/>
      <c r="R265" s="226"/>
      <c r="S265" s="1"/>
      <c r="T265" s="1"/>
      <c r="U265" s="1"/>
      <c r="V265" s="4"/>
      <c r="W265" s="4"/>
      <c r="X265" s="4"/>
      <c r="Y265" s="4"/>
      <c r="Z265" s="4"/>
      <c r="AA265" s="4"/>
      <c r="AB265" s="1"/>
      <c r="AC265" s="1"/>
      <c r="AD265" s="1"/>
      <c r="AE265" s="1"/>
      <c r="AF265" s="1"/>
      <c r="AG265" s="1"/>
      <c r="AH265" s="1"/>
      <c r="AI265" s="1"/>
    </row>
    <row r="266" spans="1:35" s="2" customFormat="1" ht="11.5" x14ac:dyDescent="0.25">
      <c r="A266" s="1"/>
      <c r="B266" s="227"/>
      <c r="C266" s="227"/>
      <c r="D266" s="225"/>
      <c r="E266" s="225"/>
      <c r="F266" s="226"/>
      <c r="G266" s="166"/>
      <c r="H266" s="226"/>
      <c r="I266" s="166"/>
      <c r="J266" s="226"/>
      <c r="K266" s="166"/>
      <c r="L266" s="226"/>
      <c r="M266" s="166"/>
      <c r="N266" s="226"/>
      <c r="O266" s="166"/>
      <c r="P266" s="226"/>
      <c r="Q266" s="166"/>
      <c r="R266" s="226"/>
      <c r="S266" s="1"/>
      <c r="T266" s="1"/>
      <c r="U266" s="1"/>
      <c r="V266" s="4"/>
      <c r="W266" s="4"/>
      <c r="X266" s="4"/>
      <c r="Y266" s="4"/>
      <c r="Z266" s="4"/>
      <c r="AA266" s="4"/>
      <c r="AB266" s="1"/>
      <c r="AC266" s="1"/>
      <c r="AD266" s="1"/>
      <c r="AE266" s="1"/>
      <c r="AF266" s="1"/>
      <c r="AG266" s="1"/>
      <c r="AH266" s="1"/>
      <c r="AI266" s="1"/>
    </row>
    <row r="267" spans="1:35" s="2" customFormat="1" ht="11.5" x14ac:dyDescent="0.25">
      <c r="A267" s="1"/>
      <c r="B267" s="227"/>
      <c r="C267" s="227"/>
      <c r="D267" s="225"/>
      <c r="E267" s="225"/>
      <c r="F267" s="226"/>
      <c r="G267" s="166"/>
      <c r="H267" s="226"/>
      <c r="I267" s="166"/>
      <c r="J267" s="226"/>
      <c r="K267" s="166"/>
      <c r="L267" s="226"/>
      <c r="M267" s="166"/>
      <c r="N267" s="226"/>
      <c r="O267" s="166"/>
      <c r="P267" s="226"/>
      <c r="Q267" s="166"/>
      <c r="R267" s="226"/>
      <c r="S267" s="1"/>
      <c r="T267" s="1"/>
      <c r="U267" s="1"/>
      <c r="V267" s="4"/>
      <c r="W267" s="4"/>
      <c r="X267" s="4"/>
      <c r="Y267" s="4"/>
      <c r="Z267" s="4"/>
      <c r="AA267" s="4"/>
      <c r="AB267" s="1"/>
      <c r="AC267" s="1"/>
      <c r="AD267" s="1"/>
      <c r="AE267" s="1"/>
      <c r="AF267" s="1"/>
      <c r="AG267" s="1"/>
      <c r="AH267" s="1"/>
      <c r="AI267" s="1"/>
    </row>
    <row r="268" spans="1:35" s="2" customFormat="1" ht="11.5" x14ac:dyDescent="0.25">
      <c r="A268" s="1"/>
      <c r="B268" s="227"/>
      <c r="C268" s="227"/>
      <c r="D268" s="225"/>
      <c r="E268" s="225"/>
      <c r="F268" s="226"/>
      <c r="G268" s="166"/>
      <c r="H268" s="226"/>
      <c r="I268" s="166"/>
      <c r="J268" s="226"/>
      <c r="K268" s="166"/>
      <c r="L268" s="226"/>
      <c r="M268" s="166"/>
      <c r="N268" s="226"/>
      <c r="O268" s="166"/>
      <c r="P268" s="226"/>
      <c r="Q268" s="166"/>
      <c r="R268" s="226"/>
      <c r="S268" s="1"/>
      <c r="T268" s="1"/>
      <c r="U268" s="1"/>
      <c r="V268" s="4"/>
      <c r="W268" s="4"/>
      <c r="X268" s="4"/>
      <c r="Y268" s="4"/>
      <c r="Z268" s="4"/>
      <c r="AA268" s="4"/>
      <c r="AB268" s="1"/>
      <c r="AC268" s="1"/>
      <c r="AD268" s="1"/>
      <c r="AE268" s="1"/>
      <c r="AF268" s="1"/>
      <c r="AG268" s="1"/>
      <c r="AH268" s="1"/>
      <c r="AI268" s="1"/>
    </row>
    <row r="269" spans="1:35" s="2" customFormat="1" ht="11.5" x14ac:dyDescent="0.25">
      <c r="A269" s="1"/>
      <c r="B269" s="227"/>
      <c r="C269" s="227"/>
      <c r="D269" s="225"/>
      <c r="E269" s="225"/>
      <c r="F269" s="226"/>
      <c r="G269" s="166"/>
      <c r="H269" s="226"/>
      <c r="I269" s="166"/>
      <c r="J269" s="226"/>
      <c r="K269" s="166"/>
      <c r="L269" s="226"/>
      <c r="M269" s="166"/>
      <c r="N269" s="226"/>
      <c r="O269" s="166"/>
      <c r="P269" s="226"/>
      <c r="Q269" s="166"/>
      <c r="R269" s="226"/>
      <c r="S269" s="1"/>
      <c r="T269" s="1"/>
      <c r="U269" s="1"/>
      <c r="V269" s="4"/>
      <c r="W269" s="4"/>
      <c r="X269" s="4"/>
      <c r="Y269" s="4"/>
      <c r="Z269" s="4"/>
      <c r="AA269" s="4"/>
      <c r="AB269" s="1"/>
      <c r="AC269" s="1"/>
      <c r="AD269" s="1"/>
      <c r="AE269" s="1"/>
      <c r="AF269" s="1"/>
      <c r="AG269" s="1"/>
      <c r="AH269" s="1"/>
      <c r="AI269" s="1"/>
    </row>
    <row r="270" spans="1:35" s="2" customFormat="1" ht="11.5" x14ac:dyDescent="0.25">
      <c r="A270" s="1"/>
      <c r="B270" s="227"/>
      <c r="C270" s="227"/>
      <c r="D270" s="225"/>
      <c r="E270" s="225"/>
      <c r="F270" s="226"/>
      <c r="G270" s="166"/>
      <c r="H270" s="226"/>
      <c r="I270" s="166"/>
      <c r="J270" s="226"/>
      <c r="K270" s="166"/>
      <c r="L270" s="226"/>
      <c r="M270" s="166"/>
      <c r="N270" s="226"/>
      <c r="O270" s="166"/>
      <c r="P270" s="226"/>
      <c r="Q270" s="166"/>
      <c r="R270" s="226"/>
      <c r="S270" s="1"/>
      <c r="T270" s="1"/>
      <c r="U270" s="1"/>
      <c r="V270" s="4"/>
      <c r="W270" s="4"/>
      <c r="X270" s="4"/>
      <c r="Y270" s="4"/>
      <c r="Z270" s="4"/>
      <c r="AA270" s="4"/>
      <c r="AB270" s="1"/>
      <c r="AC270" s="1"/>
      <c r="AD270" s="1"/>
      <c r="AE270" s="1"/>
      <c r="AF270" s="1"/>
      <c r="AG270" s="1"/>
      <c r="AH270" s="1"/>
      <c r="AI270" s="1"/>
    </row>
    <row r="271" spans="1:35" s="2" customFormat="1" ht="11.5" x14ac:dyDescent="0.25">
      <c r="A271" s="1"/>
      <c r="B271" s="227"/>
      <c r="C271" s="227"/>
      <c r="D271" s="225"/>
      <c r="E271" s="225"/>
      <c r="F271" s="226"/>
      <c r="G271" s="166"/>
      <c r="H271" s="226"/>
      <c r="I271" s="166"/>
      <c r="J271" s="226"/>
      <c r="K271" s="166"/>
      <c r="L271" s="226"/>
      <c r="M271" s="166"/>
      <c r="N271" s="226"/>
      <c r="O271" s="166"/>
      <c r="P271" s="226"/>
      <c r="Q271" s="166"/>
      <c r="R271" s="226"/>
      <c r="S271" s="1"/>
      <c r="T271" s="1"/>
      <c r="U271" s="1"/>
      <c r="V271" s="4"/>
      <c r="W271" s="4"/>
      <c r="X271" s="4"/>
      <c r="Y271" s="4"/>
      <c r="Z271" s="4"/>
      <c r="AA271" s="4"/>
      <c r="AB271" s="1"/>
      <c r="AC271" s="1"/>
      <c r="AD271" s="1"/>
      <c r="AE271" s="1"/>
      <c r="AF271" s="1"/>
      <c r="AG271" s="1"/>
      <c r="AH271" s="1"/>
      <c r="AI271" s="1"/>
    </row>
    <row r="272" spans="1:35" s="2" customFormat="1" ht="11.5" x14ac:dyDescent="0.25">
      <c r="A272" s="1"/>
      <c r="B272" s="227"/>
      <c r="C272" s="227"/>
      <c r="D272" s="225"/>
      <c r="E272" s="225"/>
      <c r="F272" s="226"/>
      <c r="G272" s="166"/>
      <c r="H272" s="226"/>
      <c r="I272" s="166"/>
      <c r="J272" s="226"/>
      <c r="K272" s="166"/>
      <c r="L272" s="226"/>
      <c r="M272" s="166"/>
      <c r="N272" s="226"/>
      <c r="O272" s="166"/>
      <c r="P272" s="226"/>
      <c r="Q272" s="166"/>
      <c r="R272" s="226"/>
      <c r="S272" s="1"/>
      <c r="T272" s="1"/>
      <c r="U272" s="1"/>
      <c r="V272" s="4"/>
      <c r="W272" s="4"/>
      <c r="X272" s="4"/>
      <c r="Y272" s="4"/>
      <c r="Z272" s="4"/>
      <c r="AA272" s="4"/>
      <c r="AB272" s="1"/>
      <c r="AC272" s="1"/>
      <c r="AD272" s="1"/>
      <c r="AE272" s="1"/>
      <c r="AF272" s="1"/>
      <c r="AG272" s="1"/>
      <c r="AH272" s="1"/>
      <c r="AI272" s="1"/>
    </row>
    <row r="273" spans="1:35" s="2" customFormat="1" ht="11.5" x14ac:dyDescent="0.25">
      <c r="A273" s="1"/>
      <c r="B273" s="227"/>
      <c r="C273" s="227"/>
      <c r="D273" s="225"/>
      <c r="E273" s="225"/>
      <c r="F273" s="226"/>
      <c r="G273" s="166"/>
      <c r="H273" s="226"/>
      <c r="I273" s="166"/>
      <c r="J273" s="226"/>
      <c r="K273" s="166"/>
      <c r="L273" s="226"/>
      <c r="M273" s="166"/>
      <c r="N273" s="226"/>
      <c r="O273" s="166"/>
      <c r="P273" s="226"/>
      <c r="Q273" s="166"/>
      <c r="R273" s="226"/>
      <c r="S273" s="1"/>
      <c r="T273" s="1"/>
      <c r="U273" s="1"/>
      <c r="V273" s="4"/>
      <c r="W273" s="4"/>
      <c r="X273" s="4"/>
      <c r="Y273" s="4"/>
      <c r="Z273" s="4"/>
      <c r="AA273" s="4"/>
      <c r="AB273" s="1"/>
      <c r="AC273" s="1"/>
      <c r="AD273" s="1"/>
      <c r="AE273" s="1"/>
      <c r="AF273" s="1"/>
      <c r="AG273" s="1"/>
      <c r="AH273" s="1"/>
      <c r="AI273" s="1"/>
    </row>
    <row r="274" spans="1:35" s="2" customFormat="1" ht="11.5" x14ac:dyDescent="0.25">
      <c r="A274" s="1"/>
      <c r="B274" s="227"/>
      <c r="C274" s="227"/>
      <c r="D274" s="225"/>
      <c r="E274" s="225"/>
      <c r="F274" s="226"/>
      <c r="G274" s="166"/>
      <c r="H274" s="226"/>
      <c r="I274" s="166"/>
      <c r="J274" s="226"/>
      <c r="K274" s="166"/>
      <c r="L274" s="226"/>
      <c r="M274" s="166"/>
      <c r="N274" s="226"/>
      <c r="O274" s="166"/>
      <c r="P274" s="226"/>
      <c r="Q274" s="166"/>
      <c r="R274" s="226"/>
      <c r="S274" s="1"/>
      <c r="T274" s="1"/>
      <c r="U274" s="1"/>
      <c r="V274" s="4"/>
      <c r="W274" s="4"/>
      <c r="X274" s="4"/>
      <c r="Y274" s="4"/>
      <c r="Z274" s="4"/>
      <c r="AA274" s="4"/>
      <c r="AB274" s="1"/>
      <c r="AC274" s="1"/>
      <c r="AD274" s="1"/>
      <c r="AE274" s="1"/>
      <c r="AF274" s="1"/>
      <c r="AG274" s="1"/>
      <c r="AH274" s="1"/>
      <c r="AI274" s="1"/>
    </row>
    <row r="275" spans="1:35" s="2" customFormat="1" ht="11.5" x14ac:dyDescent="0.25">
      <c r="A275" s="1"/>
      <c r="B275" s="227"/>
      <c r="C275" s="227"/>
      <c r="D275" s="225"/>
      <c r="E275" s="225"/>
      <c r="F275" s="226"/>
      <c r="G275" s="166"/>
      <c r="H275" s="226"/>
      <c r="I275" s="166"/>
      <c r="J275" s="226"/>
      <c r="K275" s="166"/>
      <c r="L275" s="226"/>
      <c r="M275" s="166"/>
      <c r="N275" s="226"/>
      <c r="O275" s="166"/>
      <c r="P275" s="226"/>
      <c r="Q275" s="166"/>
      <c r="R275" s="226"/>
      <c r="S275" s="1"/>
      <c r="T275" s="1"/>
      <c r="U275" s="1"/>
      <c r="V275" s="4"/>
      <c r="W275" s="4"/>
      <c r="X275" s="4"/>
      <c r="Y275" s="4"/>
      <c r="Z275" s="4"/>
      <c r="AA275" s="4"/>
      <c r="AB275" s="1"/>
      <c r="AC275" s="1"/>
      <c r="AD275" s="1"/>
      <c r="AE275" s="1"/>
      <c r="AF275" s="1"/>
      <c r="AG275" s="1"/>
      <c r="AH275" s="1"/>
      <c r="AI275" s="1"/>
    </row>
    <row r="276" spans="1:35" s="2" customFormat="1" ht="11.5" x14ac:dyDescent="0.25">
      <c r="A276" s="1"/>
      <c r="B276" s="227"/>
      <c r="C276" s="227"/>
      <c r="D276" s="225"/>
      <c r="E276" s="225"/>
      <c r="F276" s="226"/>
      <c r="G276" s="166"/>
      <c r="H276" s="226"/>
      <c r="I276" s="166"/>
      <c r="J276" s="226"/>
      <c r="K276" s="166"/>
      <c r="L276" s="226"/>
      <c r="M276" s="166"/>
      <c r="N276" s="226"/>
      <c r="O276" s="166"/>
      <c r="P276" s="226"/>
      <c r="Q276" s="166"/>
      <c r="R276" s="226"/>
      <c r="S276" s="1"/>
      <c r="T276" s="1"/>
      <c r="U276" s="1"/>
      <c r="V276" s="4"/>
      <c r="W276" s="4"/>
      <c r="X276" s="4"/>
      <c r="Y276" s="4"/>
      <c r="Z276" s="4"/>
      <c r="AA276" s="4"/>
      <c r="AB276" s="1"/>
      <c r="AC276" s="1"/>
      <c r="AD276" s="1"/>
      <c r="AE276" s="1"/>
      <c r="AF276" s="1"/>
      <c r="AG276" s="1"/>
      <c r="AH276" s="1"/>
      <c r="AI276" s="1"/>
    </row>
    <row r="277" spans="1:35" s="2" customFormat="1" ht="11.5" x14ac:dyDescent="0.25">
      <c r="A277" s="1"/>
      <c r="B277" s="227"/>
      <c r="C277" s="227"/>
      <c r="D277" s="225"/>
      <c r="E277" s="225"/>
      <c r="F277" s="226"/>
      <c r="G277" s="166"/>
      <c r="H277" s="226"/>
      <c r="I277" s="166"/>
      <c r="J277" s="226"/>
      <c r="K277" s="166"/>
      <c r="L277" s="226"/>
      <c r="M277" s="166"/>
      <c r="N277" s="226"/>
      <c r="O277" s="166"/>
      <c r="P277" s="226"/>
      <c r="Q277" s="166"/>
      <c r="R277" s="226"/>
      <c r="S277" s="1"/>
      <c r="T277" s="1"/>
      <c r="U277" s="1"/>
      <c r="V277" s="4"/>
      <c r="W277" s="4"/>
      <c r="X277" s="4"/>
      <c r="Y277" s="4"/>
      <c r="Z277" s="4"/>
      <c r="AA277" s="4"/>
      <c r="AB277" s="1"/>
      <c r="AC277" s="1"/>
      <c r="AD277" s="1"/>
      <c r="AE277" s="1"/>
      <c r="AF277" s="1"/>
      <c r="AG277" s="1"/>
      <c r="AH277" s="1"/>
      <c r="AI277" s="1"/>
    </row>
    <row r="278" spans="1:35" s="2" customFormat="1" ht="11.5" x14ac:dyDescent="0.25">
      <c r="A278" s="1"/>
      <c r="B278" s="227"/>
      <c r="C278" s="227"/>
      <c r="D278" s="225"/>
      <c r="E278" s="225"/>
      <c r="F278" s="226"/>
      <c r="G278" s="166"/>
      <c r="H278" s="226"/>
      <c r="I278" s="166"/>
      <c r="J278" s="226"/>
      <c r="K278" s="166"/>
      <c r="L278" s="226"/>
      <c r="M278" s="166"/>
      <c r="N278" s="226"/>
      <c r="O278" s="166"/>
      <c r="P278" s="226"/>
      <c r="Q278" s="166"/>
      <c r="R278" s="226"/>
      <c r="S278" s="1"/>
      <c r="T278" s="1"/>
      <c r="U278" s="1"/>
      <c r="V278" s="4"/>
      <c r="W278" s="4"/>
      <c r="X278" s="4"/>
      <c r="Y278" s="4"/>
      <c r="Z278" s="4"/>
      <c r="AA278" s="4"/>
      <c r="AB278" s="1"/>
      <c r="AC278" s="1"/>
      <c r="AD278" s="1"/>
      <c r="AE278" s="1"/>
      <c r="AF278" s="1"/>
      <c r="AG278" s="1"/>
      <c r="AH278" s="1"/>
      <c r="AI278" s="1"/>
    </row>
    <row r="279" spans="1:35" s="2" customFormat="1" ht="11.5" x14ac:dyDescent="0.25">
      <c r="A279" s="1"/>
      <c r="B279" s="227"/>
      <c r="C279" s="227"/>
      <c r="D279" s="225"/>
      <c r="E279" s="225"/>
      <c r="F279" s="226"/>
      <c r="G279" s="166"/>
      <c r="H279" s="226"/>
      <c r="I279" s="166"/>
      <c r="J279" s="226"/>
      <c r="K279" s="166"/>
      <c r="L279" s="226"/>
      <c r="M279" s="166"/>
      <c r="N279" s="226"/>
      <c r="O279" s="166"/>
      <c r="P279" s="226"/>
      <c r="Q279" s="166"/>
      <c r="R279" s="226"/>
      <c r="S279" s="1"/>
      <c r="T279" s="1"/>
      <c r="U279" s="1"/>
      <c r="V279" s="4"/>
      <c r="W279" s="4"/>
      <c r="X279" s="4"/>
      <c r="Y279" s="4"/>
      <c r="Z279" s="4"/>
      <c r="AA279" s="4"/>
      <c r="AB279" s="1"/>
      <c r="AC279" s="1"/>
      <c r="AD279" s="1"/>
      <c r="AE279" s="1"/>
      <c r="AF279" s="1"/>
      <c r="AG279" s="1"/>
      <c r="AH279" s="1"/>
      <c r="AI279" s="1"/>
    </row>
    <row r="280" spans="1:35" s="2" customFormat="1" ht="11.5" x14ac:dyDescent="0.25">
      <c r="A280" s="1"/>
      <c r="B280" s="227"/>
      <c r="C280" s="227"/>
      <c r="D280" s="225"/>
      <c r="E280" s="225"/>
      <c r="F280" s="226"/>
      <c r="G280" s="166"/>
      <c r="H280" s="226"/>
      <c r="I280" s="166"/>
      <c r="J280" s="226"/>
      <c r="K280" s="166"/>
      <c r="L280" s="226"/>
      <c r="M280" s="166"/>
      <c r="N280" s="226"/>
      <c r="O280" s="166"/>
      <c r="P280" s="226"/>
      <c r="Q280" s="166"/>
      <c r="R280" s="226"/>
      <c r="S280" s="1"/>
      <c r="T280" s="1"/>
      <c r="U280" s="1"/>
      <c r="V280" s="4"/>
      <c r="W280" s="4"/>
      <c r="X280" s="4"/>
      <c r="Y280" s="4"/>
      <c r="Z280" s="4"/>
      <c r="AA280" s="4"/>
      <c r="AB280" s="1"/>
      <c r="AC280" s="1"/>
      <c r="AD280" s="1"/>
      <c r="AE280" s="1"/>
      <c r="AF280" s="1"/>
      <c r="AG280" s="1"/>
      <c r="AH280" s="1"/>
      <c r="AI280" s="1"/>
    </row>
    <row r="281" spans="1:35" s="2" customFormat="1" ht="11.5" x14ac:dyDescent="0.25">
      <c r="A281" s="1"/>
      <c r="B281" s="227"/>
      <c r="C281" s="227"/>
      <c r="D281" s="225"/>
      <c r="E281" s="225"/>
      <c r="F281" s="226"/>
      <c r="G281" s="166"/>
      <c r="H281" s="226"/>
      <c r="I281" s="166"/>
      <c r="J281" s="226"/>
      <c r="K281" s="166"/>
      <c r="L281" s="226"/>
      <c r="M281" s="166"/>
      <c r="N281" s="226"/>
      <c r="O281" s="166"/>
      <c r="P281" s="226"/>
      <c r="Q281" s="166"/>
      <c r="R281" s="226"/>
      <c r="S281" s="1"/>
      <c r="T281" s="1"/>
      <c r="U281" s="1"/>
      <c r="V281" s="4"/>
      <c r="W281" s="4"/>
      <c r="X281" s="4"/>
      <c r="Y281" s="4"/>
      <c r="Z281" s="4"/>
      <c r="AA281" s="4"/>
      <c r="AB281" s="1"/>
      <c r="AC281" s="1"/>
      <c r="AD281" s="1"/>
      <c r="AE281" s="1"/>
      <c r="AF281" s="1"/>
      <c r="AG281" s="1"/>
      <c r="AH281" s="1"/>
      <c r="AI281" s="1"/>
    </row>
    <row r="282" spans="1:35" s="2" customFormat="1" ht="11.5" x14ac:dyDescent="0.25">
      <c r="A282" s="1"/>
      <c r="B282" s="227"/>
      <c r="C282" s="227"/>
      <c r="D282" s="225"/>
      <c r="E282" s="225"/>
      <c r="F282" s="226"/>
      <c r="G282" s="166"/>
      <c r="H282" s="226"/>
      <c r="I282" s="166"/>
      <c r="J282" s="226"/>
      <c r="K282" s="166"/>
      <c r="L282" s="226"/>
      <c r="M282" s="166"/>
      <c r="N282" s="226"/>
      <c r="O282" s="166"/>
      <c r="P282" s="226"/>
      <c r="Q282" s="166"/>
      <c r="R282" s="226"/>
      <c r="S282" s="1"/>
      <c r="T282" s="1"/>
      <c r="U282" s="1"/>
      <c r="V282" s="4"/>
      <c r="W282" s="4"/>
      <c r="X282" s="4"/>
      <c r="Y282" s="4"/>
      <c r="Z282" s="4"/>
      <c r="AA282" s="4"/>
      <c r="AB282" s="1"/>
      <c r="AC282" s="1"/>
      <c r="AD282" s="1"/>
      <c r="AE282" s="1"/>
      <c r="AF282" s="1"/>
      <c r="AG282" s="1"/>
      <c r="AH282" s="1"/>
      <c r="AI282" s="1"/>
    </row>
    <row r="283" spans="1:35" s="2" customFormat="1" ht="11.5" x14ac:dyDescent="0.25">
      <c r="A283" s="1"/>
      <c r="B283" s="227"/>
      <c r="C283" s="227"/>
      <c r="D283" s="225"/>
      <c r="E283" s="225"/>
      <c r="F283" s="226"/>
      <c r="G283" s="166"/>
      <c r="H283" s="226"/>
      <c r="I283" s="166"/>
      <c r="J283" s="226"/>
      <c r="K283" s="166"/>
      <c r="L283" s="226"/>
      <c r="M283" s="166"/>
      <c r="N283" s="226"/>
      <c r="O283" s="166"/>
      <c r="P283" s="226"/>
      <c r="Q283" s="166"/>
      <c r="R283" s="226"/>
      <c r="S283" s="1"/>
      <c r="T283" s="1"/>
      <c r="U283" s="1"/>
      <c r="V283" s="4"/>
      <c r="W283" s="4"/>
      <c r="X283" s="4"/>
      <c r="Y283" s="4"/>
      <c r="Z283" s="4"/>
      <c r="AA283" s="4"/>
      <c r="AB283" s="1"/>
      <c r="AC283" s="1"/>
      <c r="AD283" s="1"/>
      <c r="AE283" s="1"/>
      <c r="AF283" s="1"/>
      <c r="AG283" s="1"/>
      <c r="AH283" s="1"/>
      <c r="AI283" s="1"/>
    </row>
    <row r="284" spans="1:35" s="2" customFormat="1" ht="11.5" x14ac:dyDescent="0.25">
      <c r="A284" s="1"/>
      <c r="B284" s="227"/>
      <c r="C284" s="227"/>
      <c r="D284" s="225"/>
      <c r="E284" s="225"/>
      <c r="F284" s="226"/>
      <c r="G284" s="166"/>
      <c r="H284" s="226"/>
      <c r="I284" s="166"/>
      <c r="J284" s="226"/>
      <c r="K284" s="166"/>
      <c r="L284" s="226"/>
      <c r="M284" s="166"/>
      <c r="N284" s="226"/>
      <c r="O284" s="166"/>
      <c r="P284" s="226"/>
      <c r="Q284" s="166"/>
      <c r="R284" s="226"/>
      <c r="S284" s="1"/>
      <c r="T284" s="1"/>
      <c r="U284" s="1"/>
      <c r="V284" s="4"/>
      <c r="W284" s="4"/>
      <c r="X284" s="4"/>
      <c r="Y284" s="4"/>
      <c r="Z284" s="4"/>
      <c r="AA284" s="4"/>
      <c r="AB284" s="1"/>
      <c r="AC284" s="1"/>
      <c r="AD284" s="1"/>
      <c r="AE284" s="1"/>
      <c r="AF284" s="1"/>
      <c r="AG284" s="1"/>
      <c r="AH284" s="1"/>
      <c r="AI284" s="1"/>
    </row>
    <row r="285" spans="1:35" s="2" customFormat="1" ht="11.5" x14ac:dyDescent="0.25">
      <c r="A285" s="1"/>
      <c r="B285" s="227"/>
      <c r="C285" s="227"/>
      <c r="D285" s="225"/>
      <c r="E285" s="225"/>
      <c r="F285" s="226"/>
      <c r="G285" s="166"/>
      <c r="H285" s="226"/>
      <c r="I285" s="166"/>
      <c r="J285" s="226"/>
      <c r="K285" s="166"/>
      <c r="L285" s="226"/>
      <c r="M285" s="166"/>
      <c r="N285" s="226"/>
      <c r="O285" s="166"/>
      <c r="P285" s="226"/>
      <c r="Q285" s="166"/>
      <c r="R285" s="226"/>
      <c r="S285" s="1"/>
      <c r="T285" s="1"/>
      <c r="U285" s="1"/>
      <c r="V285" s="4"/>
      <c r="W285" s="4"/>
      <c r="X285" s="4"/>
      <c r="Y285" s="4"/>
      <c r="Z285" s="4"/>
      <c r="AA285" s="4"/>
      <c r="AB285" s="1"/>
      <c r="AC285" s="1"/>
      <c r="AD285" s="1"/>
      <c r="AE285" s="1"/>
      <c r="AF285" s="1"/>
      <c r="AG285" s="1"/>
      <c r="AH285" s="1"/>
      <c r="AI285" s="1"/>
    </row>
    <row r="286" spans="1:35" s="2" customFormat="1" ht="11.5" x14ac:dyDescent="0.25">
      <c r="A286" s="1"/>
      <c r="B286" s="227"/>
      <c r="C286" s="227"/>
      <c r="D286" s="225"/>
      <c r="E286" s="225"/>
      <c r="F286" s="226"/>
      <c r="G286" s="166"/>
      <c r="H286" s="226"/>
      <c r="I286" s="166"/>
      <c r="J286" s="226"/>
      <c r="K286" s="166"/>
      <c r="L286" s="226"/>
      <c r="M286" s="166"/>
      <c r="N286" s="226"/>
      <c r="O286" s="166"/>
      <c r="P286" s="226"/>
      <c r="Q286" s="166"/>
      <c r="R286" s="226"/>
      <c r="S286" s="1"/>
      <c r="T286" s="1"/>
      <c r="U286" s="1"/>
      <c r="V286" s="4"/>
      <c r="W286" s="4"/>
      <c r="X286" s="4"/>
      <c r="Y286" s="4"/>
      <c r="Z286" s="4"/>
      <c r="AA286" s="4"/>
      <c r="AB286" s="1"/>
      <c r="AC286" s="1"/>
      <c r="AD286" s="1"/>
      <c r="AE286" s="1"/>
      <c r="AF286" s="1"/>
      <c r="AG286" s="1"/>
      <c r="AH286" s="1"/>
      <c r="AI286" s="1"/>
    </row>
    <row r="287" spans="1:35" s="2" customFormat="1" ht="11.5" x14ac:dyDescent="0.25">
      <c r="A287" s="1"/>
      <c r="B287" s="227"/>
      <c r="C287" s="227"/>
      <c r="D287" s="225"/>
      <c r="E287" s="225"/>
      <c r="F287" s="226"/>
      <c r="G287" s="166"/>
      <c r="H287" s="226"/>
      <c r="I287" s="166"/>
      <c r="J287" s="226"/>
      <c r="K287" s="166"/>
      <c r="L287" s="226"/>
      <c r="M287" s="166"/>
      <c r="N287" s="226"/>
      <c r="O287" s="166"/>
      <c r="P287" s="226"/>
      <c r="Q287" s="166"/>
      <c r="R287" s="226"/>
      <c r="S287" s="1"/>
      <c r="T287" s="1"/>
      <c r="U287" s="1"/>
      <c r="V287" s="4"/>
      <c r="W287" s="4"/>
      <c r="X287" s="4"/>
      <c r="Y287" s="4"/>
      <c r="Z287" s="4"/>
      <c r="AA287" s="4"/>
      <c r="AB287" s="1"/>
      <c r="AC287" s="1"/>
      <c r="AD287" s="1"/>
      <c r="AE287" s="1"/>
      <c r="AF287" s="1"/>
      <c r="AG287" s="1"/>
      <c r="AH287" s="1"/>
      <c r="AI287" s="1"/>
    </row>
    <row r="288" spans="1:35" s="2" customFormat="1" ht="11.5" x14ac:dyDescent="0.25">
      <c r="A288" s="1"/>
      <c r="B288" s="227"/>
      <c r="C288" s="227"/>
      <c r="D288" s="225"/>
      <c r="E288" s="225"/>
      <c r="F288" s="226"/>
      <c r="G288" s="166"/>
      <c r="H288" s="226"/>
      <c r="I288" s="166"/>
      <c r="J288" s="226"/>
      <c r="K288" s="166"/>
      <c r="L288" s="226"/>
      <c r="M288" s="166"/>
      <c r="N288" s="226"/>
      <c r="O288" s="166"/>
      <c r="P288" s="226"/>
      <c r="Q288" s="166"/>
      <c r="R288" s="226"/>
      <c r="S288" s="1"/>
      <c r="T288" s="1"/>
      <c r="U288" s="1"/>
      <c r="V288" s="4"/>
      <c r="W288" s="4"/>
      <c r="X288" s="4"/>
      <c r="Y288" s="4"/>
      <c r="Z288" s="4"/>
      <c r="AA288" s="4"/>
      <c r="AB288" s="1"/>
      <c r="AC288" s="1"/>
      <c r="AD288" s="1"/>
      <c r="AE288" s="1"/>
      <c r="AF288" s="1"/>
      <c r="AG288" s="1"/>
      <c r="AH288" s="1"/>
      <c r="AI288" s="1"/>
    </row>
    <row r="289" spans="1:35" s="2" customFormat="1" ht="11.5" x14ac:dyDescent="0.25">
      <c r="A289" s="1"/>
      <c r="B289" s="227"/>
      <c r="C289" s="227"/>
      <c r="D289" s="225"/>
      <c r="E289" s="225"/>
      <c r="F289" s="226"/>
      <c r="G289" s="166"/>
      <c r="H289" s="226"/>
      <c r="I289" s="166"/>
      <c r="J289" s="226"/>
      <c r="K289" s="166"/>
      <c r="L289" s="226"/>
      <c r="M289" s="166"/>
      <c r="N289" s="226"/>
      <c r="O289" s="166"/>
      <c r="P289" s="226"/>
      <c r="Q289" s="166"/>
      <c r="R289" s="226"/>
      <c r="S289" s="1"/>
      <c r="T289" s="1"/>
      <c r="U289" s="1"/>
      <c r="V289" s="4"/>
      <c r="W289" s="4"/>
      <c r="X289" s="4"/>
      <c r="Y289" s="4"/>
      <c r="Z289" s="4"/>
      <c r="AA289" s="4"/>
      <c r="AB289" s="1"/>
      <c r="AC289" s="1"/>
      <c r="AD289" s="1"/>
      <c r="AE289" s="1"/>
      <c r="AF289" s="1"/>
      <c r="AG289" s="1"/>
      <c r="AH289" s="1"/>
      <c r="AI289" s="1"/>
    </row>
    <row r="290" spans="1:35" s="2" customFormat="1" ht="11.5" x14ac:dyDescent="0.25">
      <c r="A290" s="1"/>
      <c r="B290" s="227"/>
      <c r="C290" s="227"/>
      <c r="D290" s="225"/>
      <c r="E290" s="225"/>
      <c r="F290" s="226"/>
      <c r="G290" s="166"/>
      <c r="H290" s="226"/>
      <c r="I290" s="166"/>
      <c r="J290" s="226"/>
      <c r="K290" s="166"/>
      <c r="L290" s="226"/>
      <c r="M290" s="166"/>
      <c r="N290" s="226"/>
      <c r="O290" s="166"/>
      <c r="P290" s="226"/>
      <c r="Q290" s="166"/>
      <c r="R290" s="226"/>
      <c r="S290" s="1"/>
      <c r="T290" s="1"/>
      <c r="U290" s="1"/>
      <c r="V290" s="4"/>
      <c r="W290" s="4"/>
      <c r="X290" s="4"/>
      <c r="Y290" s="4"/>
      <c r="Z290" s="4"/>
      <c r="AA290" s="4"/>
      <c r="AB290" s="1"/>
      <c r="AC290" s="1"/>
      <c r="AD290" s="1"/>
      <c r="AE290" s="1"/>
      <c r="AF290" s="1"/>
      <c r="AG290" s="1"/>
      <c r="AH290" s="1"/>
      <c r="AI290" s="1"/>
    </row>
    <row r="291" spans="1:35" s="2" customFormat="1" ht="11.5" x14ac:dyDescent="0.25">
      <c r="A291" s="1"/>
      <c r="B291" s="227"/>
      <c r="C291" s="227"/>
      <c r="D291" s="225"/>
      <c r="E291" s="225"/>
      <c r="F291" s="226"/>
      <c r="G291" s="166"/>
      <c r="H291" s="226"/>
      <c r="I291" s="166"/>
      <c r="J291" s="226"/>
      <c r="K291" s="166"/>
      <c r="L291" s="226"/>
      <c r="M291" s="166"/>
      <c r="N291" s="226"/>
      <c r="O291" s="166"/>
      <c r="P291" s="226"/>
      <c r="Q291" s="166"/>
      <c r="R291" s="226"/>
      <c r="S291" s="1"/>
      <c r="T291" s="1"/>
      <c r="U291" s="1"/>
      <c r="V291" s="4"/>
      <c r="W291" s="4"/>
      <c r="X291" s="4"/>
      <c r="Y291" s="4"/>
      <c r="Z291" s="4"/>
      <c r="AA291" s="4"/>
      <c r="AB291" s="1"/>
      <c r="AC291" s="1"/>
      <c r="AD291" s="1"/>
      <c r="AE291" s="1"/>
      <c r="AF291" s="1"/>
      <c r="AG291" s="1"/>
      <c r="AH291" s="1"/>
      <c r="AI291" s="1"/>
    </row>
    <row r="292" spans="1:35" s="2" customFormat="1" ht="11.5" x14ac:dyDescent="0.25">
      <c r="A292" s="1"/>
      <c r="B292" s="227"/>
      <c r="C292" s="227"/>
      <c r="D292" s="225"/>
      <c r="E292" s="225"/>
      <c r="F292" s="226"/>
      <c r="G292" s="166"/>
      <c r="H292" s="226"/>
      <c r="I292" s="166"/>
      <c r="J292" s="226"/>
      <c r="K292" s="166"/>
      <c r="L292" s="226"/>
      <c r="M292" s="166"/>
      <c r="N292" s="226"/>
      <c r="O292" s="166"/>
      <c r="P292" s="226"/>
      <c r="Q292" s="166"/>
      <c r="R292" s="226"/>
      <c r="S292" s="1"/>
      <c r="T292" s="1"/>
      <c r="U292" s="1"/>
      <c r="V292" s="4"/>
      <c r="W292" s="4"/>
      <c r="X292" s="4"/>
      <c r="Y292" s="4"/>
      <c r="Z292" s="4"/>
      <c r="AA292" s="4"/>
      <c r="AB292" s="1"/>
      <c r="AC292" s="1"/>
      <c r="AD292" s="1"/>
      <c r="AE292" s="1"/>
      <c r="AF292" s="1"/>
      <c r="AG292" s="1"/>
      <c r="AH292" s="1"/>
      <c r="AI292" s="1"/>
    </row>
    <row r="293" spans="1:35" s="2" customFormat="1" ht="11.5" x14ac:dyDescent="0.25">
      <c r="A293" s="1"/>
      <c r="B293" s="227"/>
      <c r="C293" s="227"/>
      <c r="D293" s="225"/>
      <c r="E293" s="225"/>
      <c r="F293" s="226"/>
      <c r="G293" s="166"/>
      <c r="H293" s="226"/>
      <c r="I293" s="166"/>
      <c r="J293" s="226"/>
      <c r="K293" s="166"/>
      <c r="L293" s="226"/>
      <c r="M293" s="166"/>
      <c r="N293" s="226"/>
      <c r="O293" s="166"/>
      <c r="P293" s="226"/>
      <c r="Q293" s="166"/>
      <c r="R293" s="226"/>
      <c r="S293" s="1"/>
      <c r="T293" s="1"/>
      <c r="U293" s="1"/>
      <c r="V293" s="4"/>
      <c r="W293" s="4"/>
      <c r="X293" s="4"/>
      <c r="Y293" s="4"/>
      <c r="Z293" s="4"/>
      <c r="AA293" s="4"/>
      <c r="AB293" s="1"/>
      <c r="AC293" s="1"/>
      <c r="AD293" s="1"/>
      <c r="AE293" s="1"/>
      <c r="AF293" s="1"/>
      <c r="AG293" s="1"/>
      <c r="AH293" s="1"/>
      <c r="AI293" s="1"/>
    </row>
    <row r="294" spans="1:35" s="2" customFormat="1" ht="11.5" x14ac:dyDescent="0.25">
      <c r="A294" s="1"/>
      <c r="B294" s="227"/>
      <c r="C294" s="227"/>
      <c r="D294" s="225"/>
      <c r="E294" s="225"/>
      <c r="F294" s="226"/>
      <c r="G294" s="166"/>
      <c r="H294" s="226"/>
      <c r="I294" s="166"/>
      <c r="J294" s="226"/>
      <c r="K294" s="166"/>
      <c r="L294" s="226"/>
      <c r="M294" s="166"/>
      <c r="N294" s="226"/>
      <c r="O294" s="166"/>
      <c r="P294" s="226"/>
      <c r="Q294" s="166"/>
      <c r="R294" s="226"/>
      <c r="S294" s="1"/>
      <c r="T294" s="1"/>
      <c r="U294" s="1"/>
      <c r="V294" s="4"/>
      <c r="W294" s="4"/>
      <c r="X294" s="4"/>
      <c r="Y294" s="4"/>
      <c r="Z294" s="4"/>
      <c r="AA294" s="4"/>
      <c r="AB294" s="1"/>
      <c r="AC294" s="1"/>
      <c r="AD294" s="1"/>
      <c r="AE294" s="1"/>
      <c r="AF294" s="1"/>
      <c r="AG294" s="1"/>
      <c r="AH294" s="1"/>
      <c r="AI294" s="1"/>
    </row>
    <row r="295" spans="1:35" s="2" customFormat="1" ht="11.5" x14ac:dyDescent="0.25">
      <c r="A295" s="1"/>
      <c r="B295" s="227"/>
      <c r="C295" s="227"/>
      <c r="D295" s="225"/>
      <c r="E295" s="225"/>
      <c r="F295" s="226"/>
      <c r="G295" s="166"/>
      <c r="H295" s="226"/>
      <c r="I295" s="166"/>
      <c r="J295" s="226"/>
      <c r="K295" s="166"/>
      <c r="L295" s="226"/>
      <c r="M295" s="166"/>
      <c r="N295" s="226"/>
      <c r="O295" s="166"/>
      <c r="P295" s="226"/>
      <c r="Q295" s="166"/>
      <c r="R295" s="226"/>
      <c r="S295" s="1"/>
      <c r="T295" s="1"/>
      <c r="U295" s="1"/>
      <c r="V295" s="4"/>
      <c r="W295" s="4"/>
      <c r="X295" s="4"/>
      <c r="Y295" s="4"/>
      <c r="Z295" s="4"/>
      <c r="AA295" s="4"/>
      <c r="AB295" s="1"/>
      <c r="AC295" s="1"/>
      <c r="AD295" s="1"/>
      <c r="AE295" s="1"/>
      <c r="AF295" s="1"/>
      <c r="AG295" s="1"/>
      <c r="AH295" s="1"/>
      <c r="AI295" s="1"/>
    </row>
    <row r="296" spans="1:35" s="2" customFormat="1" ht="11.5" x14ac:dyDescent="0.25">
      <c r="A296" s="1"/>
      <c r="B296" s="227"/>
      <c r="C296" s="227"/>
      <c r="D296" s="225"/>
      <c r="E296" s="225"/>
      <c r="F296" s="226"/>
      <c r="G296" s="166"/>
      <c r="H296" s="226"/>
      <c r="I296" s="166"/>
      <c r="J296" s="226"/>
      <c r="K296" s="166"/>
      <c r="L296" s="226"/>
      <c r="M296" s="166"/>
      <c r="N296" s="226"/>
      <c r="O296" s="166"/>
      <c r="P296" s="226"/>
      <c r="Q296" s="166"/>
      <c r="R296" s="226"/>
      <c r="S296" s="1"/>
      <c r="T296" s="1"/>
      <c r="U296" s="1"/>
      <c r="V296" s="4"/>
      <c r="W296" s="4"/>
      <c r="X296" s="4"/>
      <c r="Y296" s="4"/>
      <c r="Z296" s="4"/>
      <c r="AA296" s="4"/>
      <c r="AB296" s="1"/>
      <c r="AC296" s="1"/>
      <c r="AD296" s="1"/>
      <c r="AE296" s="1"/>
      <c r="AF296" s="1"/>
      <c r="AG296" s="1"/>
      <c r="AH296" s="1"/>
      <c r="AI296" s="1"/>
    </row>
    <row r="297" spans="1:35" s="2" customFormat="1" ht="11.5" x14ac:dyDescent="0.25">
      <c r="A297" s="1"/>
      <c r="B297" s="227"/>
      <c r="C297" s="227"/>
      <c r="D297" s="225"/>
      <c r="E297" s="225"/>
      <c r="F297" s="226"/>
      <c r="G297" s="166"/>
      <c r="H297" s="226"/>
      <c r="I297" s="166"/>
      <c r="J297" s="226"/>
      <c r="K297" s="166"/>
      <c r="L297" s="226"/>
      <c r="M297" s="166"/>
      <c r="N297" s="226"/>
      <c r="O297" s="166"/>
      <c r="P297" s="226"/>
      <c r="Q297" s="166"/>
      <c r="R297" s="226"/>
      <c r="S297" s="1"/>
      <c r="T297" s="1"/>
      <c r="U297" s="1"/>
      <c r="V297" s="4"/>
      <c r="W297" s="4"/>
      <c r="X297" s="4"/>
      <c r="Y297" s="4"/>
      <c r="Z297" s="4"/>
      <c r="AA297" s="4"/>
      <c r="AB297" s="1"/>
      <c r="AC297" s="1"/>
      <c r="AD297" s="1"/>
      <c r="AE297" s="1"/>
      <c r="AF297" s="1"/>
      <c r="AG297" s="1"/>
      <c r="AH297" s="1"/>
      <c r="AI297" s="1"/>
    </row>
    <row r="298" spans="1:35" s="2" customFormat="1" ht="11.5" x14ac:dyDescent="0.25">
      <c r="A298" s="1"/>
      <c r="B298" s="227"/>
      <c r="C298" s="227"/>
      <c r="D298" s="225"/>
      <c r="E298" s="225"/>
      <c r="F298" s="226"/>
      <c r="G298" s="166"/>
      <c r="H298" s="226"/>
      <c r="I298" s="166"/>
      <c r="J298" s="226"/>
      <c r="K298" s="166"/>
      <c r="L298" s="226"/>
      <c r="M298" s="166"/>
      <c r="N298" s="226"/>
      <c r="O298" s="166"/>
      <c r="P298" s="226"/>
      <c r="Q298" s="166"/>
      <c r="R298" s="226"/>
      <c r="S298" s="1"/>
      <c r="T298" s="1"/>
      <c r="U298" s="1"/>
      <c r="V298" s="4"/>
      <c r="W298" s="4"/>
      <c r="X298" s="4"/>
      <c r="Y298" s="4"/>
      <c r="Z298" s="4"/>
      <c r="AA298" s="4"/>
      <c r="AB298" s="1"/>
      <c r="AC298" s="1"/>
      <c r="AD298" s="1"/>
      <c r="AE298" s="1"/>
      <c r="AF298" s="1"/>
      <c r="AG298" s="1"/>
      <c r="AH298" s="1"/>
      <c r="AI298" s="1"/>
    </row>
    <row r="299" spans="1:35" s="2" customFormat="1" ht="11.5" x14ac:dyDescent="0.25">
      <c r="A299" s="1"/>
      <c r="B299" s="227"/>
      <c r="C299" s="227"/>
      <c r="D299" s="225"/>
      <c r="E299" s="225"/>
      <c r="F299" s="226"/>
      <c r="G299" s="166"/>
      <c r="H299" s="226"/>
      <c r="I299" s="166"/>
      <c r="J299" s="226"/>
      <c r="K299" s="166"/>
      <c r="L299" s="226"/>
      <c r="M299" s="166"/>
      <c r="N299" s="226"/>
      <c r="O299" s="166"/>
      <c r="P299" s="226"/>
      <c r="Q299" s="166"/>
      <c r="R299" s="226"/>
      <c r="S299" s="1"/>
      <c r="T299" s="1"/>
      <c r="U299" s="1"/>
      <c r="V299" s="4"/>
      <c r="W299" s="4"/>
      <c r="X299" s="4"/>
      <c r="Y299" s="4"/>
      <c r="Z299" s="4"/>
      <c r="AA299" s="4"/>
      <c r="AB299" s="1"/>
      <c r="AC299" s="1"/>
      <c r="AD299" s="1"/>
      <c r="AE299" s="1"/>
      <c r="AF299" s="1"/>
      <c r="AG299" s="1"/>
      <c r="AH299" s="1"/>
      <c r="AI299" s="1"/>
    </row>
    <row r="300" spans="1:35" s="2" customFormat="1" ht="11.5" x14ac:dyDescent="0.25">
      <c r="A300" s="1"/>
      <c r="B300" s="227"/>
      <c r="C300" s="227"/>
      <c r="D300" s="225"/>
      <c r="E300" s="225"/>
      <c r="F300" s="226"/>
      <c r="G300" s="166"/>
      <c r="H300" s="226"/>
      <c r="I300" s="166"/>
      <c r="J300" s="226"/>
      <c r="K300" s="166"/>
      <c r="L300" s="226"/>
      <c r="M300" s="166"/>
      <c r="N300" s="226"/>
      <c r="O300" s="166"/>
      <c r="P300" s="226"/>
      <c r="Q300" s="166"/>
      <c r="R300" s="226"/>
      <c r="S300" s="1"/>
      <c r="T300" s="1"/>
      <c r="U300" s="1"/>
      <c r="V300" s="4"/>
      <c r="W300" s="4"/>
      <c r="X300" s="4"/>
      <c r="Y300" s="4"/>
      <c r="Z300" s="4"/>
      <c r="AA300" s="4"/>
      <c r="AB300" s="1"/>
      <c r="AC300" s="1"/>
      <c r="AD300" s="1"/>
      <c r="AE300" s="1"/>
      <c r="AF300" s="1"/>
      <c r="AG300" s="1"/>
      <c r="AH300" s="1"/>
      <c r="AI300" s="1"/>
    </row>
    <row r="301" spans="1:35" s="2" customFormat="1" ht="11.5" x14ac:dyDescent="0.25">
      <c r="A301" s="1"/>
      <c r="B301" s="227"/>
      <c r="C301" s="227"/>
      <c r="D301" s="225"/>
      <c r="E301" s="225"/>
      <c r="F301" s="226"/>
      <c r="G301" s="166"/>
      <c r="H301" s="226"/>
      <c r="I301" s="166"/>
      <c r="J301" s="226"/>
      <c r="K301" s="166"/>
      <c r="L301" s="226"/>
      <c r="M301" s="166"/>
      <c r="N301" s="226"/>
      <c r="O301" s="166"/>
      <c r="P301" s="226"/>
      <c r="Q301" s="166"/>
      <c r="R301" s="226"/>
      <c r="S301" s="1"/>
      <c r="T301" s="1"/>
      <c r="U301" s="1"/>
      <c r="V301" s="4"/>
      <c r="W301" s="4"/>
      <c r="X301" s="4"/>
      <c r="Y301" s="4"/>
      <c r="Z301" s="4"/>
      <c r="AA301" s="4"/>
      <c r="AB301" s="1"/>
      <c r="AC301" s="1"/>
      <c r="AD301" s="1"/>
      <c r="AE301" s="1"/>
      <c r="AF301" s="1"/>
      <c r="AG301" s="1"/>
      <c r="AH301" s="1"/>
      <c r="AI301" s="1"/>
    </row>
    <row r="302" spans="1:35" s="2" customFormat="1" ht="11.5" x14ac:dyDescent="0.25">
      <c r="A302" s="1"/>
      <c r="B302" s="227"/>
      <c r="C302" s="227"/>
      <c r="D302" s="225"/>
      <c r="E302" s="225"/>
      <c r="F302" s="226"/>
      <c r="G302" s="166"/>
      <c r="H302" s="226"/>
      <c r="I302" s="166"/>
      <c r="J302" s="226"/>
      <c r="K302" s="166"/>
      <c r="L302" s="226"/>
      <c r="M302" s="166"/>
      <c r="N302" s="226"/>
      <c r="O302" s="166"/>
      <c r="P302" s="226"/>
      <c r="Q302" s="166"/>
      <c r="R302" s="226"/>
      <c r="S302" s="1"/>
      <c r="T302" s="1"/>
      <c r="U302" s="1"/>
      <c r="V302" s="4"/>
      <c r="W302" s="4"/>
      <c r="X302" s="4"/>
      <c r="Y302" s="4"/>
      <c r="Z302" s="4"/>
      <c r="AA302" s="4"/>
      <c r="AB302" s="1"/>
      <c r="AC302" s="1"/>
      <c r="AD302" s="1"/>
      <c r="AE302" s="1"/>
      <c r="AF302" s="1"/>
      <c r="AG302" s="1"/>
      <c r="AH302" s="1"/>
      <c r="AI302" s="1"/>
    </row>
    <row r="303" spans="1:35" s="2" customFormat="1" ht="11.5" x14ac:dyDescent="0.25">
      <c r="A303" s="1"/>
      <c r="B303" s="227"/>
      <c r="C303" s="227"/>
      <c r="D303" s="225"/>
      <c r="E303" s="225"/>
      <c r="F303" s="226"/>
      <c r="G303" s="166"/>
      <c r="H303" s="226"/>
      <c r="I303" s="166"/>
      <c r="J303" s="226"/>
      <c r="K303" s="166"/>
      <c r="L303" s="226"/>
      <c r="M303" s="166"/>
      <c r="N303" s="226"/>
      <c r="O303" s="166"/>
      <c r="P303" s="226"/>
      <c r="Q303" s="166"/>
      <c r="R303" s="226"/>
      <c r="S303" s="1"/>
      <c r="T303" s="1"/>
      <c r="U303" s="1"/>
      <c r="V303" s="4"/>
      <c r="W303" s="4"/>
      <c r="X303" s="4"/>
      <c r="Y303" s="4"/>
      <c r="Z303" s="4"/>
      <c r="AA303" s="4"/>
      <c r="AB303" s="1"/>
      <c r="AC303" s="1"/>
      <c r="AD303" s="1"/>
      <c r="AE303" s="1"/>
      <c r="AF303" s="1"/>
      <c r="AG303" s="1"/>
      <c r="AH303" s="1"/>
      <c r="AI303" s="1"/>
    </row>
    <row r="304" spans="1:35" s="2" customFormat="1" ht="11.5" x14ac:dyDescent="0.25">
      <c r="A304" s="1"/>
      <c r="B304" s="227"/>
      <c r="C304" s="227"/>
      <c r="D304" s="225"/>
      <c r="E304" s="225"/>
      <c r="F304" s="226"/>
      <c r="G304" s="166"/>
      <c r="H304" s="226"/>
      <c r="I304" s="166"/>
      <c r="J304" s="226"/>
      <c r="K304" s="166"/>
      <c r="L304" s="226"/>
      <c r="M304" s="166"/>
      <c r="N304" s="226"/>
      <c r="O304" s="166"/>
      <c r="P304" s="226"/>
      <c r="Q304" s="166"/>
      <c r="R304" s="226"/>
      <c r="S304" s="1"/>
      <c r="T304" s="1"/>
      <c r="U304" s="1"/>
      <c r="V304" s="4"/>
      <c r="W304" s="4"/>
      <c r="X304" s="4"/>
      <c r="Y304" s="4"/>
      <c r="Z304" s="4"/>
      <c r="AA304" s="4"/>
      <c r="AB304" s="1"/>
      <c r="AC304" s="1"/>
      <c r="AD304" s="1"/>
      <c r="AE304" s="1"/>
      <c r="AF304" s="1"/>
      <c r="AG304" s="1"/>
      <c r="AH304" s="1"/>
      <c r="AI304" s="1"/>
    </row>
    <row r="305" spans="1:35" s="2" customFormat="1" ht="11.5" x14ac:dyDescent="0.25">
      <c r="A305" s="1"/>
      <c r="B305" s="227"/>
      <c r="C305" s="227"/>
      <c r="D305" s="225"/>
      <c r="E305" s="225"/>
      <c r="F305" s="226"/>
      <c r="G305" s="166"/>
      <c r="H305" s="226"/>
      <c r="I305" s="166"/>
      <c r="J305" s="226"/>
      <c r="K305" s="166"/>
      <c r="L305" s="226"/>
      <c r="M305" s="166"/>
      <c r="N305" s="226"/>
      <c r="O305" s="166"/>
      <c r="P305" s="226"/>
      <c r="Q305" s="166"/>
      <c r="R305" s="226"/>
      <c r="S305" s="1"/>
      <c r="T305" s="1"/>
      <c r="U305" s="1"/>
      <c r="V305" s="4"/>
      <c r="W305" s="4"/>
      <c r="X305" s="4"/>
      <c r="Y305" s="4"/>
      <c r="Z305" s="4"/>
      <c r="AA305" s="4"/>
      <c r="AB305" s="1"/>
      <c r="AC305" s="1"/>
      <c r="AD305" s="1"/>
      <c r="AE305" s="1"/>
      <c r="AF305" s="1"/>
      <c r="AG305" s="1"/>
      <c r="AH305" s="1"/>
      <c r="AI305" s="1"/>
    </row>
    <row r="306" spans="1:35" s="2" customFormat="1" ht="11.5" x14ac:dyDescent="0.25">
      <c r="A306" s="1"/>
      <c r="B306" s="227"/>
      <c r="C306" s="227"/>
      <c r="D306" s="225"/>
      <c r="E306" s="225"/>
      <c r="F306" s="226"/>
      <c r="G306" s="166"/>
      <c r="H306" s="226"/>
      <c r="I306" s="166"/>
      <c r="J306" s="226"/>
      <c r="K306" s="166"/>
      <c r="L306" s="226"/>
      <c r="M306" s="166"/>
      <c r="N306" s="226"/>
      <c r="O306" s="166"/>
      <c r="P306" s="226"/>
      <c r="Q306" s="166"/>
      <c r="R306" s="226"/>
      <c r="S306" s="1"/>
      <c r="T306" s="1"/>
      <c r="U306" s="1"/>
      <c r="V306" s="4"/>
      <c r="W306" s="4"/>
      <c r="X306" s="4"/>
      <c r="Y306" s="4"/>
      <c r="Z306" s="4"/>
      <c r="AA306" s="4"/>
      <c r="AB306" s="1"/>
      <c r="AC306" s="1"/>
      <c r="AD306" s="1"/>
      <c r="AE306" s="1"/>
      <c r="AF306" s="1"/>
      <c r="AG306" s="1"/>
      <c r="AH306" s="1"/>
      <c r="AI306" s="1"/>
    </row>
    <row r="307" spans="1:35" s="2" customFormat="1" ht="11.5" x14ac:dyDescent="0.25">
      <c r="A307" s="1"/>
      <c r="B307" s="227"/>
      <c r="C307" s="227"/>
      <c r="D307" s="225"/>
      <c r="E307" s="225"/>
      <c r="F307" s="226"/>
      <c r="G307" s="166"/>
      <c r="H307" s="226"/>
      <c r="I307" s="166"/>
      <c r="J307" s="226"/>
      <c r="K307" s="166"/>
      <c r="L307" s="226"/>
      <c r="M307" s="166"/>
      <c r="N307" s="226"/>
      <c r="O307" s="166"/>
      <c r="P307" s="226"/>
      <c r="Q307" s="166"/>
      <c r="R307" s="226"/>
      <c r="S307" s="1"/>
      <c r="T307" s="1"/>
      <c r="U307" s="1"/>
      <c r="V307" s="4"/>
      <c r="W307" s="4"/>
      <c r="X307" s="4"/>
      <c r="Y307" s="4"/>
      <c r="Z307" s="4"/>
      <c r="AA307" s="4"/>
      <c r="AB307" s="1"/>
      <c r="AC307" s="1"/>
      <c r="AD307" s="1"/>
      <c r="AE307" s="1"/>
      <c r="AF307" s="1"/>
      <c r="AG307" s="1"/>
      <c r="AH307" s="1"/>
      <c r="AI307" s="1"/>
    </row>
    <row r="308" spans="1:35" s="2" customFormat="1" ht="11.5" x14ac:dyDescent="0.25">
      <c r="A308" s="1"/>
      <c r="B308" s="227"/>
      <c r="C308" s="227"/>
      <c r="D308" s="225"/>
      <c r="E308" s="225"/>
      <c r="F308" s="226"/>
      <c r="G308" s="166"/>
      <c r="H308" s="226"/>
      <c r="I308" s="166"/>
      <c r="J308" s="226"/>
      <c r="K308" s="166"/>
      <c r="L308" s="226"/>
      <c r="M308" s="166"/>
      <c r="N308" s="226"/>
      <c r="O308" s="166"/>
      <c r="P308" s="226"/>
      <c r="Q308" s="166"/>
      <c r="R308" s="226"/>
      <c r="S308" s="1"/>
      <c r="T308" s="1"/>
      <c r="U308" s="1"/>
      <c r="V308" s="4"/>
      <c r="W308" s="4"/>
      <c r="X308" s="4"/>
      <c r="Y308" s="4"/>
      <c r="Z308" s="4"/>
      <c r="AA308" s="4"/>
      <c r="AB308" s="1"/>
      <c r="AC308" s="1"/>
      <c r="AD308" s="1"/>
      <c r="AE308" s="1"/>
      <c r="AF308" s="1"/>
      <c r="AG308" s="1"/>
      <c r="AH308" s="1"/>
      <c r="AI308" s="1"/>
    </row>
    <row r="309" spans="1:35" s="2" customFormat="1" ht="11.5" x14ac:dyDescent="0.25">
      <c r="A309" s="1"/>
      <c r="B309" s="227"/>
      <c r="C309" s="227"/>
      <c r="D309" s="225"/>
      <c r="E309" s="225"/>
      <c r="F309" s="226"/>
      <c r="G309" s="166"/>
      <c r="H309" s="226"/>
      <c r="I309" s="166"/>
      <c r="J309" s="226"/>
      <c r="K309" s="166"/>
      <c r="L309" s="226"/>
      <c r="M309" s="166"/>
      <c r="N309" s="226"/>
      <c r="O309" s="166"/>
      <c r="P309" s="226"/>
      <c r="Q309" s="166"/>
      <c r="R309" s="226"/>
      <c r="S309" s="1"/>
      <c r="T309" s="1"/>
      <c r="U309" s="1"/>
      <c r="V309" s="4"/>
      <c r="W309" s="4"/>
      <c r="X309" s="4"/>
      <c r="Y309" s="4"/>
      <c r="Z309" s="4"/>
      <c r="AA309" s="4"/>
      <c r="AB309" s="1"/>
      <c r="AC309" s="1"/>
      <c r="AD309" s="1"/>
      <c r="AE309" s="1"/>
      <c r="AF309" s="1"/>
      <c r="AG309" s="1"/>
      <c r="AH309" s="1"/>
      <c r="AI309" s="1"/>
    </row>
    <row r="310" spans="1:35" s="2" customFormat="1" ht="11.5" x14ac:dyDescent="0.25">
      <c r="A310" s="1"/>
      <c r="B310" s="227"/>
      <c r="C310" s="227"/>
      <c r="D310" s="225"/>
      <c r="E310" s="225"/>
      <c r="F310" s="226"/>
      <c r="G310" s="166"/>
      <c r="H310" s="226"/>
      <c r="I310" s="166"/>
      <c r="J310" s="226"/>
      <c r="K310" s="166"/>
      <c r="L310" s="226"/>
      <c r="M310" s="166"/>
      <c r="N310" s="226"/>
      <c r="O310" s="166"/>
      <c r="P310" s="226"/>
      <c r="Q310" s="166"/>
      <c r="R310" s="226"/>
      <c r="S310" s="1"/>
      <c r="T310" s="1"/>
      <c r="U310" s="1"/>
      <c r="V310" s="4"/>
      <c r="W310" s="4"/>
      <c r="X310" s="4"/>
      <c r="Y310" s="4"/>
      <c r="Z310" s="4"/>
      <c r="AA310" s="4"/>
      <c r="AB310" s="1"/>
      <c r="AC310" s="1"/>
      <c r="AD310" s="1"/>
      <c r="AE310" s="1"/>
      <c r="AF310" s="1"/>
      <c r="AG310" s="1"/>
      <c r="AH310" s="1"/>
      <c r="AI310" s="1"/>
    </row>
    <row r="311" spans="1:35" s="2" customFormat="1" ht="11.5" x14ac:dyDescent="0.25">
      <c r="A311" s="1"/>
      <c r="B311" s="227"/>
      <c r="C311" s="227"/>
      <c r="D311" s="225"/>
      <c r="E311" s="225"/>
      <c r="F311" s="226"/>
      <c r="G311" s="166"/>
      <c r="H311" s="226"/>
      <c r="I311" s="166"/>
      <c r="J311" s="226"/>
      <c r="K311" s="166"/>
      <c r="L311" s="226"/>
      <c r="M311" s="166"/>
      <c r="N311" s="226"/>
      <c r="O311" s="166"/>
      <c r="P311" s="226"/>
      <c r="Q311" s="166"/>
      <c r="R311" s="226"/>
      <c r="S311" s="1"/>
      <c r="T311" s="1"/>
      <c r="U311" s="1"/>
      <c r="V311" s="4"/>
      <c r="W311" s="4"/>
      <c r="X311" s="4"/>
      <c r="Y311" s="4"/>
      <c r="Z311" s="4"/>
      <c r="AA311" s="4"/>
      <c r="AB311" s="1"/>
      <c r="AC311" s="1"/>
      <c r="AD311" s="1"/>
      <c r="AE311" s="1"/>
      <c r="AF311" s="1"/>
      <c r="AG311" s="1"/>
      <c r="AH311" s="1"/>
      <c r="AI311" s="1"/>
    </row>
    <row r="312" spans="1:35" s="2" customFormat="1" ht="11.5" x14ac:dyDescent="0.25">
      <c r="A312" s="1"/>
      <c r="B312" s="227"/>
      <c r="C312" s="227"/>
      <c r="D312" s="225"/>
      <c r="E312" s="225"/>
      <c r="F312" s="226"/>
      <c r="G312" s="166"/>
      <c r="H312" s="226"/>
      <c r="I312" s="166"/>
      <c r="J312" s="226"/>
      <c r="K312" s="166"/>
      <c r="L312" s="226"/>
      <c r="M312" s="166"/>
      <c r="N312" s="226"/>
      <c r="O312" s="166"/>
      <c r="P312" s="226"/>
      <c r="Q312" s="166"/>
      <c r="R312" s="226"/>
      <c r="S312" s="1"/>
      <c r="T312" s="1"/>
      <c r="U312" s="1"/>
      <c r="V312" s="4"/>
      <c r="W312" s="4"/>
      <c r="X312" s="4"/>
      <c r="Y312" s="4"/>
      <c r="Z312" s="4"/>
      <c r="AA312" s="4"/>
      <c r="AB312" s="1"/>
      <c r="AC312" s="1"/>
      <c r="AD312" s="1"/>
      <c r="AE312" s="1"/>
      <c r="AF312" s="1"/>
      <c r="AG312" s="1"/>
      <c r="AH312" s="1"/>
      <c r="AI312" s="1"/>
    </row>
    <row r="313" spans="1:35" s="2" customFormat="1" ht="11.5" x14ac:dyDescent="0.25">
      <c r="A313" s="1"/>
      <c r="B313" s="227"/>
      <c r="C313" s="227"/>
      <c r="D313" s="225"/>
      <c r="E313" s="225"/>
      <c r="F313" s="226"/>
      <c r="G313" s="166"/>
      <c r="H313" s="226"/>
      <c r="I313" s="166"/>
      <c r="J313" s="226"/>
      <c r="K313" s="166"/>
      <c r="L313" s="226"/>
      <c r="M313" s="166"/>
      <c r="N313" s="226"/>
      <c r="O313" s="166"/>
      <c r="P313" s="226"/>
      <c r="Q313" s="166"/>
      <c r="R313" s="226"/>
      <c r="S313" s="1"/>
      <c r="T313" s="1"/>
      <c r="U313" s="1"/>
      <c r="V313" s="4"/>
      <c r="W313" s="4"/>
      <c r="X313" s="4"/>
      <c r="Y313" s="4"/>
      <c r="Z313" s="4"/>
      <c r="AA313" s="4"/>
      <c r="AB313" s="1"/>
      <c r="AC313" s="1"/>
      <c r="AD313" s="1"/>
      <c r="AE313" s="1"/>
      <c r="AF313" s="1"/>
      <c r="AG313" s="1"/>
      <c r="AH313" s="1"/>
      <c r="AI313" s="1"/>
    </row>
    <row r="314" spans="1:35" s="2" customFormat="1" ht="11.5" x14ac:dyDescent="0.25">
      <c r="A314" s="1"/>
      <c r="B314" s="227"/>
      <c r="C314" s="227"/>
      <c r="D314" s="225"/>
      <c r="E314" s="225"/>
      <c r="F314" s="226"/>
      <c r="G314" s="166"/>
      <c r="H314" s="226"/>
      <c r="I314" s="166"/>
      <c r="J314" s="226"/>
      <c r="K314" s="166"/>
      <c r="L314" s="226"/>
      <c r="M314" s="166"/>
      <c r="N314" s="226"/>
      <c r="O314" s="166"/>
      <c r="P314" s="226"/>
      <c r="Q314" s="166"/>
      <c r="R314" s="226"/>
      <c r="S314" s="1"/>
      <c r="T314" s="1"/>
      <c r="U314" s="1"/>
      <c r="V314" s="4"/>
      <c r="W314" s="4"/>
      <c r="X314" s="4"/>
      <c r="Y314" s="4"/>
      <c r="Z314" s="4"/>
      <c r="AA314" s="4"/>
      <c r="AB314" s="1"/>
      <c r="AC314" s="1"/>
      <c r="AD314" s="1"/>
      <c r="AE314" s="1"/>
      <c r="AF314" s="1"/>
      <c r="AG314" s="1"/>
      <c r="AH314" s="1"/>
      <c r="AI314" s="1"/>
    </row>
    <row r="315" spans="1:35" s="2" customFormat="1" ht="11.5" x14ac:dyDescent="0.25">
      <c r="A315" s="1"/>
      <c r="B315" s="227"/>
      <c r="C315" s="227"/>
      <c r="D315" s="225"/>
      <c r="E315" s="225"/>
      <c r="F315" s="226"/>
      <c r="G315" s="166"/>
      <c r="H315" s="226"/>
      <c r="I315" s="166"/>
      <c r="J315" s="226"/>
      <c r="K315" s="166"/>
      <c r="L315" s="226"/>
      <c r="M315" s="166"/>
      <c r="N315" s="226"/>
      <c r="O315" s="166"/>
      <c r="P315" s="226"/>
      <c r="Q315" s="166"/>
      <c r="R315" s="226"/>
      <c r="S315" s="1"/>
      <c r="T315" s="1"/>
      <c r="U315" s="1"/>
      <c r="V315" s="4"/>
      <c r="W315" s="4"/>
      <c r="X315" s="4"/>
      <c r="Y315" s="4"/>
      <c r="Z315" s="4"/>
      <c r="AA315" s="4"/>
      <c r="AB315" s="1"/>
      <c r="AC315" s="1"/>
      <c r="AD315" s="1"/>
      <c r="AE315" s="1"/>
      <c r="AF315" s="1"/>
      <c r="AG315" s="1"/>
      <c r="AH315" s="1"/>
      <c r="AI315" s="1"/>
    </row>
    <row r="316" spans="1:35" s="2" customFormat="1" ht="11.5" x14ac:dyDescent="0.25">
      <c r="A316" s="1"/>
      <c r="B316" s="227"/>
      <c r="C316" s="227"/>
      <c r="D316" s="225"/>
      <c r="E316" s="225"/>
      <c r="F316" s="226"/>
      <c r="G316" s="166"/>
      <c r="H316" s="226"/>
      <c r="I316" s="166"/>
      <c r="J316" s="226"/>
      <c r="K316" s="166"/>
      <c r="L316" s="226"/>
      <c r="M316" s="166"/>
      <c r="N316" s="226"/>
      <c r="O316" s="166"/>
      <c r="P316" s="226"/>
      <c r="Q316" s="166"/>
      <c r="R316" s="226"/>
      <c r="S316" s="1"/>
      <c r="T316" s="1"/>
      <c r="U316" s="1"/>
      <c r="V316" s="4"/>
      <c r="W316" s="4"/>
      <c r="X316" s="4"/>
      <c r="Y316" s="4"/>
      <c r="Z316" s="4"/>
      <c r="AA316" s="4"/>
      <c r="AB316" s="1"/>
      <c r="AC316" s="1"/>
      <c r="AD316" s="1"/>
      <c r="AE316" s="1"/>
      <c r="AF316" s="1"/>
      <c r="AG316" s="1"/>
      <c r="AH316" s="1"/>
      <c r="AI316" s="1"/>
    </row>
    <row r="317" spans="1:35" s="2" customFormat="1" ht="11.5" x14ac:dyDescent="0.25">
      <c r="A317" s="1"/>
      <c r="B317" s="227"/>
      <c r="C317" s="227"/>
      <c r="D317" s="225"/>
      <c r="E317" s="225"/>
      <c r="F317" s="226"/>
      <c r="G317" s="166"/>
      <c r="H317" s="226"/>
      <c r="I317" s="166"/>
      <c r="J317" s="226"/>
      <c r="K317" s="166"/>
      <c r="L317" s="226"/>
      <c r="M317" s="166"/>
      <c r="N317" s="226"/>
      <c r="O317" s="166"/>
      <c r="P317" s="226"/>
      <c r="Q317" s="166"/>
      <c r="R317" s="226"/>
      <c r="S317" s="1"/>
      <c r="T317" s="1"/>
      <c r="U317" s="1"/>
      <c r="V317" s="4"/>
      <c r="W317" s="4"/>
      <c r="X317" s="4"/>
      <c r="Y317" s="4"/>
      <c r="Z317" s="4"/>
      <c r="AA317" s="4"/>
      <c r="AB317" s="1"/>
      <c r="AC317" s="1"/>
      <c r="AD317" s="1"/>
      <c r="AE317" s="1"/>
      <c r="AF317" s="1"/>
      <c r="AG317" s="1"/>
      <c r="AH317" s="1"/>
      <c r="AI317" s="1"/>
    </row>
    <row r="318" spans="1:35" s="2" customFormat="1" ht="11.5" x14ac:dyDescent="0.25">
      <c r="A318" s="1"/>
      <c r="B318" s="227"/>
      <c r="C318" s="227"/>
      <c r="D318" s="225"/>
      <c r="E318" s="225"/>
      <c r="F318" s="226"/>
      <c r="G318" s="166"/>
      <c r="H318" s="226"/>
      <c r="I318" s="166"/>
      <c r="J318" s="226"/>
      <c r="K318" s="166"/>
      <c r="L318" s="226"/>
      <c r="M318" s="166"/>
      <c r="N318" s="226"/>
      <c r="O318" s="166"/>
      <c r="P318" s="226"/>
      <c r="Q318" s="166"/>
      <c r="R318" s="226"/>
      <c r="S318" s="1"/>
      <c r="T318" s="1"/>
      <c r="U318" s="1"/>
      <c r="V318" s="4"/>
      <c r="W318" s="4"/>
      <c r="X318" s="4"/>
      <c r="Y318" s="4"/>
      <c r="Z318" s="4"/>
      <c r="AA318" s="4"/>
      <c r="AB318" s="1"/>
      <c r="AC318" s="1"/>
      <c r="AD318" s="1"/>
      <c r="AE318" s="1"/>
      <c r="AF318" s="1"/>
      <c r="AG318" s="1"/>
      <c r="AH318" s="1"/>
      <c r="AI318" s="1"/>
    </row>
    <row r="319" spans="1:35" s="2" customFormat="1" ht="11.5" x14ac:dyDescent="0.25">
      <c r="A319" s="1"/>
      <c r="B319" s="227"/>
      <c r="C319" s="227"/>
      <c r="D319" s="225"/>
      <c r="E319" s="225"/>
      <c r="F319" s="226"/>
      <c r="G319" s="166"/>
      <c r="H319" s="226"/>
      <c r="I319" s="166"/>
      <c r="J319" s="226"/>
      <c r="K319" s="166"/>
      <c r="L319" s="226"/>
      <c r="M319" s="166"/>
      <c r="N319" s="226"/>
      <c r="O319" s="166"/>
      <c r="P319" s="226"/>
      <c r="Q319" s="166"/>
      <c r="R319" s="226"/>
      <c r="S319" s="1"/>
      <c r="T319" s="1"/>
      <c r="U319" s="1"/>
      <c r="V319" s="4"/>
      <c r="W319" s="4"/>
      <c r="X319" s="4"/>
      <c r="Y319" s="4"/>
      <c r="Z319" s="4"/>
      <c r="AA319" s="4"/>
      <c r="AB319" s="1"/>
      <c r="AC319" s="1"/>
      <c r="AD319" s="1"/>
      <c r="AE319" s="1"/>
      <c r="AF319" s="1"/>
      <c r="AG319" s="1"/>
      <c r="AH319" s="1"/>
      <c r="AI319" s="1"/>
    </row>
    <row r="320" spans="1:35" s="2" customFormat="1" ht="11.5" x14ac:dyDescent="0.25">
      <c r="A320" s="1"/>
      <c r="B320" s="227"/>
      <c r="C320" s="227"/>
      <c r="D320" s="225"/>
      <c r="E320" s="225"/>
      <c r="F320" s="226"/>
      <c r="G320" s="166"/>
      <c r="H320" s="226"/>
      <c r="I320" s="166"/>
      <c r="J320" s="226"/>
      <c r="K320" s="166"/>
      <c r="L320" s="226"/>
      <c r="M320" s="166"/>
      <c r="N320" s="226"/>
      <c r="O320" s="166"/>
      <c r="P320" s="226"/>
      <c r="Q320" s="166"/>
      <c r="R320" s="226"/>
      <c r="S320" s="1"/>
      <c r="T320" s="1"/>
      <c r="U320" s="1"/>
      <c r="V320" s="4"/>
      <c r="W320" s="4"/>
      <c r="X320" s="4"/>
      <c r="Y320" s="4"/>
      <c r="Z320" s="4"/>
      <c r="AA320" s="4"/>
      <c r="AB320" s="1"/>
      <c r="AC320" s="1"/>
      <c r="AD320" s="1"/>
      <c r="AE320" s="1"/>
      <c r="AF320" s="1"/>
      <c r="AG320" s="1"/>
      <c r="AH320" s="1"/>
      <c r="AI320" s="1"/>
    </row>
    <row r="321" spans="1:35" s="2" customFormat="1" ht="11.5" x14ac:dyDescent="0.25">
      <c r="A321" s="1"/>
      <c r="B321" s="227"/>
      <c r="C321" s="227"/>
      <c r="D321" s="225"/>
      <c r="E321" s="225"/>
      <c r="F321" s="226"/>
      <c r="G321" s="166"/>
      <c r="H321" s="226"/>
      <c r="I321" s="166"/>
      <c r="J321" s="226"/>
      <c r="K321" s="166"/>
      <c r="L321" s="226"/>
      <c r="M321" s="166"/>
      <c r="N321" s="226"/>
      <c r="O321" s="166"/>
      <c r="P321" s="226"/>
      <c r="Q321" s="166"/>
      <c r="R321" s="226"/>
      <c r="S321" s="1"/>
      <c r="T321" s="1"/>
      <c r="U321" s="1"/>
      <c r="V321" s="4"/>
      <c r="W321" s="4"/>
      <c r="X321" s="4"/>
      <c r="Y321" s="4"/>
      <c r="Z321" s="4"/>
      <c r="AA321" s="4"/>
      <c r="AB321" s="1"/>
      <c r="AC321" s="1"/>
      <c r="AD321" s="1"/>
      <c r="AE321" s="1"/>
      <c r="AF321" s="1"/>
      <c r="AG321" s="1"/>
      <c r="AH321" s="1"/>
      <c r="AI321" s="1"/>
    </row>
    <row r="322" spans="1:35" s="2" customFormat="1" ht="11.5" x14ac:dyDescent="0.25">
      <c r="A322" s="1"/>
      <c r="B322" s="227"/>
      <c r="C322" s="227"/>
      <c r="D322" s="225"/>
      <c r="E322" s="225"/>
      <c r="F322" s="226"/>
      <c r="G322" s="166"/>
      <c r="H322" s="226"/>
      <c r="I322" s="166"/>
      <c r="J322" s="226"/>
      <c r="K322" s="166"/>
      <c r="L322" s="226"/>
      <c r="M322" s="166"/>
      <c r="N322" s="226"/>
      <c r="O322" s="166"/>
      <c r="P322" s="226"/>
      <c r="Q322" s="166"/>
      <c r="R322" s="226"/>
      <c r="S322" s="1"/>
      <c r="T322" s="1"/>
      <c r="U322" s="1"/>
      <c r="V322" s="4"/>
      <c r="W322" s="4"/>
      <c r="X322" s="4"/>
      <c r="Y322" s="4"/>
      <c r="Z322" s="4"/>
      <c r="AA322" s="4"/>
      <c r="AB322" s="1"/>
      <c r="AC322" s="1"/>
      <c r="AD322" s="1"/>
      <c r="AE322" s="1"/>
      <c r="AF322" s="1"/>
      <c r="AG322" s="1"/>
      <c r="AH322" s="1"/>
      <c r="AI322" s="1"/>
    </row>
    <row r="323" spans="1:35" s="2" customFormat="1" ht="11.5" x14ac:dyDescent="0.25">
      <c r="A323" s="1"/>
      <c r="B323" s="227"/>
      <c r="C323" s="227"/>
      <c r="D323" s="225"/>
      <c r="E323" s="225"/>
      <c r="F323" s="226"/>
      <c r="G323" s="166"/>
      <c r="H323" s="226"/>
      <c r="I323" s="166"/>
      <c r="J323" s="226"/>
      <c r="K323" s="166"/>
      <c r="L323" s="226"/>
      <c r="M323" s="166"/>
      <c r="N323" s="226"/>
      <c r="O323" s="166"/>
      <c r="P323" s="226"/>
      <c r="Q323" s="166"/>
      <c r="R323" s="226"/>
      <c r="S323" s="1"/>
      <c r="T323" s="1"/>
      <c r="U323" s="1"/>
      <c r="V323" s="4"/>
      <c r="W323" s="4"/>
      <c r="X323" s="4"/>
      <c r="Y323" s="4"/>
      <c r="Z323" s="4"/>
      <c r="AA323" s="4"/>
      <c r="AB323" s="1"/>
      <c r="AC323" s="1"/>
      <c r="AD323" s="1"/>
      <c r="AE323" s="1"/>
      <c r="AF323" s="1"/>
      <c r="AG323" s="1"/>
      <c r="AH323" s="1"/>
      <c r="AI323" s="1"/>
    </row>
    <row r="324" spans="1:35" s="2" customFormat="1" ht="11.5" x14ac:dyDescent="0.25">
      <c r="A324" s="1"/>
      <c r="B324" s="227"/>
      <c r="C324" s="227"/>
      <c r="D324" s="225"/>
      <c r="E324" s="225"/>
      <c r="F324" s="226"/>
      <c r="G324" s="166"/>
      <c r="H324" s="226"/>
      <c r="I324" s="166"/>
      <c r="J324" s="226"/>
      <c r="K324" s="166"/>
      <c r="L324" s="226"/>
      <c r="M324" s="166"/>
      <c r="N324" s="226"/>
      <c r="O324" s="166"/>
      <c r="P324" s="226"/>
      <c r="Q324" s="166"/>
      <c r="R324" s="226"/>
      <c r="S324" s="1"/>
      <c r="T324" s="1"/>
      <c r="U324" s="1"/>
      <c r="V324" s="4"/>
      <c r="W324" s="4"/>
      <c r="X324" s="4"/>
      <c r="Y324" s="4"/>
      <c r="Z324" s="4"/>
      <c r="AA324" s="4"/>
      <c r="AB324" s="1"/>
      <c r="AC324" s="1"/>
      <c r="AD324" s="1"/>
      <c r="AE324" s="1"/>
      <c r="AF324" s="1"/>
      <c r="AG324" s="1"/>
      <c r="AH324" s="1"/>
      <c r="AI324" s="1"/>
    </row>
    <row r="325" spans="1:35" s="2" customFormat="1" ht="11.5" x14ac:dyDescent="0.25">
      <c r="A325" s="1"/>
      <c r="B325" s="227"/>
      <c r="C325" s="227"/>
      <c r="D325" s="225"/>
      <c r="E325" s="225"/>
      <c r="F325" s="226"/>
      <c r="G325" s="166"/>
      <c r="H325" s="226"/>
      <c r="I325" s="166"/>
      <c r="J325" s="226"/>
      <c r="K325" s="166"/>
      <c r="L325" s="226"/>
      <c r="M325" s="166"/>
      <c r="N325" s="226"/>
      <c r="O325" s="166"/>
      <c r="P325" s="226"/>
      <c r="Q325" s="166"/>
      <c r="R325" s="226"/>
      <c r="S325" s="1"/>
      <c r="T325" s="1"/>
      <c r="U325" s="1"/>
      <c r="V325" s="4"/>
      <c r="W325" s="4"/>
      <c r="X325" s="4"/>
      <c r="Y325" s="4"/>
      <c r="Z325" s="4"/>
      <c r="AA325" s="4"/>
      <c r="AB325" s="1"/>
      <c r="AC325" s="1"/>
      <c r="AD325" s="1"/>
      <c r="AE325" s="1"/>
      <c r="AF325" s="1"/>
      <c r="AG325" s="1"/>
      <c r="AH325" s="1"/>
      <c r="AI325" s="1"/>
    </row>
    <row r="326" spans="1:35" s="2" customFormat="1" ht="11.5" x14ac:dyDescent="0.25">
      <c r="A326" s="1"/>
      <c r="B326" s="227"/>
      <c r="C326" s="227"/>
      <c r="D326" s="225"/>
      <c r="E326" s="225"/>
      <c r="F326" s="226"/>
      <c r="G326" s="166"/>
      <c r="H326" s="226"/>
      <c r="I326" s="166"/>
      <c r="J326" s="226"/>
      <c r="K326" s="166"/>
      <c r="L326" s="226"/>
      <c r="M326" s="166"/>
      <c r="N326" s="226"/>
      <c r="O326" s="166"/>
      <c r="P326" s="226"/>
      <c r="Q326" s="166"/>
      <c r="R326" s="226"/>
      <c r="S326" s="1"/>
      <c r="T326" s="1"/>
      <c r="U326" s="1"/>
      <c r="V326" s="4"/>
      <c r="W326" s="4"/>
      <c r="X326" s="4"/>
      <c r="Y326" s="4"/>
      <c r="Z326" s="4"/>
      <c r="AA326" s="4"/>
      <c r="AB326" s="1"/>
      <c r="AC326" s="1"/>
      <c r="AD326" s="1"/>
      <c r="AE326" s="1"/>
      <c r="AF326" s="1"/>
      <c r="AG326" s="1"/>
      <c r="AH326" s="1"/>
      <c r="AI326" s="1"/>
    </row>
    <row r="327" spans="1:35" s="2" customFormat="1" ht="11.5" x14ac:dyDescent="0.25">
      <c r="A327" s="1"/>
      <c r="B327" s="227"/>
      <c r="C327" s="227"/>
      <c r="D327" s="225"/>
      <c r="E327" s="225"/>
      <c r="F327" s="226"/>
      <c r="G327" s="166"/>
      <c r="H327" s="226"/>
      <c r="I327" s="166"/>
      <c r="J327" s="226"/>
      <c r="K327" s="166"/>
      <c r="L327" s="226"/>
      <c r="M327" s="166"/>
      <c r="N327" s="226"/>
      <c r="O327" s="166"/>
      <c r="P327" s="226"/>
      <c r="Q327" s="166"/>
      <c r="R327" s="226"/>
      <c r="S327" s="1"/>
      <c r="T327" s="1"/>
      <c r="U327" s="1"/>
      <c r="V327" s="4"/>
      <c r="W327" s="4"/>
      <c r="X327" s="4"/>
      <c r="Y327" s="4"/>
      <c r="Z327" s="4"/>
      <c r="AA327" s="4"/>
      <c r="AB327" s="1"/>
      <c r="AC327" s="1"/>
      <c r="AD327" s="1"/>
      <c r="AE327" s="1"/>
      <c r="AF327" s="1"/>
      <c r="AG327" s="1"/>
      <c r="AH327" s="1"/>
      <c r="AI327" s="1"/>
    </row>
    <row r="328" spans="1:35" s="2" customFormat="1" ht="11.5" x14ac:dyDescent="0.25">
      <c r="A328" s="1"/>
      <c r="B328" s="227"/>
      <c r="C328" s="227"/>
      <c r="D328" s="225"/>
      <c r="E328" s="225"/>
      <c r="F328" s="226"/>
      <c r="G328" s="166"/>
      <c r="H328" s="226"/>
      <c r="I328" s="166"/>
      <c r="J328" s="226"/>
      <c r="K328" s="166"/>
      <c r="L328" s="226"/>
      <c r="M328" s="166"/>
      <c r="N328" s="226"/>
      <c r="O328" s="166"/>
      <c r="P328" s="226"/>
      <c r="Q328" s="166"/>
      <c r="R328" s="226"/>
      <c r="S328" s="1"/>
      <c r="T328" s="1"/>
      <c r="U328" s="1"/>
      <c r="V328" s="4"/>
      <c r="W328" s="4"/>
      <c r="X328" s="4"/>
      <c r="Y328" s="4"/>
      <c r="Z328" s="4"/>
      <c r="AA328" s="4"/>
      <c r="AB328" s="1"/>
      <c r="AC328" s="1"/>
      <c r="AD328" s="1"/>
      <c r="AE328" s="1"/>
      <c r="AF328" s="1"/>
      <c r="AG328" s="1"/>
      <c r="AH328" s="1"/>
      <c r="AI328" s="1"/>
    </row>
    <row r="329" spans="1:35" s="2" customFormat="1" ht="11.5" x14ac:dyDescent="0.25">
      <c r="A329" s="1"/>
      <c r="B329" s="227"/>
      <c r="C329" s="227"/>
      <c r="D329" s="225"/>
      <c r="E329" s="225"/>
      <c r="F329" s="226"/>
      <c r="G329" s="166"/>
      <c r="H329" s="226"/>
      <c r="I329" s="166"/>
      <c r="J329" s="226"/>
      <c r="K329" s="166"/>
      <c r="L329" s="226"/>
      <c r="M329" s="166"/>
      <c r="N329" s="226"/>
      <c r="O329" s="166"/>
      <c r="P329" s="226"/>
      <c r="Q329" s="166"/>
      <c r="R329" s="226"/>
      <c r="S329" s="1"/>
      <c r="T329" s="1"/>
      <c r="U329" s="1"/>
      <c r="V329" s="4"/>
      <c r="W329" s="4"/>
      <c r="X329" s="4"/>
      <c r="Y329" s="4"/>
      <c r="Z329" s="4"/>
      <c r="AA329" s="4"/>
      <c r="AB329" s="1"/>
      <c r="AC329" s="1"/>
      <c r="AD329" s="1"/>
      <c r="AE329" s="1"/>
      <c r="AF329" s="1"/>
      <c r="AG329" s="1"/>
      <c r="AH329" s="1"/>
      <c r="AI329" s="1"/>
    </row>
    <row r="330" spans="1:35" s="2" customFormat="1" ht="11.5" x14ac:dyDescent="0.25">
      <c r="A330" s="1"/>
      <c r="B330" s="227"/>
      <c r="C330" s="227"/>
      <c r="D330" s="225"/>
      <c r="E330" s="225"/>
      <c r="F330" s="226"/>
      <c r="G330" s="166"/>
      <c r="H330" s="226"/>
      <c r="I330" s="166"/>
      <c r="J330" s="226"/>
      <c r="K330" s="166"/>
      <c r="L330" s="226"/>
      <c r="M330" s="166"/>
      <c r="N330" s="226"/>
      <c r="O330" s="166"/>
      <c r="P330" s="226"/>
      <c r="Q330" s="166"/>
      <c r="R330" s="226"/>
      <c r="S330" s="1"/>
      <c r="T330" s="1"/>
      <c r="U330" s="1"/>
      <c r="V330" s="4"/>
      <c r="W330" s="4"/>
      <c r="X330" s="4"/>
      <c r="Y330" s="4"/>
      <c r="Z330" s="4"/>
      <c r="AA330" s="4"/>
      <c r="AB330" s="1"/>
      <c r="AC330" s="1"/>
      <c r="AD330" s="1"/>
      <c r="AE330" s="1"/>
      <c r="AF330" s="1"/>
      <c r="AG330" s="1"/>
      <c r="AH330" s="1"/>
      <c r="AI330" s="1"/>
    </row>
    <row r="331" spans="1:35" s="2" customFormat="1" ht="11.5" x14ac:dyDescent="0.25">
      <c r="A331" s="1"/>
      <c r="B331" s="227"/>
      <c r="C331" s="227"/>
      <c r="D331" s="225"/>
      <c r="E331" s="225"/>
      <c r="F331" s="226"/>
      <c r="G331" s="166"/>
      <c r="H331" s="226"/>
      <c r="I331" s="166"/>
      <c r="J331" s="226"/>
      <c r="K331" s="166"/>
      <c r="L331" s="226"/>
      <c r="M331" s="166"/>
      <c r="N331" s="226"/>
      <c r="O331" s="166"/>
      <c r="P331" s="226"/>
      <c r="Q331" s="166"/>
      <c r="R331" s="226"/>
      <c r="S331" s="1"/>
      <c r="T331" s="1"/>
      <c r="U331" s="1"/>
      <c r="V331" s="4"/>
      <c r="W331" s="4"/>
      <c r="X331" s="4"/>
      <c r="Y331" s="4"/>
      <c r="Z331" s="4"/>
      <c r="AA331" s="4"/>
      <c r="AB331" s="1"/>
      <c r="AC331" s="1"/>
      <c r="AD331" s="1"/>
      <c r="AE331" s="1"/>
      <c r="AF331" s="1"/>
      <c r="AG331" s="1"/>
      <c r="AH331" s="1"/>
      <c r="AI331" s="1"/>
    </row>
    <row r="332" spans="1:35" s="2" customFormat="1" ht="11.5" x14ac:dyDescent="0.25">
      <c r="A332" s="1"/>
      <c r="B332" s="227"/>
      <c r="C332" s="227"/>
      <c r="D332" s="225"/>
      <c r="E332" s="225"/>
      <c r="F332" s="226"/>
      <c r="G332" s="166"/>
      <c r="H332" s="226"/>
      <c r="I332" s="166"/>
      <c r="J332" s="226"/>
      <c r="K332" s="166"/>
      <c r="L332" s="226"/>
      <c r="M332" s="166"/>
      <c r="N332" s="226"/>
      <c r="O332" s="166"/>
      <c r="P332" s="226"/>
      <c r="Q332" s="166"/>
      <c r="R332" s="226"/>
      <c r="S332" s="1"/>
      <c r="T332" s="1"/>
      <c r="U332" s="1"/>
      <c r="V332" s="4"/>
      <c r="W332" s="4"/>
      <c r="X332" s="4"/>
      <c r="Y332" s="4"/>
      <c r="Z332" s="4"/>
      <c r="AA332" s="4"/>
      <c r="AB332" s="1"/>
      <c r="AC332" s="1"/>
      <c r="AD332" s="1"/>
      <c r="AE332" s="1"/>
      <c r="AF332" s="1"/>
      <c r="AG332" s="1"/>
      <c r="AH332" s="1"/>
      <c r="AI332" s="1"/>
    </row>
    <row r="333" spans="1:35" s="2" customFormat="1" ht="11.5" x14ac:dyDescent="0.25">
      <c r="A333" s="1"/>
      <c r="B333" s="227"/>
      <c r="C333" s="227"/>
      <c r="D333" s="225"/>
      <c r="E333" s="225"/>
      <c r="F333" s="226"/>
      <c r="G333" s="166"/>
      <c r="H333" s="226"/>
      <c r="I333" s="166"/>
      <c r="J333" s="226"/>
      <c r="K333" s="166"/>
      <c r="L333" s="226"/>
      <c r="M333" s="166"/>
      <c r="N333" s="226"/>
      <c r="O333" s="166"/>
      <c r="P333" s="226"/>
      <c r="Q333" s="166"/>
      <c r="R333" s="226"/>
      <c r="S333" s="1"/>
      <c r="T333" s="1"/>
      <c r="U333" s="1"/>
      <c r="V333" s="4"/>
      <c r="W333" s="4"/>
      <c r="X333" s="4"/>
      <c r="Y333" s="4"/>
      <c r="Z333" s="4"/>
      <c r="AA333" s="4"/>
      <c r="AB333" s="1"/>
      <c r="AC333" s="1"/>
      <c r="AD333" s="1"/>
      <c r="AE333" s="1"/>
      <c r="AF333" s="1"/>
      <c r="AG333" s="1"/>
      <c r="AH333" s="1"/>
      <c r="AI333" s="1"/>
    </row>
    <row r="334" spans="1:35" s="2" customFormat="1" ht="11.5" x14ac:dyDescent="0.25">
      <c r="A334" s="1"/>
      <c r="B334" s="227"/>
      <c r="C334" s="227"/>
      <c r="D334" s="225"/>
      <c r="E334" s="225"/>
      <c r="F334" s="226"/>
      <c r="G334" s="166"/>
      <c r="H334" s="226"/>
      <c r="I334" s="166"/>
      <c r="J334" s="226"/>
      <c r="K334" s="166"/>
      <c r="L334" s="226"/>
      <c r="M334" s="166"/>
      <c r="N334" s="226"/>
      <c r="O334" s="166"/>
      <c r="P334" s="226"/>
      <c r="Q334" s="166"/>
      <c r="R334" s="226"/>
      <c r="S334" s="1"/>
      <c r="T334" s="1"/>
      <c r="U334" s="1"/>
      <c r="V334" s="4"/>
      <c r="W334" s="4"/>
      <c r="X334" s="4"/>
      <c r="Y334" s="4"/>
      <c r="Z334" s="4"/>
      <c r="AA334" s="4"/>
      <c r="AB334" s="1"/>
      <c r="AC334" s="1"/>
      <c r="AD334" s="1"/>
      <c r="AE334" s="1"/>
      <c r="AF334" s="1"/>
      <c r="AG334" s="1"/>
      <c r="AH334" s="1"/>
      <c r="AI334" s="1"/>
    </row>
    <row r="335" spans="1:35" s="2" customFormat="1" ht="11.5" x14ac:dyDescent="0.25">
      <c r="A335" s="1"/>
      <c r="B335" s="227"/>
      <c r="C335" s="227"/>
      <c r="D335" s="225"/>
      <c r="E335" s="225"/>
      <c r="F335" s="226"/>
      <c r="G335" s="166"/>
      <c r="H335" s="226"/>
      <c r="I335" s="166"/>
      <c r="J335" s="226"/>
      <c r="K335" s="166"/>
      <c r="L335" s="226"/>
      <c r="M335" s="166"/>
      <c r="N335" s="226"/>
      <c r="O335" s="166"/>
      <c r="P335" s="226"/>
      <c r="Q335" s="166"/>
      <c r="R335" s="226"/>
      <c r="S335" s="1"/>
      <c r="T335" s="1"/>
      <c r="U335" s="1"/>
      <c r="V335" s="4"/>
      <c r="W335" s="4"/>
      <c r="X335" s="4"/>
      <c r="Y335" s="4"/>
      <c r="Z335" s="4"/>
      <c r="AA335" s="4"/>
      <c r="AB335" s="1"/>
      <c r="AC335" s="1"/>
      <c r="AD335" s="1"/>
      <c r="AE335" s="1"/>
      <c r="AF335" s="1"/>
      <c r="AG335" s="1"/>
      <c r="AH335" s="1"/>
      <c r="AI335" s="1"/>
    </row>
    <row r="336" spans="1:35" s="2" customFormat="1" ht="11.5" x14ac:dyDescent="0.25">
      <c r="A336" s="1"/>
      <c r="B336" s="227"/>
      <c r="C336" s="227"/>
      <c r="D336" s="225"/>
      <c r="E336" s="225"/>
      <c r="F336" s="226"/>
      <c r="G336" s="166"/>
      <c r="H336" s="226"/>
      <c r="I336" s="166"/>
      <c r="J336" s="226"/>
      <c r="K336" s="166"/>
      <c r="L336" s="226"/>
      <c r="M336" s="166"/>
      <c r="N336" s="226"/>
      <c r="O336" s="166"/>
      <c r="P336" s="226"/>
      <c r="Q336" s="166"/>
      <c r="R336" s="226"/>
      <c r="S336" s="1"/>
      <c r="T336" s="1"/>
      <c r="U336" s="1"/>
      <c r="V336" s="4"/>
      <c r="W336" s="4"/>
      <c r="X336" s="4"/>
      <c r="Y336" s="4"/>
      <c r="Z336" s="4"/>
      <c r="AA336" s="4"/>
      <c r="AB336" s="1"/>
      <c r="AC336" s="1"/>
      <c r="AD336" s="1"/>
      <c r="AE336" s="1"/>
      <c r="AF336" s="1"/>
      <c r="AG336" s="1"/>
      <c r="AH336" s="1"/>
      <c r="AI336" s="1"/>
    </row>
    <row r="337" spans="1:35" s="2" customFormat="1" ht="11.5" x14ac:dyDescent="0.25">
      <c r="A337" s="1"/>
      <c r="B337" s="227"/>
      <c r="C337" s="227"/>
      <c r="D337" s="225"/>
      <c r="E337" s="225"/>
      <c r="F337" s="226"/>
      <c r="G337" s="166"/>
      <c r="H337" s="226"/>
      <c r="I337" s="166"/>
      <c r="J337" s="226"/>
      <c r="K337" s="166"/>
      <c r="L337" s="226"/>
      <c r="M337" s="166"/>
      <c r="N337" s="226"/>
      <c r="O337" s="166"/>
      <c r="P337" s="226"/>
      <c r="Q337" s="166"/>
      <c r="R337" s="226"/>
      <c r="S337" s="1"/>
      <c r="T337" s="1"/>
      <c r="U337" s="1"/>
      <c r="V337" s="4"/>
      <c r="W337" s="4"/>
      <c r="X337" s="4"/>
      <c r="Y337" s="4"/>
      <c r="Z337" s="4"/>
      <c r="AA337" s="4"/>
      <c r="AB337" s="1"/>
      <c r="AC337" s="1"/>
      <c r="AD337" s="1"/>
      <c r="AE337" s="1"/>
      <c r="AF337" s="1"/>
      <c r="AG337" s="1"/>
      <c r="AH337" s="1"/>
      <c r="AI337" s="1"/>
    </row>
    <row r="338" spans="1:35" s="2" customFormat="1" ht="11.5" x14ac:dyDescent="0.25">
      <c r="A338" s="1"/>
      <c r="B338" s="227"/>
      <c r="C338" s="227"/>
      <c r="D338" s="225"/>
      <c r="E338" s="225"/>
      <c r="F338" s="226"/>
      <c r="G338" s="166"/>
      <c r="H338" s="226"/>
      <c r="I338" s="166"/>
      <c r="J338" s="226"/>
      <c r="K338" s="166"/>
      <c r="L338" s="226"/>
      <c r="M338" s="166"/>
      <c r="N338" s="226"/>
      <c r="O338" s="166"/>
      <c r="P338" s="226"/>
      <c r="Q338" s="166"/>
      <c r="R338" s="226"/>
      <c r="S338" s="1"/>
      <c r="T338" s="1"/>
      <c r="U338" s="1"/>
      <c r="V338" s="4"/>
      <c r="W338" s="4"/>
      <c r="X338" s="4"/>
      <c r="Y338" s="4"/>
      <c r="Z338" s="4"/>
      <c r="AA338" s="4"/>
      <c r="AB338" s="1"/>
      <c r="AC338" s="1"/>
      <c r="AD338" s="1"/>
      <c r="AE338" s="1"/>
      <c r="AF338" s="1"/>
      <c r="AG338" s="1"/>
      <c r="AH338" s="1"/>
      <c r="AI338" s="1"/>
    </row>
    <row r="339" spans="1:35" s="2" customFormat="1" ht="11.5" x14ac:dyDescent="0.25">
      <c r="A339" s="1"/>
      <c r="B339" s="227"/>
      <c r="C339" s="227"/>
      <c r="D339" s="225"/>
      <c r="E339" s="225"/>
      <c r="F339" s="226"/>
      <c r="G339" s="166"/>
      <c r="H339" s="226"/>
      <c r="I339" s="166"/>
      <c r="J339" s="226"/>
      <c r="K339" s="166"/>
      <c r="L339" s="226"/>
      <c r="M339" s="166"/>
      <c r="N339" s="226"/>
      <c r="O339" s="166"/>
      <c r="P339" s="226"/>
      <c r="Q339" s="166"/>
      <c r="R339" s="226"/>
      <c r="S339" s="1"/>
      <c r="T339" s="1"/>
      <c r="U339" s="1"/>
      <c r="V339" s="4"/>
      <c r="W339" s="4"/>
      <c r="X339" s="4"/>
      <c r="Y339" s="4"/>
      <c r="Z339" s="4"/>
      <c r="AA339" s="4"/>
      <c r="AB339" s="1"/>
      <c r="AC339" s="1"/>
      <c r="AD339" s="1"/>
      <c r="AE339" s="1"/>
      <c r="AF339" s="1"/>
      <c r="AG339" s="1"/>
      <c r="AH339" s="1"/>
      <c r="AI339" s="1"/>
    </row>
    <row r="340" spans="1:35" s="2" customFormat="1" ht="11.5" x14ac:dyDescent="0.25">
      <c r="A340" s="1"/>
      <c r="B340" s="227"/>
      <c r="C340" s="227"/>
      <c r="D340" s="225"/>
      <c r="E340" s="225"/>
      <c r="F340" s="226"/>
      <c r="G340" s="166"/>
      <c r="H340" s="226"/>
      <c r="I340" s="166"/>
      <c r="J340" s="226"/>
      <c r="K340" s="166"/>
      <c r="L340" s="226"/>
      <c r="M340" s="166"/>
      <c r="N340" s="226"/>
      <c r="O340" s="166"/>
      <c r="P340" s="226"/>
      <c r="Q340" s="166"/>
      <c r="R340" s="226"/>
      <c r="S340" s="1"/>
      <c r="T340" s="1"/>
      <c r="U340" s="1"/>
      <c r="V340" s="4"/>
      <c r="W340" s="4"/>
      <c r="X340" s="4"/>
      <c r="Y340" s="4"/>
      <c r="Z340" s="4"/>
      <c r="AA340" s="4"/>
      <c r="AB340" s="1"/>
      <c r="AC340" s="1"/>
      <c r="AD340" s="1"/>
      <c r="AE340" s="1"/>
      <c r="AF340" s="1"/>
      <c r="AG340" s="1"/>
      <c r="AH340" s="1"/>
      <c r="AI340" s="1"/>
    </row>
    <row r="341" spans="1:35" s="2" customFormat="1" ht="11.5" x14ac:dyDescent="0.25">
      <c r="A341" s="1"/>
      <c r="B341" s="227"/>
      <c r="C341" s="227"/>
      <c r="D341" s="225"/>
      <c r="E341" s="225"/>
      <c r="F341" s="226"/>
      <c r="G341" s="166"/>
      <c r="H341" s="226"/>
      <c r="I341" s="166"/>
      <c r="J341" s="226"/>
      <c r="K341" s="166"/>
      <c r="L341" s="226"/>
      <c r="M341" s="166"/>
      <c r="N341" s="226"/>
      <c r="O341" s="166"/>
      <c r="P341" s="226"/>
      <c r="Q341" s="166"/>
      <c r="R341" s="226"/>
      <c r="S341" s="1"/>
      <c r="T341" s="1"/>
      <c r="U341" s="1"/>
      <c r="V341" s="4"/>
      <c r="W341" s="4"/>
      <c r="X341" s="4"/>
      <c r="Y341" s="4"/>
      <c r="Z341" s="4"/>
      <c r="AA341" s="4"/>
      <c r="AB341" s="1"/>
      <c r="AC341" s="1"/>
      <c r="AD341" s="1"/>
      <c r="AE341" s="1"/>
      <c r="AF341" s="1"/>
      <c r="AG341" s="1"/>
      <c r="AH341" s="1"/>
      <c r="AI341" s="1"/>
    </row>
    <row r="342" spans="1:35" s="2" customFormat="1" ht="11.5" x14ac:dyDescent="0.25">
      <c r="A342" s="1"/>
      <c r="B342" s="227"/>
      <c r="C342" s="227"/>
      <c r="D342" s="225"/>
      <c r="E342" s="225"/>
      <c r="F342" s="226"/>
      <c r="G342" s="166"/>
      <c r="H342" s="226"/>
      <c r="I342" s="166"/>
      <c r="J342" s="226"/>
      <c r="K342" s="166"/>
      <c r="L342" s="226"/>
      <c r="M342" s="166"/>
      <c r="N342" s="226"/>
      <c r="O342" s="166"/>
      <c r="P342" s="226"/>
      <c r="Q342" s="166"/>
      <c r="R342" s="226"/>
      <c r="S342" s="1"/>
      <c r="T342" s="1"/>
      <c r="U342" s="1"/>
      <c r="V342" s="4"/>
      <c r="W342" s="4"/>
      <c r="X342" s="4"/>
      <c r="Y342" s="4"/>
      <c r="Z342" s="4"/>
      <c r="AA342" s="4"/>
      <c r="AB342" s="1"/>
      <c r="AC342" s="1"/>
      <c r="AD342" s="1"/>
      <c r="AE342" s="1"/>
      <c r="AF342" s="1"/>
      <c r="AG342" s="1"/>
      <c r="AH342" s="1"/>
      <c r="AI342" s="1"/>
    </row>
    <row r="343" spans="1:35" s="2" customFormat="1" ht="11.5" x14ac:dyDescent="0.25">
      <c r="A343" s="1"/>
      <c r="B343" s="227"/>
      <c r="C343" s="227"/>
      <c r="D343" s="225"/>
      <c r="E343" s="225"/>
      <c r="F343" s="226"/>
      <c r="G343" s="166"/>
      <c r="H343" s="226"/>
      <c r="I343" s="166"/>
      <c r="J343" s="226"/>
      <c r="K343" s="166"/>
      <c r="L343" s="226"/>
      <c r="M343" s="166"/>
      <c r="N343" s="226"/>
      <c r="O343" s="166"/>
      <c r="P343" s="226"/>
      <c r="Q343" s="166"/>
      <c r="R343" s="226"/>
      <c r="S343" s="1"/>
      <c r="T343" s="1"/>
      <c r="U343" s="1"/>
      <c r="V343" s="4"/>
      <c r="W343" s="4"/>
      <c r="X343" s="4"/>
      <c r="Y343" s="4"/>
      <c r="Z343" s="4"/>
      <c r="AA343" s="4"/>
      <c r="AB343" s="1"/>
      <c r="AC343" s="1"/>
      <c r="AD343" s="1"/>
      <c r="AE343" s="1"/>
      <c r="AF343" s="1"/>
      <c r="AG343" s="1"/>
      <c r="AH343" s="1"/>
      <c r="AI343" s="1"/>
    </row>
    <row r="344" spans="1:35" s="2" customFormat="1" ht="11.5" x14ac:dyDescent="0.25">
      <c r="A344" s="1"/>
      <c r="B344" s="227"/>
      <c r="C344" s="227"/>
      <c r="D344" s="225"/>
      <c r="E344" s="225"/>
      <c r="F344" s="226"/>
      <c r="G344" s="166"/>
      <c r="H344" s="226"/>
      <c r="I344" s="166"/>
      <c r="J344" s="226"/>
      <c r="K344" s="166"/>
      <c r="L344" s="226"/>
      <c r="M344" s="166"/>
      <c r="N344" s="226"/>
      <c r="O344" s="166"/>
      <c r="P344" s="226"/>
      <c r="Q344" s="166"/>
      <c r="R344" s="226"/>
      <c r="S344" s="1"/>
      <c r="T344" s="1"/>
      <c r="U344" s="1"/>
      <c r="V344" s="4"/>
      <c r="W344" s="4"/>
      <c r="X344" s="4"/>
      <c r="Y344" s="4"/>
      <c r="Z344" s="4"/>
      <c r="AA344" s="4"/>
      <c r="AB344" s="1"/>
      <c r="AC344" s="1"/>
      <c r="AD344" s="1"/>
      <c r="AE344" s="1"/>
      <c r="AF344" s="1"/>
      <c r="AG344" s="1"/>
      <c r="AH344" s="1"/>
      <c r="AI344" s="1"/>
    </row>
    <row r="345" spans="1:35" s="2" customFormat="1" ht="11.5" x14ac:dyDescent="0.25">
      <c r="A345" s="1"/>
      <c r="B345" s="227"/>
      <c r="C345" s="227"/>
      <c r="D345" s="225"/>
      <c r="E345" s="225"/>
      <c r="F345" s="226"/>
      <c r="G345" s="166"/>
      <c r="H345" s="226"/>
      <c r="I345" s="166"/>
      <c r="J345" s="226"/>
      <c r="K345" s="166"/>
      <c r="L345" s="226"/>
      <c r="M345" s="166"/>
      <c r="N345" s="226"/>
      <c r="O345" s="166"/>
      <c r="P345" s="226"/>
      <c r="Q345" s="166"/>
      <c r="R345" s="226"/>
      <c r="S345" s="1"/>
      <c r="T345" s="1"/>
      <c r="U345" s="1"/>
      <c r="V345" s="4"/>
      <c r="W345" s="4"/>
      <c r="X345" s="4"/>
      <c r="Y345" s="4"/>
      <c r="Z345" s="4"/>
      <c r="AA345" s="4"/>
      <c r="AB345" s="1"/>
      <c r="AC345" s="1"/>
      <c r="AD345" s="1"/>
      <c r="AE345" s="1"/>
      <c r="AF345" s="1"/>
      <c r="AG345" s="1"/>
      <c r="AH345" s="1"/>
      <c r="AI345" s="1"/>
    </row>
    <row r="346" spans="1:35" s="2" customFormat="1" ht="11.5" x14ac:dyDescent="0.25">
      <c r="A346" s="1"/>
      <c r="B346" s="227"/>
      <c r="C346" s="227"/>
      <c r="D346" s="225"/>
      <c r="E346" s="225"/>
      <c r="F346" s="226"/>
      <c r="G346" s="166"/>
      <c r="H346" s="226"/>
      <c r="I346" s="166"/>
      <c r="J346" s="226"/>
      <c r="K346" s="166"/>
      <c r="L346" s="226"/>
      <c r="M346" s="166"/>
      <c r="N346" s="226"/>
      <c r="O346" s="166"/>
      <c r="P346" s="226"/>
      <c r="Q346" s="166"/>
      <c r="R346" s="226"/>
      <c r="S346" s="1"/>
      <c r="T346" s="1"/>
      <c r="U346" s="1"/>
      <c r="V346" s="4"/>
      <c r="W346" s="4"/>
      <c r="X346" s="4"/>
      <c r="Y346" s="4"/>
      <c r="Z346" s="4"/>
      <c r="AA346" s="4"/>
      <c r="AB346" s="1"/>
      <c r="AC346" s="1"/>
      <c r="AD346" s="1"/>
      <c r="AE346" s="1"/>
      <c r="AF346" s="1"/>
      <c r="AG346" s="1"/>
      <c r="AH346" s="1"/>
      <c r="AI346" s="1"/>
    </row>
    <row r="347" spans="1:35" s="2" customFormat="1" ht="11.5" x14ac:dyDescent="0.25">
      <c r="A347" s="1"/>
      <c r="B347" s="227"/>
      <c r="C347" s="227"/>
      <c r="D347" s="225"/>
      <c r="E347" s="225"/>
      <c r="F347" s="226"/>
      <c r="G347" s="166"/>
      <c r="H347" s="226"/>
      <c r="I347" s="166"/>
      <c r="J347" s="226"/>
      <c r="K347" s="166"/>
      <c r="L347" s="226"/>
      <c r="M347" s="166"/>
      <c r="N347" s="226"/>
      <c r="O347" s="166"/>
      <c r="P347" s="226"/>
      <c r="Q347" s="166"/>
      <c r="R347" s="226"/>
      <c r="S347" s="1"/>
      <c r="T347" s="1"/>
      <c r="U347" s="1"/>
      <c r="V347" s="4"/>
      <c r="W347" s="4"/>
      <c r="X347" s="4"/>
      <c r="Y347" s="4"/>
      <c r="Z347" s="4"/>
      <c r="AA347" s="4"/>
      <c r="AB347" s="1"/>
      <c r="AC347" s="1"/>
      <c r="AD347" s="1"/>
      <c r="AE347" s="1"/>
      <c r="AF347" s="1"/>
      <c r="AG347" s="1"/>
      <c r="AH347" s="1"/>
      <c r="AI347" s="1"/>
    </row>
    <row r="348" spans="1:35" s="2" customFormat="1" ht="11.5" x14ac:dyDescent="0.25">
      <c r="A348" s="1"/>
      <c r="B348" s="227"/>
      <c r="C348" s="227"/>
      <c r="D348" s="225"/>
      <c r="E348" s="225"/>
      <c r="F348" s="226"/>
      <c r="G348" s="166"/>
      <c r="H348" s="226"/>
      <c r="I348" s="166"/>
      <c r="J348" s="226"/>
      <c r="K348" s="166"/>
      <c r="L348" s="226"/>
      <c r="M348" s="166"/>
      <c r="N348" s="226"/>
      <c r="O348" s="166"/>
      <c r="P348" s="226"/>
      <c r="Q348" s="166"/>
      <c r="R348" s="226"/>
      <c r="S348" s="1"/>
      <c r="T348" s="1"/>
      <c r="U348" s="1"/>
      <c r="V348" s="4"/>
      <c r="W348" s="4"/>
      <c r="X348" s="4"/>
      <c r="Y348" s="4"/>
      <c r="Z348" s="4"/>
      <c r="AA348" s="4"/>
      <c r="AB348" s="1"/>
      <c r="AC348" s="1"/>
      <c r="AD348" s="1"/>
      <c r="AE348" s="1"/>
      <c r="AF348" s="1"/>
      <c r="AG348" s="1"/>
      <c r="AH348" s="1"/>
      <c r="AI348" s="1"/>
    </row>
    <row r="349" spans="1:35" s="2" customFormat="1" ht="11.5" x14ac:dyDescent="0.25">
      <c r="A349" s="1"/>
      <c r="B349" s="227"/>
      <c r="C349" s="227"/>
      <c r="D349" s="225"/>
      <c r="E349" s="225"/>
      <c r="F349" s="226"/>
      <c r="G349" s="166"/>
      <c r="H349" s="226"/>
      <c r="I349" s="166"/>
      <c r="J349" s="226"/>
      <c r="K349" s="166"/>
      <c r="L349" s="226"/>
      <c r="M349" s="166"/>
      <c r="N349" s="226"/>
      <c r="O349" s="166"/>
      <c r="P349" s="226"/>
      <c r="Q349" s="166"/>
      <c r="R349" s="226"/>
      <c r="S349" s="1"/>
      <c r="T349" s="1"/>
      <c r="U349" s="1"/>
      <c r="V349" s="4"/>
      <c r="W349" s="4"/>
      <c r="X349" s="4"/>
      <c r="Y349" s="4"/>
      <c r="Z349" s="4"/>
      <c r="AA349" s="4"/>
      <c r="AB349" s="1"/>
      <c r="AC349" s="1"/>
      <c r="AD349" s="1"/>
      <c r="AE349" s="1"/>
      <c r="AF349" s="1"/>
      <c r="AG349" s="1"/>
      <c r="AH349" s="1"/>
      <c r="AI349" s="1"/>
    </row>
    <row r="350" spans="1:35" s="2" customFormat="1" ht="11.5" x14ac:dyDescent="0.25">
      <c r="A350" s="1"/>
      <c r="B350" s="227"/>
      <c r="C350" s="227"/>
      <c r="D350" s="225"/>
      <c r="E350" s="225"/>
      <c r="F350" s="226"/>
      <c r="G350" s="166"/>
      <c r="H350" s="226"/>
      <c r="I350" s="166"/>
      <c r="J350" s="226"/>
      <c r="K350" s="166"/>
      <c r="L350" s="226"/>
      <c r="M350" s="166"/>
      <c r="N350" s="226"/>
      <c r="O350" s="166"/>
      <c r="P350" s="226"/>
      <c r="Q350" s="166"/>
      <c r="R350" s="226"/>
      <c r="S350" s="1"/>
      <c r="T350" s="1"/>
      <c r="U350" s="1"/>
      <c r="V350" s="4"/>
      <c r="W350" s="4"/>
      <c r="X350" s="4"/>
      <c r="Y350" s="4"/>
      <c r="Z350" s="4"/>
      <c r="AA350" s="4"/>
      <c r="AB350" s="1"/>
      <c r="AC350" s="1"/>
      <c r="AD350" s="1"/>
      <c r="AE350" s="1"/>
      <c r="AF350" s="1"/>
      <c r="AG350" s="1"/>
      <c r="AH350" s="1"/>
      <c r="AI350" s="1"/>
    </row>
    <row r="351" spans="1:35" s="2" customFormat="1" ht="11.5" x14ac:dyDescent="0.25">
      <c r="A351" s="1"/>
      <c r="B351" s="227"/>
      <c r="C351" s="227"/>
      <c r="D351" s="225"/>
      <c r="E351" s="225"/>
      <c r="F351" s="226"/>
      <c r="G351" s="166"/>
      <c r="H351" s="226"/>
      <c r="I351" s="166"/>
      <c r="J351" s="226"/>
      <c r="K351" s="166"/>
      <c r="L351" s="226"/>
      <c r="M351" s="166"/>
      <c r="N351" s="226"/>
      <c r="O351" s="166"/>
      <c r="P351" s="226"/>
      <c r="Q351" s="166"/>
      <c r="R351" s="226"/>
      <c r="S351" s="1"/>
      <c r="T351" s="1"/>
      <c r="U351" s="1"/>
      <c r="V351" s="4"/>
      <c r="W351" s="4"/>
      <c r="X351" s="4"/>
      <c r="Y351" s="4"/>
      <c r="Z351" s="4"/>
      <c r="AA351" s="4"/>
      <c r="AB351" s="1"/>
      <c r="AC351" s="1"/>
      <c r="AD351" s="1"/>
      <c r="AE351" s="1"/>
      <c r="AF351" s="1"/>
      <c r="AG351" s="1"/>
      <c r="AH351" s="1"/>
      <c r="AI351" s="1"/>
    </row>
    <row r="352" spans="1:35" s="2" customFormat="1" ht="11.5" x14ac:dyDescent="0.25">
      <c r="A352" s="1"/>
      <c r="B352" s="227"/>
      <c r="C352" s="227"/>
      <c r="D352" s="225"/>
      <c r="E352" s="225"/>
      <c r="F352" s="226"/>
      <c r="G352" s="166"/>
      <c r="H352" s="226"/>
      <c r="I352" s="166"/>
      <c r="J352" s="226"/>
      <c r="K352" s="166"/>
      <c r="L352" s="226"/>
      <c r="M352" s="166"/>
      <c r="N352" s="226"/>
      <c r="O352" s="166"/>
      <c r="P352" s="226"/>
      <c r="Q352" s="166"/>
      <c r="R352" s="226"/>
      <c r="S352" s="1"/>
      <c r="T352" s="1"/>
      <c r="U352" s="1"/>
      <c r="V352" s="4"/>
      <c r="W352" s="4"/>
      <c r="X352" s="4"/>
      <c r="Y352" s="4"/>
      <c r="Z352" s="4"/>
      <c r="AA352" s="4"/>
      <c r="AB352" s="1"/>
      <c r="AC352" s="1"/>
      <c r="AD352" s="1"/>
      <c r="AE352" s="1"/>
      <c r="AF352" s="1"/>
      <c r="AG352" s="1"/>
      <c r="AH352" s="1"/>
      <c r="AI352" s="1"/>
    </row>
    <row r="353" spans="1:35" s="2" customFormat="1" ht="11.5" x14ac:dyDescent="0.25">
      <c r="A353" s="1"/>
      <c r="B353" s="227"/>
      <c r="C353" s="227"/>
      <c r="D353" s="225"/>
      <c r="E353" s="225"/>
      <c r="F353" s="226"/>
      <c r="G353" s="166"/>
      <c r="H353" s="226"/>
      <c r="I353" s="166"/>
      <c r="J353" s="226"/>
      <c r="K353" s="166"/>
      <c r="L353" s="226"/>
      <c r="M353" s="166"/>
      <c r="N353" s="226"/>
      <c r="O353" s="166"/>
      <c r="P353" s="226"/>
      <c r="Q353" s="166"/>
      <c r="R353" s="226"/>
      <c r="S353" s="1"/>
      <c r="T353" s="1"/>
      <c r="U353" s="1"/>
      <c r="V353" s="4"/>
      <c r="W353" s="4"/>
      <c r="X353" s="4"/>
      <c r="Y353" s="4"/>
      <c r="Z353" s="4"/>
      <c r="AA353" s="4"/>
      <c r="AB353" s="1"/>
      <c r="AC353" s="1"/>
      <c r="AD353" s="1"/>
      <c r="AE353" s="1"/>
      <c r="AF353" s="1"/>
      <c r="AG353" s="1"/>
      <c r="AH353" s="1"/>
      <c r="AI353" s="1"/>
    </row>
    <row r="354" spans="1:35" s="2" customFormat="1" ht="11.5" x14ac:dyDescent="0.25">
      <c r="A354" s="1"/>
      <c r="B354" s="227"/>
      <c r="C354" s="227"/>
      <c r="D354" s="225"/>
      <c r="E354" s="225"/>
      <c r="F354" s="226"/>
      <c r="G354" s="166"/>
      <c r="H354" s="226"/>
      <c r="I354" s="166"/>
      <c r="J354" s="226"/>
      <c r="K354" s="166"/>
      <c r="L354" s="226"/>
      <c r="M354" s="166"/>
      <c r="N354" s="226"/>
      <c r="O354" s="166"/>
      <c r="P354" s="226"/>
      <c r="Q354" s="166"/>
      <c r="R354" s="226"/>
      <c r="S354" s="1"/>
      <c r="T354" s="1"/>
      <c r="U354" s="1"/>
      <c r="V354" s="4"/>
      <c r="W354" s="4"/>
      <c r="X354" s="4"/>
      <c r="Y354" s="4"/>
      <c r="Z354" s="4"/>
      <c r="AA354" s="4"/>
      <c r="AB354" s="1"/>
      <c r="AC354" s="1"/>
      <c r="AD354" s="1"/>
      <c r="AE354" s="1"/>
      <c r="AF354" s="1"/>
      <c r="AG354" s="1"/>
      <c r="AH354" s="1"/>
      <c r="AI354" s="1"/>
    </row>
    <row r="355" spans="1:35" s="2" customFormat="1" ht="11.5" x14ac:dyDescent="0.25">
      <c r="A355" s="1"/>
      <c r="B355" s="227"/>
      <c r="C355" s="227"/>
      <c r="D355" s="225"/>
      <c r="E355" s="225"/>
      <c r="F355" s="226"/>
      <c r="G355" s="166"/>
      <c r="H355" s="226"/>
      <c r="I355" s="166"/>
      <c r="J355" s="226"/>
      <c r="K355" s="166"/>
      <c r="L355" s="226"/>
      <c r="M355" s="166"/>
      <c r="N355" s="226"/>
      <c r="O355" s="166"/>
      <c r="P355" s="226"/>
      <c r="Q355" s="166"/>
      <c r="R355" s="226"/>
      <c r="S355" s="1"/>
      <c r="T355" s="1"/>
      <c r="U355" s="1"/>
      <c r="V355" s="4"/>
      <c r="W355" s="4"/>
      <c r="X355" s="4"/>
      <c r="Y355" s="4"/>
      <c r="Z355" s="4"/>
      <c r="AA355" s="4"/>
      <c r="AB355" s="1"/>
      <c r="AC355" s="1"/>
      <c r="AD355" s="1"/>
      <c r="AE355" s="1"/>
      <c r="AF355" s="1"/>
      <c r="AG355" s="1"/>
      <c r="AH355" s="1"/>
      <c r="AI355" s="1"/>
    </row>
    <row r="356" spans="1:35" s="2" customFormat="1" ht="11.5" x14ac:dyDescent="0.25">
      <c r="A356" s="1"/>
      <c r="B356" s="227"/>
      <c r="C356" s="227"/>
      <c r="D356" s="225"/>
      <c r="E356" s="225"/>
      <c r="F356" s="226"/>
      <c r="G356" s="166"/>
      <c r="H356" s="226"/>
      <c r="I356" s="166"/>
      <c r="J356" s="226"/>
      <c r="K356" s="166"/>
      <c r="L356" s="226"/>
      <c r="M356" s="166"/>
      <c r="N356" s="226"/>
      <c r="O356" s="166"/>
      <c r="P356" s="226"/>
      <c r="Q356" s="166"/>
      <c r="R356" s="226"/>
      <c r="S356" s="1"/>
      <c r="T356" s="1"/>
      <c r="U356" s="1"/>
      <c r="V356" s="4"/>
      <c r="W356" s="4"/>
      <c r="X356" s="4"/>
      <c r="Y356" s="4"/>
      <c r="Z356" s="4"/>
      <c r="AA356" s="4"/>
      <c r="AB356" s="1"/>
      <c r="AC356" s="1"/>
      <c r="AD356" s="1"/>
      <c r="AE356" s="1"/>
      <c r="AF356" s="1"/>
      <c r="AG356" s="1"/>
      <c r="AH356" s="1"/>
      <c r="AI356" s="1"/>
    </row>
    <row r="357" spans="1:35" s="2" customFormat="1" ht="11.5" x14ac:dyDescent="0.25">
      <c r="A357" s="1"/>
      <c r="B357" s="227"/>
      <c r="C357" s="227"/>
      <c r="D357" s="225"/>
      <c r="E357" s="225"/>
      <c r="F357" s="226"/>
      <c r="G357" s="166"/>
      <c r="H357" s="226"/>
      <c r="I357" s="166"/>
      <c r="J357" s="226"/>
      <c r="K357" s="166"/>
      <c r="L357" s="226"/>
      <c r="M357" s="166"/>
      <c r="N357" s="226"/>
      <c r="O357" s="166"/>
      <c r="P357" s="226"/>
      <c r="Q357" s="166"/>
      <c r="R357" s="226"/>
      <c r="S357" s="1"/>
      <c r="T357" s="1"/>
      <c r="U357" s="1"/>
      <c r="V357" s="4"/>
      <c r="W357" s="4"/>
      <c r="X357" s="4"/>
      <c r="Y357" s="4"/>
      <c r="Z357" s="4"/>
      <c r="AA357" s="4"/>
      <c r="AB357" s="1"/>
      <c r="AC357" s="1"/>
      <c r="AD357" s="1"/>
      <c r="AE357" s="1"/>
      <c r="AF357" s="1"/>
      <c r="AG357" s="1"/>
      <c r="AH357" s="1"/>
      <c r="AI357" s="1"/>
    </row>
    <row r="358" spans="1:35" s="2" customFormat="1" ht="11.5" x14ac:dyDescent="0.25">
      <c r="A358" s="1"/>
      <c r="B358" s="227"/>
      <c r="C358" s="227"/>
      <c r="D358" s="225"/>
      <c r="E358" s="225"/>
      <c r="F358" s="226"/>
      <c r="G358" s="166"/>
      <c r="H358" s="226"/>
      <c r="I358" s="166"/>
      <c r="J358" s="226"/>
      <c r="K358" s="166"/>
      <c r="L358" s="226"/>
      <c r="M358" s="166"/>
      <c r="N358" s="226"/>
      <c r="O358" s="166"/>
      <c r="P358" s="226"/>
      <c r="Q358" s="166"/>
      <c r="R358" s="226"/>
      <c r="S358" s="1"/>
      <c r="T358" s="1"/>
      <c r="U358" s="1"/>
      <c r="V358" s="4"/>
      <c r="W358" s="4"/>
      <c r="X358" s="4"/>
      <c r="Y358" s="4"/>
      <c r="Z358" s="4"/>
      <c r="AA358" s="4"/>
      <c r="AB358" s="1"/>
      <c r="AC358" s="1"/>
      <c r="AD358" s="1"/>
      <c r="AE358" s="1"/>
      <c r="AF358" s="1"/>
      <c r="AG358" s="1"/>
      <c r="AH358" s="1"/>
      <c r="AI358" s="1"/>
    </row>
    <row r="359" spans="1:35" s="2" customFormat="1" ht="11.5" x14ac:dyDescent="0.25">
      <c r="A359" s="1"/>
      <c r="B359" s="227"/>
      <c r="C359" s="227"/>
      <c r="D359" s="225"/>
      <c r="E359" s="225"/>
      <c r="F359" s="226"/>
      <c r="G359" s="166"/>
      <c r="H359" s="226"/>
      <c r="I359" s="166"/>
      <c r="J359" s="226"/>
      <c r="K359" s="166"/>
      <c r="L359" s="226"/>
      <c r="M359" s="166"/>
      <c r="N359" s="226"/>
      <c r="O359" s="166"/>
      <c r="P359" s="226"/>
      <c r="Q359" s="166"/>
      <c r="R359" s="226"/>
      <c r="S359" s="1"/>
      <c r="T359" s="1"/>
      <c r="U359" s="1"/>
      <c r="V359" s="4"/>
      <c r="W359" s="4"/>
      <c r="X359" s="4"/>
      <c r="Y359" s="4"/>
      <c r="Z359" s="4"/>
      <c r="AA359" s="4"/>
      <c r="AB359" s="1"/>
      <c r="AC359" s="1"/>
      <c r="AD359" s="1"/>
      <c r="AE359" s="1"/>
      <c r="AF359" s="1"/>
      <c r="AG359" s="1"/>
      <c r="AH359" s="1"/>
      <c r="AI359" s="1"/>
    </row>
    <row r="360" spans="1:35" s="2" customFormat="1" ht="11.5" x14ac:dyDescent="0.25">
      <c r="A360" s="1"/>
      <c r="B360" s="227"/>
      <c r="C360" s="227"/>
      <c r="D360" s="225"/>
      <c r="E360" s="225"/>
      <c r="F360" s="226"/>
      <c r="G360" s="166"/>
      <c r="H360" s="226"/>
      <c r="I360" s="166"/>
      <c r="J360" s="226"/>
      <c r="K360" s="166"/>
      <c r="L360" s="226"/>
      <c r="M360" s="166"/>
      <c r="N360" s="226"/>
      <c r="O360" s="166"/>
      <c r="P360" s="226"/>
      <c r="Q360" s="166"/>
      <c r="R360" s="226"/>
      <c r="S360" s="1"/>
      <c r="T360" s="1"/>
      <c r="U360" s="1"/>
      <c r="V360" s="4"/>
      <c r="W360" s="4"/>
      <c r="X360" s="4"/>
      <c r="Y360" s="4"/>
      <c r="Z360" s="4"/>
      <c r="AA360" s="4"/>
      <c r="AB360" s="1"/>
      <c r="AC360" s="1"/>
      <c r="AD360" s="1"/>
      <c r="AE360" s="1"/>
      <c r="AF360" s="1"/>
      <c r="AG360" s="1"/>
      <c r="AH360" s="1"/>
      <c r="AI360" s="1"/>
    </row>
    <row r="361" spans="1:35" s="2" customFormat="1" ht="11.5" x14ac:dyDescent="0.25">
      <c r="A361" s="1"/>
      <c r="B361" s="227"/>
      <c r="C361" s="227"/>
      <c r="D361" s="225"/>
      <c r="E361" s="225"/>
      <c r="F361" s="226"/>
      <c r="G361" s="166"/>
      <c r="H361" s="226"/>
      <c r="I361" s="166"/>
      <c r="J361" s="226"/>
      <c r="K361" s="166"/>
      <c r="L361" s="226"/>
      <c r="M361" s="166"/>
      <c r="N361" s="226"/>
      <c r="O361" s="166"/>
      <c r="P361" s="226"/>
      <c r="Q361" s="166"/>
      <c r="R361" s="226"/>
      <c r="S361" s="1"/>
      <c r="T361" s="1"/>
      <c r="U361" s="1"/>
      <c r="V361" s="4"/>
      <c r="W361" s="4"/>
      <c r="X361" s="4"/>
      <c r="Y361" s="4"/>
      <c r="Z361" s="4"/>
      <c r="AA361" s="4"/>
      <c r="AB361" s="1"/>
      <c r="AC361" s="1"/>
      <c r="AD361" s="1"/>
      <c r="AE361" s="1"/>
      <c r="AF361" s="1"/>
      <c r="AG361" s="1"/>
      <c r="AH361" s="1"/>
      <c r="AI361" s="1"/>
    </row>
    <row r="362" spans="1:35" s="2" customFormat="1" ht="11.5" x14ac:dyDescent="0.25">
      <c r="A362" s="1"/>
      <c r="B362" s="227"/>
      <c r="C362" s="227"/>
      <c r="D362" s="225"/>
      <c r="E362" s="225"/>
      <c r="F362" s="226"/>
      <c r="G362" s="166"/>
      <c r="H362" s="226"/>
      <c r="I362" s="166"/>
      <c r="J362" s="226"/>
      <c r="K362" s="166"/>
      <c r="L362" s="226"/>
      <c r="M362" s="166"/>
      <c r="N362" s="226"/>
      <c r="O362" s="166"/>
      <c r="P362" s="226"/>
      <c r="Q362" s="166"/>
      <c r="R362" s="226"/>
      <c r="S362" s="1"/>
      <c r="T362" s="1"/>
      <c r="U362" s="1"/>
      <c r="V362" s="4"/>
      <c r="W362" s="4"/>
      <c r="X362" s="4"/>
      <c r="Y362" s="4"/>
      <c r="Z362" s="4"/>
      <c r="AA362" s="4"/>
      <c r="AB362" s="1"/>
      <c r="AC362" s="1"/>
      <c r="AD362" s="1"/>
      <c r="AE362" s="1"/>
      <c r="AF362" s="1"/>
      <c r="AG362" s="1"/>
      <c r="AH362" s="1"/>
      <c r="AI362" s="1"/>
    </row>
    <row r="363" spans="1:35" s="2" customFormat="1" ht="11.5" x14ac:dyDescent="0.25">
      <c r="A363" s="1"/>
      <c r="B363" s="227"/>
      <c r="C363" s="227"/>
      <c r="D363" s="225"/>
      <c r="E363" s="225"/>
      <c r="F363" s="226"/>
      <c r="G363" s="166"/>
      <c r="H363" s="226"/>
      <c r="I363" s="166"/>
      <c r="J363" s="226"/>
      <c r="K363" s="166"/>
      <c r="L363" s="226"/>
      <c r="M363" s="166"/>
      <c r="N363" s="226"/>
      <c r="O363" s="166"/>
      <c r="P363" s="226"/>
      <c r="Q363" s="166"/>
      <c r="R363" s="226"/>
      <c r="S363" s="1"/>
      <c r="T363" s="1"/>
      <c r="U363" s="1"/>
      <c r="V363" s="4"/>
      <c r="W363" s="4"/>
      <c r="X363" s="4"/>
      <c r="Y363" s="4"/>
      <c r="Z363" s="4"/>
      <c r="AA363" s="4"/>
      <c r="AB363" s="1"/>
      <c r="AC363" s="1"/>
      <c r="AD363" s="1"/>
      <c r="AE363" s="1"/>
      <c r="AF363" s="1"/>
      <c r="AG363" s="1"/>
      <c r="AH363" s="1"/>
      <c r="AI363" s="1"/>
    </row>
    <row r="364" spans="1:35" s="2" customFormat="1" ht="11.5" x14ac:dyDescent="0.25">
      <c r="A364" s="1"/>
      <c r="B364" s="227"/>
      <c r="C364" s="227"/>
      <c r="D364" s="225"/>
      <c r="E364" s="225"/>
      <c r="F364" s="226"/>
      <c r="G364" s="166"/>
      <c r="H364" s="226"/>
      <c r="I364" s="166"/>
      <c r="J364" s="226"/>
      <c r="K364" s="166"/>
      <c r="L364" s="226"/>
      <c r="M364" s="166"/>
      <c r="N364" s="226"/>
      <c r="O364" s="166"/>
      <c r="P364" s="226"/>
      <c r="Q364" s="166"/>
      <c r="R364" s="226"/>
      <c r="S364" s="1"/>
      <c r="T364" s="1"/>
      <c r="U364" s="1"/>
      <c r="V364" s="4"/>
      <c r="W364" s="4"/>
      <c r="X364" s="4"/>
      <c r="Y364" s="4"/>
      <c r="Z364" s="4"/>
      <c r="AA364" s="4"/>
      <c r="AB364" s="1"/>
      <c r="AC364" s="1"/>
      <c r="AD364" s="1"/>
      <c r="AE364" s="1"/>
      <c r="AF364" s="1"/>
      <c r="AG364" s="1"/>
      <c r="AH364" s="1"/>
      <c r="AI364" s="1"/>
    </row>
    <row r="365" spans="1:35" s="2" customFormat="1" ht="11.5" x14ac:dyDescent="0.25">
      <c r="A365" s="1"/>
      <c r="B365" s="227"/>
      <c r="C365" s="227"/>
      <c r="D365" s="225"/>
      <c r="E365" s="225"/>
      <c r="F365" s="226"/>
      <c r="G365" s="166"/>
      <c r="H365" s="226"/>
      <c r="I365" s="166"/>
      <c r="J365" s="226"/>
      <c r="K365" s="166"/>
      <c r="L365" s="226"/>
      <c r="M365" s="166"/>
      <c r="N365" s="226"/>
      <c r="O365" s="166"/>
      <c r="P365" s="226"/>
      <c r="Q365" s="166"/>
      <c r="R365" s="226"/>
      <c r="S365" s="1"/>
      <c r="T365" s="1"/>
      <c r="U365" s="1"/>
      <c r="V365" s="4"/>
      <c r="W365" s="4"/>
      <c r="X365" s="4"/>
      <c r="Y365" s="4"/>
      <c r="Z365" s="4"/>
      <c r="AA365" s="4"/>
      <c r="AB365" s="1"/>
      <c r="AC365" s="1"/>
      <c r="AD365" s="1"/>
      <c r="AE365" s="1"/>
      <c r="AF365" s="1"/>
      <c r="AG365" s="1"/>
      <c r="AH365" s="1"/>
      <c r="AI365" s="1"/>
    </row>
    <row r="366" spans="1:35" s="2" customFormat="1" ht="11.5" x14ac:dyDescent="0.25">
      <c r="A366" s="1"/>
      <c r="B366" s="227"/>
      <c r="C366" s="227"/>
      <c r="D366" s="225"/>
      <c r="E366" s="225"/>
      <c r="F366" s="226"/>
      <c r="G366" s="166"/>
      <c r="H366" s="226"/>
      <c r="I366" s="166"/>
      <c r="J366" s="226"/>
      <c r="K366" s="166"/>
      <c r="L366" s="226"/>
      <c r="M366" s="166"/>
      <c r="N366" s="226"/>
      <c r="O366" s="166"/>
      <c r="P366" s="226"/>
      <c r="Q366" s="166"/>
      <c r="R366" s="226"/>
      <c r="S366" s="1"/>
      <c r="T366" s="1"/>
      <c r="U366" s="1"/>
      <c r="V366" s="4"/>
      <c r="W366" s="4"/>
      <c r="X366" s="4"/>
      <c r="Y366" s="4"/>
      <c r="Z366" s="4"/>
      <c r="AA366" s="4"/>
      <c r="AB366" s="1"/>
      <c r="AC366" s="1"/>
      <c r="AD366" s="1"/>
      <c r="AE366" s="1"/>
      <c r="AF366" s="1"/>
      <c r="AG366" s="1"/>
      <c r="AH366" s="1"/>
      <c r="AI366" s="1"/>
    </row>
    <row r="367" spans="1:35" s="2" customFormat="1" ht="11.5" x14ac:dyDescent="0.25">
      <c r="A367" s="1"/>
      <c r="B367" s="227"/>
      <c r="C367" s="227"/>
      <c r="D367" s="225"/>
      <c r="E367" s="225"/>
      <c r="F367" s="226"/>
      <c r="G367" s="166"/>
      <c r="H367" s="226"/>
      <c r="I367" s="166"/>
      <c r="J367" s="226"/>
      <c r="K367" s="166"/>
      <c r="L367" s="226"/>
      <c r="M367" s="166"/>
      <c r="N367" s="226"/>
      <c r="O367" s="166"/>
      <c r="P367" s="226"/>
      <c r="Q367" s="166"/>
      <c r="R367" s="226"/>
      <c r="S367" s="1"/>
      <c r="T367" s="1"/>
      <c r="U367" s="1"/>
      <c r="V367" s="4"/>
      <c r="W367" s="4"/>
      <c r="X367" s="4"/>
      <c r="Y367" s="4"/>
      <c r="Z367" s="4"/>
      <c r="AA367" s="4"/>
      <c r="AB367" s="1"/>
      <c r="AC367" s="1"/>
      <c r="AD367" s="1"/>
      <c r="AE367" s="1"/>
      <c r="AF367" s="1"/>
      <c r="AG367" s="1"/>
      <c r="AH367" s="1"/>
      <c r="AI367" s="1"/>
    </row>
    <row r="368" spans="1:35" s="2" customFormat="1" ht="11.5" x14ac:dyDescent="0.25">
      <c r="A368" s="1"/>
      <c r="B368" s="227"/>
      <c r="C368" s="227"/>
      <c r="D368" s="225"/>
      <c r="E368" s="225"/>
      <c r="F368" s="226"/>
      <c r="G368" s="166"/>
      <c r="H368" s="226"/>
      <c r="I368" s="166"/>
      <c r="J368" s="226"/>
      <c r="K368" s="166"/>
      <c r="L368" s="226"/>
      <c r="M368" s="166"/>
      <c r="N368" s="226"/>
      <c r="O368" s="166"/>
      <c r="P368" s="226"/>
      <c r="Q368" s="166"/>
      <c r="R368" s="226"/>
      <c r="S368" s="1"/>
      <c r="T368" s="1"/>
      <c r="U368" s="1"/>
      <c r="V368" s="4"/>
      <c r="W368" s="4"/>
      <c r="X368" s="4"/>
      <c r="Y368" s="4"/>
      <c r="Z368" s="4"/>
      <c r="AA368" s="4"/>
      <c r="AB368" s="1"/>
      <c r="AC368" s="1"/>
      <c r="AD368" s="1"/>
      <c r="AE368" s="1"/>
      <c r="AF368" s="1"/>
      <c r="AG368" s="1"/>
      <c r="AH368" s="1"/>
      <c r="AI368" s="1"/>
    </row>
    <row r="369" spans="1:35" s="2" customFormat="1" ht="11.5" x14ac:dyDescent="0.25">
      <c r="A369" s="1"/>
      <c r="B369" s="227"/>
      <c r="C369" s="227"/>
      <c r="D369" s="225"/>
      <c r="E369" s="225"/>
      <c r="F369" s="226"/>
      <c r="G369" s="166"/>
      <c r="H369" s="226"/>
      <c r="I369" s="166"/>
      <c r="J369" s="226"/>
      <c r="K369" s="166"/>
      <c r="L369" s="226"/>
      <c r="M369" s="166"/>
      <c r="N369" s="226"/>
      <c r="O369" s="166"/>
      <c r="P369" s="226"/>
      <c r="Q369" s="166"/>
      <c r="R369" s="226"/>
      <c r="S369" s="1"/>
      <c r="T369" s="1"/>
      <c r="U369" s="1"/>
      <c r="V369" s="4"/>
      <c r="W369" s="4"/>
      <c r="X369" s="4"/>
      <c r="Y369" s="4"/>
      <c r="Z369" s="4"/>
      <c r="AA369" s="4"/>
      <c r="AB369" s="1"/>
      <c r="AC369" s="1"/>
      <c r="AD369" s="1"/>
      <c r="AE369" s="1"/>
      <c r="AF369" s="1"/>
      <c r="AG369" s="1"/>
      <c r="AH369" s="1"/>
      <c r="AI369" s="1"/>
    </row>
    <row r="370" spans="1:35" s="2" customFormat="1" ht="11.5" x14ac:dyDescent="0.25">
      <c r="A370" s="1"/>
      <c r="B370" s="227"/>
      <c r="C370" s="227"/>
      <c r="D370" s="225"/>
      <c r="E370" s="225"/>
      <c r="F370" s="226"/>
      <c r="G370" s="166"/>
      <c r="H370" s="226"/>
      <c r="I370" s="166"/>
      <c r="J370" s="226"/>
      <c r="K370" s="166"/>
      <c r="L370" s="226"/>
      <c r="M370" s="166"/>
      <c r="N370" s="226"/>
      <c r="O370" s="166"/>
      <c r="P370" s="226"/>
      <c r="Q370" s="166"/>
      <c r="R370" s="226"/>
      <c r="S370" s="1"/>
      <c r="T370" s="1"/>
      <c r="U370" s="1"/>
      <c r="V370" s="4"/>
      <c r="W370" s="4"/>
      <c r="X370" s="4"/>
      <c r="Y370" s="4"/>
      <c r="Z370" s="4"/>
      <c r="AA370" s="4"/>
      <c r="AB370" s="1"/>
      <c r="AC370" s="1"/>
      <c r="AD370" s="1"/>
      <c r="AE370" s="1"/>
      <c r="AF370" s="1"/>
      <c r="AG370" s="1"/>
      <c r="AH370" s="1"/>
      <c r="AI370" s="1"/>
    </row>
    <row r="371" spans="1:35" s="2" customFormat="1" ht="11.5" x14ac:dyDescent="0.25">
      <c r="A371" s="1"/>
      <c r="B371" s="227"/>
      <c r="C371" s="227"/>
      <c r="D371" s="225"/>
      <c r="E371" s="225"/>
      <c r="F371" s="226"/>
      <c r="G371" s="166"/>
      <c r="H371" s="226"/>
      <c r="I371" s="166"/>
      <c r="J371" s="226"/>
      <c r="K371" s="166"/>
      <c r="L371" s="226"/>
      <c r="M371" s="166"/>
      <c r="N371" s="226"/>
      <c r="O371" s="166"/>
      <c r="P371" s="226"/>
      <c r="Q371" s="166"/>
      <c r="R371" s="226"/>
      <c r="S371" s="1"/>
      <c r="T371" s="1"/>
      <c r="U371" s="1"/>
      <c r="V371" s="4"/>
      <c r="W371" s="4"/>
      <c r="X371" s="4"/>
      <c r="Y371" s="4"/>
      <c r="Z371" s="4"/>
      <c r="AA371" s="4"/>
      <c r="AB371" s="1"/>
      <c r="AC371" s="1"/>
      <c r="AD371" s="1"/>
      <c r="AE371" s="1"/>
      <c r="AF371" s="1"/>
      <c r="AG371" s="1"/>
      <c r="AH371" s="1"/>
      <c r="AI371" s="1"/>
    </row>
    <row r="372" spans="1:35" s="2" customFormat="1" ht="11.5" x14ac:dyDescent="0.25">
      <c r="A372" s="1"/>
      <c r="B372" s="227"/>
      <c r="C372" s="227"/>
      <c r="D372" s="225"/>
      <c r="E372" s="225"/>
      <c r="F372" s="226"/>
      <c r="G372" s="166"/>
      <c r="H372" s="226"/>
      <c r="I372" s="166"/>
      <c r="J372" s="226"/>
      <c r="K372" s="166"/>
      <c r="L372" s="226"/>
      <c r="M372" s="166"/>
      <c r="N372" s="226"/>
      <c r="O372" s="166"/>
      <c r="P372" s="226"/>
      <c r="Q372" s="166"/>
      <c r="R372" s="226"/>
      <c r="S372" s="1"/>
      <c r="T372" s="1"/>
      <c r="U372" s="1"/>
      <c r="V372" s="4"/>
      <c r="W372" s="4"/>
      <c r="X372" s="4"/>
      <c r="Y372" s="4"/>
      <c r="Z372" s="4"/>
      <c r="AA372" s="4"/>
      <c r="AB372" s="1"/>
      <c r="AC372" s="1"/>
      <c r="AD372" s="1"/>
      <c r="AE372" s="1"/>
      <c r="AF372" s="1"/>
      <c r="AG372" s="1"/>
      <c r="AH372" s="1"/>
      <c r="AI372" s="1"/>
    </row>
    <row r="373" spans="1:35" s="2" customFormat="1" ht="11.5" x14ac:dyDescent="0.25">
      <c r="A373" s="1"/>
      <c r="B373" s="227"/>
      <c r="C373" s="227"/>
      <c r="D373" s="225"/>
      <c r="E373" s="225"/>
      <c r="F373" s="226"/>
      <c r="G373" s="166"/>
      <c r="H373" s="226"/>
      <c r="I373" s="166"/>
      <c r="J373" s="226"/>
      <c r="K373" s="166"/>
      <c r="L373" s="226"/>
      <c r="M373" s="166"/>
      <c r="N373" s="226"/>
      <c r="O373" s="166"/>
      <c r="P373" s="226"/>
      <c r="Q373" s="166"/>
      <c r="R373" s="226"/>
      <c r="S373" s="1"/>
      <c r="T373" s="1"/>
      <c r="U373" s="1"/>
      <c r="V373" s="4"/>
      <c r="W373" s="4"/>
      <c r="X373" s="4"/>
      <c r="Y373" s="4"/>
      <c r="Z373" s="4"/>
      <c r="AA373" s="4"/>
      <c r="AB373" s="1"/>
      <c r="AC373" s="1"/>
      <c r="AD373" s="1"/>
      <c r="AE373" s="1"/>
      <c r="AF373" s="1"/>
      <c r="AG373" s="1"/>
      <c r="AH373" s="1"/>
      <c r="AI373" s="1"/>
    </row>
    <row r="374" spans="1:35" s="2" customFormat="1" ht="11.5" x14ac:dyDescent="0.25">
      <c r="A374" s="1"/>
      <c r="B374" s="227"/>
      <c r="C374" s="227"/>
      <c r="D374" s="225"/>
      <c r="E374" s="225"/>
      <c r="F374" s="226"/>
      <c r="G374" s="166"/>
      <c r="H374" s="226"/>
      <c r="I374" s="166"/>
      <c r="J374" s="226"/>
      <c r="K374" s="166"/>
      <c r="L374" s="226"/>
      <c r="M374" s="166"/>
      <c r="N374" s="226"/>
      <c r="O374" s="166"/>
      <c r="P374" s="226"/>
      <c r="Q374" s="166"/>
      <c r="R374" s="226"/>
      <c r="S374" s="1"/>
      <c r="T374" s="1"/>
      <c r="U374" s="1"/>
      <c r="V374" s="4"/>
      <c r="W374" s="4"/>
      <c r="X374" s="4"/>
      <c r="Y374" s="4"/>
      <c r="Z374" s="4"/>
      <c r="AA374" s="4"/>
      <c r="AB374" s="1"/>
      <c r="AC374" s="1"/>
      <c r="AD374" s="1"/>
      <c r="AE374" s="1"/>
      <c r="AF374" s="1"/>
      <c r="AG374" s="1"/>
      <c r="AH374" s="1"/>
      <c r="AI374" s="1"/>
    </row>
    <row r="375" spans="1:35" s="2" customFormat="1" ht="11.5" x14ac:dyDescent="0.25">
      <c r="A375" s="1"/>
      <c r="B375" s="227"/>
      <c r="C375" s="227"/>
      <c r="D375" s="225"/>
      <c r="E375" s="225"/>
      <c r="F375" s="226"/>
      <c r="G375" s="166"/>
      <c r="H375" s="226"/>
      <c r="I375" s="166"/>
      <c r="J375" s="226"/>
      <c r="K375" s="166"/>
      <c r="L375" s="226"/>
      <c r="M375" s="166"/>
      <c r="N375" s="226"/>
      <c r="O375" s="166"/>
      <c r="P375" s="226"/>
      <c r="Q375" s="166"/>
      <c r="R375" s="226"/>
      <c r="S375" s="1"/>
      <c r="T375" s="1"/>
      <c r="U375" s="1"/>
      <c r="V375" s="4"/>
      <c r="W375" s="4"/>
      <c r="X375" s="4"/>
      <c r="Y375" s="4"/>
      <c r="Z375" s="4"/>
      <c r="AA375" s="4"/>
      <c r="AB375" s="1"/>
      <c r="AC375" s="1"/>
      <c r="AD375" s="1"/>
      <c r="AE375" s="1"/>
      <c r="AF375" s="1"/>
      <c r="AG375" s="1"/>
      <c r="AH375" s="1"/>
      <c r="AI375" s="1"/>
    </row>
    <row r="376" spans="1:35" s="2" customFormat="1" ht="11.5" x14ac:dyDescent="0.25">
      <c r="A376" s="1"/>
      <c r="B376" s="227"/>
      <c r="C376" s="227"/>
      <c r="D376" s="225"/>
      <c r="E376" s="225"/>
      <c r="F376" s="226"/>
      <c r="G376" s="166"/>
      <c r="H376" s="226"/>
      <c r="I376" s="166"/>
      <c r="J376" s="226"/>
      <c r="K376" s="166"/>
      <c r="L376" s="226"/>
      <c r="M376" s="166"/>
      <c r="N376" s="226"/>
      <c r="O376" s="166"/>
      <c r="P376" s="226"/>
      <c r="Q376" s="166"/>
      <c r="R376" s="226"/>
      <c r="S376" s="1"/>
      <c r="T376" s="1"/>
      <c r="U376" s="1"/>
      <c r="V376" s="4"/>
      <c r="W376" s="4"/>
      <c r="X376" s="4"/>
      <c r="Y376" s="4"/>
      <c r="Z376" s="4"/>
      <c r="AA376" s="4"/>
      <c r="AB376" s="1"/>
      <c r="AC376" s="1"/>
      <c r="AD376" s="1"/>
      <c r="AE376" s="1"/>
      <c r="AF376" s="1"/>
      <c r="AG376" s="1"/>
      <c r="AH376" s="1"/>
      <c r="AI376" s="1"/>
    </row>
    <row r="377" spans="1:35" s="2" customFormat="1" ht="11.5" x14ac:dyDescent="0.25">
      <c r="A377" s="1"/>
      <c r="B377" s="227"/>
      <c r="C377" s="227"/>
      <c r="D377" s="225"/>
      <c r="E377" s="225"/>
      <c r="F377" s="226"/>
      <c r="G377" s="166"/>
      <c r="H377" s="226"/>
      <c r="I377" s="166"/>
      <c r="J377" s="226"/>
      <c r="K377" s="166"/>
      <c r="L377" s="226"/>
      <c r="M377" s="166"/>
      <c r="N377" s="226"/>
      <c r="O377" s="166"/>
      <c r="P377" s="226"/>
      <c r="Q377" s="166"/>
      <c r="R377" s="226"/>
      <c r="S377" s="1"/>
      <c r="T377" s="1"/>
      <c r="U377" s="1"/>
      <c r="V377" s="4"/>
      <c r="W377" s="4"/>
      <c r="X377" s="4"/>
      <c r="Y377" s="4"/>
      <c r="Z377" s="4"/>
      <c r="AA377" s="4"/>
      <c r="AB377" s="1"/>
      <c r="AC377" s="1"/>
      <c r="AD377" s="1"/>
      <c r="AE377" s="1"/>
      <c r="AF377" s="1"/>
      <c r="AG377" s="1"/>
      <c r="AH377" s="1"/>
      <c r="AI377" s="1"/>
    </row>
    <row r="378" spans="1:35" s="2" customFormat="1" ht="11.5" x14ac:dyDescent="0.25">
      <c r="A378" s="1"/>
      <c r="B378" s="227"/>
      <c r="C378" s="227"/>
      <c r="D378" s="225"/>
      <c r="E378" s="225"/>
      <c r="F378" s="226"/>
      <c r="G378" s="166"/>
      <c r="H378" s="226"/>
      <c r="I378" s="166"/>
      <c r="J378" s="226"/>
      <c r="K378" s="166"/>
      <c r="L378" s="226"/>
      <c r="M378" s="166"/>
      <c r="N378" s="226"/>
      <c r="O378" s="166"/>
      <c r="P378" s="226"/>
      <c r="Q378" s="166"/>
      <c r="R378" s="226"/>
      <c r="S378" s="1"/>
      <c r="T378" s="1"/>
      <c r="U378" s="1"/>
      <c r="V378" s="4"/>
      <c r="W378" s="4"/>
      <c r="X378" s="4"/>
      <c r="Y378" s="4"/>
      <c r="Z378" s="4"/>
      <c r="AA378" s="4"/>
      <c r="AB378" s="1"/>
      <c r="AC378" s="1"/>
      <c r="AD378" s="1"/>
      <c r="AE378" s="1"/>
      <c r="AF378" s="1"/>
      <c r="AG378" s="1"/>
      <c r="AH378" s="1"/>
      <c r="AI378" s="1"/>
    </row>
    <row r="379" spans="1:35" s="2" customFormat="1" ht="11.5" x14ac:dyDescent="0.25">
      <c r="A379" s="1"/>
      <c r="B379" s="227"/>
      <c r="C379" s="227"/>
      <c r="D379" s="225"/>
      <c r="E379" s="225"/>
      <c r="F379" s="226"/>
      <c r="G379" s="166"/>
      <c r="H379" s="226"/>
      <c r="I379" s="166"/>
      <c r="J379" s="226"/>
      <c r="K379" s="166"/>
      <c r="L379" s="226"/>
      <c r="M379" s="166"/>
      <c r="N379" s="226"/>
      <c r="O379" s="166"/>
      <c r="P379" s="226"/>
      <c r="Q379" s="166"/>
      <c r="R379" s="226"/>
      <c r="S379" s="1"/>
      <c r="T379" s="1"/>
      <c r="U379" s="1"/>
      <c r="V379" s="4"/>
      <c r="W379" s="4"/>
      <c r="X379" s="4"/>
      <c r="Y379" s="4"/>
      <c r="Z379" s="4"/>
      <c r="AA379" s="4"/>
      <c r="AB379" s="1"/>
      <c r="AC379" s="1"/>
      <c r="AD379" s="1"/>
      <c r="AE379" s="1"/>
      <c r="AF379" s="1"/>
      <c r="AG379" s="1"/>
      <c r="AH379" s="1"/>
      <c r="AI379" s="1"/>
    </row>
    <row r="380" spans="1:35" s="2" customFormat="1" ht="11.5" x14ac:dyDescent="0.25">
      <c r="A380" s="1"/>
      <c r="B380" s="227"/>
      <c r="C380" s="227"/>
      <c r="D380" s="225"/>
      <c r="E380" s="225"/>
      <c r="F380" s="226"/>
      <c r="G380" s="166"/>
      <c r="H380" s="226"/>
      <c r="I380" s="166"/>
      <c r="J380" s="226"/>
      <c r="K380" s="166"/>
      <c r="L380" s="226"/>
      <c r="M380" s="166"/>
      <c r="N380" s="226"/>
      <c r="O380" s="166"/>
      <c r="P380" s="226"/>
      <c r="Q380" s="166"/>
      <c r="R380" s="226"/>
      <c r="S380" s="1"/>
      <c r="T380" s="1"/>
      <c r="U380" s="1"/>
      <c r="V380" s="4"/>
      <c r="W380" s="4"/>
      <c r="X380" s="4"/>
      <c r="Y380" s="4"/>
      <c r="Z380" s="4"/>
      <c r="AA380" s="4"/>
      <c r="AB380" s="1"/>
      <c r="AC380" s="1"/>
      <c r="AD380" s="1"/>
      <c r="AE380" s="1"/>
      <c r="AF380" s="1"/>
      <c r="AG380" s="1"/>
      <c r="AH380" s="1"/>
      <c r="AI380" s="1"/>
    </row>
    <row r="381" spans="1:35" s="2" customFormat="1" ht="11.5" x14ac:dyDescent="0.25">
      <c r="A381" s="1"/>
      <c r="B381" s="227"/>
      <c r="C381" s="227"/>
      <c r="D381" s="225"/>
      <c r="E381" s="225"/>
      <c r="F381" s="226"/>
      <c r="G381" s="166"/>
      <c r="H381" s="226"/>
      <c r="I381" s="166"/>
      <c r="J381" s="226"/>
      <c r="K381" s="166"/>
      <c r="L381" s="226"/>
      <c r="M381" s="166"/>
      <c r="N381" s="226"/>
      <c r="O381" s="166"/>
      <c r="P381" s="226"/>
      <c r="Q381" s="166"/>
      <c r="R381" s="226"/>
      <c r="S381" s="1"/>
      <c r="T381" s="1"/>
      <c r="U381" s="1"/>
      <c r="V381" s="4"/>
      <c r="W381" s="4"/>
      <c r="X381" s="4"/>
      <c r="Y381" s="4"/>
      <c r="Z381" s="4"/>
      <c r="AA381" s="4"/>
      <c r="AB381" s="1"/>
      <c r="AC381" s="1"/>
      <c r="AD381" s="1"/>
      <c r="AE381" s="1"/>
      <c r="AF381" s="1"/>
      <c r="AG381" s="1"/>
      <c r="AH381" s="1"/>
      <c r="AI381" s="1"/>
    </row>
    <row r="382" spans="1:35" s="2" customFormat="1" ht="11.5" x14ac:dyDescent="0.25">
      <c r="A382" s="1"/>
      <c r="B382" s="227"/>
      <c r="C382" s="227"/>
      <c r="D382" s="225"/>
      <c r="E382" s="225"/>
      <c r="F382" s="226"/>
      <c r="G382" s="166"/>
      <c r="H382" s="226"/>
      <c r="I382" s="166"/>
      <c r="J382" s="226"/>
      <c r="K382" s="166"/>
      <c r="L382" s="226"/>
      <c r="M382" s="166"/>
      <c r="N382" s="226"/>
      <c r="O382" s="166"/>
      <c r="P382" s="226"/>
      <c r="Q382" s="166"/>
      <c r="R382" s="226"/>
      <c r="S382" s="1"/>
      <c r="T382" s="1"/>
      <c r="U382" s="1"/>
      <c r="V382" s="4"/>
      <c r="W382" s="4"/>
      <c r="X382" s="4"/>
      <c r="Y382" s="4"/>
      <c r="Z382" s="4"/>
      <c r="AA382" s="4"/>
      <c r="AB382" s="1"/>
      <c r="AC382" s="1"/>
      <c r="AD382" s="1"/>
      <c r="AE382" s="1"/>
      <c r="AF382" s="1"/>
      <c r="AG382" s="1"/>
      <c r="AH382" s="1"/>
      <c r="AI382" s="1"/>
    </row>
    <row r="383" spans="1:35" s="2" customFormat="1" ht="11.5" x14ac:dyDescent="0.25">
      <c r="A383" s="1"/>
      <c r="B383" s="227"/>
      <c r="C383" s="227"/>
      <c r="D383" s="225"/>
      <c r="E383" s="225"/>
      <c r="F383" s="226"/>
      <c r="G383" s="166"/>
      <c r="H383" s="226"/>
      <c r="I383" s="166"/>
      <c r="J383" s="226"/>
      <c r="K383" s="166"/>
      <c r="L383" s="226"/>
      <c r="M383" s="166"/>
      <c r="N383" s="226"/>
      <c r="O383" s="166"/>
      <c r="P383" s="226"/>
      <c r="Q383" s="166"/>
      <c r="R383" s="226"/>
      <c r="S383" s="1"/>
      <c r="T383" s="1"/>
      <c r="U383" s="1"/>
      <c r="V383" s="4"/>
      <c r="W383" s="4"/>
      <c r="X383" s="4"/>
      <c r="Y383" s="4"/>
      <c r="Z383" s="4"/>
      <c r="AA383" s="4"/>
      <c r="AB383" s="1"/>
      <c r="AC383" s="1"/>
      <c r="AD383" s="1"/>
      <c r="AE383" s="1"/>
      <c r="AF383" s="1"/>
      <c r="AG383" s="1"/>
      <c r="AH383" s="1"/>
      <c r="AI383" s="1"/>
    </row>
    <row r="384" spans="1:35" s="2" customFormat="1" ht="11.5" x14ac:dyDescent="0.25">
      <c r="A384" s="1"/>
      <c r="B384" s="227"/>
      <c r="C384" s="227"/>
      <c r="D384" s="225"/>
      <c r="E384" s="225"/>
      <c r="F384" s="226"/>
      <c r="G384" s="166"/>
      <c r="H384" s="226"/>
      <c r="I384" s="166"/>
      <c r="J384" s="226"/>
      <c r="K384" s="166"/>
      <c r="L384" s="226"/>
      <c r="M384" s="166"/>
      <c r="N384" s="226"/>
      <c r="O384" s="166"/>
      <c r="P384" s="226"/>
      <c r="Q384" s="166"/>
      <c r="R384" s="226"/>
      <c r="S384" s="1"/>
      <c r="T384" s="1"/>
      <c r="U384" s="1"/>
      <c r="V384" s="4"/>
      <c r="W384" s="4"/>
      <c r="X384" s="4"/>
      <c r="Y384" s="4"/>
      <c r="Z384" s="4"/>
      <c r="AA384" s="4"/>
      <c r="AB384" s="1"/>
      <c r="AC384" s="1"/>
      <c r="AD384" s="1"/>
      <c r="AE384" s="1"/>
      <c r="AF384" s="1"/>
      <c r="AG384" s="1"/>
      <c r="AH384" s="1"/>
      <c r="AI384" s="1"/>
    </row>
    <row r="385" spans="1:35" s="2" customFormat="1" ht="11.5" x14ac:dyDescent="0.25">
      <c r="A385" s="1"/>
      <c r="B385" s="227"/>
      <c r="C385" s="227"/>
      <c r="D385" s="225"/>
      <c r="E385" s="225"/>
      <c r="F385" s="226"/>
      <c r="G385" s="166"/>
      <c r="H385" s="226"/>
      <c r="I385" s="166"/>
      <c r="J385" s="226"/>
      <c r="K385" s="166"/>
      <c r="L385" s="226"/>
      <c r="M385" s="166"/>
      <c r="N385" s="226"/>
      <c r="O385" s="166"/>
      <c r="P385" s="226"/>
      <c r="Q385" s="166"/>
      <c r="R385" s="226"/>
      <c r="S385" s="1"/>
      <c r="T385" s="1"/>
      <c r="U385" s="1"/>
      <c r="V385" s="4"/>
      <c r="W385" s="4"/>
      <c r="X385" s="4"/>
      <c r="Y385" s="4"/>
      <c r="Z385" s="4"/>
      <c r="AA385" s="4"/>
      <c r="AB385" s="1"/>
      <c r="AC385" s="1"/>
      <c r="AD385" s="1"/>
      <c r="AE385" s="1"/>
      <c r="AF385" s="1"/>
      <c r="AG385" s="1"/>
      <c r="AH385" s="1"/>
      <c r="AI385" s="1"/>
    </row>
    <row r="386" spans="1:35" s="2" customFormat="1" ht="11.5" x14ac:dyDescent="0.25">
      <c r="A386" s="1"/>
      <c r="B386" s="227"/>
      <c r="C386" s="227"/>
      <c r="D386" s="225"/>
      <c r="E386" s="225"/>
      <c r="F386" s="226"/>
      <c r="G386" s="166"/>
      <c r="H386" s="226"/>
      <c r="I386" s="166"/>
      <c r="J386" s="226"/>
      <c r="K386" s="166"/>
      <c r="L386" s="226"/>
      <c r="M386" s="166"/>
      <c r="N386" s="226"/>
      <c r="O386" s="166"/>
      <c r="P386" s="226"/>
      <c r="Q386" s="166"/>
      <c r="R386" s="226"/>
      <c r="S386" s="1"/>
      <c r="T386" s="1"/>
      <c r="U386" s="1"/>
      <c r="V386" s="4"/>
      <c r="W386" s="4"/>
      <c r="X386" s="4"/>
      <c r="Y386" s="4"/>
      <c r="Z386" s="4"/>
      <c r="AA386" s="4"/>
      <c r="AB386" s="1"/>
      <c r="AC386" s="1"/>
      <c r="AD386" s="1"/>
      <c r="AE386" s="1"/>
      <c r="AF386" s="1"/>
      <c r="AG386" s="1"/>
      <c r="AH386" s="1"/>
      <c r="AI386" s="1"/>
    </row>
    <row r="387" spans="1:35" s="2" customFormat="1" ht="11.5" x14ac:dyDescent="0.25">
      <c r="A387" s="1"/>
      <c r="B387" s="227"/>
      <c r="C387" s="227"/>
      <c r="D387" s="225"/>
      <c r="E387" s="225"/>
      <c r="F387" s="226"/>
      <c r="G387" s="166"/>
      <c r="H387" s="226"/>
      <c r="I387" s="166"/>
      <c r="J387" s="226"/>
      <c r="K387" s="166"/>
      <c r="L387" s="226"/>
      <c r="M387" s="166"/>
      <c r="N387" s="226"/>
      <c r="O387" s="166"/>
      <c r="P387" s="226"/>
      <c r="Q387" s="166"/>
      <c r="R387" s="226"/>
      <c r="S387" s="1"/>
      <c r="T387" s="1"/>
      <c r="U387" s="1"/>
      <c r="V387" s="4"/>
      <c r="W387" s="4"/>
      <c r="X387" s="4"/>
      <c r="Y387" s="4"/>
      <c r="Z387" s="4"/>
      <c r="AA387" s="4"/>
      <c r="AB387" s="1"/>
      <c r="AC387" s="1"/>
      <c r="AD387" s="1"/>
      <c r="AE387" s="1"/>
      <c r="AF387" s="1"/>
      <c r="AG387" s="1"/>
      <c r="AH387" s="1"/>
      <c r="AI387" s="1"/>
    </row>
    <row r="388" spans="1:35" s="2" customFormat="1" ht="11.5" x14ac:dyDescent="0.25">
      <c r="A388" s="1"/>
      <c r="B388" s="227"/>
      <c r="C388" s="227"/>
      <c r="D388" s="225"/>
      <c r="E388" s="225"/>
      <c r="F388" s="226"/>
      <c r="G388" s="166"/>
      <c r="H388" s="226"/>
      <c r="I388" s="166"/>
      <c r="J388" s="226"/>
      <c r="K388" s="166"/>
      <c r="L388" s="226"/>
      <c r="M388" s="166"/>
      <c r="N388" s="226"/>
      <c r="O388" s="166"/>
      <c r="P388" s="226"/>
      <c r="Q388" s="166"/>
      <c r="R388" s="226"/>
      <c r="S388" s="1"/>
      <c r="T388" s="1"/>
      <c r="U388" s="1"/>
      <c r="V388" s="4"/>
      <c r="W388" s="4"/>
      <c r="X388" s="4"/>
      <c r="Y388" s="4"/>
      <c r="Z388" s="4"/>
      <c r="AA388" s="4"/>
      <c r="AB388" s="1"/>
      <c r="AC388" s="1"/>
      <c r="AD388" s="1"/>
      <c r="AE388" s="1"/>
      <c r="AF388" s="1"/>
      <c r="AG388" s="1"/>
      <c r="AH388" s="1"/>
      <c r="AI388" s="1"/>
    </row>
    <row r="389" spans="1:35" s="2" customFormat="1" ht="11.5" x14ac:dyDescent="0.25">
      <c r="A389" s="1"/>
      <c r="B389" s="227"/>
      <c r="C389" s="227"/>
      <c r="D389" s="225"/>
      <c r="E389" s="225"/>
      <c r="F389" s="226"/>
      <c r="G389" s="166"/>
      <c r="H389" s="226"/>
      <c r="I389" s="166"/>
      <c r="J389" s="226"/>
      <c r="K389" s="166"/>
      <c r="L389" s="226"/>
      <c r="M389" s="166"/>
      <c r="N389" s="226"/>
      <c r="O389" s="166"/>
      <c r="P389" s="226"/>
      <c r="Q389" s="166"/>
      <c r="R389" s="226"/>
      <c r="S389" s="1"/>
      <c r="T389" s="1"/>
      <c r="U389" s="1"/>
      <c r="V389" s="4"/>
      <c r="W389" s="4"/>
      <c r="X389" s="4"/>
      <c r="Y389" s="4"/>
      <c r="Z389" s="4"/>
      <c r="AA389" s="4"/>
      <c r="AB389" s="1"/>
      <c r="AC389" s="1"/>
      <c r="AD389" s="1"/>
      <c r="AE389" s="1"/>
      <c r="AF389" s="1"/>
      <c r="AG389" s="1"/>
      <c r="AH389" s="1"/>
      <c r="AI389" s="1"/>
    </row>
    <row r="390" spans="1:35" s="2" customFormat="1" ht="11.5" x14ac:dyDescent="0.25">
      <c r="A390" s="1"/>
      <c r="B390" s="227"/>
      <c r="C390" s="227"/>
      <c r="D390" s="225"/>
      <c r="E390" s="225"/>
      <c r="F390" s="226"/>
      <c r="G390" s="166"/>
      <c r="H390" s="226"/>
      <c r="I390" s="166"/>
      <c r="J390" s="226"/>
      <c r="K390" s="166"/>
      <c r="L390" s="226"/>
      <c r="M390" s="166"/>
      <c r="N390" s="226"/>
      <c r="O390" s="166"/>
      <c r="P390" s="226"/>
      <c r="Q390" s="166"/>
      <c r="R390" s="226"/>
      <c r="S390" s="1"/>
      <c r="T390" s="1"/>
      <c r="U390" s="1"/>
      <c r="V390" s="4"/>
      <c r="W390" s="4"/>
      <c r="X390" s="4"/>
      <c r="Y390" s="4"/>
      <c r="Z390" s="4"/>
      <c r="AA390" s="4"/>
      <c r="AB390" s="1"/>
      <c r="AC390" s="1"/>
      <c r="AD390" s="1"/>
      <c r="AE390" s="1"/>
      <c r="AF390" s="1"/>
      <c r="AG390" s="1"/>
      <c r="AH390" s="1"/>
      <c r="AI390" s="1"/>
    </row>
    <row r="391" spans="1:35" s="2" customFormat="1" ht="11.5" x14ac:dyDescent="0.25">
      <c r="A391" s="1"/>
      <c r="B391" s="227"/>
      <c r="C391" s="227"/>
      <c r="D391" s="225"/>
      <c r="E391" s="225"/>
      <c r="F391" s="226"/>
      <c r="G391" s="166"/>
      <c r="H391" s="226"/>
      <c r="I391" s="166"/>
      <c r="J391" s="226"/>
      <c r="K391" s="166"/>
      <c r="L391" s="226"/>
      <c r="M391" s="166"/>
      <c r="N391" s="226"/>
      <c r="O391" s="166"/>
      <c r="P391" s="226"/>
      <c r="Q391" s="166"/>
      <c r="R391" s="226"/>
      <c r="S391" s="1"/>
      <c r="T391" s="1"/>
      <c r="U391" s="1"/>
      <c r="V391" s="4"/>
      <c r="W391" s="4"/>
      <c r="X391" s="4"/>
      <c r="Y391" s="4"/>
      <c r="Z391" s="4"/>
      <c r="AA391" s="4"/>
      <c r="AB391" s="1"/>
      <c r="AC391" s="1"/>
      <c r="AD391" s="1"/>
      <c r="AE391" s="1"/>
      <c r="AF391" s="1"/>
      <c r="AG391" s="1"/>
      <c r="AH391" s="1"/>
      <c r="AI391" s="1"/>
    </row>
    <row r="392" spans="1:35" s="2" customFormat="1" ht="11.5" x14ac:dyDescent="0.25">
      <c r="A392" s="1"/>
      <c r="B392" s="227"/>
      <c r="C392" s="227"/>
      <c r="D392" s="225"/>
      <c r="E392" s="225"/>
      <c r="F392" s="226"/>
      <c r="G392" s="166"/>
      <c r="H392" s="226"/>
      <c r="I392" s="166"/>
      <c r="J392" s="226"/>
      <c r="K392" s="166"/>
      <c r="L392" s="226"/>
      <c r="M392" s="166"/>
      <c r="N392" s="226"/>
      <c r="O392" s="166"/>
      <c r="P392" s="226"/>
      <c r="Q392" s="166"/>
      <c r="R392" s="226"/>
      <c r="S392" s="1"/>
      <c r="T392" s="1"/>
      <c r="U392" s="1"/>
      <c r="V392" s="4"/>
      <c r="W392" s="4"/>
      <c r="X392" s="4"/>
      <c r="Y392" s="4"/>
      <c r="Z392" s="4"/>
      <c r="AA392" s="4"/>
      <c r="AB392" s="1"/>
      <c r="AC392" s="1"/>
      <c r="AD392" s="1"/>
      <c r="AE392" s="1"/>
      <c r="AF392" s="1"/>
      <c r="AG392" s="1"/>
      <c r="AH392" s="1"/>
      <c r="AI392" s="1"/>
    </row>
    <row r="393" spans="1:35" s="2" customFormat="1" ht="11.5" x14ac:dyDescent="0.25">
      <c r="A393" s="1"/>
      <c r="B393" s="227"/>
      <c r="C393" s="227"/>
      <c r="D393" s="225"/>
      <c r="E393" s="225"/>
      <c r="F393" s="226"/>
      <c r="G393" s="166"/>
      <c r="H393" s="226"/>
      <c r="I393" s="166"/>
      <c r="J393" s="226"/>
      <c r="K393" s="166"/>
      <c r="L393" s="226"/>
      <c r="M393" s="166"/>
      <c r="N393" s="226"/>
      <c r="O393" s="166"/>
      <c r="P393" s="226"/>
      <c r="Q393" s="166"/>
      <c r="R393" s="226"/>
      <c r="S393" s="1"/>
      <c r="T393" s="1"/>
      <c r="U393" s="1"/>
      <c r="V393" s="4"/>
      <c r="W393" s="4"/>
      <c r="X393" s="4"/>
      <c r="Y393" s="4"/>
      <c r="Z393" s="4"/>
      <c r="AA393" s="4"/>
      <c r="AB393" s="1"/>
      <c r="AC393" s="1"/>
      <c r="AD393" s="1"/>
      <c r="AE393" s="1"/>
      <c r="AF393" s="1"/>
      <c r="AG393" s="1"/>
      <c r="AH393" s="1"/>
      <c r="AI393" s="1"/>
    </row>
    <row r="394" spans="1:35" s="2" customFormat="1" ht="11.5" x14ac:dyDescent="0.25">
      <c r="A394" s="1"/>
      <c r="B394" s="227"/>
      <c r="C394" s="227"/>
      <c r="D394" s="225"/>
      <c r="E394" s="225"/>
      <c r="F394" s="226"/>
      <c r="G394" s="166"/>
      <c r="H394" s="226"/>
      <c r="I394" s="166"/>
      <c r="J394" s="226"/>
      <c r="K394" s="166"/>
      <c r="L394" s="226"/>
      <c r="M394" s="166"/>
      <c r="N394" s="226"/>
      <c r="O394" s="166"/>
      <c r="P394" s="226"/>
      <c r="Q394" s="166"/>
      <c r="R394" s="226"/>
      <c r="S394" s="1"/>
      <c r="T394" s="1"/>
      <c r="U394" s="1"/>
      <c r="V394" s="4"/>
      <c r="W394" s="4"/>
      <c r="X394" s="4"/>
      <c r="Y394" s="4"/>
      <c r="Z394" s="4"/>
      <c r="AA394" s="4"/>
      <c r="AB394" s="1"/>
      <c r="AC394" s="1"/>
      <c r="AD394" s="1"/>
      <c r="AE394" s="1"/>
      <c r="AF394" s="1"/>
      <c r="AG394" s="1"/>
      <c r="AH394" s="1"/>
      <c r="AI394" s="1"/>
    </row>
    <row r="395" spans="1:35" s="2" customFormat="1" ht="11.5" x14ac:dyDescent="0.25">
      <c r="A395" s="1"/>
      <c r="B395" s="227"/>
      <c r="C395" s="227"/>
      <c r="D395" s="225"/>
      <c r="E395" s="225"/>
      <c r="F395" s="226"/>
      <c r="G395" s="166"/>
      <c r="H395" s="226"/>
      <c r="I395" s="166"/>
      <c r="J395" s="226"/>
      <c r="K395" s="166"/>
      <c r="L395" s="226"/>
      <c r="M395" s="166"/>
      <c r="N395" s="226"/>
      <c r="O395" s="166"/>
      <c r="P395" s="226"/>
      <c r="Q395" s="166"/>
      <c r="R395" s="226"/>
      <c r="S395" s="1"/>
      <c r="T395" s="1"/>
      <c r="U395" s="1"/>
      <c r="V395" s="4"/>
      <c r="W395" s="4"/>
      <c r="X395" s="4"/>
      <c r="Y395" s="4"/>
      <c r="Z395" s="4"/>
      <c r="AA395" s="4"/>
      <c r="AB395" s="1"/>
      <c r="AC395" s="1"/>
      <c r="AD395" s="1"/>
      <c r="AE395" s="1"/>
      <c r="AF395" s="1"/>
      <c r="AG395" s="1"/>
      <c r="AH395" s="1"/>
      <c r="AI395" s="1"/>
    </row>
    <row r="396" spans="1:35" s="2" customFormat="1" ht="11.5" x14ac:dyDescent="0.25">
      <c r="A396" s="1"/>
      <c r="B396" s="227"/>
      <c r="C396" s="227"/>
      <c r="D396" s="225"/>
      <c r="E396" s="225"/>
      <c r="F396" s="226"/>
      <c r="G396" s="166"/>
      <c r="H396" s="226"/>
      <c r="I396" s="166"/>
      <c r="J396" s="226"/>
      <c r="K396" s="166"/>
      <c r="L396" s="226"/>
      <c r="M396" s="166"/>
      <c r="N396" s="226"/>
      <c r="O396" s="166"/>
      <c r="P396" s="226"/>
      <c r="Q396" s="166"/>
      <c r="R396" s="226"/>
      <c r="S396" s="1"/>
      <c r="T396" s="1"/>
      <c r="U396" s="1"/>
      <c r="V396" s="4"/>
      <c r="W396" s="4"/>
      <c r="X396" s="4"/>
      <c r="Y396" s="4"/>
      <c r="Z396" s="4"/>
      <c r="AA396" s="4"/>
      <c r="AB396" s="1"/>
      <c r="AC396" s="1"/>
      <c r="AD396" s="1"/>
      <c r="AE396" s="1"/>
      <c r="AF396" s="1"/>
      <c r="AG396" s="1"/>
      <c r="AH396" s="1"/>
      <c r="AI396" s="1"/>
    </row>
    <row r="397" spans="1:35" s="2" customFormat="1" ht="11.5" x14ac:dyDescent="0.25">
      <c r="A397" s="1"/>
      <c r="B397" s="227"/>
      <c r="C397" s="227"/>
      <c r="D397" s="225"/>
      <c r="E397" s="225"/>
      <c r="F397" s="226"/>
      <c r="G397" s="166"/>
      <c r="H397" s="226"/>
      <c r="I397" s="166"/>
      <c r="J397" s="226"/>
      <c r="K397" s="166"/>
      <c r="L397" s="226"/>
      <c r="M397" s="166"/>
      <c r="N397" s="226"/>
      <c r="O397" s="166"/>
      <c r="P397" s="226"/>
      <c r="Q397" s="166"/>
      <c r="R397" s="226"/>
      <c r="S397" s="1"/>
      <c r="T397" s="1"/>
      <c r="U397" s="1"/>
      <c r="V397" s="4"/>
      <c r="W397" s="4"/>
      <c r="X397" s="4"/>
      <c r="Y397" s="4"/>
      <c r="Z397" s="4"/>
      <c r="AA397" s="4"/>
      <c r="AB397" s="1"/>
      <c r="AC397" s="1"/>
      <c r="AD397" s="1"/>
      <c r="AE397" s="1"/>
      <c r="AF397" s="1"/>
      <c r="AG397" s="1"/>
      <c r="AH397" s="1"/>
      <c r="AI397" s="1"/>
    </row>
    <row r="398" spans="1:35" s="2" customFormat="1" ht="11.5" x14ac:dyDescent="0.25">
      <c r="A398" s="1"/>
      <c r="B398" s="227"/>
      <c r="C398" s="227"/>
      <c r="D398" s="225"/>
      <c r="E398" s="225"/>
      <c r="F398" s="226"/>
      <c r="G398" s="166"/>
      <c r="H398" s="226"/>
      <c r="I398" s="166"/>
      <c r="J398" s="226"/>
      <c r="K398" s="166"/>
      <c r="L398" s="226"/>
      <c r="M398" s="166"/>
      <c r="N398" s="226"/>
      <c r="O398" s="166"/>
      <c r="P398" s="226"/>
      <c r="Q398" s="166"/>
      <c r="R398" s="226"/>
      <c r="S398" s="1"/>
      <c r="T398" s="1"/>
      <c r="U398" s="1"/>
      <c r="V398" s="4"/>
      <c r="W398" s="4"/>
      <c r="X398" s="4"/>
      <c r="Y398" s="4"/>
      <c r="Z398" s="4"/>
      <c r="AA398" s="4"/>
      <c r="AB398" s="1"/>
      <c r="AC398" s="1"/>
      <c r="AD398" s="1"/>
      <c r="AE398" s="1"/>
      <c r="AF398" s="1"/>
      <c r="AG398" s="1"/>
      <c r="AH398" s="1"/>
      <c r="AI398" s="1"/>
    </row>
    <row r="399" spans="1:35" s="2" customFormat="1" ht="11.5" x14ac:dyDescent="0.25">
      <c r="A399" s="1"/>
      <c r="B399" s="227"/>
      <c r="C399" s="227"/>
      <c r="D399" s="225"/>
      <c r="E399" s="225"/>
      <c r="F399" s="226"/>
      <c r="G399" s="166"/>
      <c r="H399" s="226"/>
      <c r="I399" s="166"/>
      <c r="J399" s="226"/>
      <c r="K399" s="166"/>
      <c r="L399" s="226"/>
      <c r="M399" s="166"/>
      <c r="N399" s="226"/>
      <c r="O399" s="166"/>
      <c r="P399" s="226"/>
      <c r="Q399" s="166"/>
      <c r="R399" s="226"/>
      <c r="S399" s="1"/>
      <c r="T399" s="1"/>
      <c r="U399" s="1"/>
      <c r="V399" s="4"/>
      <c r="W399" s="4"/>
      <c r="X399" s="4"/>
      <c r="Y399" s="4"/>
      <c r="Z399" s="4"/>
      <c r="AA399" s="4"/>
      <c r="AB399" s="1"/>
      <c r="AC399" s="1"/>
      <c r="AD399" s="1"/>
      <c r="AE399" s="1"/>
      <c r="AF399" s="1"/>
      <c r="AG399" s="1"/>
      <c r="AH399" s="1"/>
      <c r="AI399" s="1"/>
    </row>
    <row r="400" spans="1:35" s="2" customFormat="1" ht="11.5" x14ac:dyDescent="0.25">
      <c r="A400" s="1"/>
      <c r="B400" s="227"/>
      <c r="C400" s="227"/>
      <c r="D400" s="225"/>
      <c r="E400" s="225"/>
      <c r="F400" s="226"/>
      <c r="G400" s="166"/>
      <c r="H400" s="226"/>
      <c r="I400" s="166"/>
      <c r="J400" s="226"/>
      <c r="K400" s="166"/>
      <c r="L400" s="226"/>
      <c r="M400" s="166"/>
      <c r="N400" s="226"/>
      <c r="O400" s="166"/>
      <c r="P400" s="226"/>
      <c r="Q400" s="166"/>
      <c r="R400" s="226"/>
      <c r="S400" s="1"/>
      <c r="T400" s="1"/>
      <c r="U400" s="1"/>
      <c r="V400" s="4"/>
      <c r="W400" s="4"/>
      <c r="X400" s="4"/>
      <c r="Y400" s="4"/>
      <c r="Z400" s="4"/>
      <c r="AA400" s="4"/>
      <c r="AB400" s="1"/>
      <c r="AC400" s="1"/>
      <c r="AD400" s="1"/>
      <c r="AE400" s="1"/>
      <c r="AF400" s="1"/>
      <c r="AG400" s="1"/>
      <c r="AH400" s="1"/>
      <c r="AI400" s="1"/>
    </row>
    <row r="401" spans="1:35" s="2" customFormat="1" ht="11.5" x14ac:dyDescent="0.25">
      <c r="A401" s="1"/>
      <c r="B401" s="227"/>
      <c r="C401" s="227"/>
      <c r="D401" s="225"/>
      <c r="E401" s="225"/>
      <c r="F401" s="226"/>
      <c r="G401" s="166"/>
      <c r="H401" s="226"/>
      <c r="I401" s="166"/>
      <c r="J401" s="226"/>
      <c r="K401" s="166"/>
      <c r="L401" s="226"/>
      <c r="M401" s="166"/>
      <c r="N401" s="226"/>
      <c r="O401" s="166"/>
      <c r="P401" s="226"/>
      <c r="Q401" s="166"/>
      <c r="R401" s="226"/>
      <c r="S401" s="1"/>
      <c r="T401" s="1"/>
      <c r="U401" s="1"/>
      <c r="V401" s="4"/>
      <c r="W401" s="4"/>
      <c r="X401" s="4"/>
      <c r="Y401" s="4"/>
      <c r="Z401" s="4"/>
      <c r="AA401" s="4"/>
      <c r="AB401" s="1"/>
      <c r="AC401" s="1"/>
      <c r="AD401" s="1"/>
      <c r="AE401" s="1"/>
      <c r="AF401" s="1"/>
      <c r="AG401" s="1"/>
      <c r="AH401" s="1"/>
      <c r="AI401" s="1"/>
    </row>
    <row r="402" spans="1:35" s="2" customFormat="1" ht="11.5" x14ac:dyDescent="0.25">
      <c r="A402" s="1"/>
      <c r="B402" s="227"/>
      <c r="C402" s="227"/>
      <c r="D402" s="225"/>
      <c r="E402" s="225"/>
      <c r="F402" s="226"/>
      <c r="G402" s="166"/>
      <c r="H402" s="226"/>
      <c r="I402" s="166"/>
      <c r="J402" s="226"/>
      <c r="K402" s="166"/>
      <c r="L402" s="226"/>
      <c r="M402" s="166"/>
      <c r="N402" s="226"/>
      <c r="O402" s="166"/>
      <c r="P402" s="226"/>
      <c r="Q402" s="166"/>
      <c r="R402" s="226"/>
      <c r="S402" s="1"/>
      <c r="T402" s="1"/>
      <c r="U402" s="1"/>
      <c r="V402" s="4"/>
      <c r="W402" s="4"/>
      <c r="X402" s="4"/>
      <c r="Y402" s="4"/>
      <c r="Z402" s="4"/>
      <c r="AA402" s="4"/>
      <c r="AB402" s="1"/>
      <c r="AC402" s="1"/>
      <c r="AD402" s="1"/>
      <c r="AE402" s="1"/>
      <c r="AF402" s="1"/>
      <c r="AG402" s="1"/>
      <c r="AH402" s="1"/>
      <c r="AI402" s="1"/>
    </row>
    <row r="403" spans="1:35" s="2" customFormat="1" ht="11.5" x14ac:dyDescent="0.25">
      <c r="A403" s="1"/>
      <c r="B403" s="227"/>
      <c r="C403" s="227"/>
      <c r="D403" s="225"/>
      <c r="E403" s="225"/>
      <c r="F403" s="226"/>
      <c r="G403" s="166"/>
      <c r="H403" s="226"/>
      <c r="I403" s="166"/>
      <c r="J403" s="226"/>
      <c r="K403" s="166"/>
      <c r="L403" s="226"/>
      <c r="M403" s="166"/>
      <c r="N403" s="226"/>
      <c r="O403" s="166"/>
      <c r="P403" s="226"/>
      <c r="Q403" s="166"/>
      <c r="R403" s="226"/>
      <c r="S403" s="1"/>
      <c r="T403" s="1"/>
      <c r="U403" s="1"/>
      <c r="V403" s="4"/>
      <c r="W403" s="4"/>
      <c r="X403" s="4"/>
      <c r="Y403" s="4"/>
      <c r="Z403" s="4"/>
      <c r="AA403" s="4"/>
      <c r="AB403" s="1"/>
      <c r="AC403" s="1"/>
      <c r="AD403" s="1"/>
      <c r="AE403" s="1"/>
      <c r="AF403" s="1"/>
      <c r="AG403" s="1"/>
      <c r="AH403" s="1"/>
      <c r="AI403" s="1"/>
    </row>
    <row r="404" spans="1:35" s="2" customFormat="1" ht="11.5" x14ac:dyDescent="0.25">
      <c r="A404" s="1"/>
      <c r="B404" s="227"/>
      <c r="C404" s="227"/>
      <c r="D404" s="225"/>
      <c r="E404" s="225"/>
      <c r="F404" s="226"/>
      <c r="G404" s="166"/>
      <c r="H404" s="226"/>
      <c r="I404" s="166"/>
      <c r="J404" s="226"/>
      <c r="K404" s="166"/>
      <c r="L404" s="226"/>
      <c r="M404" s="166"/>
      <c r="N404" s="226"/>
      <c r="O404" s="166"/>
      <c r="P404" s="226"/>
      <c r="Q404" s="166"/>
      <c r="R404" s="226"/>
      <c r="S404" s="1"/>
      <c r="T404" s="1"/>
      <c r="U404" s="1"/>
      <c r="V404" s="4"/>
      <c r="W404" s="4"/>
      <c r="X404" s="4"/>
      <c r="Y404" s="4"/>
      <c r="Z404" s="4"/>
      <c r="AA404" s="4"/>
      <c r="AB404" s="1"/>
      <c r="AC404" s="1"/>
      <c r="AD404" s="1"/>
      <c r="AE404" s="1"/>
      <c r="AF404" s="1"/>
      <c r="AG404" s="1"/>
      <c r="AH404" s="1"/>
      <c r="AI404" s="1"/>
    </row>
    <row r="405" spans="1:35" s="2" customFormat="1" ht="11.5" x14ac:dyDescent="0.25">
      <c r="A405" s="1"/>
      <c r="B405" s="227"/>
      <c r="C405" s="227"/>
      <c r="D405" s="225"/>
      <c r="E405" s="225"/>
      <c r="F405" s="226"/>
      <c r="G405" s="166"/>
      <c r="H405" s="226"/>
      <c r="I405" s="166"/>
      <c r="J405" s="226"/>
      <c r="K405" s="166"/>
      <c r="L405" s="226"/>
      <c r="M405" s="166"/>
      <c r="N405" s="226"/>
      <c r="O405" s="166"/>
      <c r="P405" s="226"/>
      <c r="Q405" s="166"/>
      <c r="R405" s="226"/>
      <c r="S405" s="1"/>
      <c r="T405" s="1"/>
      <c r="U405" s="1"/>
      <c r="V405" s="4"/>
      <c r="W405" s="4"/>
      <c r="X405" s="4"/>
      <c r="Y405" s="4"/>
      <c r="Z405" s="4"/>
      <c r="AA405" s="4"/>
      <c r="AB405" s="1"/>
      <c r="AC405" s="1"/>
      <c r="AD405" s="1"/>
      <c r="AE405" s="1"/>
      <c r="AF405" s="1"/>
      <c r="AG405" s="1"/>
      <c r="AH405" s="1"/>
      <c r="AI405" s="1"/>
    </row>
    <row r="406" spans="1:35" s="2" customFormat="1" ht="11.5" x14ac:dyDescent="0.25">
      <c r="A406" s="1"/>
      <c r="B406" s="227"/>
      <c r="C406" s="227"/>
      <c r="D406" s="225"/>
      <c r="E406" s="225"/>
      <c r="F406" s="226"/>
      <c r="G406" s="166"/>
      <c r="H406" s="226"/>
      <c r="I406" s="166"/>
      <c r="J406" s="226"/>
      <c r="K406" s="166"/>
      <c r="L406" s="226"/>
      <c r="M406" s="166"/>
      <c r="N406" s="226"/>
      <c r="O406" s="166"/>
      <c r="P406" s="226"/>
      <c r="Q406" s="166"/>
      <c r="R406" s="226"/>
      <c r="S406" s="1"/>
      <c r="T406" s="1"/>
      <c r="U406" s="1"/>
      <c r="V406" s="4"/>
      <c r="W406" s="4"/>
      <c r="X406" s="4"/>
      <c r="Y406" s="4"/>
      <c r="Z406" s="4"/>
      <c r="AA406" s="4"/>
      <c r="AB406" s="1"/>
      <c r="AC406" s="1"/>
      <c r="AD406" s="1"/>
      <c r="AE406" s="1"/>
      <c r="AF406" s="1"/>
      <c r="AG406" s="1"/>
      <c r="AH406" s="1"/>
      <c r="AI406" s="1"/>
    </row>
    <row r="407" spans="1:35" s="2" customFormat="1" ht="11.5" x14ac:dyDescent="0.25">
      <c r="A407" s="1"/>
      <c r="B407" s="227"/>
      <c r="C407" s="227"/>
      <c r="D407" s="225"/>
      <c r="E407" s="225"/>
      <c r="F407" s="226"/>
      <c r="G407" s="166"/>
      <c r="H407" s="226"/>
      <c r="I407" s="166"/>
      <c r="J407" s="226"/>
      <c r="K407" s="166"/>
      <c r="L407" s="226"/>
      <c r="M407" s="166"/>
      <c r="N407" s="226"/>
      <c r="O407" s="166"/>
      <c r="P407" s="226"/>
      <c r="Q407" s="166"/>
      <c r="R407" s="226"/>
      <c r="S407" s="1"/>
      <c r="T407" s="1"/>
      <c r="U407" s="1"/>
      <c r="V407" s="4"/>
      <c r="W407" s="4"/>
      <c r="X407" s="4"/>
      <c r="Y407" s="4"/>
      <c r="Z407" s="4"/>
      <c r="AA407" s="4"/>
      <c r="AB407" s="1"/>
      <c r="AC407" s="1"/>
      <c r="AD407" s="1"/>
      <c r="AE407" s="1"/>
      <c r="AF407" s="1"/>
      <c r="AG407" s="1"/>
      <c r="AH407" s="1"/>
      <c r="AI407" s="1"/>
    </row>
    <row r="408" spans="1:35" s="2" customFormat="1" ht="11.5" x14ac:dyDescent="0.25">
      <c r="A408" s="1"/>
      <c r="B408" s="227"/>
      <c r="C408" s="227"/>
      <c r="D408" s="225"/>
      <c r="E408" s="225"/>
      <c r="F408" s="226"/>
      <c r="G408" s="166"/>
      <c r="H408" s="226"/>
      <c r="I408" s="166"/>
      <c r="J408" s="226"/>
      <c r="K408" s="166"/>
      <c r="L408" s="226"/>
      <c r="M408" s="166"/>
      <c r="N408" s="226"/>
      <c r="O408" s="166"/>
      <c r="P408" s="226"/>
      <c r="Q408" s="166"/>
      <c r="R408" s="226"/>
      <c r="S408" s="1"/>
      <c r="T408" s="1"/>
      <c r="U408" s="1"/>
      <c r="V408" s="4"/>
      <c r="W408" s="4"/>
      <c r="X408" s="4"/>
      <c r="Y408" s="4"/>
      <c r="Z408" s="4"/>
      <c r="AA408" s="4"/>
      <c r="AB408" s="1"/>
      <c r="AC408" s="1"/>
      <c r="AD408" s="1"/>
      <c r="AE408" s="1"/>
      <c r="AF408" s="1"/>
      <c r="AG408" s="1"/>
      <c r="AH408" s="1"/>
      <c r="AI408" s="1"/>
    </row>
    <row r="409" spans="1:35" s="2" customFormat="1" ht="11.5" x14ac:dyDescent="0.25">
      <c r="A409" s="1"/>
      <c r="B409" s="227"/>
      <c r="C409" s="227"/>
      <c r="D409" s="225"/>
      <c r="E409" s="225"/>
      <c r="F409" s="226"/>
      <c r="G409" s="166"/>
      <c r="H409" s="226"/>
      <c r="I409" s="166"/>
      <c r="J409" s="226"/>
      <c r="K409" s="166"/>
      <c r="L409" s="226"/>
      <c r="M409" s="166"/>
      <c r="N409" s="226"/>
      <c r="O409" s="166"/>
      <c r="P409" s="226"/>
      <c r="Q409" s="166"/>
      <c r="R409" s="226"/>
      <c r="S409" s="1"/>
      <c r="T409" s="1"/>
      <c r="U409" s="1"/>
      <c r="V409" s="4"/>
      <c r="W409" s="4"/>
      <c r="X409" s="4"/>
      <c r="Y409" s="4"/>
      <c r="Z409" s="4"/>
      <c r="AA409" s="4"/>
      <c r="AB409" s="1"/>
      <c r="AC409" s="1"/>
      <c r="AD409" s="1"/>
      <c r="AE409" s="1"/>
      <c r="AF409" s="1"/>
      <c r="AG409" s="1"/>
      <c r="AH409" s="1"/>
      <c r="AI409" s="1"/>
    </row>
    <row r="410" spans="1:35" s="2" customFormat="1" ht="11.5" x14ac:dyDescent="0.25">
      <c r="A410" s="1"/>
      <c r="B410" s="227"/>
      <c r="C410" s="227"/>
      <c r="D410" s="225"/>
      <c r="E410" s="225"/>
      <c r="F410" s="226"/>
      <c r="G410" s="166"/>
      <c r="H410" s="226"/>
      <c r="I410" s="166"/>
      <c r="J410" s="226"/>
      <c r="K410" s="166"/>
      <c r="L410" s="226"/>
      <c r="M410" s="166"/>
      <c r="N410" s="226"/>
      <c r="O410" s="166"/>
      <c r="P410" s="226"/>
      <c r="Q410" s="166"/>
      <c r="R410" s="226"/>
      <c r="S410" s="1"/>
      <c r="T410" s="1"/>
      <c r="U410" s="1"/>
      <c r="V410" s="4"/>
      <c r="W410" s="4"/>
      <c r="X410" s="4"/>
      <c r="Y410" s="4"/>
      <c r="Z410" s="4"/>
      <c r="AA410" s="4"/>
      <c r="AB410" s="1"/>
      <c r="AC410" s="1"/>
      <c r="AD410" s="1"/>
      <c r="AE410" s="1"/>
      <c r="AF410" s="1"/>
      <c r="AG410" s="1"/>
      <c r="AH410" s="1"/>
      <c r="AI410" s="1"/>
    </row>
    <row r="411" spans="1:35" s="2" customFormat="1" ht="11.5" x14ac:dyDescent="0.25">
      <c r="A411" s="1"/>
      <c r="B411" s="227"/>
      <c r="C411" s="227"/>
      <c r="D411" s="225"/>
      <c r="E411" s="225"/>
      <c r="F411" s="226"/>
      <c r="G411" s="166"/>
      <c r="H411" s="226"/>
      <c r="I411" s="166"/>
      <c r="J411" s="226"/>
      <c r="K411" s="166"/>
      <c r="L411" s="226"/>
      <c r="M411" s="166"/>
      <c r="N411" s="226"/>
      <c r="O411" s="166"/>
      <c r="P411" s="226"/>
      <c r="Q411" s="166"/>
      <c r="R411" s="226"/>
      <c r="S411" s="1"/>
      <c r="T411" s="1"/>
      <c r="U411" s="1"/>
      <c r="V411" s="4"/>
      <c r="W411" s="4"/>
      <c r="X411" s="4"/>
      <c r="Y411" s="4"/>
      <c r="Z411" s="4"/>
      <c r="AA411" s="4"/>
      <c r="AB411" s="1"/>
      <c r="AC411" s="1"/>
      <c r="AD411" s="1"/>
      <c r="AE411" s="1"/>
      <c r="AF411" s="1"/>
      <c r="AG411" s="1"/>
      <c r="AH411" s="1"/>
      <c r="AI411" s="1"/>
    </row>
    <row r="412" spans="1:35" s="2" customFormat="1" ht="11.5" x14ac:dyDescent="0.25">
      <c r="A412" s="1"/>
      <c r="B412" s="227"/>
      <c r="C412" s="227"/>
      <c r="D412" s="225"/>
      <c r="E412" s="225"/>
      <c r="F412" s="226"/>
      <c r="G412" s="166"/>
      <c r="H412" s="226"/>
      <c r="I412" s="166"/>
      <c r="J412" s="226"/>
      <c r="K412" s="166"/>
      <c r="L412" s="226"/>
      <c r="M412" s="166"/>
      <c r="N412" s="226"/>
      <c r="O412" s="166"/>
      <c r="P412" s="226"/>
      <c r="Q412" s="166"/>
      <c r="R412" s="226"/>
      <c r="S412" s="1"/>
      <c r="T412" s="1"/>
      <c r="U412" s="1"/>
      <c r="V412" s="4"/>
      <c r="W412" s="4"/>
      <c r="X412" s="4"/>
      <c r="Y412" s="4"/>
      <c r="Z412" s="4"/>
      <c r="AA412" s="4"/>
      <c r="AB412" s="1"/>
      <c r="AC412" s="1"/>
      <c r="AD412" s="1"/>
      <c r="AE412" s="1"/>
      <c r="AF412" s="1"/>
      <c r="AG412" s="1"/>
      <c r="AH412" s="1"/>
      <c r="AI412" s="1"/>
    </row>
    <row r="413" spans="1:35" s="2" customFormat="1" ht="11.5" x14ac:dyDescent="0.25">
      <c r="A413" s="1"/>
      <c r="B413" s="227"/>
      <c r="C413" s="227"/>
      <c r="D413" s="225"/>
      <c r="E413" s="225"/>
      <c r="F413" s="226"/>
      <c r="G413" s="166"/>
      <c r="H413" s="226"/>
      <c r="I413" s="166"/>
      <c r="J413" s="226"/>
      <c r="K413" s="166"/>
      <c r="L413" s="226"/>
      <c r="M413" s="166"/>
      <c r="N413" s="226"/>
      <c r="O413" s="166"/>
      <c r="P413" s="226"/>
      <c r="Q413" s="166"/>
      <c r="R413" s="226"/>
      <c r="S413" s="1"/>
      <c r="T413" s="1"/>
      <c r="U413" s="1"/>
      <c r="V413" s="4"/>
      <c r="W413" s="4"/>
      <c r="X413" s="4"/>
      <c r="Y413" s="4"/>
      <c r="Z413" s="4"/>
      <c r="AA413" s="4"/>
      <c r="AB413" s="1"/>
      <c r="AC413" s="1"/>
      <c r="AD413" s="1"/>
      <c r="AE413" s="1"/>
      <c r="AF413" s="1"/>
      <c r="AG413" s="1"/>
      <c r="AH413" s="1"/>
      <c r="AI413" s="1"/>
    </row>
    <row r="414" spans="1:35" s="2" customFormat="1" ht="11.5" x14ac:dyDescent="0.25">
      <c r="A414" s="1"/>
      <c r="B414" s="227"/>
      <c r="C414" s="227"/>
      <c r="D414" s="225"/>
      <c r="E414" s="225"/>
      <c r="F414" s="226"/>
      <c r="G414" s="166"/>
      <c r="H414" s="226"/>
      <c r="I414" s="166"/>
      <c r="J414" s="226"/>
      <c r="K414" s="166"/>
      <c r="L414" s="226"/>
      <c r="M414" s="166"/>
      <c r="N414" s="226"/>
      <c r="O414" s="166"/>
      <c r="P414" s="226"/>
      <c r="Q414" s="166"/>
      <c r="R414" s="226"/>
      <c r="S414" s="1"/>
      <c r="T414" s="1"/>
      <c r="U414" s="1"/>
      <c r="V414" s="4"/>
      <c r="W414" s="4"/>
      <c r="X414" s="4"/>
      <c r="Y414" s="4"/>
      <c r="Z414" s="4"/>
      <c r="AA414" s="4"/>
      <c r="AB414" s="1"/>
      <c r="AC414" s="1"/>
      <c r="AD414" s="1"/>
      <c r="AE414" s="1"/>
      <c r="AF414" s="1"/>
      <c r="AG414" s="1"/>
      <c r="AH414" s="1"/>
      <c r="AI414" s="1"/>
    </row>
    <row r="415" spans="1:35" s="2" customFormat="1" ht="11.5" x14ac:dyDescent="0.25">
      <c r="A415" s="1"/>
      <c r="B415" s="227"/>
      <c r="C415" s="227"/>
      <c r="D415" s="225"/>
      <c r="E415" s="225"/>
      <c r="F415" s="226"/>
      <c r="G415" s="166"/>
      <c r="H415" s="226"/>
      <c r="I415" s="166"/>
      <c r="J415" s="226"/>
      <c r="K415" s="166"/>
      <c r="L415" s="226"/>
      <c r="M415" s="166"/>
      <c r="N415" s="226"/>
      <c r="O415" s="166"/>
      <c r="P415" s="226"/>
      <c r="Q415" s="166"/>
      <c r="R415" s="226"/>
      <c r="S415" s="1"/>
      <c r="T415" s="1"/>
      <c r="U415" s="1"/>
      <c r="V415" s="4"/>
      <c r="W415" s="4"/>
      <c r="X415" s="4"/>
      <c r="Y415" s="4"/>
      <c r="Z415" s="4"/>
      <c r="AA415" s="4"/>
      <c r="AB415" s="1"/>
      <c r="AC415" s="1"/>
      <c r="AD415" s="1"/>
      <c r="AE415" s="1"/>
      <c r="AF415" s="1"/>
      <c r="AG415" s="1"/>
      <c r="AH415" s="1"/>
      <c r="AI415" s="1"/>
    </row>
    <row r="416" spans="1:35" s="2" customFormat="1" ht="11.5" x14ac:dyDescent="0.25">
      <c r="A416" s="1"/>
      <c r="B416" s="227"/>
      <c r="C416" s="227"/>
      <c r="D416" s="225"/>
      <c r="E416" s="225"/>
      <c r="F416" s="226"/>
      <c r="G416" s="166"/>
      <c r="H416" s="226"/>
      <c r="I416" s="166"/>
      <c r="J416" s="226"/>
      <c r="K416" s="166"/>
      <c r="L416" s="226"/>
      <c r="M416" s="166"/>
      <c r="N416" s="226"/>
      <c r="O416" s="166"/>
      <c r="P416" s="226"/>
      <c r="Q416" s="166"/>
      <c r="R416" s="226"/>
      <c r="S416" s="1"/>
      <c r="T416" s="1"/>
      <c r="U416" s="1"/>
      <c r="V416" s="4"/>
      <c r="W416" s="4"/>
      <c r="X416" s="4"/>
      <c r="Y416" s="4"/>
      <c r="Z416" s="4"/>
      <c r="AA416" s="4"/>
      <c r="AB416" s="1"/>
      <c r="AC416" s="1"/>
      <c r="AD416" s="1"/>
      <c r="AE416" s="1"/>
      <c r="AF416" s="1"/>
      <c r="AG416" s="1"/>
      <c r="AH416" s="1"/>
      <c r="AI416" s="1"/>
    </row>
    <row r="417" spans="1:35" s="2" customFormat="1" ht="11.5" x14ac:dyDescent="0.25">
      <c r="A417" s="1"/>
      <c r="B417" s="227"/>
      <c r="C417" s="227"/>
      <c r="D417" s="225"/>
      <c r="E417" s="225"/>
      <c r="F417" s="226"/>
      <c r="G417" s="166"/>
      <c r="H417" s="226"/>
      <c r="I417" s="166"/>
      <c r="J417" s="226"/>
      <c r="K417" s="166"/>
      <c r="L417" s="226"/>
      <c r="M417" s="166"/>
      <c r="N417" s="226"/>
      <c r="O417" s="166"/>
      <c r="P417" s="226"/>
      <c r="Q417" s="166"/>
      <c r="R417" s="226"/>
      <c r="S417" s="1"/>
      <c r="T417" s="1"/>
      <c r="U417" s="1"/>
      <c r="V417" s="4"/>
      <c r="W417" s="4"/>
      <c r="X417" s="4"/>
      <c r="Y417" s="4"/>
      <c r="Z417" s="4"/>
      <c r="AA417" s="4"/>
      <c r="AB417" s="1"/>
      <c r="AC417" s="1"/>
      <c r="AD417" s="1"/>
      <c r="AE417" s="1"/>
      <c r="AF417" s="1"/>
      <c r="AG417" s="1"/>
      <c r="AH417" s="1"/>
      <c r="AI417" s="1"/>
    </row>
    <row r="418" spans="1:35" s="2" customFormat="1" ht="11.5" x14ac:dyDescent="0.25">
      <c r="A418" s="1"/>
      <c r="B418" s="227"/>
      <c r="C418" s="227"/>
      <c r="D418" s="225"/>
      <c r="E418" s="225"/>
      <c r="F418" s="226"/>
      <c r="G418" s="166"/>
      <c r="H418" s="226"/>
      <c r="I418" s="166"/>
      <c r="J418" s="226"/>
      <c r="K418" s="166"/>
      <c r="L418" s="226"/>
      <c r="M418" s="166"/>
      <c r="N418" s="226"/>
      <c r="O418" s="166"/>
      <c r="P418" s="226"/>
      <c r="Q418" s="166"/>
      <c r="R418" s="226"/>
      <c r="S418" s="1"/>
      <c r="T418" s="1"/>
      <c r="U418" s="1"/>
      <c r="V418" s="4"/>
      <c r="W418" s="4"/>
      <c r="X418" s="4"/>
      <c r="Y418" s="4"/>
      <c r="Z418" s="4"/>
      <c r="AA418" s="4"/>
      <c r="AB418" s="1"/>
      <c r="AC418" s="1"/>
      <c r="AD418" s="1"/>
      <c r="AE418" s="1"/>
      <c r="AF418" s="1"/>
      <c r="AG418" s="1"/>
      <c r="AH418" s="1"/>
      <c r="AI418" s="1"/>
    </row>
    <row r="419" spans="1:35" s="2" customFormat="1" ht="11.5" x14ac:dyDescent="0.25">
      <c r="A419" s="1"/>
      <c r="B419" s="227"/>
      <c r="C419" s="227"/>
      <c r="D419" s="225"/>
      <c r="E419" s="225"/>
      <c r="F419" s="226"/>
      <c r="G419" s="166"/>
      <c r="H419" s="226"/>
      <c r="I419" s="166"/>
      <c r="J419" s="226"/>
      <c r="K419" s="166"/>
      <c r="L419" s="226"/>
      <c r="M419" s="166"/>
      <c r="N419" s="226"/>
      <c r="O419" s="166"/>
      <c r="P419" s="226"/>
      <c r="Q419" s="166"/>
      <c r="R419" s="226"/>
      <c r="S419" s="1"/>
      <c r="T419" s="1"/>
      <c r="U419" s="1"/>
      <c r="V419" s="4"/>
      <c r="W419" s="4"/>
      <c r="X419" s="4"/>
      <c r="Y419" s="4"/>
      <c r="Z419" s="4"/>
      <c r="AA419" s="4"/>
      <c r="AB419" s="1"/>
      <c r="AC419" s="1"/>
      <c r="AD419" s="1"/>
      <c r="AE419" s="1"/>
      <c r="AF419" s="1"/>
      <c r="AG419" s="1"/>
      <c r="AH419" s="1"/>
      <c r="AI419" s="1"/>
    </row>
    <row r="420" spans="1:35" s="2" customFormat="1" ht="11.5" x14ac:dyDescent="0.25">
      <c r="A420" s="1"/>
      <c r="B420" s="227"/>
      <c r="C420" s="227"/>
      <c r="D420" s="225"/>
      <c r="E420" s="225"/>
      <c r="F420" s="226"/>
      <c r="G420" s="166"/>
      <c r="H420" s="226"/>
      <c r="I420" s="166"/>
      <c r="J420" s="226"/>
      <c r="K420" s="166"/>
      <c r="L420" s="226"/>
      <c r="M420" s="166"/>
      <c r="N420" s="226"/>
      <c r="O420" s="166"/>
      <c r="P420" s="226"/>
      <c r="Q420" s="166"/>
      <c r="R420" s="226"/>
      <c r="S420" s="1"/>
      <c r="T420" s="1"/>
      <c r="U420" s="1"/>
      <c r="V420" s="4"/>
      <c r="W420" s="4"/>
      <c r="X420" s="4"/>
      <c r="Y420" s="4"/>
      <c r="Z420" s="4"/>
      <c r="AA420" s="4"/>
      <c r="AB420" s="1"/>
      <c r="AC420" s="1"/>
      <c r="AD420" s="1"/>
      <c r="AE420" s="1"/>
      <c r="AF420" s="1"/>
      <c r="AG420" s="1"/>
      <c r="AH420" s="1"/>
      <c r="AI420" s="1"/>
    </row>
    <row r="421" spans="1:35" s="2" customFormat="1" ht="11.5" x14ac:dyDescent="0.25">
      <c r="A421" s="1"/>
      <c r="B421" s="227"/>
      <c r="C421" s="227"/>
      <c r="D421" s="225"/>
      <c r="E421" s="225"/>
      <c r="F421" s="226"/>
      <c r="G421" s="166"/>
      <c r="H421" s="226"/>
      <c r="I421" s="166"/>
      <c r="J421" s="226"/>
      <c r="K421" s="166"/>
      <c r="L421" s="226"/>
      <c r="M421" s="166"/>
      <c r="N421" s="226"/>
      <c r="O421" s="166"/>
      <c r="P421" s="226"/>
      <c r="Q421" s="166"/>
      <c r="R421" s="226"/>
      <c r="S421" s="1"/>
      <c r="T421" s="1"/>
      <c r="U421" s="1"/>
      <c r="V421" s="4"/>
      <c r="W421" s="4"/>
      <c r="X421" s="4"/>
      <c r="Y421" s="4"/>
      <c r="Z421" s="4"/>
      <c r="AA421" s="4"/>
      <c r="AB421" s="1"/>
      <c r="AC421" s="1"/>
      <c r="AD421" s="1"/>
      <c r="AE421" s="1"/>
      <c r="AF421" s="1"/>
      <c r="AG421" s="1"/>
      <c r="AH421" s="1"/>
      <c r="AI421" s="1"/>
    </row>
    <row r="422" spans="1:35" s="2" customFormat="1" ht="11.5" x14ac:dyDescent="0.25">
      <c r="A422" s="1"/>
      <c r="B422" s="227"/>
      <c r="C422" s="227"/>
      <c r="D422" s="225"/>
      <c r="E422" s="225"/>
      <c r="F422" s="226"/>
      <c r="G422" s="166"/>
      <c r="H422" s="226"/>
      <c r="I422" s="166"/>
      <c r="J422" s="226"/>
      <c r="K422" s="166"/>
      <c r="L422" s="226"/>
      <c r="M422" s="166"/>
      <c r="N422" s="226"/>
      <c r="O422" s="166"/>
      <c r="P422" s="226"/>
      <c r="Q422" s="166"/>
      <c r="R422" s="226"/>
      <c r="S422" s="1"/>
      <c r="T422" s="1"/>
      <c r="U422" s="1"/>
      <c r="V422" s="4"/>
      <c r="W422" s="4"/>
      <c r="X422" s="4"/>
      <c r="Y422" s="4"/>
      <c r="Z422" s="4"/>
      <c r="AA422" s="4"/>
      <c r="AB422" s="1"/>
      <c r="AC422" s="1"/>
      <c r="AD422" s="1"/>
      <c r="AE422" s="1"/>
      <c r="AF422" s="1"/>
      <c r="AG422" s="1"/>
      <c r="AH422" s="1"/>
      <c r="AI422" s="1"/>
    </row>
    <row r="423" spans="1:35" s="2" customFormat="1" ht="11.5" x14ac:dyDescent="0.25">
      <c r="A423" s="1"/>
      <c r="B423" s="227"/>
      <c r="C423" s="227"/>
      <c r="D423" s="225"/>
      <c r="E423" s="225"/>
      <c r="F423" s="226"/>
      <c r="G423" s="166"/>
      <c r="H423" s="226"/>
      <c r="I423" s="166"/>
      <c r="J423" s="226"/>
      <c r="K423" s="166"/>
      <c r="L423" s="226"/>
      <c r="M423" s="166"/>
      <c r="N423" s="226"/>
      <c r="O423" s="166"/>
      <c r="P423" s="226"/>
      <c r="Q423" s="166"/>
      <c r="R423" s="226"/>
      <c r="S423" s="1"/>
      <c r="T423" s="1"/>
      <c r="U423" s="1"/>
      <c r="V423" s="4"/>
      <c r="W423" s="4"/>
      <c r="X423" s="4"/>
      <c r="Y423" s="4"/>
      <c r="Z423" s="4"/>
      <c r="AA423" s="4"/>
      <c r="AB423" s="1"/>
      <c r="AC423" s="1"/>
      <c r="AD423" s="1"/>
      <c r="AE423" s="1"/>
      <c r="AF423" s="1"/>
      <c r="AG423" s="1"/>
      <c r="AH423" s="1"/>
      <c r="AI423" s="1"/>
    </row>
    <row r="424" spans="1:35" s="2" customFormat="1" ht="11.5" x14ac:dyDescent="0.25">
      <c r="A424" s="1"/>
      <c r="B424" s="227"/>
      <c r="C424" s="227"/>
      <c r="D424" s="225"/>
      <c r="E424" s="225"/>
      <c r="F424" s="226"/>
      <c r="G424" s="166"/>
      <c r="H424" s="226"/>
      <c r="I424" s="166"/>
      <c r="J424" s="226"/>
      <c r="K424" s="166"/>
      <c r="L424" s="226"/>
      <c r="M424" s="166"/>
      <c r="N424" s="226"/>
      <c r="O424" s="166"/>
      <c r="P424" s="226"/>
      <c r="Q424" s="166"/>
      <c r="R424" s="226"/>
      <c r="S424" s="1"/>
      <c r="T424" s="1"/>
      <c r="U424" s="1"/>
      <c r="V424" s="4"/>
      <c r="W424" s="4"/>
      <c r="X424" s="4"/>
      <c r="Y424" s="4"/>
      <c r="Z424" s="4"/>
      <c r="AA424" s="4"/>
      <c r="AB424" s="1"/>
      <c r="AC424" s="1"/>
      <c r="AD424" s="1"/>
      <c r="AE424" s="1"/>
      <c r="AF424" s="1"/>
      <c r="AG424" s="1"/>
      <c r="AH424" s="1"/>
      <c r="AI424" s="1"/>
    </row>
    <row r="425" spans="1:35" s="2" customFormat="1" ht="11.5" x14ac:dyDescent="0.25">
      <c r="A425" s="1"/>
      <c r="B425" s="227"/>
      <c r="C425" s="227"/>
      <c r="D425" s="225"/>
      <c r="E425" s="225"/>
      <c r="F425" s="226"/>
      <c r="G425" s="166"/>
      <c r="H425" s="226"/>
      <c r="I425" s="166"/>
      <c r="J425" s="226"/>
      <c r="K425" s="166"/>
      <c r="L425" s="226"/>
      <c r="M425" s="166"/>
      <c r="N425" s="226"/>
      <c r="O425" s="166"/>
      <c r="P425" s="226"/>
      <c r="Q425" s="166"/>
      <c r="R425" s="226"/>
      <c r="S425" s="1"/>
      <c r="T425" s="1"/>
      <c r="U425" s="1"/>
      <c r="V425" s="4"/>
      <c r="W425" s="4"/>
      <c r="X425" s="4"/>
      <c r="Y425" s="4"/>
      <c r="Z425" s="4"/>
      <c r="AA425" s="4"/>
      <c r="AB425" s="1"/>
      <c r="AC425" s="1"/>
      <c r="AD425" s="1"/>
      <c r="AE425" s="1"/>
      <c r="AF425" s="1"/>
      <c r="AG425" s="1"/>
      <c r="AH425" s="1"/>
      <c r="AI425" s="1"/>
    </row>
    <row r="426" spans="1:35" s="2" customFormat="1" ht="11.5" x14ac:dyDescent="0.25">
      <c r="A426" s="1"/>
      <c r="B426" s="227"/>
      <c r="C426" s="227"/>
      <c r="D426" s="225"/>
      <c r="E426" s="225"/>
      <c r="F426" s="226"/>
      <c r="G426" s="166"/>
      <c r="H426" s="226"/>
      <c r="I426" s="166"/>
      <c r="J426" s="226"/>
      <c r="K426" s="166"/>
      <c r="L426" s="226"/>
      <c r="M426" s="166"/>
      <c r="N426" s="226"/>
      <c r="O426" s="166"/>
      <c r="P426" s="226"/>
      <c r="Q426" s="166"/>
      <c r="R426" s="226"/>
      <c r="S426" s="1"/>
      <c r="T426" s="1"/>
      <c r="U426" s="1"/>
      <c r="V426" s="4"/>
      <c r="W426" s="4"/>
      <c r="X426" s="4"/>
      <c r="Y426" s="4"/>
      <c r="Z426" s="4"/>
      <c r="AA426" s="4"/>
      <c r="AB426" s="1"/>
      <c r="AC426" s="1"/>
      <c r="AD426" s="1"/>
      <c r="AE426" s="1"/>
      <c r="AF426" s="1"/>
      <c r="AG426" s="1"/>
      <c r="AH426" s="1"/>
      <c r="AI426" s="1"/>
    </row>
    <row r="427" spans="1:35" s="2" customFormat="1" ht="11.5" x14ac:dyDescent="0.25">
      <c r="A427" s="1"/>
      <c r="B427" s="227"/>
      <c r="C427" s="227"/>
      <c r="D427" s="225"/>
      <c r="E427" s="225"/>
      <c r="F427" s="226"/>
      <c r="G427" s="166"/>
      <c r="H427" s="226"/>
      <c r="I427" s="166"/>
      <c r="J427" s="226"/>
      <c r="K427" s="166"/>
      <c r="L427" s="226"/>
      <c r="M427" s="166"/>
      <c r="N427" s="226"/>
      <c r="O427" s="166"/>
      <c r="P427" s="226"/>
      <c r="Q427" s="166"/>
      <c r="R427" s="226"/>
      <c r="S427" s="1"/>
      <c r="T427" s="1"/>
      <c r="U427" s="1"/>
      <c r="V427" s="4"/>
      <c r="W427" s="4"/>
      <c r="X427" s="4"/>
      <c r="Y427" s="4"/>
      <c r="Z427" s="4"/>
      <c r="AA427" s="4"/>
      <c r="AB427" s="1"/>
      <c r="AC427" s="1"/>
      <c r="AD427" s="1"/>
      <c r="AE427" s="1"/>
      <c r="AF427" s="1"/>
      <c r="AG427" s="1"/>
      <c r="AH427" s="1"/>
      <c r="AI427" s="1"/>
    </row>
    <row r="428" spans="1:35" s="2" customFormat="1" ht="11.5" x14ac:dyDescent="0.25">
      <c r="A428" s="1"/>
      <c r="B428" s="227"/>
      <c r="C428" s="227"/>
      <c r="D428" s="225"/>
      <c r="E428" s="225"/>
      <c r="F428" s="226"/>
      <c r="G428" s="166"/>
      <c r="H428" s="226"/>
      <c r="I428" s="166"/>
      <c r="J428" s="226"/>
      <c r="K428" s="166"/>
      <c r="L428" s="226"/>
      <c r="M428" s="166"/>
      <c r="N428" s="226"/>
      <c r="O428" s="166"/>
      <c r="P428" s="226"/>
      <c r="Q428" s="166"/>
      <c r="R428" s="226"/>
      <c r="S428" s="1"/>
      <c r="T428" s="1"/>
      <c r="U428" s="1"/>
      <c r="V428" s="4"/>
      <c r="W428" s="4"/>
      <c r="X428" s="4"/>
      <c r="Y428" s="4"/>
      <c r="Z428" s="4"/>
      <c r="AA428" s="4"/>
      <c r="AB428" s="1"/>
      <c r="AC428" s="1"/>
      <c r="AD428" s="1"/>
      <c r="AE428" s="1"/>
      <c r="AF428" s="1"/>
      <c r="AG428" s="1"/>
      <c r="AH428" s="1"/>
      <c r="AI428" s="1"/>
    </row>
    <row r="429" spans="1:35" s="2" customFormat="1" ht="11.5" x14ac:dyDescent="0.25">
      <c r="A429" s="1"/>
      <c r="B429" s="227"/>
      <c r="C429" s="227"/>
      <c r="D429" s="225"/>
      <c r="E429" s="225"/>
      <c r="F429" s="226"/>
      <c r="G429" s="166"/>
      <c r="H429" s="226"/>
      <c r="I429" s="166"/>
      <c r="J429" s="226"/>
      <c r="K429" s="166"/>
      <c r="L429" s="226"/>
      <c r="M429" s="166"/>
      <c r="N429" s="226"/>
      <c r="O429" s="166"/>
      <c r="P429" s="226"/>
      <c r="Q429" s="166"/>
      <c r="R429" s="226"/>
      <c r="S429" s="1"/>
      <c r="T429" s="1"/>
      <c r="U429" s="1"/>
      <c r="V429" s="4"/>
      <c r="W429" s="4"/>
      <c r="X429" s="4"/>
      <c r="Y429" s="4"/>
      <c r="Z429" s="4"/>
      <c r="AA429" s="4"/>
      <c r="AB429" s="1"/>
      <c r="AC429" s="1"/>
      <c r="AD429" s="1"/>
      <c r="AE429" s="1"/>
      <c r="AF429" s="1"/>
      <c r="AG429" s="1"/>
      <c r="AH429" s="1"/>
      <c r="AI429" s="1"/>
    </row>
    <row r="430" spans="1:35" s="2" customFormat="1" ht="11.5" x14ac:dyDescent="0.25">
      <c r="A430" s="1"/>
      <c r="B430" s="227"/>
      <c r="C430" s="227"/>
      <c r="D430" s="225"/>
      <c r="E430" s="225"/>
      <c r="F430" s="226"/>
      <c r="G430" s="166"/>
      <c r="H430" s="226"/>
      <c r="I430" s="166"/>
      <c r="J430" s="226"/>
      <c r="K430" s="166"/>
      <c r="L430" s="226"/>
      <c r="M430" s="166"/>
      <c r="N430" s="226"/>
      <c r="O430" s="166"/>
      <c r="P430" s="226"/>
      <c r="Q430" s="166"/>
      <c r="R430" s="226"/>
      <c r="S430" s="1"/>
      <c r="T430" s="1"/>
      <c r="U430" s="1"/>
      <c r="V430" s="4"/>
      <c r="W430" s="4"/>
      <c r="X430" s="4"/>
      <c r="Y430" s="4"/>
      <c r="Z430" s="4"/>
      <c r="AA430" s="4"/>
      <c r="AB430" s="1"/>
      <c r="AC430" s="1"/>
      <c r="AD430" s="1"/>
      <c r="AE430" s="1"/>
      <c r="AF430" s="1"/>
      <c r="AG430" s="1"/>
      <c r="AH430" s="1"/>
      <c r="AI430" s="1"/>
    </row>
    <row r="431" spans="1:35" s="2" customFormat="1" ht="11.5" x14ac:dyDescent="0.25">
      <c r="A431" s="1"/>
      <c r="B431" s="227"/>
      <c r="C431" s="227"/>
      <c r="D431" s="225"/>
      <c r="E431" s="225"/>
      <c r="F431" s="226"/>
      <c r="G431" s="166"/>
      <c r="H431" s="226"/>
      <c r="I431" s="166"/>
      <c r="J431" s="226"/>
      <c r="K431" s="166"/>
      <c r="L431" s="226"/>
      <c r="M431" s="166"/>
      <c r="N431" s="226"/>
      <c r="O431" s="166"/>
      <c r="P431" s="226"/>
      <c r="Q431" s="166"/>
      <c r="R431" s="226"/>
      <c r="S431" s="1"/>
      <c r="T431" s="1"/>
      <c r="U431" s="1"/>
      <c r="V431" s="4"/>
      <c r="W431" s="4"/>
      <c r="X431" s="4"/>
      <c r="Y431" s="4"/>
      <c r="Z431" s="4"/>
      <c r="AA431" s="4"/>
      <c r="AB431" s="1"/>
      <c r="AC431" s="1"/>
      <c r="AD431" s="1"/>
      <c r="AE431" s="1"/>
      <c r="AF431" s="1"/>
      <c r="AG431" s="1"/>
      <c r="AH431" s="1"/>
      <c r="AI431" s="1"/>
    </row>
    <row r="432" spans="1:35" s="2" customFormat="1" ht="11.5" x14ac:dyDescent="0.25">
      <c r="A432" s="1"/>
      <c r="B432" s="227"/>
      <c r="C432" s="227"/>
      <c r="D432" s="225"/>
      <c r="E432" s="225"/>
      <c r="F432" s="226"/>
      <c r="G432" s="166"/>
      <c r="H432" s="226"/>
      <c r="I432" s="166"/>
      <c r="J432" s="226"/>
      <c r="K432" s="166"/>
      <c r="L432" s="226"/>
      <c r="M432" s="166"/>
      <c r="N432" s="226"/>
      <c r="O432" s="166"/>
      <c r="P432" s="226"/>
      <c r="Q432" s="166"/>
      <c r="R432" s="226"/>
      <c r="S432" s="1"/>
      <c r="T432" s="1"/>
      <c r="U432" s="1"/>
      <c r="V432" s="4"/>
      <c r="W432" s="4"/>
      <c r="X432" s="4"/>
      <c r="Y432" s="4"/>
      <c r="Z432" s="4"/>
      <c r="AA432" s="4"/>
      <c r="AB432" s="1"/>
      <c r="AC432" s="1"/>
      <c r="AD432" s="1"/>
      <c r="AE432" s="1"/>
      <c r="AF432" s="1"/>
      <c r="AG432" s="1"/>
      <c r="AH432" s="1"/>
      <c r="AI432" s="1"/>
    </row>
    <row r="433" spans="1:35" s="2" customFormat="1" ht="11.5" x14ac:dyDescent="0.25">
      <c r="A433" s="1"/>
      <c r="B433" s="227"/>
      <c r="C433" s="227"/>
      <c r="D433" s="225"/>
      <c r="E433" s="225"/>
      <c r="F433" s="226"/>
      <c r="G433" s="166"/>
      <c r="H433" s="226"/>
      <c r="I433" s="166"/>
      <c r="J433" s="226"/>
      <c r="K433" s="166"/>
      <c r="L433" s="226"/>
      <c r="M433" s="166"/>
      <c r="N433" s="226"/>
      <c r="O433" s="166"/>
      <c r="P433" s="226"/>
      <c r="Q433" s="166"/>
      <c r="R433" s="226"/>
      <c r="S433" s="1"/>
      <c r="T433" s="1"/>
      <c r="U433" s="1"/>
      <c r="V433" s="4"/>
      <c r="W433" s="4"/>
      <c r="X433" s="4"/>
      <c r="Y433" s="4"/>
      <c r="Z433" s="4"/>
      <c r="AA433" s="4"/>
      <c r="AB433" s="1"/>
      <c r="AC433" s="1"/>
      <c r="AD433" s="1"/>
      <c r="AE433" s="1"/>
      <c r="AF433" s="1"/>
      <c r="AG433" s="1"/>
      <c r="AH433" s="1"/>
      <c r="AI433" s="1"/>
    </row>
    <row r="434" spans="1:35" s="2" customFormat="1" ht="11.5" x14ac:dyDescent="0.25">
      <c r="A434" s="1"/>
      <c r="B434" s="227"/>
      <c r="C434" s="227"/>
      <c r="D434" s="225"/>
      <c r="E434" s="225"/>
      <c r="F434" s="226"/>
      <c r="G434" s="166"/>
      <c r="H434" s="226"/>
      <c r="I434" s="166"/>
      <c r="J434" s="226"/>
      <c r="K434" s="166"/>
      <c r="L434" s="226"/>
      <c r="M434" s="166"/>
      <c r="N434" s="226"/>
      <c r="O434" s="166"/>
      <c r="P434" s="226"/>
      <c r="Q434" s="166"/>
      <c r="R434" s="226"/>
      <c r="S434" s="1"/>
      <c r="T434" s="1"/>
      <c r="U434" s="1"/>
      <c r="V434" s="4"/>
      <c r="W434" s="4"/>
      <c r="X434" s="4"/>
      <c r="Y434" s="4"/>
      <c r="Z434" s="4"/>
      <c r="AA434" s="4"/>
      <c r="AB434" s="1"/>
      <c r="AC434" s="1"/>
      <c r="AD434" s="1"/>
      <c r="AE434" s="1"/>
      <c r="AF434" s="1"/>
      <c r="AG434" s="1"/>
      <c r="AH434" s="1"/>
      <c r="AI434" s="1"/>
    </row>
    <row r="435" spans="1:35" s="2" customFormat="1" ht="11.5" x14ac:dyDescent="0.25">
      <c r="A435" s="1"/>
      <c r="B435" s="227"/>
      <c r="C435" s="227"/>
      <c r="D435" s="225"/>
      <c r="E435" s="225"/>
      <c r="F435" s="226"/>
      <c r="G435" s="166"/>
      <c r="H435" s="226"/>
      <c r="I435" s="166"/>
      <c r="J435" s="226"/>
      <c r="K435" s="166"/>
      <c r="L435" s="226"/>
      <c r="M435" s="166"/>
      <c r="N435" s="226"/>
      <c r="O435" s="166"/>
      <c r="P435" s="226"/>
      <c r="Q435" s="166"/>
      <c r="R435" s="226"/>
      <c r="S435" s="1"/>
      <c r="T435" s="1"/>
      <c r="U435" s="1"/>
      <c r="V435" s="4"/>
      <c r="W435" s="4"/>
      <c r="X435" s="4"/>
      <c r="Y435" s="4"/>
      <c r="Z435" s="4"/>
      <c r="AA435" s="4"/>
      <c r="AB435" s="1"/>
      <c r="AC435" s="1"/>
      <c r="AD435" s="1"/>
      <c r="AE435" s="1"/>
      <c r="AF435" s="1"/>
      <c r="AG435" s="1"/>
      <c r="AH435" s="1"/>
      <c r="AI435" s="1"/>
    </row>
    <row r="436" spans="1:35" s="2" customFormat="1" ht="11.5" x14ac:dyDescent="0.25">
      <c r="A436" s="1"/>
      <c r="B436" s="227"/>
      <c r="C436" s="227"/>
      <c r="D436" s="225"/>
      <c r="E436" s="225"/>
      <c r="F436" s="226"/>
      <c r="G436" s="166"/>
      <c r="H436" s="226"/>
      <c r="I436" s="166"/>
      <c r="J436" s="226"/>
      <c r="K436" s="166"/>
      <c r="L436" s="226"/>
      <c r="M436" s="166"/>
      <c r="N436" s="226"/>
      <c r="O436" s="166"/>
      <c r="P436" s="226"/>
      <c r="Q436" s="166"/>
      <c r="R436" s="226"/>
      <c r="S436" s="1"/>
      <c r="T436" s="1"/>
      <c r="U436" s="1"/>
      <c r="V436" s="4"/>
      <c r="W436" s="4"/>
      <c r="X436" s="4"/>
      <c r="Y436" s="4"/>
      <c r="Z436" s="4"/>
      <c r="AA436" s="4"/>
      <c r="AB436" s="1"/>
      <c r="AC436" s="1"/>
      <c r="AD436" s="1"/>
      <c r="AE436" s="1"/>
      <c r="AF436" s="1"/>
      <c r="AG436" s="1"/>
      <c r="AH436" s="1"/>
      <c r="AI436" s="1"/>
    </row>
    <row r="437" spans="1:35" s="2" customFormat="1" ht="11.5" x14ac:dyDescent="0.25">
      <c r="A437" s="1"/>
      <c r="B437" s="227"/>
      <c r="C437" s="227"/>
      <c r="D437" s="225"/>
      <c r="E437" s="225"/>
      <c r="F437" s="226"/>
      <c r="G437" s="166"/>
      <c r="H437" s="226"/>
      <c r="I437" s="166"/>
      <c r="J437" s="226"/>
      <c r="K437" s="166"/>
      <c r="L437" s="226"/>
      <c r="M437" s="166"/>
      <c r="N437" s="226"/>
      <c r="O437" s="166"/>
      <c r="P437" s="226"/>
      <c r="Q437" s="166"/>
      <c r="R437" s="226"/>
      <c r="S437" s="1"/>
      <c r="T437" s="1"/>
      <c r="U437" s="1"/>
      <c r="V437" s="4"/>
      <c r="W437" s="4"/>
      <c r="X437" s="4"/>
      <c r="Y437" s="4"/>
      <c r="Z437" s="4"/>
      <c r="AA437" s="4"/>
      <c r="AB437" s="1"/>
      <c r="AC437" s="1"/>
      <c r="AD437" s="1"/>
      <c r="AE437" s="1"/>
      <c r="AF437" s="1"/>
      <c r="AG437" s="1"/>
      <c r="AH437" s="1"/>
      <c r="AI437" s="1"/>
    </row>
    <row r="438" spans="1:35" s="2" customFormat="1" ht="11.5" x14ac:dyDescent="0.25">
      <c r="A438" s="1"/>
      <c r="B438" s="227"/>
      <c r="C438" s="227"/>
      <c r="D438" s="225"/>
      <c r="E438" s="225"/>
      <c r="F438" s="226"/>
      <c r="G438" s="166"/>
      <c r="H438" s="226"/>
      <c r="I438" s="166"/>
      <c r="J438" s="226"/>
      <c r="K438" s="166"/>
      <c r="L438" s="226"/>
      <c r="M438" s="166"/>
      <c r="N438" s="226"/>
      <c r="O438" s="166"/>
      <c r="P438" s="226"/>
      <c r="Q438" s="166"/>
      <c r="R438" s="226"/>
      <c r="S438" s="1"/>
      <c r="T438" s="1"/>
      <c r="U438" s="1"/>
      <c r="V438" s="4"/>
      <c r="W438" s="4"/>
      <c r="X438" s="4"/>
      <c r="Y438" s="4"/>
      <c r="Z438" s="4"/>
      <c r="AA438" s="4"/>
      <c r="AB438" s="1"/>
      <c r="AC438" s="1"/>
      <c r="AD438" s="1"/>
      <c r="AE438" s="1"/>
      <c r="AF438" s="1"/>
      <c r="AG438" s="1"/>
      <c r="AH438" s="1"/>
      <c r="AI438" s="1"/>
    </row>
    <row r="439" spans="1:35" s="2" customFormat="1" ht="11.5" x14ac:dyDescent="0.25">
      <c r="A439" s="1"/>
      <c r="B439" s="227"/>
      <c r="C439" s="227"/>
      <c r="D439" s="225"/>
      <c r="E439" s="225"/>
      <c r="F439" s="226"/>
      <c r="G439" s="166"/>
      <c r="H439" s="226"/>
      <c r="I439" s="166"/>
      <c r="J439" s="226"/>
      <c r="K439" s="166"/>
      <c r="L439" s="226"/>
      <c r="M439" s="166"/>
      <c r="N439" s="226"/>
      <c r="O439" s="166"/>
      <c r="P439" s="226"/>
      <c r="Q439" s="166"/>
      <c r="R439" s="226"/>
      <c r="S439" s="1"/>
      <c r="T439" s="1"/>
      <c r="U439" s="1"/>
      <c r="V439" s="4"/>
      <c r="W439" s="4"/>
      <c r="X439" s="4"/>
      <c r="Y439" s="4"/>
      <c r="Z439" s="4"/>
      <c r="AA439" s="4"/>
      <c r="AB439" s="1"/>
      <c r="AC439" s="1"/>
      <c r="AD439" s="1"/>
      <c r="AE439" s="1"/>
      <c r="AF439" s="1"/>
      <c r="AG439" s="1"/>
      <c r="AH439" s="1"/>
      <c r="AI439" s="1"/>
    </row>
    <row r="440" spans="1:35" s="2" customFormat="1" ht="11.5" x14ac:dyDescent="0.25">
      <c r="A440" s="1"/>
      <c r="B440" s="227"/>
      <c r="C440" s="227"/>
      <c r="D440" s="225"/>
      <c r="E440" s="225"/>
      <c r="F440" s="226"/>
      <c r="G440" s="166"/>
      <c r="H440" s="226"/>
      <c r="I440" s="166"/>
      <c r="J440" s="226"/>
      <c r="K440" s="166"/>
      <c r="L440" s="226"/>
      <c r="M440" s="166"/>
      <c r="N440" s="226"/>
      <c r="O440" s="166"/>
      <c r="P440" s="226"/>
      <c r="Q440" s="166"/>
      <c r="R440" s="226"/>
      <c r="S440" s="1"/>
      <c r="T440" s="1"/>
      <c r="U440" s="1"/>
      <c r="V440" s="4"/>
      <c r="W440" s="4"/>
      <c r="X440" s="4"/>
      <c r="Y440" s="4"/>
      <c r="Z440" s="4"/>
      <c r="AA440" s="4"/>
      <c r="AB440" s="1"/>
      <c r="AC440" s="1"/>
      <c r="AD440" s="1"/>
      <c r="AE440" s="1"/>
      <c r="AF440" s="1"/>
      <c r="AG440" s="1"/>
      <c r="AH440" s="1"/>
      <c r="AI440" s="1"/>
    </row>
    <row r="441" spans="1:35" s="2" customFormat="1" ht="11.5" x14ac:dyDescent="0.25">
      <c r="A441" s="1"/>
      <c r="B441" s="227"/>
      <c r="C441" s="227"/>
      <c r="D441" s="225"/>
      <c r="E441" s="225"/>
      <c r="F441" s="226"/>
      <c r="G441" s="166"/>
      <c r="H441" s="226"/>
      <c r="I441" s="166"/>
      <c r="J441" s="226"/>
      <c r="K441" s="166"/>
      <c r="L441" s="226"/>
      <c r="M441" s="166"/>
      <c r="N441" s="226"/>
      <c r="O441" s="166"/>
      <c r="P441" s="226"/>
      <c r="Q441" s="166"/>
      <c r="R441" s="226"/>
      <c r="S441" s="1"/>
      <c r="T441" s="1"/>
      <c r="U441" s="1"/>
      <c r="V441" s="4"/>
      <c r="W441" s="4"/>
      <c r="X441" s="4"/>
      <c r="Y441" s="4"/>
      <c r="Z441" s="4"/>
      <c r="AA441" s="4"/>
      <c r="AB441" s="1"/>
      <c r="AC441" s="1"/>
      <c r="AD441" s="1"/>
      <c r="AE441" s="1"/>
      <c r="AF441" s="1"/>
      <c r="AG441" s="1"/>
      <c r="AH441" s="1"/>
      <c r="AI441" s="1"/>
    </row>
    <row r="442" spans="1:35" s="2" customFormat="1" ht="11.5" x14ac:dyDescent="0.25">
      <c r="A442" s="1"/>
      <c r="B442" s="227"/>
      <c r="C442" s="227"/>
      <c r="D442" s="225"/>
      <c r="E442" s="225"/>
      <c r="F442" s="226"/>
      <c r="G442" s="166"/>
      <c r="H442" s="226"/>
      <c r="I442" s="166"/>
      <c r="J442" s="226"/>
      <c r="K442" s="166"/>
      <c r="L442" s="226"/>
      <c r="M442" s="166"/>
      <c r="N442" s="226"/>
      <c r="O442" s="166"/>
      <c r="P442" s="226"/>
      <c r="Q442" s="166"/>
      <c r="R442" s="226"/>
      <c r="S442" s="1"/>
      <c r="T442" s="1"/>
      <c r="U442" s="1"/>
      <c r="V442" s="4"/>
      <c r="W442" s="4"/>
      <c r="X442" s="4"/>
      <c r="Y442" s="4"/>
      <c r="Z442" s="4"/>
      <c r="AA442" s="4"/>
      <c r="AB442" s="1"/>
      <c r="AC442" s="1"/>
      <c r="AD442" s="1"/>
      <c r="AE442" s="1"/>
      <c r="AF442" s="1"/>
      <c r="AG442" s="1"/>
      <c r="AH442" s="1"/>
      <c r="AI442" s="1"/>
    </row>
    <row r="443" spans="1:35" s="2" customFormat="1" ht="11.5" x14ac:dyDescent="0.25">
      <c r="A443" s="1"/>
      <c r="B443" s="227"/>
      <c r="C443" s="227"/>
      <c r="D443" s="225"/>
      <c r="E443" s="225"/>
      <c r="F443" s="226"/>
      <c r="G443" s="166"/>
      <c r="H443" s="226"/>
      <c r="I443" s="166"/>
      <c r="J443" s="226"/>
      <c r="K443" s="166"/>
      <c r="L443" s="226"/>
      <c r="M443" s="166"/>
      <c r="N443" s="226"/>
      <c r="O443" s="166"/>
      <c r="P443" s="226"/>
      <c r="Q443" s="166"/>
      <c r="R443" s="226"/>
      <c r="S443" s="1"/>
      <c r="T443" s="1"/>
      <c r="U443" s="1"/>
      <c r="V443" s="4"/>
      <c r="W443" s="4"/>
      <c r="X443" s="4"/>
      <c r="Y443" s="4"/>
      <c r="Z443" s="4"/>
      <c r="AA443" s="4"/>
      <c r="AB443" s="1"/>
      <c r="AC443" s="1"/>
      <c r="AD443" s="1"/>
      <c r="AE443" s="1"/>
      <c r="AF443" s="1"/>
      <c r="AG443" s="1"/>
      <c r="AH443" s="1"/>
      <c r="AI443" s="1"/>
    </row>
    <row r="444" spans="1:35" s="2" customFormat="1" ht="11.5" x14ac:dyDescent="0.25">
      <c r="A444" s="1"/>
      <c r="B444" s="227"/>
      <c r="C444" s="227"/>
      <c r="D444" s="225"/>
      <c r="E444" s="225"/>
      <c r="F444" s="226"/>
      <c r="G444" s="166"/>
      <c r="H444" s="226"/>
      <c r="I444" s="166"/>
      <c r="J444" s="226"/>
      <c r="K444" s="166"/>
      <c r="L444" s="226"/>
      <c r="M444" s="166"/>
      <c r="N444" s="226"/>
      <c r="O444" s="166"/>
      <c r="P444" s="226"/>
      <c r="Q444" s="166"/>
      <c r="R444" s="226"/>
      <c r="S444" s="1"/>
      <c r="T444" s="1"/>
      <c r="U444" s="1"/>
      <c r="V444" s="4"/>
      <c r="W444" s="4"/>
      <c r="X444" s="4"/>
      <c r="Y444" s="4"/>
      <c r="Z444" s="4"/>
      <c r="AA444" s="4"/>
      <c r="AB444" s="1"/>
      <c r="AC444" s="1"/>
      <c r="AD444" s="1"/>
      <c r="AE444" s="1"/>
      <c r="AF444" s="1"/>
      <c r="AG444" s="1"/>
      <c r="AH444" s="1"/>
      <c r="AI444" s="1"/>
    </row>
    <row r="445" spans="1:35" s="2" customFormat="1" ht="11.5" x14ac:dyDescent="0.25">
      <c r="A445" s="1"/>
      <c r="B445" s="227"/>
      <c r="C445" s="227"/>
      <c r="D445" s="225"/>
      <c r="E445" s="225"/>
      <c r="F445" s="226"/>
      <c r="G445" s="166"/>
      <c r="H445" s="226"/>
      <c r="I445" s="166"/>
      <c r="J445" s="226"/>
      <c r="K445" s="166"/>
      <c r="L445" s="226"/>
      <c r="M445" s="166"/>
      <c r="N445" s="226"/>
      <c r="O445" s="166"/>
      <c r="P445" s="226"/>
      <c r="Q445" s="166"/>
      <c r="R445" s="226"/>
      <c r="S445" s="1"/>
      <c r="T445" s="1"/>
      <c r="U445" s="1"/>
      <c r="V445" s="4"/>
      <c r="W445" s="4"/>
      <c r="X445" s="4"/>
      <c r="Y445" s="4"/>
      <c r="Z445" s="4"/>
      <c r="AA445" s="4"/>
      <c r="AB445" s="1"/>
      <c r="AC445" s="1"/>
      <c r="AD445" s="1"/>
      <c r="AE445" s="1"/>
      <c r="AF445" s="1"/>
      <c r="AG445" s="1"/>
      <c r="AH445" s="1"/>
      <c r="AI445" s="1"/>
    </row>
    <row r="446" spans="1:35" s="2" customFormat="1" ht="11.5" x14ac:dyDescent="0.25">
      <c r="A446" s="1"/>
      <c r="B446" s="227"/>
      <c r="C446" s="227"/>
      <c r="D446" s="225"/>
      <c r="E446" s="225"/>
      <c r="F446" s="226"/>
      <c r="G446" s="166"/>
      <c r="H446" s="226"/>
      <c r="I446" s="166"/>
      <c r="J446" s="226"/>
      <c r="K446" s="166"/>
      <c r="L446" s="226"/>
      <c r="M446" s="166"/>
      <c r="N446" s="226"/>
      <c r="O446" s="166"/>
      <c r="P446" s="226"/>
      <c r="Q446" s="166"/>
      <c r="R446" s="226"/>
      <c r="S446" s="1"/>
      <c r="T446" s="1"/>
      <c r="U446" s="1"/>
      <c r="V446" s="4"/>
      <c r="W446" s="4"/>
      <c r="X446" s="4"/>
      <c r="Y446" s="4"/>
      <c r="Z446" s="4"/>
      <c r="AA446" s="4"/>
      <c r="AB446" s="1"/>
      <c r="AC446" s="1"/>
      <c r="AD446" s="1"/>
      <c r="AE446" s="1"/>
      <c r="AF446" s="1"/>
      <c r="AG446" s="1"/>
      <c r="AH446" s="1"/>
      <c r="AI446" s="1"/>
    </row>
    <row r="447" spans="1:35" s="2" customFormat="1" ht="11.5" x14ac:dyDescent="0.25">
      <c r="A447" s="1"/>
      <c r="B447" s="227"/>
      <c r="C447" s="227"/>
      <c r="D447" s="225"/>
      <c r="E447" s="225"/>
      <c r="F447" s="226"/>
      <c r="G447" s="166"/>
      <c r="H447" s="226"/>
      <c r="I447" s="166"/>
      <c r="J447" s="226"/>
      <c r="K447" s="166"/>
      <c r="L447" s="226"/>
      <c r="M447" s="166"/>
      <c r="N447" s="226"/>
      <c r="O447" s="166"/>
      <c r="P447" s="226"/>
      <c r="Q447" s="166"/>
      <c r="R447" s="226"/>
      <c r="S447" s="1"/>
      <c r="T447" s="1"/>
      <c r="U447" s="1"/>
      <c r="V447" s="4"/>
      <c r="W447" s="4"/>
      <c r="X447" s="4"/>
      <c r="Y447" s="4"/>
      <c r="Z447" s="4"/>
      <c r="AA447" s="4"/>
      <c r="AB447" s="1"/>
      <c r="AC447" s="1"/>
      <c r="AD447" s="1"/>
      <c r="AE447" s="1"/>
      <c r="AF447" s="1"/>
      <c r="AG447" s="1"/>
      <c r="AH447" s="1"/>
      <c r="AI447" s="1"/>
    </row>
    <row r="448" spans="1:35" s="2" customFormat="1" ht="11.5" x14ac:dyDescent="0.25">
      <c r="A448" s="1"/>
      <c r="B448" s="227"/>
      <c r="C448" s="227"/>
      <c r="D448" s="225"/>
      <c r="E448" s="225"/>
      <c r="F448" s="226"/>
      <c r="G448" s="166"/>
      <c r="H448" s="226"/>
      <c r="I448" s="166"/>
      <c r="J448" s="226"/>
      <c r="K448" s="166"/>
      <c r="L448" s="226"/>
      <c r="M448" s="166"/>
      <c r="N448" s="226"/>
      <c r="O448" s="166"/>
      <c r="P448" s="226"/>
      <c r="Q448" s="166"/>
      <c r="R448" s="226"/>
      <c r="S448" s="1"/>
      <c r="T448" s="1"/>
      <c r="U448" s="1"/>
      <c r="V448" s="4"/>
      <c r="W448" s="4"/>
      <c r="X448" s="4"/>
      <c r="Y448" s="4"/>
      <c r="Z448" s="4"/>
      <c r="AA448" s="4"/>
      <c r="AB448" s="1"/>
      <c r="AC448" s="1"/>
      <c r="AD448" s="1"/>
      <c r="AE448" s="1"/>
      <c r="AF448" s="1"/>
      <c r="AG448" s="1"/>
      <c r="AH448" s="1"/>
      <c r="AI448" s="1"/>
    </row>
    <row r="449" spans="1:35" s="2" customFormat="1" ht="11.5" x14ac:dyDescent="0.25">
      <c r="A449" s="1"/>
      <c r="B449" s="227"/>
      <c r="C449" s="227"/>
      <c r="D449" s="225"/>
      <c r="E449" s="225"/>
      <c r="F449" s="226"/>
      <c r="G449" s="166"/>
      <c r="H449" s="226"/>
      <c r="I449" s="166"/>
      <c r="J449" s="226"/>
      <c r="K449" s="166"/>
      <c r="L449" s="226"/>
      <c r="M449" s="166"/>
      <c r="N449" s="226"/>
      <c r="O449" s="166"/>
      <c r="P449" s="226"/>
      <c r="Q449" s="166"/>
      <c r="R449" s="226"/>
      <c r="S449" s="1"/>
      <c r="T449" s="1"/>
      <c r="U449" s="1"/>
      <c r="V449" s="4"/>
      <c r="W449" s="4"/>
      <c r="X449" s="4"/>
      <c r="Y449" s="4"/>
      <c r="Z449" s="4"/>
      <c r="AA449" s="4"/>
      <c r="AB449" s="1"/>
      <c r="AC449" s="1"/>
      <c r="AD449" s="1"/>
      <c r="AE449" s="1"/>
      <c r="AF449" s="1"/>
      <c r="AG449" s="1"/>
      <c r="AH449" s="1"/>
      <c r="AI449" s="1"/>
    </row>
    <row r="450" spans="1:35" s="2" customFormat="1" ht="11.5" x14ac:dyDescent="0.25">
      <c r="A450" s="1"/>
      <c r="B450" s="227"/>
      <c r="C450" s="227"/>
      <c r="D450" s="225"/>
      <c r="E450" s="225"/>
      <c r="F450" s="226"/>
      <c r="G450" s="166"/>
      <c r="H450" s="226"/>
      <c r="I450" s="166"/>
      <c r="J450" s="226"/>
      <c r="K450" s="166"/>
      <c r="L450" s="226"/>
      <c r="M450" s="166"/>
      <c r="N450" s="226"/>
      <c r="O450" s="166"/>
      <c r="P450" s="226"/>
      <c r="Q450" s="166"/>
      <c r="R450" s="226"/>
      <c r="S450" s="1"/>
      <c r="T450" s="1"/>
      <c r="U450" s="1"/>
      <c r="V450" s="4"/>
      <c r="W450" s="4"/>
      <c r="X450" s="4"/>
      <c r="Y450" s="4"/>
      <c r="Z450" s="4"/>
      <c r="AA450" s="4"/>
      <c r="AB450" s="1"/>
      <c r="AC450" s="1"/>
      <c r="AD450" s="1"/>
      <c r="AE450" s="1"/>
      <c r="AF450" s="1"/>
      <c r="AG450" s="1"/>
      <c r="AH450" s="1"/>
      <c r="AI450" s="1"/>
    </row>
    <row r="451" spans="1:35" s="2" customFormat="1" ht="11.5" x14ac:dyDescent="0.25">
      <c r="A451" s="1"/>
      <c r="B451" s="227"/>
      <c r="C451" s="227"/>
      <c r="D451" s="225"/>
      <c r="E451" s="225"/>
      <c r="F451" s="226"/>
      <c r="G451" s="166"/>
      <c r="H451" s="226"/>
      <c r="I451" s="166"/>
      <c r="J451" s="226"/>
      <c r="K451" s="166"/>
      <c r="L451" s="226"/>
      <c r="M451" s="166"/>
      <c r="N451" s="226"/>
      <c r="O451" s="166"/>
      <c r="P451" s="226"/>
      <c r="Q451" s="166"/>
      <c r="R451" s="226"/>
      <c r="S451" s="1"/>
      <c r="T451" s="1"/>
      <c r="U451" s="1"/>
      <c r="V451" s="4"/>
      <c r="W451" s="4"/>
      <c r="X451" s="4"/>
      <c r="Y451" s="4"/>
      <c r="Z451" s="4"/>
      <c r="AA451" s="4"/>
      <c r="AB451" s="1"/>
      <c r="AC451" s="1"/>
      <c r="AD451" s="1"/>
      <c r="AE451" s="1"/>
      <c r="AF451" s="1"/>
      <c r="AG451" s="1"/>
      <c r="AH451" s="1"/>
      <c r="AI451" s="1"/>
    </row>
    <row r="452" spans="1:35" s="2" customFormat="1" ht="11.5" x14ac:dyDescent="0.25">
      <c r="A452" s="1"/>
      <c r="B452" s="227"/>
      <c r="C452" s="227"/>
      <c r="D452" s="225"/>
      <c r="E452" s="225"/>
      <c r="F452" s="226"/>
      <c r="G452" s="166"/>
      <c r="H452" s="226"/>
      <c r="I452" s="166"/>
      <c r="J452" s="226"/>
      <c r="K452" s="166"/>
      <c r="L452" s="226"/>
      <c r="M452" s="166"/>
      <c r="N452" s="226"/>
      <c r="O452" s="166"/>
      <c r="P452" s="226"/>
      <c r="Q452" s="166"/>
      <c r="R452" s="226"/>
      <c r="S452" s="1"/>
      <c r="T452" s="1"/>
      <c r="U452" s="1"/>
      <c r="V452" s="4"/>
      <c r="W452" s="4"/>
      <c r="X452" s="4"/>
      <c r="Y452" s="4"/>
      <c r="Z452" s="4"/>
      <c r="AA452" s="4"/>
      <c r="AB452" s="1"/>
      <c r="AC452" s="1"/>
      <c r="AD452" s="1"/>
      <c r="AE452" s="1"/>
      <c r="AF452" s="1"/>
      <c r="AG452" s="1"/>
      <c r="AH452" s="1"/>
      <c r="AI452" s="1"/>
    </row>
    <row r="453" spans="1:35" s="2" customFormat="1" ht="11.5" x14ac:dyDescent="0.25">
      <c r="A453" s="1"/>
      <c r="B453" s="227"/>
      <c r="C453" s="227"/>
      <c r="D453" s="225"/>
      <c r="E453" s="225"/>
      <c r="F453" s="226"/>
      <c r="G453" s="166"/>
      <c r="H453" s="226"/>
      <c r="I453" s="166"/>
      <c r="J453" s="226"/>
      <c r="K453" s="166"/>
      <c r="L453" s="226"/>
      <c r="M453" s="166"/>
      <c r="N453" s="226"/>
      <c r="O453" s="166"/>
      <c r="P453" s="226"/>
      <c r="Q453" s="166"/>
      <c r="R453" s="226"/>
      <c r="S453" s="1"/>
      <c r="T453" s="1"/>
      <c r="U453" s="1"/>
      <c r="V453" s="4"/>
      <c r="W453" s="4"/>
      <c r="X453" s="4"/>
      <c r="Y453" s="4"/>
      <c r="Z453" s="4"/>
      <c r="AA453" s="4"/>
      <c r="AB453" s="1"/>
      <c r="AC453" s="1"/>
      <c r="AD453" s="1"/>
      <c r="AE453" s="1"/>
      <c r="AF453" s="1"/>
      <c r="AG453" s="1"/>
      <c r="AH453" s="1"/>
      <c r="AI453" s="1"/>
    </row>
    <row r="454" spans="1:35" s="2" customFormat="1" ht="11.5" x14ac:dyDescent="0.25">
      <c r="A454" s="1"/>
      <c r="B454" s="227"/>
      <c r="C454" s="227"/>
      <c r="D454" s="225"/>
      <c r="E454" s="225"/>
      <c r="F454" s="226"/>
      <c r="G454" s="166"/>
      <c r="H454" s="226"/>
      <c r="I454" s="166"/>
      <c r="J454" s="226"/>
      <c r="K454" s="166"/>
      <c r="L454" s="226"/>
      <c r="M454" s="166"/>
      <c r="N454" s="226"/>
      <c r="O454" s="166"/>
      <c r="P454" s="226"/>
      <c r="Q454" s="166"/>
      <c r="R454" s="226"/>
      <c r="S454" s="1"/>
      <c r="T454" s="1"/>
      <c r="U454" s="1"/>
      <c r="V454" s="4"/>
      <c r="W454" s="4"/>
      <c r="X454" s="4"/>
      <c r="Y454" s="4"/>
      <c r="Z454" s="4"/>
      <c r="AA454" s="4"/>
      <c r="AB454" s="1"/>
      <c r="AC454" s="1"/>
      <c r="AD454" s="1"/>
      <c r="AE454" s="1"/>
      <c r="AF454" s="1"/>
      <c r="AG454" s="1"/>
      <c r="AH454" s="1"/>
      <c r="AI454" s="1"/>
    </row>
    <row r="455" spans="1:35" s="2" customFormat="1" ht="11.5" x14ac:dyDescent="0.25">
      <c r="A455" s="1"/>
      <c r="B455" s="227"/>
      <c r="C455" s="227"/>
      <c r="D455" s="225"/>
      <c r="E455" s="225"/>
      <c r="F455" s="226"/>
      <c r="G455" s="166"/>
      <c r="H455" s="226"/>
      <c r="I455" s="166"/>
      <c r="J455" s="226"/>
      <c r="K455" s="166"/>
      <c r="L455" s="226"/>
      <c r="M455" s="166"/>
      <c r="N455" s="226"/>
      <c r="O455" s="166"/>
      <c r="P455" s="226"/>
      <c r="Q455" s="166"/>
      <c r="R455" s="226"/>
      <c r="S455" s="1"/>
      <c r="T455" s="1"/>
      <c r="U455" s="1"/>
      <c r="V455" s="4"/>
      <c r="W455" s="4"/>
      <c r="X455" s="4"/>
      <c r="Y455" s="4"/>
      <c r="Z455" s="4"/>
      <c r="AA455" s="4"/>
      <c r="AB455" s="1"/>
      <c r="AC455" s="1"/>
      <c r="AD455" s="1"/>
      <c r="AE455" s="1"/>
      <c r="AF455" s="1"/>
      <c r="AG455" s="1"/>
      <c r="AH455" s="1"/>
      <c r="AI455" s="1"/>
    </row>
    <row r="456" spans="1:35" s="2" customFormat="1" ht="11.5" x14ac:dyDescent="0.25">
      <c r="A456" s="1"/>
      <c r="B456" s="227"/>
      <c r="C456" s="227"/>
      <c r="D456" s="225"/>
      <c r="E456" s="225"/>
      <c r="F456" s="226"/>
      <c r="G456" s="166"/>
      <c r="H456" s="226"/>
      <c r="I456" s="166"/>
      <c r="J456" s="226"/>
      <c r="K456" s="166"/>
      <c r="L456" s="226"/>
      <c r="M456" s="166"/>
      <c r="N456" s="226"/>
      <c r="O456" s="166"/>
      <c r="P456" s="226"/>
      <c r="Q456" s="166"/>
      <c r="R456" s="226"/>
      <c r="S456" s="1"/>
      <c r="T456" s="1"/>
      <c r="U456" s="1"/>
      <c r="V456" s="4"/>
      <c r="W456" s="4"/>
      <c r="X456" s="4"/>
      <c r="Y456" s="4"/>
      <c r="Z456" s="4"/>
      <c r="AA456" s="4"/>
      <c r="AB456" s="1"/>
      <c r="AC456" s="1"/>
      <c r="AD456" s="1"/>
      <c r="AE456" s="1"/>
      <c r="AF456" s="1"/>
      <c r="AG456" s="1"/>
      <c r="AH456" s="1"/>
      <c r="AI456" s="1"/>
    </row>
    <row r="457" spans="1:35" s="2" customFormat="1" ht="11.5" x14ac:dyDescent="0.25">
      <c r="A457" s="1"/>
      <c r="B457" s="227"/>
      <c r="C457" s="227"/>
      <c r="D457" s="225"/>
      <c r="E457" s="225"/>
      <c r="F457" s="226"/>
      <c r="G457" s="166"/>
      <c r="H457" s="226"/>
      <c r="I457" s="166"/>
      <c r="J457" s="226"/>
      <c r="K457" s="166"/>
      <c r="L457" s="226"/>
      <c r="M457" s="166"/>
      <c r="N457" s="226"/>
      <c r="O457" s="166"/>
      <c r="P457" s="226"/>
      <c r="Q457" s="166"/>
      <c r="R457" s="226"/>
      <c r="S457" s="1"/>
      <c r="T457" s="1"/>
      <c r="U457" s="1"/>
      <c r="V457" s="4"/>
      <c r="W457" s="4"/>
      <c r="X457" s="4"/>
      <c r="Y457" s="4"/>
      <c r="Z457" s="4"/>
      <c r="AA457" s="4"/>
      <c r="AB457" s="1"/>
      <c r="AC457" s="1"/>
      <c r="AD457" s="1"/>
      <c r="AE457" s="1"/>
      <c r="AF457" s="1"/>
      <c r="AG457" s="1"/>
      <c r="AH457" s="1"/>
      <c r="AI457" s="1"/>
    </row>
    <row r="458" spans="1:35" s="2" customFormat="1" ht="11.5" x14ac:dyDescent="0.25">
      <c r="A458" s="1"/>
      <c r="B458" s="227"/>
      <c r="C458" s="227"/>
      <c r="D458" s="225"/>
      <c r="E458" s="225"/>
      <c r="F458" s="226"/>
      <c r="G458" s="166"/>
      <c r="H458" s="226"/>
      <c r="I458" s="166"/>
      <c r="J458" s="226"/>
      <c r="K458" s="166"/>
      <c r="L458" s="226"/>
      <c r="M458" s="166"/>
      <c r="N458" s="226"/>
      <c r="O458" s="166"/>
      <c r="P458" s="226"/>
      <c r="Q458" s="166"/>
      <c r="R458" s="226"/>
      <c r="S458" s="1"/>
      <c r="T458" s="1"/>
      <c r="U458" s="1"/>
      <c r="V458" s="4"/>
      <c r="W458" s="4"/>
      <c r="X458" s="4"/>
      <c r="Y458" s="4"/>
      <c r="Z458" s="4"/>
      <c r="AA458" s="4"/>
      <c r="AB458" s="1"/>
      <c r="AC458" s="1"/>
      <c r="AD458" s="1"/>
      <c r="AE458" s="1"/>
      <c r="AF458" s="1"/>
      <c r="AG458" s="1"/>
      <c r="AH458" s="1"/>
      <c r="AI458" s="1"/>
    </row>
    <row r="459" spans="1:35" s="2" customFormat="1" ht="11.5" x14ac:dyDescent="0.25">
      <c r="A459" s="1"/>
      <c r="B459" s="227"/>
      <c r="C459" s="227"/>
      <c r="D459" s="225"/>
      <c r="E459" s="225"/>
      <c r="F459" s="226"/>
      <c r="G459" s="166"/>
      <c r="H459" s="226"/>
      <c r="I459" s="166"/>
      <c r="J459" s="226"/>
      <c r="K459" s="166"/>
      <c r="L459" s="226"/>
      <c r="M459" s="166"/>
      <c r="N459" s="226"/>
      <c r="O459" s="166"/>
      <c r="P459" s="226"/>
      <c r="Q459" s="166"/>
      <c r="R459" s="226"/>
      <c r="S459" s="1"/>
      <c r="T459" s="1"/>
      <c r="U459" s="1"/>
      <c r="V459" s="4"/>
      <c r="W459" s="4"/>
      <c r="X459" s="4"/>
      <c r="Y459" s="4"/>
      <c r="Z459" s="4"/>
      <c r="AA459" s="4"/>
      <c r="AB459" s="1"/>
      <c r="AC459" s="1"/>
      <c r="AD459" s="1"/>
      <c r="AE459" s="1"/>
      <c r="AF459" s="1"/>
      <c r="AG459" s="1"/>
      <c r="AH459" s="1"/>
      <c r="AI459" s="1"/>
    </row>
    <row r="460" spans="1:35" s="2" customFormat="1" ht="11.5" x14ac:dyDescent="0.25">
      <c r="A460" s="1"/>
      <c r="B460" s="227"/>
      <c r="C460" s="227"/>
      <c r="D460" s="225"/>
      <c r="E460" s="225"/>
      <c r="F460" s="226"/>
      <c r="G460" s="166"/>
      <c r="H460" s="226"/>
      <c r="I460" s="166"/>
      <c r="J460" s="226"/>
      <c r="K460" s="166"/>
      <c r="L460" s="226"/>
      <c r="M460" s="166"/>
      <c r="N460" s="226"/>
      <c r="O460" s="166"/>
      <c r="P460" s="226"/>
      <c r="Q460" s="166"/>
      <c r="R460" s="226"/>
      <c r="S460" s="1"/>
      <c r="T460" s="1"/>
      <c r="U460" s="1"/>
      <c r="V460" s="4"/>
      <c r="W460" s="4"/>
      <c r="X460" s="4"/>
      <c r="Y460" s="4"/>
      <c r="Z460" s="4"/>
      <c r="AA460" s="4"/>
      <c r="AB460" s="1"/>
      <c r="AC460" s="1"/>
      <c r="AD460" s="1"/>
      <c r="AE460" s="1"/>
      <c r="AF460" s="1"/>
      <c r="AG460" s="1"/>
      <c r="AH460" s="1"/>
      <c r="AI460" s="1"/>
    </row>
    <row r="461" spans="1:35" s="2" customFormat="1" ht="11.5" x14ac:dyDescent="0.25">
      <c r="A461" s="1"/>
      <c r="B461" s="227"/>
      <c r="C461" s="227"/>
      <c r="D461" s="225"/>
      <c r="E461" s="225"/>
      <c r="F461" s="226"/>
      <c r="G461" s="166"/>
      <c r="H461" s="226"/>
      <c r="I461" s="166"/>
      <c r="J461" s="226"/>
      <c r="K461" s="166"/>
      <c r="L461" s="226"/>
      <c r="M461" s="166"/>
      <c r="N461" s="226"/>
      <c r="O461" s="166"/>
      <c r="P461" s="226"/>
      <c r="Q461" s="166"/>
      <c r="R461" s="226"/>
      <c r="S461" s="1"/>
      <c r="T461" s="1"/>
      <c r="U461" s="1"/>
      <c r="V461" s="4"/>
      <c r="W461" s="4"/>
      <c r="X461" s="4"/>
      <c r="Y461" s="4"/>
      <c r="Z461" s="4"/>
      <c r="AA461" s="4"/>
      <c r="AB461" s="1"/>
      <c r="AC461" s="1"/>
      <c r="AD461" s="1"/>
      <c r="AE461" s="1"/>
      <c r="AF461" s="1"/>
      <c r="AG461" s="1"/>
      <c r="AH461" s="1"/>
      <c r="AI461" s="1"/>
    </row>
    <row r="462" spans="1:35" s="2" customFormat="1" ht="11.5" x14ac:dyDescent="0.25">
      <c r="A462" s="1"/>
      <c r="B462" s="227"/>
      <c r="C462" s="227"/>
      <c r="D462" s="225"/>
      <c r="E462" s="225"/>
      <c r="F462" s="226"/>
      <c r="G462" s="166"/>
      <c r="H462" s="226"/>
      <c r="I462" s="166"/>
      <c r="J462" s="226"/>
      <c r="K462" s="166"/>
      <c r="L462" s="226"/>
      <c r="M462" s="166"/>
      <c r="N462" s="226"/>
      <c r="O462" s="166"/>
      <c r="P462" s="226"/>
      <c r="Q462" s="166"/>
      <c r="R462" s="226"/>
      <c r="S462" s="1"/>
      <c r="T462" s="1"/>
      <c r="U462" s="1"/>
      <c r="V462" s="4"/>
      <c r="W462" s="4"/>
      <c r="X462" s="4"/>
      <c r="Y462" s="4"/>
      <c r="Z462" s="4"/>
      <c r="AA462" s="4"/>
      <c r="AB462" s="1"/>
      <c r="AC462" s="1"/>
      <c r="AD462" s="1"/>
      <c r="AE462" s="1"/>
      <c r="AF462" s="1"/>
      <c r="AG462" s="1"/>
      <c r="AH462" s="1"/>
      <c r="AI462" s="1"/>
    </row>
    <row r="463" spans="1:35" s="2" customFormat="1" ht="11.5" x14ac:dyDescent="0.25">
      <c r="A463" s="1"/>
      <c r="B463" s="227"/>
      <c r="C463" s="227"/>
      <c r="D463" s="225"/>
      <c r="E463" s="225"/>
      <c r="F463" s="226"/>
      <c r="G463" s="166"/>
      <c r="H463" s="226"/>
      <c r="I463" s="166"/>
      <c r="J463" s="226"/>
      <c r="K463" s="166"/>
      <c r="L463" s="226"/>
      <c r="M463" s="166"/>
      <c r="N463" s="226"/>
      <c r="O463" s="166"/>
      <c r="P463" s="226"/>
      <c r="Q463" s="166"/>
      <c r="R463" s="226"/>
      <c r="S463" s="1"/>
      <c r="T463" s="1"/>
      <c r="U463" s="1"/>
      <c r="V463" s="4"/>
      <c r="W463" s="4"/>
      <c r="X463" s="4"/>
      <c r="Y463" s="4"/>
      <c r="Z463" s="4"/>
      <c r="AA463" s="4"/>
      <c r="AB463" s="1"/>
      <c r="AC463" s="1"/>
      <c r="AD463" s="1"/>
      <c r="AE463" s="1"/>
      <c r="AF463" s="1"/>
      <c r="AG463" s="1"/>
      <c r="AH463" s="1"/>
      <c r="AI463" s="1"/>
    </row>
    <row r="464" spans="1:35" s="2" customFormat="1" ht="11.5" x14ac:dyDescent="0.25">
      <c r="A464" s="1"/>
      <c r="B464" s="227"/>
      <c r="C464" s="227"/>
      <c r="D464" s="225"/>
      <c r="E464" s="225"/>
      <c r="F464" s="226"/>
      <c r="G464" s="166"/>
      <c r="H464" s="226"/>
      <c r="I464" s="166"/>
      <c r="J464" s="226"/>
      <c r="K464" s="166"/>
      <c r="L464" s="226"/>
      <c r="M464" s="166"/>
      <c r="N464" s="226"/>
      <c r="O464" s="166"/>
      <c r="P464" s="226"/>
      <c r="Q464" s="166"/>
      <c r="R464" s="226"/>
      <c r="S464" s="1"/>
      <c r="T464" s="1"/>
      <c r="U464" s="1"/>
      <c r="V464" s="4"/>
      <c r="W464" s="4"/>
      <c r="X464" s="4"/>
      <c r="Y464" s="4"/>
      <c r="Z464" s="4"/>
      <c r="AA464" s="4"/>
      <c r="AB464" s="1"/>
      <c r="AC464" s="1"/>
      <c r="AD464" s="1"/>
      <c r="AE464" s="1"/>
      <c r="AF464" s="1"/>
      <c r="AG464" s="1"/>
      <c r="AH464" s="1"/>
      <c r="AI464" s="1"/>
    </row>
    <row r="465" spans="1:35" s="2" customFormat="1" ht="11.5" x14ac:dyDescent="0.25">
      <c r="A465" s="1"/>
      <c r="B465" s="227"/>
      <c r="C465" s="227"/>
      <c r="D465" s="225"/>
      <c r="E465" s="225"/>
      <c r="F465" s="226"/>
      <c r="G465" s="166"/>
      <c r="H465" s="226"/>
      <c r="I465" s="166"/>
      <c r="J465" s="226"/>
      <c r="K465" s="166"/>
      <c r="L465" s="226"/>
      <c r="M465" s="166"/>
      <c r="N465" s="226"/>
      <c r="O465" s="166"/>
      <c r="P465" s="226"/>
      <c r="Q465" s="166"/>
      <c r="R465" s="226"/>
      <c r="S465" s="1"/>
      <c r="T465" s="1"/>
      <c r="U465" s="1"/>
      <c r="V465" s="4"/>
      <c r="W465" s="4"/>
      <c r="X465" s="4"/>
      <c r="Y465" s="4"/>
      <c r="Z465" s="4"/>
      <c r="AA465" s="4"/>
      <c r="AB465" s="1"/>
      <c r="AC465" s="1"/>
      <c r="AD465" s="1"/>
      <c r="AE465" s="1"/>
      <c r="AF465" s="1"/>
      <c r="AG465" s="1"/>
      <c r="AH465" s="1"/>
      <c r="AI465" s="1"/>
    </row>
    <row r="466" spans="1:35" s="2" customFormat="1" ht="11.5" x14ac:dyDescent="0.25">
      <c r="A466" s="1"/>
      <c r="B466" s="227"/>
      <c r="C466" s="227"/>
      <c r="D466" s="225"/>
      <c r="E466" s="225"/>
      <c r="F466" s="226"/>
      <c r="G466" s="166"/>
      <c r="H466" s="226"/>
      <c r="I466" s="166"/>
      <c r="J466" s="226"/>
      <c r="K466" s="166"/>
      <c r="L466" s="226"/>
      <c r="M466" s="166"/>
      <c r="N466" s="226"/>
      <c r="O466" s="166"/>
      <c r="P466" s="226"/>
      <c r="Q466" s="166"/>
      <c r="R466" s="226"/>
      <c r="S466" s="1"/>
      <c r="T466" s="1"/>
      <c r="U466" s="1"/>
      <c r="V466" s="4"/>
      <c r="W466" s="4"/>
      <c r="X466" s="4"/>
      <c r="Y466" s="4"/>
      <c r="Z466" s="4"/>
      <c r="AA466" s="4"/>
      <c r="AB466" s="1"/>
      <c r="AC466" s="1"/>
      <c r="AD466" s="1"/>
      <c r="AE466" s="1"/>
      <c r="AF466" s="1"/>
      <c r="AG466" s="1"/>
      <c r="AH466" s="1"/>
      <c r="AI466" s="1"/>
    </row>
    <row r="467" spans="1:35" s="2" customFormat="1" ht="11.5" x14ac:dyDescent="0.25">
      <c r="A467" s="1"/>
      <c r="B467" s="227"/>
      <c r="C467" s="227"/>
      <c r="D467" s="225"/>
      <c r="E467" s="225"/>
      <c r="F467" s="226"/>
      <c r="G467" s="166"/>
      <c r="H467" s="226"/>
      <c r="I467" s="166"/>
      <c r="J467" s="226"/>
      <c r="K467" s="166"/>
      <c r="L467" s="226"/>
      <c r="M467" s="166"/>
      <c r="N467" s="226"/>
      <c r="O467" s="166"/>
      <c r="P467" s="226"/>
      <c r="Q467" s="166"/>
      <c r="R467" s="226"/>
      <c r="S467" s="1"/>
      <c r="T467" s="1"/>
      <c r="U467" s="1"/>
      <c r="V467" s="4"/>
      <c r="W467" s="4"/>
      <c r="X467" s="4"/>
      <c r="Y467" s="4"/>
      <c r="Z467" s="4"/>
      <c r="AA467" s="4"/>
      <c r="AB467" s="1"/>
      <c r="AC467" s="1"/>
      <c r="AD467" s="1"/>
      <c r="AE467" s="1"/>
      <c r="AF467" s="1"/>
      <c r="AG467" s="1"/>
      <c r="AH467" s="1"/>
      <c r="AI467" s="1"/>
    </row>
    <row r="468" spans="1:35" s="2" customFormat="1" ht="11.5" x14ac:dyDescent="0.25">
      <c r="A468" s="1"/>
      <c r="B468" s="227"/>
      <c r="C468" s="227"/>
      <c r="D468" s="225"/>
      <c r="E468" s="225"/>
      <c r="F468" s="226"/>
      <c r="G468" s="166"/>
      <c r="H468" s="226"/>
      <c r="I468" s="166"/>
      <c r="J468" s="226"/>
      <c r="K468" s="166"/>
      <c r="L468" s="226"/>
      <c r="M468" s="166"/>
      <c r="N468" s="226"/>
      <c r="O468" s="166"/>
      <c r="P468" s="226"/>
      <c r="Q468" s="166"/>
      <c r="R468" s="226"/>
      <c r="S468" s="1"/>
      <c r="T468" s="1"/>
      <c r="U468" s="1"/>
      <c r="V468" s="4"/>
      <c r="W468" s="4"/>
      <c r="X468" s="4"/>
      <c r="Y468" s="4"/>
      <c r="Z468" s="4"/>
      <c r="AA468" s="4"/>
      <c r="AB468" s="1"/>
      <c r="AC468" s="1"/>
      <c r="AD468" s="1"/>
      <c r="AE468" s="1"/>
      <c r="AF468" s="1"/>
      <c r="AG468" s="1"/>
      <c r="AH468" s="1"/>
      <c r="AI468" s="1"/>
    </row>
    <row r="469" spans="1:35" s="2" customFormat="1" ht="11.5" x14ac:dyDescent="0.25">
      <c r="A469" s="1"/>
      <c r="B469" s="227"/>
      <c r="C469" s="227"/>
      <c r="D469" s="225"/>
      <c r="E469" s="225"/>
      <c r="F469" s="226"/>
      <c r="G469" s="166"/>
      <c r="H469" s="226"/>
      <c r="I469" s="166"/>
      <c r="J469" s="226"/>
      <c r="K469" s="166"/>
      <c r="L469" s="226"/>
      <c r="M469" s="166"/>
      <c r="N469" s="226"/>
      <c r="O469" s="166"/>
      <c r="P469" s="226"/>
      <c r="Q469" s="166"/>
      <c r="R469" s="226"/>
      <c r="S469" s="1"/>
      <c r="T469" s="1"/>
      <c r="U469" s="1"/>
      <c r="V469" s="4"/>
      <c r="W469" s="4"/>
      <c r="X469" s="4"/>
      <c r="Y469" s="4"/>
      <c r="Z469" s="4"/>
      <c r="AA469" s="4"/>
      <c r="AB469" s="1"/>
      <c r="AC469" s="1"/>
      <c r="AD469" s="1"/>
      <c r="AE469" s="1"/>
      <c r="AF469" s="1"/>
      <c r="AG469" s="1"/>
      <c r="AH469" s="1"/>
      <c r="AI469" s="1"/>
    </row>
    <row r="470" spans="1:35" s="2" customFormat="1" ht="11.5" x14ac:dyDescent="0.25">
      <c r="A470" s="1"/>
      <c r="B470" s="227"/>
      <c r="C470" s="227"/>
      <c r="D470" s="225"/>
      <c r="E470" s="225"/>
      <c r="F470" s="226"/>
      <c r="G470" s="166"/>
      <c r="H470" s="226"/>
      <c r="I470" s="166"/>
      <c r="J470" s="226"/>
      <c r="K470" s="166"/>
      <c r="L470" s="226"/>
      <c r="M470" s="166"/>
      <c r="N470" s="226"/>
      <c r="O470" s="166"/>
      <c r="P470" s="226"/>
      <c r="Q470" s="166"/>
      <c r="R470" s="226"/>
      <c r="S470" s="1"/>
      <c r="T470" s="1"/>
      <c r="U470" s="1"/>
      <c r="V470" s="4"/>
      <c r="W470" s="4"/>
      <c r="X470" s="4"/>
      <c r="Y470" s="4"/>
      <c r="Z470" s="4"/>
      <c r="AA470" s="4"/>
      <c r="AB470" s="1"/>
      <c r="AC470" s="1"/>
      <c r="AD470" s="1"/>
      <c r="AE470" s="1"/>
      <c r="AF470" s="1"/>
      <c r="AG470" s="1"/>
      <c r="AH470" s="1"/>
      <c r="AI470" s="1"/>
    </row>
    <row r="471" spans="1:35" s="2" customFormat="1" ht="11.5" x14ac:dyDescent="0.25">
      <c r="A471" s="1"/>
      <c r="B471" s="227"/>
      <c r="C471" s="227"/>
      <c r="D471" s="225"/>
      <c r="E471" s="225"/>
      <c r="F471" s="226"/>
      <c r="G471" s="166"/>
      <c r="H471" s="226"/>
      <c r="I471" s="166"/>
      <c r="J471" s="226"/>
      <c r="K471" s="166"/>
      <c r="L471" s="226"/>
      <c r="M471" s="166"/>
      <c r="N471" s="226"/>
      <c r="O471" s="166"/>
      <c r="P471" s="226"/>
      <c r="Q471" s="166"/>
      <c r="R471" s="226"/>
      <c r="S471" s="1"/>
      <c r="T471" s="1"/>
      <c r="U471" s="1"/>
      <c r="V471" s="4"/>
      <c r="W471" s="4"/>
      <c r="X471" s="4"/>
      <c r="Y471" s="4"/>
      <c r="Z471" s="4"/>
      <c r="AA471" s="4"/>
      <c r="AB471" s="1"/>
      <c r="AC471" s="1"/>
      <c r="AD471" s="1"/>
      <c r="AE471" s="1"/>
      <c r="AF471" s="1"/>
      <c r="AG471" s="1"/>
      <c r="AH471" s="1"/>
      <c r="AI471" s="1"/>
    </row>
    <row r="472" spans="1:35" s="2" customFormat="1" ht="11.5" x14ac:dyDescent="0.25">
      <c r="A472" s="1"/>
      <c r="B472" s="227"/>
      <c r="C472" s="227"/>
      <c r="D472" s="225"/>
      <c r="E472" s="225"/>
      <c r="F472" s="226"/>
      <c r="G472" s="166"/>
      <c r="H472" s="226"/>
      <c r="I472" s="166"/>
      <c r="J472" s="226"/>
      <c r="K472" s="166"/>
      <c r="L472" s="226"/>
      <c r="M472" s="166"/>
      <c r="N472" s="226"/>
      <c r="O472" s="166"/>
      <c r="P472" s="226"/>
      <c r="Q472" s="166"/>
      <c r="R472" s="226"/>
      <c r="S472" s="1"/>
      <c r="T472" s="1"/>
      <c r="U472" s="1"/>
      <c r="V472" s="4"/>
      <c r="W472" s="4"/>
      <c r="X472" s="4"/>
      <c r="Y472" s="4"/>
      <c r="Z472" s="4"/>
      <c r="AA472" s="4"/>
      <c r="AB472" s="1"/>
      <c r="AC472" s="1"/>
      <c r="AD472" s="1"/>
      <c r="AE472" s="1"/>
      <c r="AF472" s="1"/>
      <c r="AG472" s="1"/>
      <c r="AH472" s="1"/>
      <c r="AI472" s="1"/>
    </row>
    <row r="473" spans="1:35" s="2" customFormat="1" ht="11.5" x14ac:dyDescent="0.25">
      <c r="A473" s="1"/>
      <c r="B473" s="227"/>
      <c r="C473" s="227"/>
      <c r="D473" s="225"/>
      <c r="E473" s="225"/>
      <c r="F473" s="226"/>
      <c r="G473" s="166"/>
      <c r="H473" s="226"/>
      <c r="I473" s="166"/>
      <c r="J473" s="226"/>
      <c r="K473" s="166"/>
      <c r="L473" s="226"/>
      <c r="M473" s="166"/>
      <c r="N473" s="226"/>
      <c r="O473" s="166"/>
      <c r="P473" s="226"/>
      <c r="Q473" s="166"/>
      <c r="R473" s="226"/>
      <c r="S473" s="1"/>
      <c r="T473" s="1"/>
      <c r="U473" s="1"/>
      <c r="V473" s="4"/>
      <c r="W473" s="4"/>
      <c r="X473" s="4"/>
      <c r="Y473" s="4"/>
      <c r="Z473" s="4"/>
      <c r="AA473" s="4"/>
      <c r="AB473" s="1"/>
      <c r="AC473" s="1"/>
      <c r="AD473" s="1"/>
      <c r="AE473" s="1"/>
      <c r="AF473" s="1"/>
      <c r="AG473" s="1"/>
      <c r="AH473" s="1"/>
      <c r="AI473" s="1"/>
    </row>
    <row r="474" spans="1:35" s="2" customFormat="1" ht="11.5" x14ac:dyDescent="0.25">
      <c r="A474" s="1"/>
      <c r="B474" s="227"/>
      <c r="C474" s="227"/>
      <c r="D474" s="225"/>
      <c r="E474" s="225"/>
      <c r="F474" s="226"/>
      <c r="G474" s="166"/>
      <c r="H474" s="226"/>
      <c r="I474" s="166"/>
      <c r="J474" s="226"/>
      <c r="K474" s="166"/>
      <c r="L474" s="226"/>
      <c r="M474" s="166"/>
      <c r="N474" s="226"/>
      <c r="O474" s="166"/>
      <c r="P474" s="226"/>
      <c r="Q474" s="166"/>
      <c r="R474" s="226"/>
      <c r="S474" s="1"/>
      <c r="T474" s="1"/>
      <c r="U474" s="1"/>
      <c r="V474" s="4"/>
      <c r="W474" s="4"/>
      <c r="X474" s="4"/>
      <c r="Y474" s="4"/>
      <c r="Z474" s="4"/>
      <c r="AA474" s="4"/>
      <c r="AB474" s="1"/>
      <c r="AC474" s="1"/>
      <c r="AD474" s="1"/>
      <c r="AE474" s="1"/>
      <c r="AF474" s="1"/>
      <c r="AG474" s="1"/>
      <c r="AH474" s="1"/>
      <c r="AI474" s="1"/>
    </row>
    <row r="475" spans="1:35" s="2" customFormat="1" ht="11.5" x14ac:dyDescent="0.25">
      <c r="A475" s="1"/>
      <c r="B475" s="227"/>
      <c r="C475" s="227"/>
      <c r="D475" s="225"/>
      <c r="E475" s="225"/>
      <c r="F475" s="226"/>
      <c r="G475" s="166"/>
      <c r="H475" s="226"/>
      <c r="I475" s="166"/>
      <c r="J475" s="226"/>
      <c r="K475" s="166"/>
      <c r="L475" s="226"/>
      <c r="M475" s="166"/>
      <c r="N475" s="226"/>
      <c r="O475" s="166"/>
      <c r="P475" s="226"/>
      <c r="Q475" s="166"/>
      <c r="R475" s="226"/>
      <c r="S475" s="1"/>
      <c r="T475" s="1"/>
      <c r="U475" s="1"/>
      <c r="V475" s="4"/>
      <c r="W475" s="4"/>
      <c r="X475" s="4"/>
      <c r="Y475" s="4"/>
      <c r="Z475" s="4"/>
      <c r="AA475" s="4"/>
      <c r="AB475" s="1"/>
      <c r="AC475" s="1"/>
      <c r="AD475" s="1"/>
      <c r="AE475" s="1"/>
      <c r="AF475" s="1"/>
      <c r="AG475" s="1"/>
      <c r="AH475" s="1"/>
      <c r="AI475" s="1"/>
    </row>
    <row r="476" spans="1:35" s="2" customFormat="1" ht="11.5" x14ac:dyDescent="0.25">
      <c r="A476" s="1"/>
      <c r="B476" s="227"/>
      <c r="C476" s="227"/>
      <c r="D476" s="225"/>
      <c r="E476" s="225"/>
      <c r="F476" s="226"/>
      <c r="G476" s="166"/>
      <c r="H476" s="226"/>
      <c r="I476" s="166"/>
      <c r="J476" s="226"/>
      <c r="K476" s="166"/>
      <c r="L476" s="226"/>
      <c r="M476" s="166"/>
      <c r="N476" s="226"/>
      <c r="O476" s="166"/>
      <c r="P476" s="226"/>
      <c r="Q476" s="166"/>
      <c r="R476" s="226"/>
      <c r="S476" s="1"/>
      <c r="T476" s="1"/>
      <c r="U476" s="1"/>
      <c r="V476" s="4"/>
      <c r="W476" s="4"/>
      <c r="X476" s="4"/>
      <c r="Y476" s="4"/>
      <c r="Z476" s="4"/>
      <c r="AA476" s="4"/>
      <c r="AB476" s="1"/>
      <c r="AC476" s="1"/>
      <c r="AD476" s="1"/>
      <c r="AE476" s="1"/>
      <c r="AF476" s="1"/>
      <c r="AG476" s="1"/>
      <c r="AH476" s="1"/>
      <c r="AI476" s="1"/>
    </row>
    <row r="477" spans="1:35" s="2" customFormat="1" ht="11.5" x14ac:dyDescent="0.25">
      <c r="A477" s="1"/>
      <c r="B477" s="227"/>
      <c r="C477" s="227"/>
      <c r="D477" s="225"/>
      <c r="E477" s="225"/>
      <c r="F477" s="226"/>
      <c r="G477" s="166"/>
      <c r="H477" s="226"/>
      <c r="I477" s="166"/>
      <c r="J477" s="226"/>
      <c r="K477" s="166"/>
      <c r="L477" s="226"/>
      <c r="M477" s="166"/>
      <c r="N477" s="226"/>
      <c r="O477" s="166"/>
      <c r="P477" s="226"/>
      <c r="Q477" s="166"/>
      <c r="R477" s="226"/>
      <c r="S477" s="1"/>
      <c r="T477" s="1"/>
      <c r="U477" s="1"/>
      <c r="V477" s="4"/>
      <c r="W477" s="4"/>
      <c r="X477" s="4"/>
      <c r="Y477" s="4"/>
      <c r="Z477" s="4"/>
      <c r="AA477" s="4"/>
      <c r="AB477" s="1"/>
      <c r="AC477" s="1"/>
      <c r="AD477" s="1"/>
      <c r="AE477" s="1"/>
      <c r="AF477" s="1"/>
      <c r="AG477" s="1"/>
      <c r="AH477" s="1"/>
      <c r="AI477" s="1"/>
    </row>
    <row r="478" spans="1:35" s="2" customFormat="1" ht="11.5" x14ac:dyDescent="0.25">
      <c r="A478" s="1"/>
      <c r="B478" s="227"/>
      <c r="C478" s="227"/>
      <c r="D478" s="225"/>
      <c r="E478" s="225"/>
      <c r="F478" s="226"/>
      <c r="G478" s="166"/>
      <c r="H478" s="226"/>
      <c r="I478" s="166"/>
      <c r="J478" s="226"/>
      <c r="K478" s="166"/>
      <c r="L478" s="226"/>
      <c r="M478" s="166"/>
      <c r="N478" s="226"/>
      <c r="O478" s="166"/>
      <c r="P478" s="226"/>
      <c r="Q478" s="166"/>
      <c r="R478" s="226"/>
      <c r="S478" s="1"/>
      <c r="T478" s="1"/>
      <c r="U478" s="1"/>
      <c r="V478" s="4"/>
      <c r="W478" s="4"/>
      <c r="X478" s="4"/>
      <c r="Y478" s="4"/>
      <c r="Z478" s="4"/>
      <c r="AA478" s="4"/>
      <c r="AB478" s="1"/>
      <c r="AC478" s="1"/>
      <c r="AD478" s="1"/>
      <c r="AE478" s="1"/>
      <c r="AF478" s="1"/>
      <c r="AG478" s="1"/>
      <c r="AH478" s="1"/>
      <c r="AI478" s="1"/>
    </row>
    <row r="479" spans="1:35" s="2" customFormat="1" ht="11.5" x14ac:dyDescent="0.25">
      <c r="A479" s="1"/>
      <c r="B479" s="227"/>
      <c r="C479" s="227"/>
      <c r="D479" s="225"/>
      <c r="E479" s="225"/>
      <c r="F479" s="226"/>
      <c r="G479" s="166"/>
      <c r="H479" s="226"/>
      <c r="I479" s="166"/>
      <c r="J479" s="226"/>
      <c r="K479" s="166"/>
      <c r="L479" s="226"/>
      <c r="M479" s="166"/>
      <c r="N479" s="226"/>
      <c r="O479" s="166"/>
      <c r="P479" s="226"/>
      <c r="Q479" s="166"/>
      <c r="R479" s="226"/>
      <c r="S479" s="1"/>
      <c r="T479" s="1"/>
      <c r="U479" s="1"/>
      <c r="V479" s="4"/>
      <c r="W479" s="4"/>
      <c r="X479" s="4"/>
      <c r="Y479" s="4"/>
      <c r="Z479" s="4"/>
      <c r="AA479" s="4"/>
      <c r="AB479" s="1"/>
      <c r="AC479" s="1"/>
      <c r="AD479" s="1"/>
      <c r="AE479" s="1"/>
      <c r="AF479" s="1"/>
      <c r="AG479" s="1"/>
      <c r="AH479" s="1"/>
      <c r="AI479" s="1"/>
    </row>
    <row r="480" spans="1:35" s="2" customFormat="1" ht="11.5" x14ac:dyDescent="0.25">
      <c r="A480" s="1"/>
      <c r="B480" s="227"/>
      <c r="C480" s="227"/>
      <c r="D480" s="225"/>
      <c r="E480" s="225"/>
      <c r="F480" s="226"/>
      <c r="G480" s="166"/>
      <c r="H480" s="226"/>
      <c r="I480" s="166"/>
      <c r="J480" s="226"/>
      <c r="K480" s="166"/>
      <c r="L480" s="226"/>
      <c r="M480" s="166"/>
      <c r="N480" s="226"/>
      <c r="O480" s="166"/>
      <c r="P480" s="226"/>
      <c r="Q480" s="166"/>
      <c r="R480" s="226"/>
      <c r="S480" s="1"/>
      <c r="T480" s="1"/>
      <c r="U480" s="1"/>
      <c r="V480" s="4"/>
      <c r="W480" s="4"/>
      <c r="X480" s="4"/>
      <c r="Y480" s="4"/>
      <c r="Z480" s="4"/>
      <c r="AA480" s="4"/>
      <c r="AB480" s="1"/>
      <c r="AC480" s="1"/>
      <c r="AD480" s="1"/>
      <c r="AE480" s="1"/>
      <c r="AF480" s="1"/>
      <c r="AG480" s="1"/>
      <c r="AH480" s="1"/>
      <c r="AI480" s="1"/>
    </row>
    <row r="481" spans="1:35" s="2" customFormat="1" ht="11.5" x14ac:dyDescent="0.25">
      <c r="A481" s="1"/>
      <c r="B481" s="227"/>
      <c r="C481" s="227"/>
      <c r="D481" s="225"/>
      <c r="E481" s="225"/>
      <c r="F481" s="226"/>
      <c r="G481" s="166"/>
      <c r="H481" s="226"/>
      <c r="I481" s="166"/>
      <c r="J481" s="226"/>
      <c r="K481" s="166"/>
      <c r="L481" s="226"/>
      <c r="M481" s="166"/>
      <c r="N481" s="226"/>
      <c r="O481" s="166"/>
      <c r="P481" s="226"/>
      <c r="Q481" s="166"/>
      <c r="R481" s="226"/>
      <c r="S481" s="1"/>
      <c r="T481" s="1"/>
      <c r="U481" s="1"/>
      <c r="V481" s="4"/>
      <c r="W481" s="4"/>
      <c r="X481" s="4"/>
      <c r="Y481" s="4"/>
      <c r="Z481" s="4"/>
      <c r="AA481" s="4"/>
      <c r="AB481" s="1"/>
      <c r="AC481" s="1"/>
      <c r="AD481" s="1"/>
      <c r="AE481" s="1"/>
      <c r="AF481" s="1"/>
      <c r="AG481" s="1"/>
      <c r="AH481" s="1"/>
      <c r="AI481" s="1"/>
    </row>
    <row r="482" spans="1:35" s="2" customFormat="1" ht="11.5" x14ac:dyDescent="0.25">
      <c r="A482" s="1"/>
      <c r="B482" s="227"/>
      <c r="C482" s="227"/>
      <c r="D482" s="225"/>
      <c r="E482" s="225"/>
      <c r="F482" s="226"/>
      <c r="G482" s="166"/>
      <c r="H482" s="226"/>
      <c r="I482" s="166"/>
      <c r="J482" s="226"/>
      <c r="K482" s="166"/>
      <c r="L482" s="226"/>
      <c r="M482" s="166"/>
      <c r="N482" s="226"/>
      <c r="O482" s="166"/>
      <c r="P482" s="226"/>
      <c r="Q482" s="166"/>
      <c r="R482" s="226"/>
      <c r="S482" s="1"/>
      <c r="T482" s="1"/>
      <c r="U482" s="1"/>
      <c r="V482" s="4"/>
      <c r="W482" s="4"/>
      <c r="X482" s="4"/>
      <c r="Y482" s="4"/>
      <c r="Z482" s="4"/>
      <c r="AA482" s="4"/>
      <c r="AB482" s="1"/>
      <c r="AC482" s="1"/>
      <c r="AD482" s="1"/>
      <c r="AE482" s="1"/>
      <c r="AF482" s="1"/>
      <c r="AG482" s="1"/>
      <c r="AH482" s="1"/>
      <c r="AI482" s="1"/>
    </row>
    <row r="483" spans="1:35" s="2" customFormat="1" ht="11.5" x14ac:dyDescent="0.25">
      <c r="A483" s="1"/>
      <c r="B483" s="227"/>
      <c r="C483" s="227"/>
      <c r="D483" s="225"/>
      <c r="E483" s="225"/>
      <c r="F483" s="226"/>
      <c r="G483" s="166"/>
      <c r="H483" s="226"/>
      <c r="I483" s="166"/>
      <c r="J483" s="226"/>
      <c r="K483" s="166"/>
      <c r="L483" s="226"/>
      <c r="M483" s="166"/>
      <c r="N483" s="226"/>
      <c r="O483" s="166"/>
      <c r="P483" s="226"/>
      <c r="Q483" s="166"/>
      <c r="R483" s="226"/>
      <c r="S483" s="1"/>
      <c r="T483" s="1"/>
      <c r="U483" s="1"/>
      <c r="V483" s="4"/>
      <c r="W483" s="4"/>
      <c r="X483" s="4"/>
      <c r="Y483" s="4"/>
      <c r="Z483" s="4"/>
      <c r="AA483" s="4"/>
      <c r="AB483" s="1"/>
      <c r="AC483" s="1"/>
      <c r="AD483" s="1"/>
      <c r="AE483" s="1"/>
      <c r="AF483" s="1"/>
      <c r="AG483" s="1"/>
      <c r="AH483" s="1"/>
      <c r="AI483" s="1"/>
    </row>
    <row r="484" spans="1:35" s="2" customFormat="1" ht="11.5" x14ac:dyDescent="0.25">
      <c r="A484" s="1"/>
      <c r="B484" s="227"/>
      <c r="C484" s="227"/>
      <c r="D484" s="225"/>
      <c r="E484" s="225"/>
      <c r="F484" s="226"/>
      <c r="G484" s="166"/>
      <c r="H484" s="226"/>
      <c r="I484" s="166"/>
      <c r="J484" s="226"/>
      <c r="K484" s="166"/>
      <c r="L484" s="226"/>
      <c r="M484" s="166"/>
      <c r="N484" s="226"/>
      <c r="O484" s="166"/>
      <c r="P484" s="226"/>
      <c r="Q484" s="166"/>
      <c r="R484" s="226"/>
      <c r="S484" s="1"/>
      <c r="T484" s="1"/>
      <c r="U484" s="1"/>
      <c r="V484" s="4"/>
      <c r="W484" s="4"/>
      <c r="X484" s="4"/>
      <c r="Y484" s="4"/>
      <c r="Z484" s="4"/>
      <c r="AA484" s="4"/>
      <c r="AB484" s="1"/>
      <c r="AC484" s="1"/>
      <c r="AD484" s="1"/>
      <c r="AE484" s="1"/>
      <c r="AF484" s="1"/>
      <c r="AG484" s="1"/>
      <c r="AH484" s="1"/>
      <c r="AI484" s="1"/>
    </row>
    <row r="485" spans="1:35" s="2" customFormat="1" ht="11.5" x14ac:dyDescent="0.25">
      <c r="A485" s="1"/>
      <c r="B485" s="227"/>
      <c r="C485" s="227"/>
      <c r="D485" s="225"/>
      <c r="E485" s="225"/>
      <c r="F485" s="226"/>
      <c r="G485" s="166"/>
      <c r="H485" s="226"/>
      <c r="I485" s="166"/>
      <c r="J485" s="226"/>
      <c r="K485" s="166"/>
      <c r="L485" s="226"/>
      <c r="M485" s="166"/>
      <c r="N485" s="226"/>
      <c r="O485" s="166"/>
      <c r="P485" s="226"/>
      <c r="Q485" s="166"/>
      <c r="R485" s="226"/>
      <c r="S485" s="1"/>
      <c r="T485" s="1"/>
      <c r="U485" s="1"/>
      <c r="V485" s="4"/>
      <c r="W485" s="4"/>
      <c r="X485" s="4"/>
      <c r="Y485" s="4"/>
      <c r="Z485" s="4"/>
      <c r="AA485" s="4"/>
      <c r="AB485" s="1"/>
      <c r="AC485" s="1"/>
      <c r="AD485" s="1"/>
      <c r="AE485" s="1"/>
      <c r="AF485" s="1"/>
      <c r="AG485" s="1"/>
      <c r="AH485" s="1"/>
      <c r="AI485" s="1"/>
    </row>
    <row r="486" spans="1:35" s="2" customFormat="1" ht="11.5" x14ac:dyDescent="0.25">
      <c r="A486" s="1"/>
      <c r="B486" s="227"/>
      <c r="C486" s="227"/>
      <c r="D486" s="225"/>
      <c r="E486" s="225"/>
      <c r="F486" s="226"/>
      <c r="G486" s="166"/>
      <c r="H486" s="226"/>
      <c r="I486" s="166"/>
      <c r="J486" s="226"/>
      <c r="K486" s="166"/>
      <c r="L486" s="226"/>
      <c r="M486" s="166"/>
      <c r="N486" s="226"/>
      <c r="O486" s="166"/>
      <c r="P486" s="226"/>
      <c r="Q486" s="166"/>
      <c r="R486" s="226"/>
      <c r="S486" s="1"/>
      <c r="T486" s="1"/>
      <c r="U486" s="1"/>
      <c r="V486" s="4"/>
      <c r="W486" s="4"/>
      <c r="X486" s="4"/>
      <c r="Y486" s="4"/>
      <c r="Z486" s="4"/>
      <c r="AA486" s="4"/>
      <c r="AB486" s="1"/>
      <c r="AC486" s="1"/>
      <c r="AD486" s="1"/>
      <c r="AE486" s="1"/>
      <c r="AF486" s="1"/>
      <c r="AG486" s="1"/>
      <c r="AH486" s="1"/>
      <c r="AI486" s="1"/>
    </row>
    <row r="487" spans="1:35" s="2" customFormat="1" ht="11.5" x14ac:dyDescent="0.25">
      <c r="A487" s="1"/>
      <c r="B487" s="227"/>
      <c r="C487" s="227"/>
      <c r="D487" s="225"/>
      <c r="E487" s="225"/>
      <c r="F487" s="226"/>
      <c r="G487" s="166"/>
      <c r="H487" s="226"/>
      <c r="I487" s="166"/>
      <c r="J487" s="226"/>
      <c r="K487" s="166"/>
      <c r="L487" s="226"/>
      <c r="M487" s="166"/>
      <c r="N487" s="226"/>
      <c r="O487" s="166"/>
      <c r="P487" s="226"/>
      <c r="Q487" s="166"/>
      <c r="R487" s="226"/>
      <c r="S487" s="1"/>
      <c r="T487" s="1"/>
      <c r="U487" s="1"/>
      <c r="V487" s="4"/>
      <c r="W487" s="4"/>
      <c r="X487" s="4"/>
      <c r="Y487" s="4"/>
      <c r="Z487" s="4"/>
      <c r="AA487" s="4"/>
      <c r="AB487" s="1"/>
      <c r="AC487" s="1"/>
      <c r="AD487" s="1"/>
      <c r="AE487" s="1"/>
      <c r="AF487" s="1"/>
      <c r="AG487" s="1"/>
      <c r="AH487" s="1"/>
      <c r="AI487" s="1"/>
    </row>
    <row r="488" spans="1:35" s="2" customFormat="1" ht="11.5" x14ac:dyDescent="0.25">
      <c r="A488" s="1"/>
      <c r="B488" s="227"/>
      <c r="C488" s="227"/>
      <c r="D488" s="225"/>
      <c r="E488" s="225"/>
      <c r="F488" s="226"/>
      <c r="G488" s="166"/>
      <c r="H488" s="226"/>
      <c r="I488" s="166"/>
      <c r="J488" s="226"/>
      <c r="K488" s="166"/>
      <c r="L488" s="226"/>
      <c r="M488" s="166"/>
      <c r="N488" s="226"/>
      <c r="O488" s="166"/>
      <c r="P488" s="226"/>
      <c r="Q488" s="166"/>
      <c r="R488" s="226"/>
      <c r="S488" s="1"/>
      <c r="T488" s="1"/>
      <c r="U488" s="1"/>
      <c r="V488" s="4"/>
      <c r="W488" s="4"/>
      <c r="X488" s="4"/>
      <c r="Y488" s="4"/>
      <c r="Z488" s="4"/>
      <c r="AA488" s="4"/>
      <c r="AB488" s="1"/>
      <c r="AC488" s="1"/>
      <c r="AD488" s="1"/>
      <c r="AE488" s="1"/>
      <c r="AF488" s="1"/>
      <c r="AG488" s="1"/>
      <c r="AH488" s="1"/>
      <c r="AI488" s="1"/>
    </row>
    <row r="489" spans="1:35" s="2" customFormat="1" ht="11.5" x14ac:dyDescent="0.25">
      <c r="A489" s="1"/>
      <c r="B489" s="227"/>
      <c r="C489" s="227"/>
      <c r="D489" s="225"/>
      <c r="E489" s="225"/>
      <c r="F489" s="226"/>
      <c r="G489" s="166"/>
      <c r="H489" s="226"/>
      <c r="I489" s="166"/>
      <c r="J489" s="226"/>
      <c r="K489" s="166"/>
      <c r="L489" s="226"/>
      <c r="M489" s="166"/>
      <c r="N489" s="226"/>
      <c r="O489" s="166"/>
      <c r="P489" s="226"/>
      <c r="Q489" s="166"/>
      <c r="R489" s="226"/>
      <c r="S489" s="1"/>
      <c r="T489" s="1"/>
      <c r="U489" s="1"/>
      <c r="V489" s="4"/>
      <c r="W489" s="4"/>
      <c r="X489" s="4"/>
      <c r="Y489" s="4"/>
      <c r="Z489" s="4"/>
      <c r="AA489" s="4"/>
      <c r="AB489" s="1"/>
      <c r="AC489" s="1"/>
      <c r="AD489" s="1"/>
      <c r="AE489" s="1"/>
      <c r="AF489" s="1"/>
      <c r="AG489" s="1"/>
      <c r="AH489" s="1"/>
      <c r="AI489" s="1"/>
    </row>
    <row r="490" spans="1:35" ht="11.5" x14ac:dyDescent="0.25">
      <c r="B490" s="227"/>
      <c r="C490" s="227"/>
      <c r="D490" s="225"/>
      <c r="E490" s="225"/>
      <c r="F490" s="226"/>
      <c r="G490" s="166"/>
      <c r="H490" s="226"/>
      <c r="I490" s="166"/>
      <c r="J490" s="226"/>
      <c r="K490" s="166"/>
      <c r="L490" s="226"/>
      <c r="M490" s="166"/>
      <c r="N490" s="226"/>
      <c r="O490" s="166"/>
      <c r="P490" s="226"/>
      <c r="Q490" s="166"/>
      <c r="R490" s="226"/>
    </row>
    <row r="491" spans="1:35" ht="11.5" x14ac:dyDescent="0.25">
      <c r="B491" s="227"/>
      <c r="C491" s="166"/>
      <c r="D491" s="225"/>
      <c r="E491" s="225"/>
      <c r="F491" s="226"/>
      <c r="G491" s="166"/>
      <c r="H491" s="226"/>
      <c r="I491" s="166"/>
      <c r="J491" s="226"/>
      <c r="K491" s="166"/>
      <c r="L491" s="226"/>
      <c r="M491" s="166"/>
      <c r="N491" s="226"/>
      <c r="O491" s="166"/>
      <c r="P491" s="226"/>
      <c r="Q491" s="166"/>
      <c r="R491" s="226"/>
    </row>
    <row r="492" spans="1:35" ht="11.5" x14ac:dyDescent="0.25">
      <c r="B492" s="227"/>
      <c r="C492" s="166"/>
      <c r="D492" s="225"/>
      <c r="E492" s="225"/>
      <c r="F492" s="226"/>
      <c r="G492" s="166"/>
      <c r="H492" s="226"/>
      <c r="I492" s="166"/>
      <c r="J492" s="226"/>
      <c r="K492" s="166"/>
      <c r="L492" s="226"/>
      <c r="M492" s="166"/>
      <c r="N492" s="226"/>
      <c r="O492" s="166"/>
      <c r="P492" s="226"/>
      <c r="Q492" s="166"/>
      <c r="R492" s="226"/>
    </row>
    <row r="493" spans="1:35" ht="11.5" x14ac:dyDescent="0.25">
      <c r="B493" s="228"/>
      <c r="C493" s="227"/>
      <c r="D493" s="227"/>
      <c r="E493" s="225"/>
      <c r="F493" s="226"/>
      <c r="G493" s="166"/>
      <c r="H493" s="226"/>
      <c r="I493" s="166"/>
      <c r="J493" s="166"/>
      <c r="K493" s="166"/>
      <c r="L493" s="166"/>
      <c r="M493" s="166"/>
      <c r="N493" s="226"/>
      <c r="O493" s="166"/>
      <c r="P493" s="226"/>
      <c r="Q493" s="166"/>
      <c r="R493" s="226"/>
    </row>
    <row r="494" spans="1:35" ht="11.5" x14ac:dyDescent="0.25">
      <c r="B494" s="228"/>
      <c r="C494" s="227"/>
      <c r="D494" s="227"/>
      <c r="E494" s="225"/>
      <c r="F494" s="226"/>
      <c r="G494" s="166"/>
      <c r="H494" s="226"/>
      <c r="I494" s="166"/>
      <c r="J494" s="166"/>
      <c r="K494" s="166"/>
      <c r="L494" s="166"/>
      <c r="M494" s="166"/>
      <c r="N494" s="226"/>
      <c r="O494" s="166"/>
      <c r="P494" s="226"/>
      <c r="Q494" s="166"/>
      <c r="R494" s="226"/>
    </row>
    <row r="495" spans="1:35" ht="11.5" x14ac:dyDescent="0.25">
      <c r="B495" s="228"/>
      <c r="C495" s="227"/>
      <c r="D495" s="227"/>
      <c r="E495" s="225"/>
      <c r="F495" s="226"/>
      <c r="G495" s="166"/>
      <c r="H495" s="226"/>
      <c r="I495" s="166"/>
      <c r="J495" s="226"/>
      <c r="K495" s="166"/>
      <c r="L495" s="226"/>
      <c r="M495" s="166"/>
      <c r="N495" s="226"/>
      <c r="O495" s="166"/>
      <c r="P495" s="226"/>
      <c r="Q495" s="166"/>
      <c r="R495" s="226"/>
    </row>
    <row r="496" spans="1:35" ht="11.5" x14ac:dyDescent="0.25">
      <c r="B496" s="228"/>
      <c r="C496" s="227"/>
      <c r="D496" s="227"/>
      <c r="E496" s="225"/>
      <c r="F496" s="226"/>
      <c r="G496" s="166"/>
      <c r="H496" s="226"/>
      <c r="I496" s="166"/>
      <c r="J496" s="226"/>
      <c r="K496" s="166"/>
      <c r="L496" s="226"/>
      <c r="M496" s="166"/>
      <c r="N496" s="226"/>
      <c r="O496" s="166"/>
      <c r="P496" s="226"/>
      <c r="Q496" s="166"/>
      <c r="R496" s="226"/>
    </row>
    <row r="497" spans="1:35" ht="11.5" x14ac:dyDescent="0.25">
      <c r="B497" s="228"/>
      <c r="C497" s="227"/>
      <c r="D497" s="227"/>
      <c r="E497" s="225"/>
      <c r="F497" s="226"/>
      <c r="G497" s="166"/>
      <c r="H497" s="226"/>
      <c r="I497" s="166"/>
      <c r="J497" s="226"/>
      <c r="K497" s="166"/>
      <c r="L497" s="226"/>
      <c r="M497" s="166"/>
      <c r="N497" s="226"/>
      <c r="O497" s="166"/>
      <c r="P497" s="226"/>
      <c r="Q497" s="166"/>
      <c r="R497" s="226"/>
    </row>
    <row r="498" spans="1:35" ht="11.5" x14ac:dyDescent="0.25">
      <c r="B498" s="229"/>
      <c r="C498" s="227"/>
      <c r="D498" s="227"/>
      <c r="E498" s="225"/>
      <c r="F498" s="226"/>
      <c r="G498" s="166"/>
      <c r="H498" s="226"/>
      <c r="I498" s="166"/>
      <c r="J498" s="226"/>
      <c r="K498" s="166"/>
      <c r="L498" s="226"/>
      <c r="M498" s="166"/>
      <c r="N498" s="226"/>
      <c r="O498" s="166"/>
      <c r="P498" s="226"/>
      <c r="Q498" s="166"/>
      <c r="R498" s="226"/>
    </row>
    <row r="499" spans="1:35" ht="11.5" x14ac:dyDescent="0.25">
      <c r="B499" s="230"/>
      <c r="C499" s="227"/>
      <c r="D499" s="227"/>
      <c r="E499" s="225"/>
      <c r="F499" s="226"/>
      <c r="G499" s="166"/>
      <c r="H499" s="226"/>
      <c r="I499" s="166"/>
      <c r="J499" s="226"/>
      <c r="K499" s="166"/>
      <c r="L499" s="226"/>
      <c r="M499" s="166"/>
      <c r="N499" s="226"/>
      <c r="O499" s="166"/>
      <c r="P499" s="226"/>
      <c r="Q499" s="166"/>
      <c r="R499" s="226"/>
    </row>
    <row r="500" spans="1:35" ht="11.5" x14ac:dyDescent="0.25">
      <c r="B500" s="230"/>
      <c r="C500" s="227"/>
      <c r="D500" s="227"/>
      <c r="E500" s="225"/>
      <c r="F500" s="226"/>
      <c r="G500" s="166"/>
      <c r="H500" s="226"/>
      <c r="I500" s="166"/>
      <c r="J500" s="226"/>
      <c r="K500" s="166"/>
      <c r="L500" s="226"/>
      <c r="M500" s="166"/>
      <c r="N500" s="226"/>
      <c r="O500" s="166"/>
      <c r="P500" s="226"/>
      <c r="Q500" s="166"/>
      <c r="R500" s="226"/>
    </row>
    <row r="501" spans="1:35" ht="11.5" x14ac:dyDescent="0.25">
      <c r="B501" s="231"/>
      <c r="C501" s="166"/>
      <c r="D501" s="225"/>
      <c r="E501" s="225"/>
      <c r="F501" s="226"/>
      <c r="G501" s="166"/>
      <c r="H501" s="226"/>
      <c r="I501" s="166"/>
      <c r="J501" s="226"/>
      <c r="K501" s="166"/>
      <c r="L501" s="226"/>
      <c r="M501" s="166"/>
      <c r="N501" s="226"/>
      <c r="O501" s="166"/>
      <c r="P501" s="226"/>
      <c r="Q501" s="166"/>
      <c r="R501" s="226"/>
    </row>
    <row r="502" spans="1:35" ht="11.5" x14ac:dyDescent="0.25">
      <c r="B502" s="231"/>
      <c r="C502" s="166"/>
      <c r="D502" s="225"/>
      <c r="E502" s="225"/>
      <c r="F502" s="226"/>
      <c r="G502" s="166"/>
      <c r="H502" s="226"/>
      <c r="I502" s="166"/>
      <c r="J502" s="226"/>
      <c r="K502" s="166"/>
      <c r="L502" s="226"/>
      <c r="M502" s="166"/>
      <c r="N502" s="226"/>
      <c r="O502" s="166"/>
      <c r="P502" s="226"/>
      <c r="Q502" s="166"/>
      <c r="R502" s="226"/>
    </row>
    <row r="503" spans="1:35" ht="11.5" x14ac:dyDescent="0.25">
      <c r="B503" s="227"/>
      <c r="C503" s="166"/>
      <c r="D503" s="227"/>
      <c r="E503" s="225"/>
      <c r="F503" s="226"/>
      <c r="G503" s="166"/>
      <c r="H503" s="226"/>
      <c r="I503" s="166"/>
      <c r="J503" s="226"/>
      <c r="K503" s="166"/>
      <c r="L503" s="226"/>
      <c r="M503" s="166"/>
      <c r="N503" s="226"/>
      <c r="O503" s="166"/>
      <c r="P503" s="226"/>
      <c r="Q503" s="166"/>
      <c r="R503" s="226"/>
    </row>
    <row r="504" spans="1:35" ht="11.5" x14ac:dyDescent="0.25">
      <c r="B504" s="230"/>
      <c r="C504" s="227"/>
      <c r="D504" s="227"/>
      <c r="E504" s="225"/>
      <c r="F504" s="226"/>
      <c r="G504" s="166"/>
      <c r="H504" s="226"/>
      <c r="I504" s="166"/>
      <c r="J504" s="226"/>
      <c r="K504" s="166"/>
      <c r="L504" s="226"/>
      <c r="M504" s="166"/>
      <c r="N504" s="226"/>
      <c r="O504" s="166"/>
      <c r="P504" s="226"/>
      <c r="Q504" s="166"/>
      <c r="R504" s="226"/>
    </row>
    <row r="505" spans="1:35" ht="11.5" x14ac:dyDescent="0.25">
      <c r="B505" s="230"/>
      <c r="C505" s="227"/>
      <c r="D505" s="227"/>
      <c r="E505" s="225"/>
      <c r="F505" s="226"/>
      <c r="G505" s="166"/>
      <c r="H505" s="226"/>
      <c r="I505" s="166"/>
      <c r="J505" s="226"/>
      <c r="K505" s="166"/>
      <c r="L505" s="226"/>
      <c r="M505" s="166"/>
      <c r="N505" s="226"/>
      <c r="O505" s="166"/>
      <c r="P505" s="226"/>
      <c r="Q505" s="166"/>
      <c r="R505" s="226"/>
    </row>
    <row r="506" spans="1:35" s="2" customFormat="1" ht="11.5" x14ac:dyDescent="0.25">
      <c r="A506" s="1"/>
      <c r="B506" s="230"/>
      <c r="C506" s="227"/>
      <c r="D506" s="227"/>
      <c r="E506" s="225"/>
      <c r="F506" s="226"/>
      <c r="G506" s="166"/>
      <c r="H506" s="226"/>
      <c r="I506" s="166"/>
      <c r="J506" s="226"/>
      <c r="K506" s="166"/>
      <c r="L506" s="226"/>
      <c r="M506" s="166"/>
      <c r="N506" s="226"/>
      <c r="O506" s="166"/>
      <c r="P506" s="226"/>
      <c r="Q506" s="166"/>
      <c r="R506" s="226"/>
      <c r="S506" s="1"/>
      <c r="T506" s="1"/>
      <c r="U506" s="1"/>
      <c r="V506" s="4"/>
      <c r="W506" s="4"/>
      <c r="X506" s="4"/>
      <c r="Y506" s="4"/>
      <c r="Z506" s="4"/>
      <c r="AA506" s="4"/>
      <c r="AB506" s="1"/>
      <c r="AC506" s="1"/>
      <c r="AD506" s="1"/>
      <c r="AE506" s="1"/>
      <c r="AF506" s="1"/>
      <c r="AG506" s="1"/>
      <c r="AH506" s="1"/>
      <c r="AI506" s="1"/>
    </row>
    <row r="507" spans="1:35" s="2" customFormat="1" ht="11.5" x14ac:dyDescent="0.25">
      <c r="A507" s="1"/>
      <c r="B507" s="230"/>
      <c r="C507" s="227"/>
      <c r="D507" s="227"/>
      <c r="E507" s="225"/>
      <c r="F507" s="226"/>
      <c r="G507" s="166"/>
      <c r="H507" s="226"/>
      <c r="I507" s="166"/>
      <c r="J507" s="226"/>
      <c r="K507" s="166"/>
      <c r="L507" s="226"/>
      <c r="M507" s="166"/>
      <c r="N507" s="226"/>
      <c r="O507" s="166"/>
      <c r="P507" s="226"/>
      <c r="Q507" s="166"/>
      <c r="R507" s="226"/>
      <c r="S507" s="1"/>
      <c r="T507" s="1"/>
      <c r="U507" s="1"/>
      <c r="V507" s="4"/>
      <c r="W507" s="4"/>
      <c r="X507" s="4"/>
      <c r="Y507" s="4"/>
      <c r="Z507" s="4"/>
      <c r="AA507" s="4"/>
      <c r="AB507" s="1"/>
      <c r="AC507" s="1"/>
      <c r="AD507" s="1"/>
      <c r="AE507" s="1"/>
      <c r="AF507" s="1"/>
      <c r="AG507" s="1"/>
      <c r="AH507" s="1"/>
      <c r="AI507" s="1"/>
    </row>
    <row r="508" spans="1:35" s="2" customFormat="1" ht="11.5" x14ac:dyDescent="0.25">
      <c r="A508" s="1"/>
      <c r="B508" s="230"/>
      <c r="C508" s="227"/>
      <c r="D508" s="227"/>
      <c r="E508" s="225"/>
      <c r="F508" s="226"/>
      <c r="G508" s="166"/>
      <c r="H508" s="226"/>
      <c r="I508" s="166"/>
      <c r="J508" s="226"/>
      <c r="K508" s="166"/>
      <c r="L508" s="226"/>
      <c r="M508" s="166"/>
      <c r="N508" s="226"/>
      <c r="O508" s="166"/>
      <c r="P508" s="226"/>
      <c r="Q508" s="166"/>
      <c r="R508" s="226"/>
      <c r="S508" s="1"/>
      <c r="T508" s="1"/>
      <c r="U508" s="1"/>
      <c r="V508" s="4"/>
      <c r="W508" s="4"/>
      <c r="X508" s="4"/>
      <c r="Y508" s="4"/>
      <c r="Z508" s="4"/>
      <c r="AA508" s="4"/>
      <c r="AB508" s="1"/>
      <c r="AC508" s="1"/>
      <c r="AD508" s="1"/>
      <c r="AE508" s="1"/>
      <c r="AF508" s="1"/>
      <c r="AG508" s="1"/>
      <c r="AH508" s="1"/>
      <c r="AI508" s="1"/>
    </row>
    <row r="509" spans="1:35" s="2" customFormat="1" ht="11.5" x14ac:dyDescent="0.25">
      <c r="A509" s="1"/>
      <c r="B509" s="230"/>
      <c r="C509" s="227"/>
      <c r="D509" s="227"/>
      <c r="E509" s="225"/>
      <c r="F509" s="226"/>
      <c r="G509" s="166"/>
      <c r="H509" s="226"/>
      <c r="I509" s="166"/>
      <c r="J509" s="226"/>
      <c r="K509" s="166"/>
      <c r="L509" s="226"/>
      <c r="M509" s="166"/>
      <c r="N509" s="226"/>
      <c r="O509" s="166"/>
      <c r="P509" s="226"/>
      <c r="Q509" s="166"/>
      <c r="R509" s="226"/>
      <c r="S509" s="1"/>
      <c r="T509" s="1"/>
      <c r="U509" s="1"/>
      <c r="V509" s="4"/>
      <c r="W509" s="4"/>
      <c r="X509" s="4"/>
      <c r="Y509" s="4"/>
      <c r="Z509" s="4"/>
      <c r="AA509" s="4"/>
      <c r="AB509" s="1"/>
      <c r="AC509" s="1"/>
      <c r="AD509" s="1"/>
      <c r="AE509" s="1"/>
      <c r="AF509" s="1"/>
      <c r="AG509" s="1"/>
      <c r="AH509" s="1"/>
      <c r="AI509" s="1"/>
    </row>
    <row r="510" spans="1:35" s="2" customFormat="1" ht="11.5" x14ac:dyDescent="0.25">
      <c r="A510" s="1"/>
      <c r="B510" s="230"/>
      <c r="C510" s="227"/>
      <c r="D510" s="227"/>
      <c r="E510" s="225"/>
      <c r="F510" s="226"/>
      <c r="G510" s="166"/>
      <c r="H510" s="226"/>
      <c r="I510" s="166"/>
      <c r="J510" s="226"/>
      <c r="K510" s="166"/>
      <c r="L510" s="226"/>
      <c r="M510" s="166"/>
      <c r="N510" s="226"/>
      <c r="O510" s="166"/>
      <c r="P510" s="226"/>
      <c r="Q510" s="166"/>
      <c r="R510" s="226"/>
      <c r="S510" s="1"/>
      <c r="T510" s="1"/>
      <c r="U510" s="1"/>
      <c r="V510" s="4"/>
      <c r="W510" s="4"/>
      <c r="X510" s="4"/>
      <c r="Y510" s="4"/>
      <c r="Z510" s="4"/>
      <c r="AA510" s="4"/>
      <c r="AB510" s="1"/>
      <c r="AC510" s="1"/>
      <c r="AD510" s="1"/>
      <c r="AE510" s="1"/>
      <c r="AF510" s="1"/>
      <c r="AG510" s="1"/>
      <c r="AH510" s="1"/>
      <c r="AI510" s="1"/>
    </row>
    <row r="511" spans="1:35" s="2" customFormat="1" ht="11.5" x14ac:dyDescent="0.25">
      <c r="A511" s="1"/>
      <c r="B511" s="230"/>
      <c r="C511" s="227"/>
      <c r="D511" s="227"/>
      <c r="E511" s="225"/>
      <c r="F511" s="226"/>
      <c r="G511" s="166"/>
      <c r="H511" s="226"/>
      <c r="I511" s="166"/>
      <c r="J511" s="226"/>
      <c r="K511" s="166"/>
      <c r="L511" s="226"/>
      <c r="M511" s="166"/>
      <c r="N511" s="226"/>
      <c r="O511" s="166"/>
      <c r="P511" s="226"/>
      <c r="Q511" s="166"/>
      <c r="R511" s="226"/>
      <c r="S511" s="1"/>
      <c r="T511" s="1"/>
      <c r="U511" s="1"/>
      <c r="V511" s="4"/>
      <c r="W511" s="4"/>
      <c r="X511" s="4"/>
      <c r="Y511" s="4"/>
      <c r="Z511" s="4"/>
      <c r="AA511" s="4"/>
      <c r="AB511" s="1"/>
      <c r="AC511" s="1"/>
      <c r="AD511" s="1"/>
      <c r="AE511" s="1"/>
      <c r="AF511" s="1"/>
      <c r="AG511" s="1"/>
      <c r="AH511" s="1"/>
      <c r="AI511" s="1"/>
    </row>
    <row r="512" spans="1:35" s="2" customFormat="1" ht="11.5" x14ac:dyDescent="0.25">
      <c r="A512" s="1"/>
      <c r="B512" s="230"/>
      <c r="C512" s="227"/>
      <c r="D512" s="227"/>
      <c r="E512" s="225"/>
      <c r="F512" s="226"/>
      <c r="G512" s="166"/>
      <c r="H512" s="226"/>
      <c r="I512" s="166"/>
      <c r="J512" s="226"/>
      <c r="K512" s="166"/>
      <c r="L512" s="226"/>
      <c r="M512" s="166"/>
      <c r="N512" s="226"/>
      <c r="O512" s="166"/>
      <c r="P512" s="226"/>
      <c r="Q512" s="166"/>
      <c r="R512" s="226"/>
      <c r="S512" s="1"/>
      <c r="T512" s="1"/>
      <c r="U512" s="1"/>
      <c r="V512" s="4"/>
      <c r="W512" s="4"/>
      <c r="X512" s="4"/>
      <c r="Y512" s="4"/>
      <c r="Z512" s="4"/>
      <c r="AA512" s="4"/>
      <c r="AB512" s="1"/>
      <c r="AC512" s="1"/>
      <c r="AD512" s="1"/>
      <c r="AE512" s="1"/>
      <c r="AF512" s="1"/>
      <c r="AG512" s="1"/>
      <c r="AH512" s="1"/>
      <c r="AI512" s="1"/>
    </row>
    <row r="513" spans="1:35" s="2" customFormat="1" ht="11.5" x14ac:dyDescent="0.25">
      <c r="A513" s="1"/>
      <c r="B513" s="230"/>
      <c r="C513" s="227"/>
      <c r="D513" s="227"/>
      <c r="E513" s="225"/>
      <c r="F513" s="226"/>
      <c r="G513" s="166"/>
      <c r="H513" s="226"/>
      <c r="I513" s="166"/>
      <c r="J513" s="226"/>
      <c r="K513" s="166"/>
      <c r="L513" s="226"/>
      <c r="M513" s="166"/>
      <c r="N513" s="226"/>
      <c r="O513" s="166"/>
      <c r="P513" s="226"/>
      <c r="Q513" s="166"/>
      <c r="R513" s="226"/>
      <c r="S513" s="1"/>
      <c r="T513" s="1"/>
      <c r="U513" s="1"/>
      <c r="V513" s="4"/>
      <c r="W513" s="4"/>
      <c r="X513" s="4"/>
      <c r="Y513" s="4"/>
      <c r="Z513" s="4"/>
      <c r="AA513" s="4"/>
      <c r="AB513" s="1"/>
      <c r="AC513" s="1"/>
      <c r="AD513" s="1"/>
      <c r="AE513" s="1"/>
      <c r="AF513" s="1"/>
      <c r="AG513" s="1"/>
      <c r="AH513" s="1"/>
      <c r="AI513" s="1"/>
    </row>
    <row r="514" spans="1:35" s="2" customFormat="1" ht="11.5" x14ac:dyDescent="0.25">
      <c r="A514" s="1"/>
      <c r="B514" s="230"/>
      <c r="C514" s="227"/>
      <c r="D514" s="227"/>
      <c r="E514" s="225"/>
      <c r="F514" s="226"/>
      <c r="G514" s="166"/>
      <c r="H514" s="226"/>
      <c r="I514" s="166"/>
      <c r="J514" s="226"/>
      <c r="K514" s="166"/>
      <c r="L514" s="226"/>
      <c r="M514" s="166"/>
      <c r="N514" s="226"/>
      <c r="O514" s="166"/>
      <c r="P514" s="226"/>
      <c r="Q514" s="166"/>
      <c r="R514" s="226"/>
      <c r="S514" s="1"/>
      <c r="T514" s="1"/>
      <c r="U514" s="1"/>
      <c r="V514" s="4"/>
      <c r="W514" s="4"/>
      <c r="X514" s="4"/>
      <c r="Y514" s="4"/>
      <c r="Z514" s="4"/>
      <c r="AA514" s="4"/>
      <c r="AB514" s="1"/>
      <c r="AC514" s="1"/>
      <c r="AD514" s="1"/>
      <c r="AE514" s="1"/>
      <c r="AF514" s="1"/>
      <c r="AG514" s="1"/>
      <c r="AH514" s="1"/>
      <c r="AI514" s="1"/>
    </row>
    <row r="515" spans="1:35" s="2" customFormat="1" ht="11.5" x14ac:dyDescent="0.25">
      <c r="A515" s="1"/>
      <c r="B515" s="230"/>
      <c r="C515" s="227"/>
      <c r="D515" s="227"/>
      <c r="E515" s="225"/>
      <c r="F515" s="226"/>
      <c r="G515" s="166"/>
      <c r="H515" s="226"/>
      <c r="I515" s="166"/>
      <c r="J515" s="226"/>
      <c r="K515" s="166"/>
      <c r="L515" s="226"/>
      <c r="M515" s="166"/>
      <c r="N515" s="226"/>
      <c r="O515" s="166"/>
      <c r="P515" s="226"/>
      <c r="Q515" s="166"/>
      <c r="R515" s="226"/>
      <c r="S515" s="1"/>
      <c r="T515" s="1"/>
      <c r="U515" s="1"/>
      <c r="V515" s="4"/>
      <c r="W515" s="4"/>
      <c r="X515" s="4"/>
      <c r="Y515" s="4"/>
      <c r="Z515" s="4"/>
      <c r="AA515" s="4"/>
      <c r="AB515" s="1"/>
      <c r="AC515" s="1"/>
      <c r="AD515" s="1"/>
      <c r="AE515" s="1"/>
      <c r="AF515" s="1"/>
      <c r="AG515" s="1"/>
      <c r="AH515" s="1"/>
      <c r="AI515" s="1"/>
    </row>
    <row r="516" spans="1:35" s="2" customFormat="1" ht="11.5" x14ac:dyDescent="0.25">
      <c r="A516" s="1"/>
      <c r="B516" s="230"/>
      <c r="C516" s="227"/>
      <c r="D516" s="227"/>
      <c r="E516" s="225"/>
      <c r="F516" s="226"/>
      <c r="G516" s="166"/>
      <c r="H516" s="226"/>
      <c r="I516" s="166"/>
      <c r="J516" s="226"/>
      <c r="K516" s="166"/>
      <c r="L516" s="226"/>
      <c r="M516" s="166"/>
      <c r="N516" s="226"/>
      <c r="O516" s="166"/>
      <c r="P516" s="226"/>
      <c r="Q516" s="166"/>
      <c r="R516" s="226"/>
      <c r="S516" s="1"/>
      <c r="T516" s="1"/>
      <c r="U516" s="1"/>
      <c r="V516" s="4"/>
      <c r="W516" s="4"/>
      <c r="X516" s="4"/>
      <c r="Y516" s="4"/>
      <c r="Z516" s="4"/>
      <c r="AA516" s="4"/>
      <c r="AB516" s="1"/>
      <c r="AC516" s="1"/>
      <c r="AD516" s="1"/>
      <c r="AE516" s="1"/>
      <c r="AF516" s="1"/>
      <c r="AG516" s="1"/>
      <c r="AH516" s="1"/>
      <c r="AI516" s="1"/>
    </row>
    <row r="517" spans="1:35" s="2" customFormat="1" ht="11.5" x14ac:dyDescent="0.25">
      <c r="A517" s="1"/>
      <c r="B517" s="230"/>
      <c r="C517" s="227"/>
      <c r="D517" s="227"/>
      <c r="E517" s="225"/>
      <c r="F517" s="226"/>
      <c r="G517" s="166"/>
      <c r="H517" s="226"/>
      <c r="I517" s="166"/>
      <c r="J517" s="226"/>
      <c r="K517" s="166"/>
      <c r="L517" s="226"/>
      <c r="M517" s="166"/>
      <c r="N517" s="226"/>
      <c r="O517" s="166"/>
      <c r="P517" s="226"/>
      <c r="Q517" s="166"/>
      <c r="R517" s="226"/>
      <c r="S517" s="1"/>
      <c r="T517" s="1"/>
      <c r="U517" s="1"/>
      <c r="V517" s="4"/>
      <c r="W517" s="4"/>
      <c r="X517" s="4"/>
      <c r="Y517" s="4"/>
      <c r="Z517" s="4"/>
      <c r="AA517" s="4"/>
      <c r="AB517" s="1"/>
      <c r="AC517" s="1"/>
      <c r="AD517" s="1"/>
      <c r="AE517" s="1"/>
      <c r="AF517" s="1"/>
      <c r="AG517" s="1"/>
      <c r="AH517" s="1"/>
      <c r="AI517" s="1"/>
    </row>
    <row r="518" spans="1:35" s="2" customFormat="1" ht="11.5" x14ac:dyDescent="0.25">
      <c r="A518" s="1"/>
      <c r="B518" s="230"/>
      <c r="C518" s="227"/>
      <c r="D518" s="227"/>
      <c r="E518" s="225"/>
      <c r="F518" s="226"/>
      <c r="G518" s="166"/>
      <c r="H518" s="226"/>
      <c r="I518" s="166"/>
      <c r="J518" s="226"/>
      <c r="K518" s="166"/>
      <c r="L518" s="226"/>
      <c r="M518" s="166"/>
      <c r="N518" s="226"/>
      <c r="O518" s="166"/>
      <c r="P518" s="226"/>
      <c r="Q518" s="166"/>
      <c r="R518" s="226"/>
      <c r="S518" s="1"/>
      <c r="T518" s="1"/>
      <c r="U518" s="1"/>
      <c r="V518" s="4"/>
      <c r="W518" s="4"/>
      <c r="X518" s="4"/>
      <c r="Y518" s="4"/>
      <c r="Z518" s="4"/>
      <c r="AA518" s="4"/>
      <c r="AB518" s="1"/>
      <c r="AC518" s="1"/>
      <c r="AD518" s="1"/>
      <c r="AE518" s="1"/>
      <c r="AF518" s="1"/>
      <c r="AG518" s="1"/>
      <c r="AH518" s="1"/>
      <c r="AI518" s="1"/>
    </row>
    <row r="519" spans="1:35" s="2" customFormat="1" ht="11.5" x14ac:dyDescent="0.25">
      <c r="A519" s="1"/>
      <c r="B519" s="230"/>
      <c r="C519" s="227"/>
      <c r="D519" s="227"/>
      <c r="E519" s="225"/>
      <c r="F519" s="226"/>
      <c r="G519" s="166"/>
      <c r="H519" s="226"/>
      <c r="I519" s="166"/>
      <c r="J519" s="226"/>
      <c r="K519" s="166"/>
      <c r="L519" s="226"/>
      <c r="M519" s="166"/>
      <c r="N519" s="226"/>
      <c r="O519" s="166"/>
      <c r="P519" s="226"/>
      <c r="Q519" s="166"/>
      <c r="R519" s="226"/>
      <c r="S519" s="1"/>
      <c r="T519" s="1"/>
      <c r="U519" s="1"/>
      <c r="V519" s="4"/>
      <c r="W519" s="4"/>
      <c r="X519" s="4"/>
      <c r="Y519" s="4"/>
      <c r="Z519" s="4"/>
      <c r="AA519" s="4"/>
      <c r="AB519" s="1"/>
      <c r="AC519" s="1"/>
      <c r="AD519" s="1"/>
      <c r="AE519" s="1"/>
      <c r="AF519" s="1"/>
      <c r="AG519" s="1"/>
      <c r="AH519" s="1"/>
      <c r="AI519" s="1"/>
    </row>
    <row r="520" spans="1:35" s="2" customFormat="1" ht="11.5" x14ac:dyDescent="0.25">
      <c r="A520" s="1"/>
      <c r="B520" s="230"/>
      <c r="C520" s="227"/>
      <c r="D520" s="227"/>
      <c r="E520" s="225"/>
      <c r="F520" s="226"/>
      <c r="G520" s="166"/>
      <c r="H520" s="226"/>
      <c r="I520" s="166"/>
      <c r="J520" s="226"/>
      <c r="K520" s="166"/>
      <c r="L520" s="226"/>
      <c r="M520" s="166"/>
      <c r="N520" s="226"/>
      <c r="O520" s="166"/>
      <c r="P520" s="226"/>
      <c r="Q520" s="166"/>
      <c r="R520" s="226"/>
      <c r="S520" s="1"/>
      <c r="T520" s="1"/>
      <c r="U520" s="1"/>
      <c r="V520" s="4"/>
      <c r="W520" s="4"/>
      <c r="X520" s="4"/>
      <c r="Y520" s="4"/>
      <c r="Z520" s="4"/>
      <c r="AA520" s="4"/>
      <c r="AB520" s="1"/>
      <c r="AC520" s="1"/>
      <c r="AD520" s="1"/>
      <c r="AE520" s="1"/>
      <c r="AF520" s="1"/>
      <c r="AG520" s="1"/>
      <c r="AH520" s="1"/>
      <c r="AI520" s="1"/>
    </row>
    <row r="521" spans="1:35" s="2" customFormat="1" ht="11.5" x14ac:dyDescent="0.25">
      <c r="A521" s="1"/>
      <c r="B521" s="230"/>
      <c r="C521" s="227"/>
      <c r="D521" s="227"/>
      <c r="E521" s="225"/>
      <c r="F521" s="226"/>
      <c r="G521" s="166"/>
      <c r="H521" s="226"/>
      <c r="I521" s="166"/>
      <c r="J521" s="226"/>
      <c r="K521" s="166"/>
      <c r="L521" s="226"/>
      <c r="M521" s="166"/>
      <c r="N521" s="226"/>
      <c r="O521" s="166"/>
      <c r="P521" s="226"/>
      <c r="Q521" s="166"/>
      <c r="R521" s="226"/>
      <c r="S521" s="1"/>
      <c r="T521" s="1"/>
      <c r="U521" s="1"/>
      <c r="V521" s="4"/>
      <c r="W521" s="4"/>
      <c r="X521" s="4"/>
      <c r="Y521" s="4"/>
      <c r="Z521" s="4"/>
      <c r="AA521" s="4"/>
      <c r="AB521" s="1"/>
      <c r="AC521" s="1"/>
      <c r="AD521" s="1"/>
      <c r="AE521" s="1"/>
      <c r="AF521" s="1"/>
      <c r="AG521" s="1"/>
      <c r="AH521" s="1"/>
      <c r="AI521" s="1"/>
    </row>
    <row r="522" spans="1:35" s="2" customFormat="1" ht="11.5" x14ac:dyDescent="0.25">
      <c r="A522" s="1"/>
      <c r="B522" s="230"/>
      <c r="C522" s="227"/>
      <c r="D522" s="227"/>
      <c r="E522" s="225"/>
      <c r="F522" s="226"/>
      <c r="G522" s="166"/>
      <c r="H522" s="226"/>
      <c r="I522" s="166"/>
      <c r="J522" s="226"/>
      <c r="K522" s="166"/>
      <c r="L522" s="226"/>
      <c r="M522" s="166"/>
      <c r="N522" s="226"/>
      <c r="O522" s="166"/>
      <c r="P522" s="226"/>
      <c r="Q522" s="166"/>
      <c r="R522" s="226"/>
      <c r="S522" s="1"/>
      <c r="T522" s="1"/>
      <c r="U522" s="1"/>
      <c r="V522" s="4"/>
      <c r="W522" s="4"/>
      <c r="X522" s="4"/>
      <c r="Y522" s="4"/>
      <c r="Z522" s="4"/>
      <c r="AA522" s="4"/>
      <c r="AB522" s="1"/>
      <c r="AC522" s="1"/>
      <c r="AD522" s="1"/>
      <c r="AE522" s="1"/>
      <c r="AF522" s="1"/>
      <c r="AG522" s="1"/>
      <c r="AH522" s="1"/>
      <c r="AI522" s="1"/>
    </row>
    <row r="523" spans="1:35" s="2" customFormat="1" ht="11.5" x14ac:dyDescent="0.25">
      <c r="A523" s="1"/>
      <c r="B523" s="230"/>
      <c r="C523" s="227"/>
      <c r="D523" s="227"/>
      <c r="E523" s="225"/>
      <c r="F523" s="226"/>
      <c r="G523" s="166"/>
      <c r="H523" s="226"/>
      <c r="I523" s="166"/>
      <c r="J523" s="226"/>
      <c r="K523" s="166"/>
      <c r="L523" s="226"/>
      <c r="M523" s="166"/>
      <c r="N523" s="226"/>
      <c r="O523" s="166"/>
      <c r="P523" s="226"/>
      <c r="Q523" s="166"/>
      <c r="R523" s="226"/>
      <c r="S523" s="1"/>
      <c r="T523" s="1"/>
      <c r="U523" s="1"/>
      <c r="V523" s="4"/>
      <c r="W523" s="4"/>
      <c r="X523" s="4"/>
      <c r="Y523" s="4"/>
      <c r="Z523" s="4"/>
      <c r="AA523" s="4"/>
      <c r="AB523" s="1"/>
      <c r="AC523" s="1"/>
      <c r="AD523" s="1"/>
      <c r="AE523" s="1"/>
      <c r="AF523" s="1"/>
      <c r="AG523" s="1"/>
      <c r="AH523" s="1"/>
      <c r="AI523" s="1"/>
    </row>
    <row r="524" spans="1:35" s="2" customFormat="1" ht="11.5" x14ac:dyDescent="0.25">
      <c r="A524" s="1"/>
      <c r="B524" s="230"/>
      <c r="C524" s="227"/>
      <c r="D524" s="227"/>
      <c r="E524" s="225"/>
      <c r="F524" s="226"/>
      <c r="G524" s="166"/>
      <c r="H524" s="226"/>
      <c r="I524" s="166"/>
      <c r="J524" s="226"/>
      <c r="K524" s="166"/>
      <c r="L524" s="226"/>
      <c r="M524" s="166"/>
      <c r="N524" s="226"/>
      <c r="O524" s="166"/>
      <c r="P524" s="226"/>
      <c r="Q524" s="166"/>
      <c r="R524" s="226"/>
      <c r="S524" s="1"/>
      <c r="T524" s="1"/>
      <c r="U524" s="1"/>
      <c r="V524" s="4"/>
      <c r="W524" s="4"/>
      <c r="X524" s="4"/>
      <c r="Y524" s="4"/>
      <c r="Z524" s="4"/>
      <c r="AA524" s="4"/>
      <c r="AB524" s="1"/>
      <c r="AC524" s="1"/>
      <c r="AD524" s="1"/>
      <c r="AE524" s="1"/>
      <c r="AF524" s="1"/>
      <c r="AG524" s="1"/>
      <c r="AH524" s="1"/>
      <c r="AI524" s="1"/>
    </row>
    <row r="525" spans="1:35" s="2" customFormat="1" ht="11.5" x14ac:dyDescent="0.25">
      <c r="A525" s="1"/>
      <c r="B525" s="230"/>
      <c r="C525" s="227"/>
      <c r="D525" s="227"/>
      <c r="E525" s="225"/>
      <c r="F525" s="226"/>
      <c r="G525" s="166"/>
      <c r="H525" s="226"/>
      <c r="I525" s="166"/>
      <c r="J525" s="226"/>
      <c r="K525" s="166"/>
      <c r="L525" s="226"/>
      <c r="M525" s="166"/>
      <c r="N525" s="226"/>
      <c r="O525" s="166"/>
      <c r="P525" s="226"/>
      <c r="Q525" s="166"/>
      <c r="R525" s="226"/>
      <c r="S525" s="1"/>
      <c r="T525" s="1"/>
      <c r="U525" s="1"/>
      <c r="V525" s="4"/>
      <c r="W525" s="4"/>
      <c r="X525" s="4"/>
      <c r="Y525" s="4"/>
      <c r="Z525" s="4"/>
      <c r="AA525" s="4"/>
      <c r="AB525" s="1"/>
      <c r="AC525" s="1"/>
      <c r="AD525" s="1"/>
      <c r="AE525" s="1"/>
      <c r="AF525" s="1"/>
      <c r="AG525" s="1"/>
      <c r="AH525" s="1"/>
      <c r="AI525" s="1"/>
    </row>
    <row r="526" spans="1:35" s="2" customFormat="1" ht="11.5" x14ac:dyDescent="0.25">
      <c r="A526" s="1"/>
      <c r="B526" s="230"/>
      <c r="C526" s="227"/>
      <c r="D526" s="227"/>
      <c r="E526" s="225"/>
      <c r="F526" s="226"/>
      <c r="G526" s="166"/>
      <c r="H526" s="226"/>
      <c r="I526" s="166"/>
      <c r="J526" s="226"/>
      <c r="K526" s="166"/>
      <c r="L526" s="226"/>
      <c r="M526" s="166"/>
      <c r="N526" s="226"/>
      <c r="O526" s="166"/>
      <c r="P526" s="226"/>
      <c r="Q526" s="166"/>
      <c r="R526" s="226"/>
      <c r="S526" s="1"/>
      <c r="T526" s="1"/>
      <c r="U526" s="1"/>
      <c r="V526" s="4"/>
      <c r="W526" s="4"/>
      <c r="X526" s="4"/>
      <c r="Y526" s="4"/>
      <c r="Z526" s="4"/>
      <c r="AA526" s="4"/>
      <c r="AB526" s="1"/>
      <c r="AC526" s="1"/>
      <c r="AD526" s="1"/>
      <c r="AE526" s="1"/>
      <c r="AF526" s="1"/>
      <c r="AG526" s="1"/>
      <c r="AH526" s="1"/>
      <c r="AI526" s="1"/>
    </row>
    <row r="527" spans="1:35" s="2" customFormat="1" ht="11.5" x14ac:dyDescent="0.25">
      <c r="A527" s="1"/>
      <c r="B527" s="230"/>
      <c r="C527" s="227"/>
      <c r="D527" s="227"/>
      <c r="E527" s="225"/>
      <c r="F527" s="226"/>
      <c r="G527" s="166"/>
      <c r="H527" s="226"/>
      <c r="I527" s="166"/>
      <c r="J527" s="226"/>
      <c r="K527" s="166"/>
      <c r="L527" s="226"/>
      <c r="M527" s="166"/>
      <c r="N527" s="226"/>
      <c r="O527" s="166"/>
      <c r="P527" s="226"/>
      <c r="Q527" s="166"/>
      <c r="R527" s="226"/>
      <c r="S527" s="1"/>
      <c r="T527" s="1"/>
      <c r="U527" s="1"/>
      <c r="V527" s="4"/>
      <c r="W527" s="4"/>
      <c r="X527" s="4"/>
      <c r="Y527" s="4"/>
      <c r="Z527" s="4"/>
      <c r="AA527" s="4"/>
      <c r="AB527" s="1"/>
      <c r="AC527" s="1"/>
      <c r="AD527" s="1"/>
      <c r="AE527" s="1"/>
      <c r="AF527" s="1"/>
      <c r="AG527" s="1"/>
      <c r="AH527" s="1"/>
      <c r="AI527" s="1"/>
    </row>
    <row r="528" spans="1:35" s="2" customFormat="1" ht="11.5" x14ac:dyDescent="0.25">
      <c r="A528" s="1"/>
      <c r="B528" s="230"/>
      <c r="C528" s="227"/>
      <c r="D528" s="227"/>
      <c r="E528" s="225"/>
      <c r="F528" s="226"/>
      <c r="G528" s="166"/>
      <c r="H528" s="226"/>
      <c r="I528" s="166"/>
      <c r="J528" s="226"/>
      <c r="K528" s="166"/>
      <c r="L528" s="226"/>
      <c r="M528" s="166"/>
      <c r="N528" s="226"/>
      <c r="O528" s="166"/>
      <c r="P528" s="226"/>
      <c r="Q528" s="166"/>
      <c r="R528" s="226"/>
      <c r="S528" s="1"/>
      <c r="T528" s="1"/>
      <c r="U528" s="1"/>
      <c r="V528" s="4"/>
      <c r="W528" s="4"/>
      <c r="X528" s="4"/>
      <c r="Y528" s="4"/>
      <c r="Z528" s="4"/>
      <c r="AA528" s="4"/>
      <c r="AB528" s="1"/>
      <c r="AC528" s="1"/>
      <c r="AD528" s="1"/>
      <c r="AE528" s="1"/>
      <c r="AF528" s="1"/>
      <c r="AG528" s="1"/>
      <c r="AH528" s="1"/>
      <c r="AI528" s="1"/>
    </row>
    <row r="529" spans="1:35" s="2" customFormat="1" ht="11.5" x14ac:dyDescent="0.25">
      <c r="A529" s="1"/>
      <c r="B529" s="230"/>
      <c r="C529" s="227"/>
      <c r="D529" s="227"/>
      <c r="E529" s="225"/>
      <c r="F529" s="226"/>
      <c r="G529" s="166"/>
      <c r="H529" s="226"/>
      <c r="I529" s="166"/>
      <c r="J529" s="226"/>
      <c r="K529" s="166"/>
      <c r="L529" s="226"/>
      <c r="M529" s="166"/>
      <c r="N529" s="226"/>
      <c r="O529" s="166"/>
      <c r="P529" s="226"/>
      <c r="Q529" s="166"/>
      <c r="R529" s="226"/>
      <c r="S529" s="1"/>
      <c r="T529" s="1"/>
      <c r="U529" s="1"/>
      <c r="V529" s="4"/>
      <c r="W529" s="4"/>
      <c r="X529" s="4"/>
      <c r="Y529" s="4"/>
      <c r="Z529" s="4"/>
      <c r="AA529" s="4"/>
      <c r="AB529" s="1"/>
      <c r="AC529" s="1"/>
      <c r="AD529" s="1"/>
      <c r="AE529" s="1"/>
      <c r="AF529" s="1"/>
      <c r="AG529" s="1"/>
      <c r="AH529" s="1"/>
      <c r="AI529" s="1"/>
    </row>
    <row r="530" spans="1:35" s="2" customFormat="1" ht="11.5" x14ac:dyDescent="0.25">
      <c r="A530" s="1"/>
      <c r="B530" s="230"/>
      <c r="C530" s="227"/>
      <c r="D530" s="227"/>
      <c r="E530" s="225"/>
      <c r="F530" s="226"/>
      <c r="G530" s="166"/>
      <c r="H530" s="226"/>
      <c r="I530" s="166"/>
      <c r="J530" s="226"/>
      <c r="K530" s="166"/>
      <c r="L530" s="226"/>
      <c r="M530" s="166"/>
      <c r="N530" s="226"/>
      <c r="O530" s="166"/>
      <c r="P530" s="226"/>
      <c r="Q530" s="166"/>
      <c r="R530" s="226"/>
      <c r="S530" s="1"/>
      <c r="T530" s="1"/>
      <c r="U530" s="1"/>
      <c r="V530" s="4"/>
      <c r="W530" s="4"/>
      <c r="X530" s="4"/>
      <c r="Y530" s="4"/>
      <c r="Z530" s="4"/>
      <c r="AA530" s="4"/>
      <c r="AB530" s="1"/>
      <c r="AC530" s="1"/>
      <c r="AD530" s="1"/>
      <c r="AE530" s="1"/>
      <c r="AF530" s="1"/>
      <c r="AG530" s="1"/>
      <c r="AH530" s="1"/>
      <c r="AI530" s="1"/>
    </row>
    <row r="531" spans="1:35" s="2" customFormat="1" ht="11.5" x14ac:dyDescent="0.25">
      <c r="A531" s="1"/>
      <c r="B531" s="230"/>
      <c r="C531" s="227"/>
      <c r="D531" s="227"/>
      <c r="E531" s="225"/>
      <c r="F531" s="226"/>
      <c r="G531" s="166"/>
      <c r="H531" s="226"/>
      <c r="I531" s="166"/>
      <c r="J531" s="226"/>
      <c r="K531" s="166"/>
      <c r="L531" s="226"/>
      <c r="M531" s="166"/>
      <c r="N531" s="226"/>
      <c r="O531" s="166"/>
      <c r="P531" s="226"/>
      <c r="Q531" s="166"/>
      <c r="R531" s="226"/>
      <c r="S531" s="1"/>
      <c r="T531" s="1"/>
      <c r="U531" s="1"/>
      <c r="V531" s="4"/>
      <c r="W531" s="4"/>
      <c r="X531" s="4"/>
      <c r="Y531" s="4"/>
      <c r="Z531" s="4"/>
      <c r="AA531" s="4"/>
      <c r="AB531" s="1"/>
      <c r="AC531" s="1"/>
      <c r="AD531" s="1"/>
      <c r="AE531" s="1"/>
      <c r="AF531" s="1"/>
      <c r="AG531" s="1"/>
      <c r="AH531" s="1"/>
      <c r="AI531" s="1"/>
    </row>
    <row r="532" spans="1:35" s="2" customFormat="1" ht="11.5" x14ac:dyDescent="0.25">
      <c r="A532" s="1"/>
      <c r="B532" s="230"/>
      <c r="C532" s="227"/>
      <c r="D532" s="227"/>
      <c r="E532" s="225"/>
      <c r="F532" s="226"/>
      <c r="G532" s="166"/>
      <c r="H532" s="226"/>
      <c r="I532" s="166"/>
      <c r="J532" s="226"/>
      <c r="K532" s="166"/>
      <c r="L532" s="226"/>
      <c r="M532" s="166"/>
      <c r="N532" s="226"/>
      <c r="O532" s="166"/>
      <c r="P532" s="226"/>
      <c r="Q532" s="166"/>
      <c r="R532" s="226"/>
      <c r="S532" s="1"/>
      <c r="T532" s="1"/>
      <c r="U532" s="1"/>
      <c r="V532" s="4"/>
      <c r="W532" s="4"/>
      <c r="X532" s="4"/>
      <c r="Y532" s="4"/>
      <c r="Z532" s="4"/>
      <c r="AA532" s="4"/>
      <c r="AB532" s="1"/>
      <c r="AC532" s="1"/>
      <c r="AD532" s="1"/>
      <c r="AE532" s="1"/>
      <c r="AF532" s="1"/>
      <c r="AG532" s="1"/>
      <c r="AH532" s="1"/>
      <c r="AI532" s="1"/>
    </row>
    <row r="533" spans="1:35" s="2" customFormat="1" ht="11.5" x14ac:dyDescent="0.25">
      <c r="A533" s="1"/>
      <c r="B533" s="230"/>
      <c r="C533" s="227"/>
      <c r="D533" s="227"/>
      <c r="E533" s="225"/>
      <c r="F533" s="226"/>
      <c r="G533" s="166"/>
      <c r="H533" s="226"/>
      <c r="I533" s="166"/>
      <c r="J533" s="226"/>
      <c r="K533" s="166"/>
      <c r="L533" s="226"/>
      <c r="M533" s="166"/>
      <c r="N533" s="226"/>
      <c r="O533" s="166"/>
      <c r="P533" s="226"/>
      <c r="Q533" s="166"/>
      <c r="R533" s="226"/>
      <c r="S533" s="1"/>
      <c r="T533" s="1"/>
      <c r="U533" s="1"/>
      <c r="V533" s="4"/>
      <c r="W533" s="4"/>
      <c r="X533" s="4"/>
      <c r="Y533" s="4"/>
      <c r="Z533" s="4"/>
      <c r="AA533" s="4"/>
      <c r="AB533" s="1"/>
      <c r="AC533" s="1"/>
      <c r="AD533" s="1"/>
      <c r="AE533" s="1"/>
      <c r="AF533" s="1"/>
      <c r="AG533" s="1"/>
      <c r="AH533" s="1"/>
      <c r="AI533" s="1"/>
    </row>
    <row r="534" spans="1:35" s="2" customFormat="1" ht="11.5" x14ac:dyDescent="0.25">
      <c r="A534" s="1"/>
      <c r="B534" s="230"/>
      <c r="C534" s="227"/>
      <c r="D534" s="227"/>
      <c r="E534" s="225"/>
      <c r="F534" s="226"/>
      <c r="G534" s="166"/>
      <c r="H534" s="226"/>
      <c r="I534" s="166"/>
      <c r="J534" s="226"/>
      <c r="K534" s="166"/>
      <c r="L534" s="226"/>
      <c r="M534" s="166"/>
      <c r="N534" s="226"/>
      <c r="O534" s="166"/>
      <c r="P534" s="226"/>
      <c r="Q534" s="166"/>
      <c r="R534" s="226"/>
      <c r="S534" s="1"/>
      <c r="T534" s="1"/>
      <c r="U534" s="1"/>
      <c r="V534" s="4"/>
      <c r="W534" s="4"/>
      <c r="X534" s="4"/>
      <c r="Y534" s="4"/>
      <c r="Z534" s="4"/>
      <c r="AA534" s="4"/>
      <c r="AB534" s="1"/>
      <c r="AC534" s="1"/>
      <c r="AD534" s="1"/>
      <c r="AE534" s="1"/>
      <c r="AF534" s="1"/>
      <c r="AG534" s="1"/>
      <c r="AH534" s="1"/>
      <c r="AI534" s="1"/>
    </row>
    <row r="535" spans="1:35" s="2" customFormat="1" ht="11.5" x14ac:dyDescent="0.25">
      <c r="A535" s="1"/>
      <c r="B535" s="230"/>
      <c r="C535" s="227"/>
      <c r="D535" s="227"/>
      <c r="E535" s="225"/>
      <c r="F535" s="226"/>
      <c r="G535" s="166"/>
      <c r="H535" s="226"/>
      <c r="I535" s="166"/>
      <c r="J535" s="226"/>
      <c r="K535" s="166"/>
      <c r="L535" s="226"/>
      <c r="M535" s="166"/>
      <c r="N535" s="226"/>
      <c r="O535" s="166"/>
      <c r="P535" s="226"/>
      <c r="Q535" s="166"/>
      <c r="R535" s="226"/>
      <c r="S535" s="1"/>
      <c r="T535" s="1"/>
      <c r="U535" s="1"/>
      <c r="V535" s="4"/>
      <c r="W535" s="4"/>
      <c r="X535" s="4"/>
      <c r="Y535" s="4"/>
      <c r="Z535" s="4"/>
      <c r="AA535" s="4"/>
      <c r="AB535" s="1"/>
      <c r="AC535" s="1"/>
      <c r="AD535" s="1"/>
      <c r="AE535" s="1"/>
      <c r="AF535" s="1"/>
      <c r="AG535" s="1"/>
      <c r="AH535" s="1"/>
      <c r="AI535" s="1"/>
    </row>
    <row r="536" spans="1:35" s="2" customFormat="1" ht="11.5" x14ac:dyDescent="0.25">
      <c r="A536" s="1"/>
      <c r="B536" s="230"/>
      <c r="C536" s="227"/>
      <c r="D536" s="227"/>
      <c r="E536" s="225"/>
      <c r="F536" s="226"/>
      <c r="G536" s="166"/>
      <c r="H536" s="226"/>
      <c r="I536" s="166"/>
      <c r="J536" s="226"/>
      <c r="K536" s="166"/>
      <c r="L536" s="226"/>
      <c r="M536" s="166"/>
      <c r="N536" s="226"/>
      <c r="O536" s="166"/>
      <c r="P536" s="226"/>
      <c r="Q536" s="166"/>
      <c r="R536" s="226"/>
      <c r="S536" s="1"/>
      <c r="T536" s="1"/>
      <c r="U536" s="1"/>
      <c r="V536" s="4"/>
      <c r="W536" s="4"/>
      <c r="X536" s="4"/>
      <c r="Y536" s="4"/>
      <c r="Z536" s="4"/>
      <c r="AA536" s="4"/>
      <c r="AB536" s="1"/>
      <c r="AC536" s="1"/>
      <c r="AD536" s="1"/>
      <c r="AE536" s="1"/>
      <c r="AF536" s="1"/>
      <c r="AG536" s="1"/>
      <c r="AH536" s="1"/>
      <c r="AI536" s="1"/>
    </row>
    <row r="537" spans="1:35" s="2" customFormat="1" ht="11.5" x14ac:dyDescent="0.25">
      <c r="A537" s="1"/>
      <c r="B537" s="230"/>
      <c r="C537" s="227"/>
      <c r="D537" s="227"/>
      <c r="E537" s="225"/>
      <c r="F537" s="226"/>
      <c r="G537" s="166"/>
      <c r="H537" s="226"/>
      <c r="I537" s="166"/>
      <c r="J537" s="226"/>
      <c r="K537" s="166"/>
      <c r="L537" s="226"/>
      <c r="M537" s="166"/>
      <c r="N537" s="226"/>
      <c r="O537" s="166"/>
      <c r="P537" s="226"/>
      <c r="Q537" s="166"/>
      <c r="R537" s="226"/>
      <c r="S537" s="1"/>
      <c r="T537" s="1"/>
      <c r="U537" s="1"/>
      <c r="V537" s="4"/>
      <c r="W537" s="4"/>
      <c r="X537" s="4"/>
      <c r="Y537" s="4"/>
      <c r="Z537" s="4"/>
      <c r="AA537" s="4"/>
      <c r="AB537" s="1"/>
      <c r="AC537" s="1"/>
      <c r="AD537" s="1"/>
      <c r="AE537" s="1"/>
      <c r="AF537" s="1"/>
      <c r="AG537" s="1"/>
      <c r="AH537" s="1"/>
      <c r="AI537" s="1"/>
    </row>
    <row r="538" spans="1:35" s="2" customFormat="1" ht="11.5" x14ac:dyDescent="0.25">
      <c r="A538" s="1"/>
      <c r="B538" s="230"/>
      <c r="C538" s="227"/>
      <c r="D538" s="227"/>
      <c r="E538" s="225"/>
      <c r="F538" s="226"/>
      <c r="G538" s="166"/>
      <c r="H538" s="226"/>
      <c r="I538" s="166"/>
      <c r="J538" s="226"/>
      <c r="K538" s="166"/>
      <c r="L538" s="226"/>
      <c r="M538" s="166"/>
      <c r="N538" s="226"/>
      <c r="O538" s="166"/>
      <c r="P538" s="226"/>
      <c r="Q538" s="166"/>
      <c r="R538" s="226"/>
      <c r="S538" s="1"/>
      <c r="T538" s="1"/>
      <c r="U538" s="1"/>
      <c r="V538" s="4"/>
      <c r="W538" s="4"/>
      <c r="X538" s="4"/>
      <c r="Y538" s="4"/>
      <c r="Z538" s="4"/>
      <c r="AA538" s="4"/>
      <c r="AB538" s="1"/>
      <c r="AC538" s="1"/>
      <c r="AD538" s="1"/>
      <c r="AE538" s="1"/>
      <c r="AF538" s="1"/>
      <c r="AG538" s="1"/>
      <c r="AH538" s="1"/>
      <c r="AI538" s="1"/>
    </row>
    <row r="539" spans="1:35" s="2" customFormat="1" ht="11.5" x14ac:dyDescent="0.25">
      <c r="A539" s="1"/>
      <c r="B539" s="230"/>
      <c r="C539" s="227"/>
      <c r="D539" s="227"/>
      <c r="E539" s="225"/>
      <c r="F539" s="226"/>
      <c r="G539" s="166"/>
      <c r="H539" s="226"/>
      <c r="I539" s="166"/>
      <c r="J539" s="226"/>
      <c r="K539" s="166"/>
      <c r="L539" s="226"/>
      <c r="M539" s="166"/>
      <c r="N539" s="226"/>
      <c r="O539" s="166"/>
      <c r="P539" s="226"/>
      <c r="Q539" s="166"/>
      <c r="R539" s="226"/>
      <c r="S539" s="1"/>
      <c r="T539" s="1"/>
      <c r="U539" s="1"/>
      <c r="V539" s="4"/>
      <c r="W539" s="4"/>
      <c r="X539" s="4"/>
      <c r="Y539" s="4"/>
      <c r="Z539" s="4"/>
      <c r="AA539" s="4"/>
      <c r="AB539" s="1"/>
      <c r="AC539" s="1"/>
      <c r="AD539" s="1"/>
      <c r="AE539" s="1"/>
      <c r="AF539" s="1"/>
      <c r="AG539" s="1"/>
      <c r="AH539" s="1"/>
      <c r="AI539" s="1"/>
    </row>
    <row r="540" spans="1:35" s="2" customFormat="1" ht="11.5" x14ac:dyDescent="0.25">
      <c r="A540" s="1"/>
      <c r="B540" s="227"/>
      <c r="C540" s="166"/>
      <c r="D540" s="225"/>
      <c r="E540" s="225"/>
      <c r="F540" s="226"/>
      <c r="G540" s="166"/>
      <c r="H540" s="226"/>
      <c r="I540" s="166"/>
      <c r="J540" s="226"/>
      <c r="K540" s="166"/>
      <c r="L540" s="226"/>
      <c r="M540" s="166"/>
      <c r="N540" s="226"/>
      <c r="O540" s="166"/>
      <c r="P540" s="226"/>
      <c r="Q540" s="166"/>
      <c r="R540" s="226"/>
      <c r="S540" s="1"/>
      <c r="T540" s="1"/>
      <c r="U540" s="1"/>
      <c r="V540" s="4"/>
      <c r="W540" s="4"/>
      <c r="X540" s="4"/>
      <c r="Y540" s="4"/>
      <c r="Z540" s="4"/>
      <c r="AA540" s="4"/>
      <c r="AB540" s="1"/>
      <c r="AC540" s="1"/>
      <c r="AD540" s="1"/>
      <c r="AE540" s="1"/>
      <c r="AF540" s="1"/>
      <c r="AG540" s="1"/>
      <c r="AH540" s="1"/>
      <c r="AI540" s="1"/>
    </row>
    <row r="541" spans="1:35" s="2" customFormat="1" ht="11.5" x14ac:dyDescent="0.25">
      <c r="A541" s="1"/>
      <c r="B541" s="227"/>
      <c r="C541" s="166"/>
      <c r="D541" s="225"/>
      <c r="E541" s="225"/>
      <c r="F541" s="226"/>
      <c r="G541" s="166"/>
      <c r="H541" s="226"/>
      <c r="I541" s="166"/>
      <c r="J541" s="226"/>
      <c r="K541" s="166"/>
      <c r="L541" s="226"/>
      <c r="M541" s="166"/>
      <c r="N541" s="226"/>
      <c r="O541" s="166"/>
      <c r="P541" s="226"/>
      <c r="Q541" s="166"/>
      <c r="R541" s="226"/>
      <c r="S541" s="1"/>
      <c r="T541" s="1"/>
      <c r="U541" s="1"/>
      <c r="V541" s="4"/>
      <c r="W541" s="4"/>
      <c r="X541" s="4"/>
      <c r="Y541" s="4"/>
      <c r="Z541" s="4"/>
      <c r="AA541" s="4"/>
      <c r="AB541" s="1"/>
      <c r="AC541" s="1"/>
      <c r="AD541" s="1"/>
      <c r="AE541" s="1"/>
      <c r="AF541" s="1"/>
      <c r="AG541" s="1"/>
      <c r="AH541" s="1"/>
      <c r="AI541" s="1"/>
    </row>
    <row r="542" spans="1:35" ht="11.5" x14ac:dyDescent="0.25">
      <c r="B542" s="166"/>
      <c r="C542" s="166"/>
      <c r="D542" s="225"/>
      <c r="E542" s="225"/>
      <c r="F542" s="226"/>
      <c r="G542" s="166"/>
      <c r="H542" s="226"/>
      <c r="I542" s="166"/>
      <c r="J542" s="226"/>
      <c r="K542" s="166"/>
      <c r="L542" s="226"/>
      <c r="M542" s="166"/>
      <c r="N542" s="226"/>
      <c r="O542" s="166"/>
      <c r="P542" s="226"/>
      <c r="Q542" s="166"/>
      <c r="R542" s="226"/>
    </row>
    <row r="543" spans="1:35" ht="11.5" x14ac:dyDescent="0.25">
      <c r="B543" s="166"/>
      <c r="C543" s="166"/>
      <c r="D543" s="225"/>
      <c r="E543" s="225"/>
      <c r="F543" s="226"/>
      <c r="G543" s="166"/>
      <c r="H543" s="226"/>
      <c r="I543" s="166"/>
      <c r="J543" s="226"/>
      <c r="K543" s="166"/>
      <c r="L543" s="226"/>
      <c r="M543" s="166"/>
      <c r="N543" s="226"/>
      <c r="O543" s="166"/>
      <c r="P543" s="226"/>
      <c r="Q543" s="166"/>
      <c r="R543" s="226"/>
    </row>
    <row r="544" spans="1:35" ht="11.5" x14ac:dyDescent="0.25">
      <c r="B544" s="166"/>
      <c r="C544" s="166"/>
      <c r="D544" s="225"/>
      <c r="E544" s="225"/>
      <c r="F544" s="226"/>
      <c r="G544" s="166"/>
      <c r="H544" s="226"/>
      <c r="I544" s="166"/>
      <c r="J544" s="226"/>
      <c r="K544" s="166"/>
      <c r="L544" s="226"/>
      <c r="M544" s="166"/>
      <c r="N544" s="226"/>
      <c r="O544" s="166"/>
      <c r="P544" s="226"/>
      <c r="Q544" s="166"/>
      <c r="R544" s="226"/>
    </row>
    <row r="545" spans="2:18" ht="11.5" x14ac:dyDescent="0.25">
      <c r="B545" s="166"/>
      <c r="C545" s="166"/>
      <c r="D545" s="225"/>
      <c r="E545" s="225"/>
      <c r="F545" s="226"/>
      <c r="G545" s="166"/>
      <c r="H545" s="226"/>
      <c r="I545" s="166"/>
      <c r="J545" s="226"/>
      <c r="K545" s="166"/>
      <c r="L545" s="226"/>
      <c r="M545" s="166"/>
      <c r="N545" s="226"/>
      <c r="O545" s="166"/>
      <c r="P545" s="226"/>
      <c r="Q545" s="166"/>
      <c r="R545" s="226"/>
    </row>
    <row r="546" spans="2:18" ht="11.5" x14ac:dyDescent="0.25">
      <c r="B546" s="166"/>
      <c r="C546" s="166"/>
      <c r="D546" s="225"/>
      <c r="E546" s="225"/>
      <c r="F546" s="226"/>
      <c r="G546" s="166"/>
      <c r="H546" s="226"/>
      <c r="I546" s="166"/>
      <c r="J546" s="226"/>
      <c r="K546" s="166"/>
      <c r="L546" s="226"/>
      <c r="M546" s="166"/>
      <c r="N546" s="226"/>
      <c r="O546" s="166"/>
      <c r="P546" s="226"/>
      <c r="Q546" s="166"/>
      <c r="R546" s="226"/>
    </row>
    <row r="547" spans="2:18" ht="11.5" x14ac:dyDescent="0.25">
      <c r="B547" s="166"/>
      <c r="C547" s="166"/>
      <c r="D547" s="225"/>
      <c r="E547" s="225"/>
      <c r="F547" s="226"/>
      <c r="G547" s="166"/>
      <c r="H547" s="226"/>
      <c r="I547" s="166"/>
      <c r="J547" s="226"/>
      <c r="K547" s="166"/>
      <c r="L547" s="226"/>
      <c r="M547" s="166"/>
      <c r="N547" s="226"/>
      <c r="O547" s="166"/>
      <c r="P547" s="226"/>
      <c r="Q547" s="166"/>
      <c r="R547" s="226"/>
    </row>
    <row r="548" spans="2:18" ht="11.5" x14ac:dyDescent="0.25">
      <c r="B548" s="166"/>
      <c r="C548" s="166"/>
      <c r="D548" s="225"/>
      <c r="E548" s="225"/>
      <c r="F548" s="226"/>
      <c r="G548" s="166"/>
      <c r="H548" s="226"/>
      <c r="I548" s="166"/>
      <c r="J548" s="226"/>
      <c r="K548" s="166"/>
      <c r="L548" s="226"/>
      <c r="M548" s="166"/>
      <c r="N548" s="226"/>
      <c r="O548" s="166"/>
      <c r="P548" s="226"/>
      <c r="Q548" s="166"/>
      <c r="R548" s="226"/>
    </row>
    <row r="549" spans="2:18" ht="11.5" x14ac:dyDescent="0.25">
      <c r="B549" s="166"/>
      <c r="C549" s="166"/>
      <c r="D549" s="225"/>
      <c r="E549" s="225"/>
      <c r="F549" s="226"/>
      <c r="G549" s="166"/>
      <c r="H549" s="226"/>
      <c r="I549" s="166"/>
      <c r="J549" s="226"/>
      <c r="K549" s="166"/>
      <c r="L549" s="226"/>
      <c r="M549" s="166"/>
      <c r="N549" s="226"/>
      <c r="O549" s="166"/>
      <c r="P549" s="226"/>
      <c r="Q549" s="166"/>
      <c r="R549" s="226"/>
    </row>
    <row r="550" spans="2:18" ht="11.5" x14ac:dyDescent="0.25">
      <c r="B550" s="166"/>
      <c r="C550" s="166"/>
      <c r="D550" s="225"/>
      <c r="E550" s="225"/>
      <c r="F550" s="226"/>
      <c r="G550" s="166"/>
      <c r="H550" s="226"/>
      <c r="I550" s="166"/>
      <c r="J550" s="226"/>
      <c r="K550" s="166"/>
      <c r="L550" s="226"/>
      <c r="M550" s="166"/>
      <c r="N550" s="226"/>
      <c r="O550" s="166"/>
      <c r="P550" s="226"/>
      <c r="Q550" s="166"/>
      <c r="R550" s="226"/>
    </row>
    <row r="551" spans="2:18" ht="11.5" x14ac:dyDescent="0.25">
      <c r="B551" s="166"/>
      <c r="C551" s="166"/>
      <c r="D551" s="225"/>
      <c r="E551" s="225"/>
      <c r="F551" s="226"/>
      <c r="G551" s="166"/>
      <c r="H551" s="226"/>
      <c r="I551" s="166"/>
      <c r="J551" s="226"/>
      <c r="K551" s="166"/>
      <c r="L551" s="226"/>
      <c r="M551" s="166"/>
      <c r="N551" s="226"/>
      <c r="O551" s="166"/>
      <c r="P551" s="226"/>
      <c r="Q551" s="166"/>
      <c r="R551" s="226"/>
    </row>
    <row r="552" spans="2:18" ht="11.5" x14ac:dyDescent="0.25">
      <c r="B552" s="166"/>
      <c r="C552" s="166"/>
      <c r="D552" s="225"/>
      <c r="E552" s="225"/>
      <c r="F552" s="226"/>
      <c r="G552" s="166"/>
      <c r="H552" s="226"/>
      <c r="I552" s="166"/>
      <c r="J552" s="226"/>
      <c r="K552" s="166"/>
      <c r="L552" s="226"/>
      <c r="M552" s="166"/>
      <c r="N552" s="226"/>
      <c r="O552" s="166"/>
      <c r="P552" s="226"/>
      <c r="Q552" s="166"/>
      <c r="R552" s="226"/>
    </row>
    <row r="553" spans="2:18" ht="11.5" x14ac:dyDescent="0.25">
      <c r="B553" s="166"/>
      <c r="C553" s="166"/>
      <c r="D553" s="225"/>
      <c r="E553" s="225"/>
      <c r="F553" s="226"/>
      <c r="G553" s="166"/>
      <c r="H553" s="226"/>
      <c r="I553" s="166"/>
      <c r="J553" s="226"/>
      <c r="K553" s="166"/>
      <c r="L553" s="226"/>
      <c r="M553" s="166"/>
      <c r="N553" s="226"/>
      <c r="O553" s="166"/>
      <c r="P553" s="226"/>
      <c r="Q553" s="166"/>
      <c r="R553" s="226"/>
    </row>
    <row r="554" spans="2:18" ht="11.5" x14ac:dyDescent="0.25">
      <c r="B554" s="166"/>
      <c r="C554" s="166"/>
      <c r="D554" s="225"/>
      <c r="E554" s="225"/>
      <c r="F554" s="226"/>
      <c r="G554" s="166"/>
      <c r="H554" s="226"/>
      <c r="I554" s="166"/>
      <c r="J554" s="226"/>
      <c r="K554" s="166"/>
      <c r="L554" s="226"/>
      <c r="M554" s="166"/>
      <c r="N554" s="226"/>
      <c r="O554" s="166"/>
      <c r="P554" s="226"/>
      <c r="Q554" s="166"/>
      <c r="R554" s="226"/>
    </row>
    <row r="555" spans="2:18" ht="11.5" x14ac:dyDescent="0.25">
      <c r="B555" s="166"/>
      <c r="C555" s="166"/>
      <c r="D555" s="225"/>
      <c r="E555" s="225"/>
      <c r="F555" s="226"/>
      <c r="G555" s="166"/>
      <c r="H555" s="226"/>
      <c r="I555" s="166"/>
      <c r="J555" s="226"/>
      <c r="K555" s="166"/>
      <c r="L555" s="226"/>
      <c r="M555" s="166"/>
      <c r="N555" s="226"/>
      <c r="O555" s="166"/>
      <c r="P555" s="226"/>
      <c r="Q555" s="166"/>
      <c r="R555" s="226"/>
    </row>
    <row r="556" spans="2:18" ht="11.5" x14ac:dyDescent="0.25">
      <c r="B556" s="166"/>
      <c r="C556" s="166"/>
      <c r="D556" s="225"/>
      <c r="E556" s="225"/>
      <c r="F556" s="226"/>
      <c r="G556" s="166"/>
      <c r="H556" s="226"/>
      <c r="I556" s="166"/>
      <c r="J556" s="226"/>
      <c r="K556" s="166"/>
      <c r="L556" s="226"/>
      <c r="M556" s="166"/>
      <c r="N556" s="226"/>
      <c r="O556" s="166"/>
      <c r="P556" s="226"/>
      <c r="Q556" s="166"/>
      <c r="R556" s="226"/>
    </row>
    <row r="557" spans="2:18" ht="11.5" x14ac:dyDescent="0.25">
      <c r="B557" s="166"/>
      <c r="C557" s="166"/>
      <c r="D557" s="225"/>
      <c r="E557" s="225"/>
      <c r="F557" s="226"/>
      <c r="G557" s="166"/>
      <c r="H557" s="226"/>
      <c r="I557" s="166"/>
      <c r="J557" s="226"/>
      <c r="K557" s="166"/>
      <c r="L557" s="226"/>
      <c r="M557" s="166"/>
      <c r="N557" s="226"/>
      <c r="O557" s="166"/>
      <c r="P557" s="226"/>
      <c r="Q557" s="166"/>
      <c r="R557" s="226"/>
    </row>
    <row r="558" spans="2:18" ht="11.5" x14ac:dyDescent="0.25">
      <c r="B558" s="166"/>
      <c r="C558" s="166"/>
      <c r="D558" s="225"/>
      <c r="E558" s="225"/>
      <c r="F558" s="226"/>
      <c r="G558" s="166"/>
      <c r="H558" s="226"/>
      <c r="I558" s="166"/>
      <c r="J558" s="226"/>
      <c r="K558" s="166"/>
      <c r="L558" s="226"/>
      <c r="M558" s="166"/>
      <c r="N558" s="226"/>
      <c r="O558" s="166"/>
      <c r="P558" s="226"/>
      <c r="Q558" s="166"/>
      <c r="R558" s="226"/>
    </row>
    <row r="559" spans="2:18" ht="11.5" x14ac:dyDescent="0.25">
      <c r="B559" s="166"/>
      <c r="C559" s="166"/>
      <c r="D559" s="225"/>
      <c r="E559" s="225"/>
      <c r="F559" s="226"/>
      <c r="G559" s="166"/>
      <c r="H559" s="226"/>
      <c r="I559" s="166"/>
      <c r="J559" s="226"/>
      <c r="K559" s="166"/>
      <c r="L559" s="226"/>
      <c r="M559" s="166"/>
      <c r="N559" s="226"/>
      <c r="O559" s="166"/>
      <c r="P559" s="226"/>
      <c r="Q559" s="166"/>
      <c r="R559" s="226"/>
    </row>
    <row r="560" spans="2:18" ht="11.5" x14ac:dyDescent="0.25">
      <c r="B560" s="166"/>
      <c r="C560" s="166"/>
      <c r="D560" s="225"/>
      <c r="E560" s="225"/>
      <c r="F560" s="226"/>
      <c r="G560" s="166"/>
      <c r="H560" s="226"/>
      <c r="I560" s="166"/>
      <c r="J560" s="226"/>
      <c r="K560" s="166"/>
      <c r="L560" s="226"/>
      <c r="M560" s="166"/>
      <c r="N560" s="226"/>
      <c r="O560" s="166"/>
      <c r="P560" s="226"/>
      <c r="Q560" s="166"/>
      <c r="R560" s="226"/>
    </row>
    <row r="561" spans="2:18" ht="11.5" x14ac:dyDescent="0.25">
      <c r="B561" s="166"/>
      <c r="C561" s="166"/>
      <c r="D561" s="225"/>
      <c r="E561" s="225"/>
      <c r="F561" s="226"/>
      <c r="G561" s="166"/>
      <c r="H561" s="226"/>
      <c r="I561" s="166"/>
      <c r="J561" s="226"/>
      <c r="K561" s="166"/>
      <c r="L561" s="226"/>
      <c r="M561" s="166"/>
      <c r="N561" s="226"/>
      <c r="O561" s="166"/>
      <c r="P561" s="226"/>
      <c r="Q561" s="166"/>
      <c r="R561" s="226"/>
    </row>
    <row r="562" spans="2:18" ht="11.5" x14ac:dyDescent="0.25">
      <c r="B562" s="166"/>
      <c r="C562" s="166"/>
      <c r="D562" s="225"/>
      <c r="E562" s="225"/>
      <c r="F562" s="226"/>
      <c r="G562" s="166"/>
      <c r="H562" s="226"/>
      <c r="I562" s="166"/>
      <c r="J562" s="226"/>
      <c r="K562" s="166"/>
      <c r="L562" s="226"/>
      <c r="M562" s="166"/>
      <c r="N562" s="226"/>
      <c r="O562" s="166"/>
      <c r="P562" s="226"/>
      <c r="Q562" s="166"/>
      <c r="R562" s="226"/>
    </row>
    <row r="563" spans="2:18" ht="11.5" x14ac:dyDescent="0.25">
      <c r="B563" s="166"/>
      <c r="C563" s="166"/>
      <c r="D563" s="225"/>
      <c r="E563" s="225"/>
      <c r="F563" s="226"/>
      <c r="G563" s="166"/>
      <c r="H563" s="226"/>
      <c r="I563" s="166"/>
      <c r="J563" s="226"/>
      <c r="K563" s="166"/>
      <c r="L563" s="226"/>
      <c r="M563" s="166"/>
      <c r="N563" s="226"/>
      <c r="O563" s="166"/>
      <c r="P563" s="226"/>
      <c r="Q563" s="166"/>
      <c r="R563" s="226"/>
    </row>
    <row r="564" spans="2:18" ht="11.5" x14ac:dyDescent="0.25">
      <c r="B564" s="166"/>
      <c r="C564" s="166"/>
      <c r="D564" s="225"/>
      <c r="E564" s="225"/>
      <c r="F564" s="226"/>
      <c r="G564" s="166"/>
      <c r="H564" s="226"/>
      <c r="I564" s="166"/>
      <c r="J564" s="226"/>
      <c r="K564" s="166"/>
      <c r="L564" s="226"/>
      <c r="M564" s="166"/>
      <c r="N564" s="226"/>
      <c r="O564" s="166"/>
      <c r="P564" s="226"/>
      <c r="Q564" s="166"/>
      <c r="R564" s="226"/>
    </row>
    <row r="565" spans="2:18" ht="11.5" x14ac:dyDescent="0.25">
      <c r="B565" s="166"/>
      <c r="C565" s="166"/>
      <c r="D565" s="225"/>
      <c r="E565" s="225"/>
      <c r="F565" s="226"/>
      <c r="G565" s="166"/>
      <c r="H565" s="226"/>
      <c r="I565" s="166"/>
      <c r="J565" s="226"/>
      <c r="K565" s="166"/>
      <c r="L565" s="226"/>
      <c r="M565" s="166"/>
      <c r="N565" s="226"/>
      <c r="O565" s="166"/>
      <c r="P565" s="226"/>
      <c r="Q565" s="166"/>
      <c r="R565" s="226"/>
    </row>
    <row r="566" spans="2:18" ht="11.5" x14ac:dyDescent="0.25">
      <c r="B566" s="166"/>
      <c r="C566" s="166"/>
      <c r="D566" s="225"/>
      <c r="E566" s="225"/>
      <c r="F566" s="226"/>
      <c r="G566" s="166"/>
      <c r="H566" s="226"/>
      <c r="I566" s="166"/>
      <c r="J566" s="226"/>
      <c r="K566" s="166"/>
      <c r="L566" s="226"/>
      <c r="M566" s="166"/>
      <c r="N566" s="226"/>
      <c r="O566" s="166"/>
      <c r="P566" s="226"/>
      <c r="Q566" s="166"/>
      <c r="R566" s="226"/>
    </row>
    <row r="567" spans="2:18" ht="11.5" x14ac:dyDescent="0.25">
      <c r="B567" s="166"/>
      <c r="C567" s="166"/>
      <c r="D567" s="225"/>
      <c r="E567" s="225"/>
      <c r="F567" s="226"/>
      <c r="G567" s="166"/>
      <c r="H567" s="226"/>
      <c r="I567" s="166"/>
      <c r="J567" s="226"/>
      <c r="K567" s="166"/>
      <c r="L567" s="226"/>
      <c r="M567" s="166"/>
      <c r="N567" s="226"/>
      <c r="O567" s="166"/>
      <c r="P567" s="226"/>
      <c r="Q567" s="166"/>
      <c r="R567" s="226"/>
    </row>
    <row r="568" spans="2:18" ht="11.5" x14ac:dyDescent="0.25">
      <c r="B568" s="166"/>
      <c r="C568" s="166"/>
      <c r="D568" s="225"/>
      <c r="E568" s="225"/>
      <c r="F568" s="226"/>
      <c r="G568" s="166"/>
      <c r="H568" s="226"/>
      <c r="I568" s="166"/>
      <c r="J568" s="226"/>
      <c r="K568" s="166"/>
      <c r="L568" s="226"/>
      <c r="M568" s="166"/>
      <c r="N568" s="226"/>
      <c r="O568" s="166"/>
      <c r="P568" s="226"/>
      <c r="Q568" s="166"/>
      <c r="R568" s="226"/>
    </row>
    <row r="569" spans="2:18" ht="11.5" x14ac:dyDescent="0.25">
      <c r="B569" s="166"/>
      <c r="C569" s="166"/>
      <c r="D569" s="225"/>
      <c r="E569" s="225"/>
      <c r="F569" s="226"/>
      <c r="G569" s="166"/>
      <c r="H569" s="226"/>
      <c r="I569" s="166"/>
      <c r="J569" s="226"/>
      <c r="K569" s="166"/>
      <c r="L569" s="226"/>
      <c r="M569" s="166"/>
      <c r="N569" s="226"/>
      <c r="O569" s="166"/>
      <c r="P569" s="226"/>
      <c r="Q569" s="166"/>
      <c r="R569" s="226"/>
    </row>
    <row r="570" spans="2:18" ht="11.5" x14ac:dyDescent="0.25">
      <c r="B570" s="166"/>
      <c r="C570" s="166"/>
      <c r="D570" s="225"/>
      <c r="E570" s="225"/>
      <c r="F570" s="226"/>
      <c r="G570" s="166"/>
      <c r="H570" s="226"/>
      <c r="I570" s="166"/>
      <c r="J570" s="226"/>
      <c r="K570" s="166"/>
      <c r="L570" s="226"/>
      <c r="M570" s="166"/>
      <c r="N570" s="226"/>
      <c r="O570" s="166"/>
      <c r="P570" s="226"/>
      <c r="Q570" s="166"/>
      <c r="R570" s="226"/>
    </row>
    <row r="571" spans="2:18" ht="11.5" x14ac:dyDescent="0.25">
      <c r="B571" s="166"/>
      <c r="C571" s="166"/>
      <c r="D571" s="225"/>
      <c r="E571" s="225"/>
      <c r="F571" s="226"/>
      <c r="G571" s="166"/>
      <c r="H571" s="226"/>
      <c r="I571" s="166"/>
      <c r="J571" s="226"/>
      <c r="K571" s="166"/>
      <c r="L571" s="226"/>
      <c r="M571" s="166"/>
      <c r="N571" s="226"/>
      <c r="O571" s="166"/>
      <c r="P571" s="226"/>
      <c r="Q571" s="166"/>
      <c r="R571" s="226"/>
    </row>
    <row r="572" spans="2:18" ht="11.5" x14ac:dyDescent="0.25">
      <c r="B572" s="166"/>
      <c r="C572" s="166"/>
      <c r="D572" s="225"/>
      <c r="E572" s="225"/>
      <c r="F572" s="226"/>
      <c r="G572" s="166"/>
      <c r="H572" s="226"/>
      <c r="I572" s="166"/>
      <c r="J572" s="226"/>
      <c r="K572" s="166"/>
      <c r="L572" s="226"/>
      <c r="M572" s="166"/>
      <c r="N572" s="226"/>
      <c r="O572" s="166"/>
      <c r="P572" s="226"/>
      <c r="Q572" s="166"/>
      <c r="R572" s="226"/>
    </row>
    <row r="573" spans="2:18" ht="11.5" x14ac:dyDescent="0.25">
      <c r="B573" s="166"/>
      <c r="C573" s="166"/>
      <c r="D573" s="225"/>
      <c r="E573" s="225"/>
      <c r="F573" s="226"/>
      <c r="G573" s="166"/>
      <c r="H573" s="226"/>
      <c r="I573" s="166"/>
      <c r="J573" s="226"/>
      <c r="K573" s="166"/>
      <c r="L573" s="226"/>
      <c r="M573" s="166"/>
      <c r="N573" s="226"/>
      <c r="O573" s="166"/>
      <c r="P573" s="226"/>
      <c r="Q573" s="166"/>
      <c r="R573" s="226"/>
    </row>
    <row r="574" spans="2:18" ht="11.5" x14ac:dyDescent="0.25">
      <c r="B574" s="166"/>
      <c r="C574" s="166"/>
      <c r="D574" s="225"/>
      <c r="E574" s="225"/>
      <c r="F574" s="226"/>
      <c r="G574" s="166"/>
      <c r="H574" s="226"/>
      <c r="I574" s="166"/>
      <c r="J574" s="226"/>
      <c r="K574" s="166"/>
      <c r="L574" s="226"/>
      <c r="M574" s="166"/>
      <c r="N574" s="226"/>
      <c r="O574" s="166"/>
      <c r="P574" s="226"/>
      <c r="Q574" s="166"/>
      <c r="R574" s="226"/>
    </row>
    <row r="575" spans="2:18" ht="11.5" x14ac:dyDescent="0.25">
      <c r="B575" s="166"/>
      <c r="C575" s="166"/>
      <c r="D575" s="225"/>
      <c r="E575" s="225"/>
      <c r="F575" s="226"/>
      <c r="G575" s="166"/>
      <c r="H575" s="226"/>
      <c r="I575" s="166"/>
      <c r="J575" s="226"/>
      <c r="K575" s="166"/>
      <c r="L575" s="226"/>
      <c r="M575" s="166"/>
      <c r="N575" s="226"/>
      <c r="O575" s="166"/>
      <c r="P575" s="226"/>
      <c r="Q575" s="166"/>
      <c r="R575" s="226"/>
    </row>
    <row r="576" spans="2:18" ht="11.5" x14ac:dyDescent="0.25">
      <c r="B576" s="166"/>
      <c r="C576" s="166"/>
      <c r="D576" s="225"/>
      <c r="E576" s="225"/>
      <c r="F576" s="226"/>
      <c r="G576" s="166"/>
      <c r="H576" s="226"/>
      <c r="I576" s="166"/>
      <c r="J576" s="226"/>
      <c r="K576" s="166"/>
      <c r="L576" s="226"/>
      <c r="M576" s="166"/>
      <c r="N576" s="226"/>
      <c r="O576" s="166"/>
      <c r="P576" s="226"/>
      <c r="Q576" s="166"/>
      <c r="R576" s="226"/>
    </row>
    <row r="577" spans="2:18" ht="11.5" x14ac:dyDescent="0.25">
      <c r="B577" s="166"/>
      <c r="C577" s="166"/>
      <c r="D577" s="225"/>
      <c r="E577" s="225"/>
      <c r="F577" s="226"/>
      <c r="G577" s="166"/>
      <c r="H577" s="226"/>
      <c r="I577" s="166"/>
      <c r="J577" s="226"/>
      <c r="K577" s="166"/>
      <c r="L577" s="226"/>
      <c r="M577" s="166"/>
      <c r="N577" s="226"/>
      <c r="O577" s="166"/>
      <c r="P577" s="226"/>
      <c r="Q577" s="166"/>
      <c r="R577" s="226"/>
    </row>
    <row r="578" spans="2:18" ht="11.5" x14ac:dyDescent="0.25">
      <c r="B578" s="166"/>
      <c r="C578" s="166"/>
      <c r="D578" s="225"/>
      <c r="E578" s="225"/>
      <c r="F578" s="226"/>
      <c r="G578" s="166"/>
      <c r="H578" s="226"/>
      <c r="I578" s="166"/>
      <c r="J578" s="226"/>
      <c r="K578" s="166"/>
      <c r="L578" s="226"/>
      <c r="M578" s="166"/>
      <c r="N578" s="226"/>
      <c r="O578" s="166"/>
      <c r="P578" s="226"/>
      <c r="Q578" s="166"/>
      <c r="R578" s="226"/>
    </row>
    <row r="579" spans="2:18" ht="11.5" x14ac:dyDescent="0.25">
      <c r="B579" s="166"/>
      <c r="C579" s="166"/>
      <c r="D579" s="225"/>
      <c r="E579" s="225"/>
      <c r="F579" s="226"/>
      <c r="G579" s="166"/>
      <c r="H579" s="226"/>
      <c r="I579" s="166"/>
      <c r="J579" s="226"/>
      <c r="K579" s="166"/>
      <c r="L579" s="226"/>
      <c r="M579" s="166"/>
      <c r="N579" s="226"/>
      <c r="O579" s="166"/>
      <c r="P579" s="226"/>
      <c r="Q579" s="166"/>
      <c r="R579" s="226"/>
    </row>
    <row r="580" spans="2:18" ht="11.5" x14ac:dyDescent="0.25">
      <c r="B580" s="166"/>
      <c r="C580" s="166"/>
      <c r="D580" s="225"/>
      <c r="E580" s="225"/>
      <c r="F580" s="226"/>
      <c r="G580" s="166"/>
      <c r="H580" s="226"/>
      <c r="I580" s="166"/>
      <c r="J580" s="226"/>
      <c r="K580" s="166"/>
      <c r="L580" s="226"/>
      <c r="M580" s="166"/>
      <c r="N580" s="226"/>
      <c r="O580" s="166"/>
      <c r="P580" s="226"/>
      <c r="Q580" s="166"/>
      <c r="R580" s="226"/>
    </row>
    <row r="581" spans="2:18" ht="11.5" x14ac:dyDescent="0.25">
      <c r="B581" s="166"/>
      <c r="C581" s="166"/>
      <c r="D581" s="225"/>
      <c r="E581" s="225"/>
      <c r="F581" s="226"/>
      <c r="G581" s="166"/>
      <c r="H581" s="226"/>
      <c r="I581" s="166"/>
      <c r="J581" s="226"/>
      <c r="K581" s="166"/>
      <c r="L581" s="226"/>
      <c r="M581" s="166"/>
      <c r="N581" s="226"/>
      <c r="O581" s="166"/>
      <c r="P581" s="226"/>
      <c r="Q581" s="166"/>
      <c r="R581" s="226"/>
    </row>
    <row r="582" spans="2:18" ht="11.5" x14ac:dyDescent="0.25">
      <c r="B582" s="166"/>
      <c r="C582" s="166"/>
      <c r="D582" s="225"/>
      <c r="E582" s="225"/>
      <c r="F582" s="226"/>
      <c r="G582" s="166"/>
      <c r="H582" s="226"/>
      <c r="I582" s="166"/>
      <c r="J582" s="226"/>
      <c r="K582" s="166"/>
      <c r="L582" s="226"/>
      <c r="M582" s="166"/>
      <c r="N582" s="226"/>
      <c r="O582" s="166"/>
      <c r="P582" s="226"/>
      <c r="Q582" s="166"/>
      <c r="R582" s="226"/>
    </row>
    <row r="583" spans="2:18" ht="11.5" x14ac:dyDescent="0.25">
      <c r="B583" s="166"/>
      <c r="C583" s="166"/>
      <c r="D583" s="225"/>
      <c r="E583" s="225"/>
      <c r="F583" s="226"/>
      <c r="G583" s="166"/>
      <c r="H583" s="226"/>
      <c r="I583" s="166"/>
      <c r="J583" s="226"/>
      <c r="K583" s="166"/>
      <c r="L583" s="226"/>
      <c r="M583" s="166"/>
      <c r="N583" s="226"/>
      <c r="O583" s="166"/>
      <c r="P583" s="226"/>
      <c r="Q583" s="166"/>
      <c r="R583" s="226"/>
    </row>
    <row r="584" spans="2:18" ht="11.5" x14ac:dyDescent="0.25">
      <c r="B584" s="166"/>
      <c r="C584" s="166"/>
      <c r="D584" s="225"/>
      <c r="E584" s="225"/>
      <c r="F584" s="226"/>
      <c r="G584" s="166"/>
      <c r="H584" s="226"/>
      <c r="I584" s="166"/>
      <c r="J584" s="226"/>
      <c r="K584" s="166"/>
      <c r="L584" s="226"/>
      <c r="M584" s="166"/>
      <c r="N584" s="226"/>
      <c r="O584" s="166"/>
      <c r="P584" s="226"/>
      <c r="Q584" s="166"/>
      <c r="R584" s="226"/>
    </row>
    <row r="585" spans="2:18" ht="11.5" x14ac:dyDescent="0.25">
      <c r="B585" s="166"/>
      <c r="C585" s="166"/>
      <c r="D585" s="225"/>
      <c r="E585" s="225"/>
      <c r="F585" s="226"/>
      <c r="G585" s="166"/>
      <c r="H585" s="226"/>
      <c r="I585" s="166"/>
      <c r="J585" s="226"/>
      <c r="K585" s="166"/>
      <c r="L585" s="226"/>
      <c r="M585" s="166"/>
      <c r="N585" s="226"/>
      <c r="O585" s="166"/>
      <c r="P585" s="226"/>
      <c r="Q585" s="166"/>
      <c r="R585" s="226"/>
    </row>
    <row r="586" spans="2:18" ht="11.5" x14ac:dyDescent="0.25">
      <c r="B586" s="166"/>
      <c r="C586" s="166"/>
      <c r="D586" s="225"/>
      <c r="E586" s="225"/>
      <c r="F586" s="226"/>
      <c r="G586" s="166"/>
      <c r="H586" s="226"/>
      <c r="I586" s="166"/>
      <c r="J586" s="226"/>
      <c r="K586" s="166"/>
      <c r="L586" s="226"/>
      <c r="M586" s="166"/>
      <c r="N586" s="226"/>
      <c r="O586" s="166"/>
      <c r="P586" s="226"/>
      <c r="Q586" s="166"/>
      <c r="R586" s="226"/>
    </row>
    <row r="587" spans="2:18" ht="11.5" x14ac:dyDescent="0.25">
      <c r="B587" s="166"/>
      <c r="C587" s="166"/>
      <c r="D587" s="225"/>
      <c r="E587" s="225"/>
      <c r="F587" s="226"/>
      <c r="G587" s="166"/>
      <c r="H587" s="226"/>
      <c r="I587" s="166"/>
      <c r="J587" s="226"/>
      <c r="K587" s="166"/>
      <c r="L587" s="226"/>
      <c r="M587" s="166"/>
      <c r="N587" s="226"/>
      <c r="O587" s="166"/>
      <c r="P587" s="226"/>
      <c r="Q587" s="166"/>
      <c r="R587" s="226"/>
    </row>
    <row r="588" spans="2:18" ht="11.5" x14ac:dyDescent="0.25">
      <c r="B588" s="166"/>
      <c r="C588" s="166"/>
      <c r="D588" s="225"/>
      <c r="E588" s="225"/>
      <c r="F588" s="226"/>
      <c r="G588" s="166"/>
      <c r="H588" s="226"/>
      <c r="I588" s="166"/>
      <c r="J588" s="226"/>
      <c r="K588" s="166"/>
      <c r="L588" s="226"/>
      <c r="M588" s="166"/>
      <c r="N588" s="226"/>
      <c r="O588" s="166"/>
      <c r="P588" s="226"/>
      <c r="Q588" s="166"/>
      <c r="R588" s="226"/>
    </row>
    <row r="589" spans="2:18" ht="11.5" x14ac:dyDescent="0.25">
      <c r="B589" s="166"/>
      <c r="C589" s="166"/>
      <c r="D589" s="225"/>
      <c r="E589" s="225"/>
      <c r="F589" s="226"/>
      <c r="G589" s="166"/>
      <c r="H589" s="226"/>
      <c r="I589" s="166"/>
      <c r="J589" s="226"/>
      <c r="K589" s="166"/>
      <c r="L589" s="226"/>
      <c r="M589" s="166"/>
      <c r="N589" s="226"/>
      <c r="O589" s="166"/>
      <c r="P589" s="226"/>
      <c r="Q589" s="166"/>
      <c r="R589" s="226"/>
    </row>
    <row r="590" spans="2:18" ht="11.5" x14ac:dyDescent="0.25">
      <c r="B590" s="166"/>
      <c r="C590" s="166"/>
      <c r="D590" s="225"/>
      <c r="E590" s="225"/>
      <c r="F590" s="226"/>
      <c r="G590" s="166"/>
      <c r="H590" s="226"/>
      <c r="I590" s="166"/>
      <c r="J590" s="226"/>
      <c r="K590" s="166"/>
      <c r="L590" s="226"/>
      <c r="M590" s="166"/>
      <c r="N590" s="226"/>
      <c r="O590" s="166"/>
      <c r="P590" s="226"/>
      <c r="Q590" s="166"/>
      <c r="R590" s="226"/>
    </row>
    <row r="591" spans="2:18" ht="11.5" x14ac:dyDescent="0.25">
      <c r="B591" s="166"/>
      <c r="C591" s="166"/>
      <c r="D591" s="225"/>
      <c r="E591" s="225"/>
      <c r="F591" s="226"/>
      <c r="G591" s="166"/>
      <c r="H591" s="226"/>
      <c r="I591" s="166"/>
      <c r="J591" s="226"/>
      <c r="K591" s="166"/>
      <c r="L591" s="226"/>
      <c r="M591" s="166"/>
      <c r="N591" s="226"/>
      <c r="O591" s="166"/>
      <c r="P591" s="226"/>
      <c r="Q591" s="166"/>
      <c r="R591" s="226"/>
    </row>
    <row r="592" spans="2:18" ht="11.5" x14ac:dyDescent="0.25">
      <c r="B592" s="166"/>
      <c r="C592" s="166"/>
      <c r="D592" s="225"/>
      <c r="E592" s="225"/>
      <c r="F592" s="226"/>
      <c r="G592" s="166"/>
      <c r="H592" s="226"/>
      <c r="I592" s="166"/>
      <c r="J592" s="226"/>
      <c r="K592" s="166"/>
      <c r="L592" s="226"/>
      <c r="M592" s="166"/>
      <c r="N592" s="226"/>
      <c r="O592" s="166"/>
      <c r="P592" s="226"/>
      <c r="Q592" s="166"/>
      <c r="R592" s="226"/>
    </row>
    <row r="593" spans="2:18" ht="11.5" x14ac:dyDescent="0.25">
      <c r="B593" s="166"/>
      <c r="C593" s="166"/>
      <c r="D593" s="225"/>
      <c r="E593" s="225"/>
      <c r="F593" s="226"/>
      <c r="G593" s="166"/>
      <c r="H593" s="226"/>
      <c r="I593" s="166"/>
      <c r="J593" s="226"/>
      <c r="K593" s="166"/>
      <c r="L593" s="226"/>
      <c r="M593" s="166"/>
      <c r="N593" s="226"/>
      <c r="O593" s="166"/>
      <c r="P593" s="226"/>
      <c r="Q593" s="166"/>
      <c r="R593" s="226"/>
    </row>
    <row r="594" spans="2:18" ht="11.5" x14ac:dyDescent="0.25">
      <c r="B594" s="166"/>
      <c r="C594" s="166"/>
      <c r="D594" s="225"/>
      <c r="E594" s="225"/>
      <c r="F594" s="226"/>
      <c r="G594" s="166"/>
      <c r="H594" s="226"/>
      <c r="I594" s="166"/>
      <c r="J594" s="226"/>
      <c r="K594" s="166"/>
      <c r="L594" s="226"/>
      <c r="M594" s="166"/>
      <c r="N594" s="226"/>
      <c r="O594" s="166"/>
      <c r="P594" s="226"/>
      <c r="Q594" s="166"/>
      <c r="R594" s="226"/>
    </row>
    <row r="595" spans="2:18" ht="11.5" x14ac:dyDescent="0.25">
      <c r="B595" s="166"/>
      <c r="C595" s="166"/>
      <c r="D595" s="225"/>
      <c r="E595" s="225"/>
      <c r="F595" s="226"/>
      <c r="G595" s="166"/>
      <c r="H595" s="226"/>
      <c r="I595" s="166"/>
      <c r="J595" s="226"/>
      <c r="K595" s="166"/>
      <c r="L595" s="226"/>
      <c r="M595" s="166"/>
      <c r="N595" s="226"/>
      <c r="O595" s="166"/>
      <c r="P595" s="226"/>
      <c r="Q595" s="166"/>
      <c r="R595" s="226"/>
    </row>
    <row r="596" spans="2:18" ht="11.5" x14ac:dyDescent="0.25">
      <c r="B596" s="166"/>
      <c r="C596" s="166"/>
      <c r="D596" s="225"/>
      <c r="E596" s="225"/>
      <c r="F596" s="226"/>
      <c r="G596" s="166"/>
      <c r="H596" s="226"/>
      <c r="I596" s="166"/>
      <c r="J596" s="226"/>
      <c r="K596" s="166"/>
      <c r="L596" s="226"/>
      <c r="M596" s="166"/>
      <c r="N596" s="226"/>
      <c r="O596" s="166"/>
      <c r="P596" s="226"/>
      <c r="Q596" s="166"/>
      <c r="R596" s="226"/>
    </row>
    <row r="597" spans="2:18" ht="11.5" x14ac:dyDescent="0.25">
      <c r="B597" s="166"/>
      <c r="C597" s="166"/>
      <c r="D597" s="225"/>
      <c r="E597" s="225"/>
      <c r="F597" s="226"/>
      <c r="G597" s="166"/>
      <c r="H597" s="226"/>
      <c r="I597" s="166"/>
      <c r="J597" s="226"/>
      <c r="K597" s="166"/>
      <c r="L597" s="226"/>
      <c r="M597" s="166"/>
      <c r="N597" s="226"/>
      <c r="O597" s="166"/>
      <c r="P597" s="226"/>
      <c r="Q597" s="166"/>
      <c r="R597" s="226"/>
    </row>
    <row r="598" spans="2:18" ht="11.5" x14ac:dyDescent="0.25">
      <c r="B598" s="166"/>
      <c r="C598" s="166"/>
      <c r="D598" s="225"/>
      <c r="E598" s="225"/>
      <c r="F598" s="226"/>
      <c r="G598" s="166"/>
      <c r="H598" s="226"/>
      <c r="I598" s="166"/>
      <c r="J598" s="226"/>
      <c r="K598" s="166"/>
      <c r="L598" s="226"/>
      <c r="M598" s="166"/>
      <c r="N598" s="226"/>
      <c r="O598" s="166"/>
      <c r="P598" s="226"/>
      <c r="Q598" s="166"/>
      <c r="R598" s="226"/>
    </row>
    <row r="599" spans="2:18" ht="11.5" x14ac:dyDescent="0.25">
      <c r="B599" s="166"/>
      <c r="C599" s="166"/>
      <c r="D599" s="225"/>
      <c r="E599" s="225"/>
      <c r="F599" s="226"/>
      <c r="G599" s="166"/>
      <c r="H599" s="226"/>
      <c r="I599" s="166"/>
      <c r="J599" s="226"/>
      <c r="K599" s="166"/>
      <c r="L599" s="226"/>
      <c r="M599" s="166"/>
      <c r="N599" s="226"/>
      <c r="O599" s="166"/>
      <c r="P599" s="226"/>
      <c r="Q599" s="166"/>
      <c r="R599" s="226"/>
    </row>
    <row r="600" spans="2:18" ht="11.5" x14ac:dyDescent="0.25">
      <c r="B600" s="166"/>
      <c r="C600" s="166"/>
      <c r="D600" s="225"/>
      <c r="E600" s="225"/>
      <c r="F600" s="226"/>
      <c r="G600" s="166"/>
      <c r="H600" s="226"/>
      <c r="I600" s="166"/>
      <c r="J600" s="226"/>
      <c r="K600" s="166"/>
      <c r="L600" s="226"/>
      <c r="M600" s="166"/>
      <c r="N600" s="226"/>
      <c r="O600" s="166"/>
      <c r="P600" s="226"/>
      <c r="Q600" s="166"/>
      <c r="R600" s="226"/>
    </row>
    <row r="601" spans="2:18" ht="11.5" x14ac:dyDescent="0.25">
      <c r="B601" s="166"/>
      <c r="C601" s="166"/>
      <c r="D601" s="225"/>
      <c r="E601" s="225"/>
      <c r="F601" s="226"/>
      <c r="G601" s="166"/>
      <c r="H601" s="226"/>
      <c r="I601" s="166"/>
      <c r="J601" s="226"/>
      <c r="K601" s="166"/>
      <c r="L601" s="226"/>
      <c r="M601" s="166"/>
      <c r="N601" s="226"/>
      <c r="O601" s="166"/>
      <c r="P601" s="226"/>
      <c r="Q601" s="166"/>
      <c r="R601" s="226"/>
    </row>
    <row r="602" spans="2:18" ht="11.5" x14ac:dyDescent="0.25">
      <c r="B602" s="166"/>
      <c r="C602" s="166"/>
      <c r="D602" s="225"/>
      <c r="E602" s="225"/>
      <c r="F602" s="226"/>
      <c r="G602" s="166"/>
      <c r="H602" s="226"/>
      <c r="I602" s="166"/>
      <c r="J602" s="226"/>
      <c r="K602" s="166"/>
      <c r="L602" s="226"/>
      <c r="M602" s="166"/>
      <c r="N602" s="226"/>
      <c r="O602" s="166"/>
      <c r="P602" s="226"/>
      <c r="Q602" s="166"/>
      <c r="R602" s="226"/>
    </row>
    <row r="603" spans="2:18" ht="11.5" x14ac:dyDescent="0.25">
      <c r="B603" s="166"/>
      <c r="C603" s="166"/>
      <c r="D603" s="225"/>
      <c r="E603" s="225"/>
      <c r="F603" s="226"/>
      <c r="G603" s="166"/>
      <c r="H603" s="226"/>
      <c r="I603" s="166"/>
      <c r="J603" s="226"/>
      <c r="K603" s="166"/>
      <c r="L603" s="226"/>
      <c r="M603" s="166"/>
      <c r="N603" s="226"/>
      <c r="O603" s="166"/>
      <c r="P603" s="226"/>
      <c r="Q603" s="166"/>
      <c r="R603" s="226"/>
    </row>
    <row r="604" spans="2:18" ht="11.5" x14ac:dyDescent="0.25">
      <c r="B604" s="166"/>
      <c r="C604" s="166"/>
      <c r="D604" s="225"/>
      <c r="E604" s="225"/>
      <c r="F604" s="226"/>
      <c r="G604" s="166"/>
      <c r="H604" s="226"/>
      <c r="I604" s="166"/>
      <c r="J604" s="226"/>
      <c r="K604" s="166"/>
      <c r="L604" s="226"/>
      <c r="M604" s="166"/>
      <c r="N604" s="226"/>
      <c r="O604" s="166"/>
      <c r="P604" s="226"/>
      <c r="Q604" s="166"/>
      <c r="R604" s="226"/>
    </row>
    <row r="605" spans="2:18" ht="11.5" x14ac:dyDescent="0.25">
      <c r="B605" s="166"/>
      <c r="C605" s="166"/>
      <c r="D605" s="225"/>
      <c r="E605" s="225"/>
      <c r="F605" s="226"/>
      <c r="G605" s="166"/>
      <c r="H605" s="226"/>
      <c r="I605" s="166"/>
      <c r="J605" s="226"/>
      <c r="K605" s="166"/>
      <c r="L605" s="226"/>
      <c r="M605" s="166"/>
      <c r="N605" s="226"/>
      <c r="O605" s="166"/>
      <c r="P605" s="226"/>
      <c r="Q605" s="166"/>
      <c r="R605" s="226"/>
    </row>
    <row r="606" spans="2:18" ht="11.5" x14ac:dyDescent="0.25">
      <c r="B606" s="166"/>
      <c r="C606" s="166"/>
      <c r="D606" s="225"/>
      <c r="E606" s="225"/>
      <c r="F606" s="226"/>
      <c r="G606" s="166"/>
      <c r="H606" s="226"/>
      <c r="I606" s="166"/>
      <c r="J606" s="226"/>
      <c r="K606" s="166"/>
      <c r="L606" s="226"/>
      <c r="M606" s="166"/>
      <c r="N606" s="226"/>
      <c r="O606" s="166"/>
      <c r="P606" s="226"/>
      <c r="Q606" s="166"/>
      <c r="R606" s="226"/>
    </row>
    <row r="607" spans="2:18" ht="11.5" x14ac:dyDescent="0.25">
      <c r="B607" s="166"/>
      <c r="C607" s="166"/>
      <c r="D607" s="225"/>
      <c r="E607" s="225"/>
      <c r="F607" s="226"/>
      <c r="G607" s="166"/>
      <c r="H607" s="226"/>
      <c r="I607" s="166"/>
      <c r="J607" s="226"/>
      <c r="K607" s="166"/>
      <c r="L607" s="226"/>
      <c r="M607" s="166"/>
      <c r="N607" s="226"/>
      <c r="O607" s="166"/>
      <c r="P607" s="226"/>
      <c r="Q607" s="166"/>
      <c r="R607" s="226"/>
    </row>
    <row r="608" spans="2:18" ht="11.5" x14ac:dyDescent="0.25">
      <c r="B608" s="166"/>
      <c r="C608" s="166"/>
      <c r="D608" s="225"/>
      <c r="E608" s="225"/>
      <c r="F608" s="226"/>
      <c r="G608" s="166"/>
      <c r="H608" s="226"/>
      <c r="I608" s="166"/>
      <c r="J608" s="226"/>
      <c r="K608" s="166"/>
      <c r="L608" s="226"/>
      <c r="M608" s="166"/>
      <c r="N608" s="226"/>
      <c r="O608" s="166"/>
      <c r="P608" s="226"/>
      <c r="Q608" s="166"/>
      <c r="R608" s="226"/>
    </row>
    <row r="609" spans="2:18" ht="11.5" x14ac:dyDescent="0.25">
      <c r="B609" s="166"/>
      <c r="C609" s="166"/>
      <c r="D609" s="225"/>
      <c r="E609" s="225"/>
      <c r="F609" s="226"/>
      <c r="G609" s="166"/>
      <c r="H609" s="226"/>
      <c r="I609" s="166"/>
      <c r="J609" s="226"/>
      <c r="K609" s="166"/>
      <c r="L609" s="226"/>
      <c r="M609" s="166"/>
      <c r="N609" s="226"/>
      <c r="O609" s="166"/>
      <c r="P609" s="226"/>
      <c r="Q609" s="166"/>
      <c r="R609" s="226"/>
    </row>
    <row r="610" spans="2:18" ht="11.5" x14ac:dyDescent="0.25">
      <c r="B610" s="166"/>
      <c r="C610" s="166"/>
      <c r="D610" s="225"/>
      <c r="E610" s="225"/>
      <c r="F610" s="226"/>
      <c r="G610" s="166"/>
      <c r="H610" s="226"/>
      <c r="I610" s="166"/>
      <c r="J610" s="226"/>
      <c r="K610" s="166"/>
      <c r="L610" s="226"/>
      <c r="M610" s="166"/>
      <c r="N610" s="226"/>
      <c r="O610" s="166"/>
      <c r="P610" s="226"/>
      <c r="Q610" s="166"/>
      <c r="R610" s="226"/>
    </row>
    <row r="611" spans="2:18" ht="11.5" x14ac:dyDescent="0.25">
      <c r="B611" s="166"/>
      <c r="C611" s="166"/>
      <c r="D611" s="225"/>
      <c r="E611" s="225"/>
      <c r="F611" s="226"/>
      <c r="G611" s="166"/>
      <c r="H611" s="226"/>
      <c r="I611" s="166"/>
      <c r="J611" s="226"/>
      <c r="K611" s="166"/>
      <c r="L611" s="226"/>
      <c r="M611" s="166"/>
      <c r="N611" s="226"/>
      <c r="O611" s="166"/>
      <c r="P611" s="226"/>
      <c r="Q611" s="166"/>
      <c r="R611" s="226"/>
    </row>
    <row r="612" spans="2:18" ht="11.5" x14ac:dyDescent="0.25">
      <c r="B612" s="166"/>
      <c r="C612" s="166"/>
      <c r="D612" s="225"/>
      <c r="E612" s="225"/>
      <c r="F612" s="226"/>
      <c r="G612" s="166"/>
      <c r="H612" s="226"/>
      <c r="I612" s="166"/>
      <c r="J612" s="226"/>
      <c r="K612" s="166"/>
      <c r="L612" s="226"/>
      <c r="M612" s="166"/>
      <c r="N612" s="226"/>
      <c r="O612" s="166"/>
      <c r="P612" s="226"/>
      <c r="Q612" s="166"/>
      <c r="R612" s="226"/>
    </row>
    <row r="613" spans="2:18" ht="11.5" x14ac:dyDescent="0.25">
      <c r="B613" s="166"/>
      <c r="C613" s="166"/>
      <c r="D613" s="225"/>
      <c r="E613" s="225"/>
      <c r="F613" s="226"/>
      <c r="G613" s="166"/>
      <c r="H613" s="226"/>
      <c r="I613" s="166"/>
      <c r="J613" s="226"/>
      <c r="K613" s="166"/>
      <c r="L613" s="226"/>
      <c r="M613" s="166"/>
      <c r="N613" s="226"/>
      <c r="O613" s="166"/>
      <c r="P613" s="226"/>
      <c r="Q613" s="166"/>
      <c r="R613" s="226"/>
    </row>
    <row r="614" spans="2:18" ht="11.5" x14ac:dyDescent="0.25">
      <c r="B614" s="166"/>
      <c r="C614" s="166"/>
      <c r="D614" s="225"/>
      <c r="E614" s="225"/>
      <c r="F614" s="226"/>
      <c r="G614" s="166"/>
      <c r="H614" s="226"/>
      <c r="I614" s="166"/>
      <c r="J614" s="226"/>
      <c r="K614" s="166"/>
      <c r="L614" s="226"/>
      <c r="M614" s="166"/>
      <c r="N614" s="226"/>
      <c r="O614" s="166"/>
      <c r="P614" s="226"/>
      <c r="Q614" s="166"/>
      <c r="R614" s="226"/>
    </row>
    <row r="615" spans="2:18" ht="11.5" x14ac:dyDescent="0.25">
      <c r="B615" s="166"/>
      <c r="C615" s="166"/>
      <c r="D615" s="225"/>
      <c r="E615" s="225"/>
      <c r="F615" s="226"/>
      <c r="G615" s="166"/>
      <c r="H615" s="226"/>
      <c r="I615" s="166"/>
      <c r="J615" s="226"/>
      <c r="K615" s="166"/>
      <c r="L615" s="226"/>
      <c r="M615" s="166"/>
      <c r="N615" s="226"/>
      <c r="O615" s="166"/>
      <c r="P615" s="226"/>
      <c r="Q615" s="166"/>
      <c r="R615" s="226"/>
    </row>
    <row r="616" spans="2:18" ht="11.5" x14ac:dyDescent="0.25">
      <c r="B616" s="166"/>
      <c r="C616" s="166"/>
      <c r="D616" s="225"/>
      <c r="E616" s="225"/>
      <c r="F616" s="226"/>
      <c r="G616" s="166"/>
      <c r="H616" s="226"/>
      <c r="I616" s="166"/>
      <c r="J616" s="226"/>
      <c r="K616" s="166"/>
      <c r="L616" s="226"/>
      <c r="M616" s="166"/>
      <c r="N616" s="226"/>
      <c r="O616" s="166"/>
      <c r="P616" s="226"/>
      <c r="Q616" s="166"/>
      <c r="R616" s="226"/>
    </row>
    <row r="617" spans="2:18" ht="11.5" x14ac:dyDescent="0.25">
      <c r="B617" s="166"/>
      <c r="C617" s="166"/>
      <c r="D617" s="225"/>
      <c r="E617" s="225"/>
      <c r="F617" s="226"/>
      <c r="G617" s="166"/>
      <c r="H617" s="226"/>
      <c r="I617" s="166"/>
      <c r="J617" s="226"/>
      <c r="K617" s="166"/>
      <c r="L617" s="226"/>
      <c r="M617" s="166"/>
      <c r="N617" s="226"/>
      <c r="O617" s="166"/>
      <c r="P617" s="226"/>
      <c r="Q617" s="166"/>
      <c r="R617" s="226"/>
    </row>
    <row r="618" spans="2:18" ht="11.5" x14ac:dyDescent="0.25">
      <c r="B618" s="166"/>
      <c r="C618" s="166"/>
      <c r="D618" s="225"/>
      <c r="E618" s="225"/>
      <c r="F618" s="226"/>
      <c r="G618" s="166"/>
      <c r="H618" s="226"/>
      <c r="I618" s="166"/>
      <c r="J618" s="226"/>
      <c r="K618" s="166"/>
      <c r="L618" s="226"/>
      <c r="M618" s="166"/>
      <c r="N618" s="226"/>
      <c r="O618" s="166"/>
      <c r="P618" s="226"/>
      <c r="Q618" s="166"/>
      <c r="R618" s="226"/>
    </row>
    <row r="619" spans="2:18" ht="11.5" x14ac:dyDescent="0.25">
      <c r="B619" s="166"/>
      <c r="C619" s="166"/>
      <c r="D619" s="225"/>
      <c r="E619" s="225"/>
      <c r="F619" s="226"/>
      <c r="G619" s="166"/>
      <c r="H619" s="226"/>
      <c r="I619" s="166"/>
      <c r="J619" s="226"/>
      <c r="K619" s="166"/>
      <c r="L619" s="226"/>
      <c r="M619" s="166"/>
      <c r="N619" s="226"/>
      <c r="O619" s="166"/>
      <c r="P619" s="226"/>
      <c r="Q619" s="166"/>
      <c r="R619" s="226"/>
    </row>
    <row r="620" spans="2:18" ht="11.5" x14ac:dyDescent="0.25">
      <c r="B620" s="166"/>
      <c r="C620" s="166"/>
      <c r="D620" s="225"/>
      <c r="E620" s="225"/>
      <c r="F620" s="226"/>
      <c r="G620" s="166"/>
      <c r="H620" s="226"/>
      <c r="I620" s="166"/>
      <c r="J620" s="226"/>
      <c r="K620" s="166"/>
      <c r="L620" s="226"/>
      <c r="M620" s="166"/>
      <c r="N620" s="226"/>
      <c r="O620" s="166"/>
      <c r="P620" s="226"/>
      <c r="Q620" s="166"/>
      <c r="R620" s="226"/>
    </row>
    <row r="621" spans="2:18" ht="11.5" x14ac:dyDescent="0.25">
      <c r="B621" s="166"/>
      <c r="C621" s="166"/>
      <c r="D621" s="225"/>
      <c r="E621" s="225"/>
      <c r="F621" s="226"/>
      <c r="G621" s="166"/>
      <c r="H621" s="226"/>
      <c r="I621" s="166"/>
      <c r="J621" s="226"/>
      <c r="K621" s="166"/>
      <c r="L621" s="226"/>
      <c r="M621" s="166"/>
      <c r="N621" s="226"/>
      <c r="O621" s="166"/>
      <c r="P621" s="226"/>
      <c r="Q621" s="166"/>
      <c r="R621" s="226"/>
    </row>
    <row r="622" spans="2:18" ht="11.5" x14ac:dyDescent="0.25">
      <c r="B622" s="166"/>
      <c r="C622" s="166"/>
      <c r="D622" s="225"/>
      <c r="E622" s="225"/>
      <c r="F622" s="226"/>
      <c r="G622" s="166"/>
      <c r="H622" s="226"/>
      <c r="I622" s="166"/>
      <c r="J622" s="226"/>
      <c r="K622" s="166"/>
      <c r="L622" s="226"/>
      <c r="M622" s="166"/>
      <c r="N622" s="226"/>
      <c r="O622" s="166"/>
      <c r="P622" s="226"/>
      <c r="Q622" s="166"/>
      <c r="R622" s="226"/>
    </row>
    <row r="623" spans="2:18" ht="11.5" x14ac:dyDescent="0.25">
      <c r="B623" s="166"/>
      <c r="C623" s="166"/>
      <c r="D623" s="225"/>
      <c r="E623" s="225"/>
      <c r="F623" s="226"/>
      <c r="G623" s="166"/>
      <c r="H623" s="226"/>
      <c r="I623" s="166"/>
      <c r="J623" s="226"/>
      <c r="K623" s="166"/>
      <c r="L623" s="226"/>
      <c r="M623" s="166"/>
      <c r="N623" s="226"/>
      <c r="O623" s="166"/>
      <c r="P623" s="226"/>
      <c r="Q623" s="166"/>
      <c r="R623" s="226"/>
    </row>
    <row r="624" spans="2:18" ht="11.5" x14ac:dyDescent="0.25">
      <c r="B624" s="166"/>
      <c r="C624" s="166"/>
      <c r="D624" s="225"/>
      <c r="E624" s="225"/>
      <c r="F624" s="226"/>
      <c r="G624" s="166"/>
      <c r="H624" s="226"/>
      <c r="I624" s="166"/>
      <c r="J624" s="226"/>
      <c r="K624" s="166"/>
      <c r="L624" s="226"/>
      <c r="M624" s="166"/>
      <c r="N624" s="226"/>
      <c r="O624" s="166"/>
      <c r="P624" s="226"/>
      <c r="Q624" s="166"/>
      <c r="R624" s="226"/>
    </row>
    <row r="625" spans="2:18" ht="11.5" x14ac:dyDescent="0.25">
      <c r="B625" s="166"/>
      <c r="C625" s="166"/>
      <c r="D625" s="225"/>
      <c r="E625" s="225"/>
      <c r="F625" s="226"/>
      <c r="G625" s="166"/>
      <c r="H625" s="226"/>
      <c r="I625" s="166"/>
      <c r="J625" s="226"/>
      <c r="K625" s="166"/>
      <c r="L625" s="226"/>
      <c r="M625" s="166"/>
      <c r="N625" s="226"/>
      <c r="O625" s="166"/>
      <c r="P625" s="226"/>
      <c r="Q625" s="166"/>
      <c r="R625" s="226"/>
    </row>
    <row r="626" spans="2:18" ht="11.5" x14ac:dyDescent="0.25">
      <c r="B626" s="166"/>
      <c r="C626" s="166"/>
      <c r="D626" s="225"/>
      <c r="E626" s="225"/>
      <c r="F626" s="226"/>
      <c r="G626" s="166"/>
      <c r="H626" s="226"/>
      <c r="I626" s="166"/>
      <c r="J626" s="226"/>
      <c r="K626" s="166"/>
      <c r="L626" s="226"/>
      <c r="M626" s="166"/>
      <c r="N626" s="226"/>
      <c r="O626" s="166"/>
      <c r="P626" s="226"/>
      <c r="Q626" s="166"/>
      <c r="R626" s="226"/>
    </row>
    <row r="627" spans="2:18" ht="11.5" x14ac:dyDescent="0.25">
      <c r="B627" s="166"/>
      <c r="C627" s="166"/>
      <c r="D627" s="225"/>
      <c r="E627" s="225"/>
      <c r="F627" s="226"/>
      <c r="G627" s="166"/>
      <c r="H627" s="226"/>
      <c r="I627" s="166"/>
      <c r="J627" s="226"/>
      <c r="K627" s="166"/>
      <c r="L627" s="226"/>
      <c r="M627" s="166"/>
      <c r="N627" s="226"/>
      <c r="O627" s="166"/>
      <c r="P627" s="226"/>
      <c r="Q627" s="166"/>
      <c r="R627" s="226"/>
    </row>
    <row r="628" spans="2:18" ht="11.5" x14ac:dyDescent="0.25">
      <c r="B628" s="166"/>
      <c r="C628" s="166"/>
      <c r="D628" s="225"/>
      <c r="E628" s="225"/>
      <c r="F628" s="226"/>
      <c r="G628" s="166"/>
      <c r="H628" s="226"/>
      <c r="I628" s="166"/>
      <c r="J628" s="226"/>
      <c r="K628" s="166"/>
      <c r="L628" s="226"/>
      <c r="M628" s="166"/>
      <c r="N628" s="226"/>
      <c r="O628" s="166"/>
      <c r="P628" s="226"/>
      <c r="Q628" s="166"/>
      <c r="R628" s="226"/>
    </row>
    <row r="629" spans="2:18" ht="11.5" x14ac:dyDescent="0.25">
      <c r="B629" s="166"/>
      <c r="C629" s="166"/>
      <c r="D629" s="225"/>
      <c r="E629" s="225"/>
      <c r="F629" s="226"/>
      <c r="G629" s="166"/>
      <c r="H629" s="226"/>
      <c r="I629" s="166"/>
      <c r="J629" s="226"/>
      <c r="K629" s="166"/>
      <c r="L629" s="226"/>
      <c r="M629" s="166"/>
      <c r="N629" s="226"/>
      <c r="O629" s="166"/>
      <c r="P629" s="226"/>
      <c r="Q629" s="166"/>
      <c r="R629" s="226"/>
    </row>
    <row r="630" spans="2:18" ht="11.5" x14ac:dyDescent="0.25">
      <c r="B630" s="166"/>
      <c r="C630" s="166"/>
      <c r="D630" s="225"/>
      <c r="E630" s="225"/>
      <c r="F630" s="226"/>
      <c r="G630" s="166"/>
      <c r="H630" s="226"/>
      <c r="I630" s="166"/>
      <c r="J630" s="226"/>
      <c r="K630" s="166"/>
      <c r="L630" s="226"/>
      <c r="M630" s="166"/>
      <c r="N630" s="226"/>
      <c r="O630" s="166"/>
      <c r="P630" s="226"/>
      <c r="Q630" s="166"/>
      <c r="R630" s="226"/>
    </row>
    <row r="631" spans="2:18" ht="11.5" x14ac:dyDescent="0.25">
      <c r="B631" s="166"/>
      <c r="C631" s="166"/>
      <c r="D631" s="225"/>
      <c r="E631" s="225"/>
      <c r="F631" s="226"/>
      <c r="G631" s="166"/>
      <c r="H631" s="226"/>
      <c r="I631" s="166"/>
      <c r="J631" s="226"/>
      <c r="K631" s="166"/>
      <c r="L631" s="226"/>
      <c r="M631" s="166"/>
      <c r="N631" s="226"/>
      <c r="O631" s="166"/>
      <c r="P631" s="226"/>
      <c r="Q631" s="166"/>
      <c r="R631" s="226"/>
    </row>
    <row r="632" spans="2:18" ht="11.5" x14ac:dyDescent="0.25">
      <c r="B632" s="166"/>
      <c r="C632" s="166"/>
      <c r="D632" s="225"/>
      <c r="E632" s="225"/>
      <c r="F632" s="226"/>
      <c r="G632" s="166"/>
      <c r="H632" s="226"/>
      <c r="I632" s="166"/>
      <c r="J632" s="226"/>
      <c r="K632" s="166"/>
      <c r="L632" s="226"/>
      <c r="M632" s="166"/>
      <c r="N632" s="226"/>
      <c r="O632" s="166"/>
      <c r="P632" s="226"/>
      <c r="Q632" s="166"/>
      <c r="R632" s="226"/>
    </row>
    <row r="633" spans="2:18" ht="11.5" x14ac:dyDescent="0.25">
      <c r="B633" s="166"/>
      <c r="C633" s="166"/>
      <c r="D633" s="225"/>
      <c r="E633" s="225"/>
      <c r="F633" s="226"/>
      <c r="G633" s="166"/>
      <c r="H633" s="226"/>
      <c r="I633" s="166"/>
      <c r="J633" s="226"/>
      <c r="K633" s="166"/>
      <c r="L633" s="226"/>
      <c r="M633" s="166"/>
      <c r="N633" s="226"/>
      <c r="O633" s="166"/>
      <c r="P633" s="226"/>
      <c r="Q633" s="166"/>
      <c r="R633" s="226"/>
    </row>
    <row r="634" spans="2:18" ht="11.5" x14ac:dyDescent="0.25">
      <c r="B634" s="166"/>
      <c r="C634" s="166"/>
      <c r="D634" s="225"/>
      <c r="E634" s="225"/>
      <c r="F634" s="226"/>
      <c r="G634" s="166"/>
      <c r="H634" s="226"/>
      <c r="I634" s="166"/>
      <c r="J634" s="226"/>
      <c r="K634" s="166"/>
      <c r="L634" s="226"/>
      <c r="M634" s="166"/>
      <c r="N634" s="226"/>
      <c r="O634" s="166"/>
      <c r="P634" s="226"/>
      <c r="Q634" s="166"/>
      <c r="R634" s="226"/>
    </row>
    <row r="635" spans="2:18" ht="11.5" x14ac:dyDescent="0.25">
      <c r="B635" s="166"/>
      <c r="C635" s="166"/>
      <c r="D635" s="225"/>
      <c r="E635" s="225"/>
      <c r="F635" s="226"/>
      <c r="G635" s="166"/>
      <c r="H635" s="226"/>
      <c r="I635" s="166"/>
      <c r="J635" s="226"/>
      <c r="K635" s="166"/>
      <c r="L635" s="226"/>
      <c r="M635" s="166"/>
      <c r="N635" s="226"/>
      <c r="O635" s="166"/>
      <c r="P635" s="226"/>
      <c r="Q635" s="166"/>
      <c r="R635" s="226"/>
    </row>
    <row r="636" spans="2:18" ht="11.5" x14ac:dyDescent="0.25">
      <c r="B636" s="166"/>
      <c r="C636" s="166"/>
      <c r="D636" s="225"/>
      <c r="E636" s="225"/>
      <c r="F636" s="226"/>
      <c r="G636" s="166"/>
      <c r="H636" s="226"/>
      <c r="I636" s="166"/>
      <c r="J636" s="226"/>
      <c r="K636" s="166"/>
      <c r="L636" s="226"/>
      <c r="M636" s="166"/>
      <c r="N636" s="226"/>
      <c r="O636" s="166"/>
      <c r="P636" s="226"/>
      <c r="Q636" s="166"/>
      <c r="R636" s="226"/>
    </row>
    <row r="637" spans="2:18" ht="11.5" x14ac:dyDescent="0.25">
      <c r="B637" s="166"/>
      <c r="C637" s="166"/>
      <c r="D637" s="225"/>
      <c r="E637" s="225"/>
      <c r="F637" s="226"/>
      <c r="G637" s="166"/>
      <c r="H637" s="226"/>
      <c r="I637" s="166"/>
      <c r="J637" s="226"/>
      <c r="K637" s="166"/>
      <c r="L637" s="226"/>
      <c r="M637" s="166"/>
      <c r="N637" s="226"/>
      <c r="O637" s="166"/>
      <c r="P637" s="226"/>
      <c r="Q637" s="166"/>
      <c r="R637" s="226"/>
    </row>
    <row r="638" spans="2:18" ht="11.5" x14ac:dyDescent="0.25">
      <c r="B638" s="166"/>
      <c r="C638" s="166"/>
      <c r="D638" s="225"/>
      <c r="E638" s="225"/>
      <c r="F638" s="226"/>
      <c r="G638" s="166"/>
      <c r="H638" s="226"/>
      <c r="I638" s="166"/>
      <c r="J638" s="226"/>
      <c r="K638" s="166"/>
      <c r="L638" s="226"/>
      <c r="M638" s="166"/>
      <c r="N638" s="226"/>
      <c r="O638" s="166"/>
      <c r="P638" s="226"/>
      <c r="Q638" s="166"/>
      <c r="R638" s="226"/>
    </row>
    <row r="639" spans="2:18" ht="11.5" x14ac:dyDescent="0.25">
      <c r="B639" s="166"/>
      <c r="C639" s="166"/>
      <c r="D639" s="225"/>
      <c r="E639" s="225"/>
      <c r="F639" s="226"/>
      <c r="G639" s="166"/>
      <c r="H639" s="226"/>
      <c r="I639" s="166"/>
      <c r="J639" s="226"/>
      <c r="K639" s="166"/>
      <c r="L639" s="226"/>
      <c r="M639" s="166"/>
      <c r="N639" s="226"/>
      <c r="O639" s="166"/>
      <c r="P639" s="226"/>
      <c r="Q639" s="166"/>
      <c r="R639" s="226"/>
    </row>
    <row r="640" spans="2:18" ht="11.5" x14ac:dyDescent="0.25">
      <c r="B640" s="166"/>
      <c r="C640" s="166"/>
      <c r="D640" s="225"/>
      <c r="E640" s="225"/>
      <c r="F640" s="226"/>
      <c r="G640" s="166"/>
      <c r="H640" s="226"/>
      <c r="I640" s="166"/>
      <c r="J640" s="226"/>
      <c r="K640" s="166"/>
      <c r="L640" s="226"/>
      <c r="M640" s="166"/>
      <c r="N640" s="226"/>
      <c r="O640" s="166"/>
      <c r="P640" s="226"/>
      <c r="Q640" s="166"/>
      <c r="R640" s="226"/>
    </row>
    <row r="641" spans="2:18" ht="11.5" x14ac:dyDescent="0.25">
      <c r="B641" s="166"/>
      <c r="C641" s="166"/>
      <c r="D641" s="225"/>
      <c r="E641" s="225"/>
      <c r="F641" s="226"/>
      <c r="G641" s="166"/>
      <c r="H641" s="226"/>
      <c r="I641" s="166"/>
      <c r="J641" s="226"/>
      <c r="K641" s="166"/>
      <c r="L641" s="226"/>
      <c r="M641" s="166"/>
      <c r="N641" s="226"/>
      <c r="O641" s="166"/>
      <c r="P641" s="226"/>
      <c r="Q641" s="166"/>
      <c r="R641" s="226"/>
    </row>
    <row r="642" spans="2:18" ht="11.5" x14ac:dyDescent="0.25">
      <c r="B642" s="166"/>
      <c r="C642" s="166"/>
      <c r="D642" s="225"/>
      <c r="E642" s="225"/>
      <c r="F642" s="226"/>
      <c r="G642" s="166"/>
      <c r="H642" s="226"/>
      <c r="I642" s="166"/>
      <c r="J642" s="226"/>
      <c r="K642" s="166"/>
      <c r="L642" s="226"/>
      <c r="M642" s="166"/>
      <c r="N642" s="226"/>
      <c r="O642" s="166"/>
      <c r="P642" s="226"/>
      <c r="Q642" s="166"/>
      <c r="R642" s="226"/>
    </row>
    <row r="643" spans="2:18" ht="11.5" x14ac:dyDescent="0.25">
      <c r="B643" s="166"/>
      <c r="C643" s="166"/>
      <c r="D643" s="225"/>
      <c r="E643" s="225"/>
      <c r="F643" s="226"/>
      <c r="G643" s="166"/>
      <c r="H643" s="226"/>
      <c r="I643" s="166"/>
      <c r="J643" s="226"/>
      <c r="K643" s="166"/>
      <c r="L643" s="226"/>
      <c r="M643" s="166"/>
      <c r="N643" s="226"/>
      <c r="O643" s="166"/>
      <c r="P643" s="226"/>
      <c r="Q643" s="166"/>
      <c r="R643" s="226"/>
    </row>
    <row r="644" spans="2:18" ht="11.5" x14ac:dyDescent="0.25">
      <c r="B644" s="166"/>
      <c r="C644" s="166"/>
      <c r="D644" s="225"/>
      <c r="E644" s="225"/>
      <c r="F644" s="226"/>
      <c r="G644" s="166"/>
      <c r="H644" s="226"/>
      <c r="I644" s="166"/>
      <c r="J644" s="226"/>
      <c r="K644" s="166"/>
      <c r="L644" s="226"/>
      <c r="M644" s="166"/>
      <c r="N644" s="226"/>
      <c r="O644" s="166"/>
      <c r="P644" s="226"/>
      <c r="Q644" s="166"/>
      <c r="R644" s="226"/>
    </row>
    <row r="645" spans="2:18" ht="11.5" x14ac:dyDescent="0.25">
      <c r="B645" s="166"/>
      <c r="C645" s="166"/>
      <c r="D645" s="225"/>
      <c r="E645" s="225"/>
      <c r="F645" s="226"/>
      <c r="G645" s="166"/>
      <c r="H645" s="226"/>
      <c r="I645" s="166"/>
      <c r="J645" s="226"/>
      <c r="K645" s="166"/>
      <c r="L645" s="226"/>
      <c r="M645" s="166"/>
      <c r="N645" s="226"/>
      <c r="O645" s="166"/>
      <c r="P645" s="226"/>
      <c r="Q645" s="166"/>
      <c r="R645" s="226"/>
    </row>
    <row r="646" spans="2:18" ht="11.5" x14ac:dyDescent="0.25">
      <c r="B646" s="166"/>
      <c r="C646" s="166"/>
      <c r="D646" s="225"/>
      <c r="E646" s="225"/>
      <c r="F646" s="226"/>
      <c r="G646" s="166"/>
      <c r="H646" s="226"/>
      <c r="I646" s="166"/>
      <c r="J646" s="226"/>
      <c r="K646" s="166"/>
      <c r="L646" s="226"/>
      <c r="M646" s="166"/>
      <c r="N646" s="226"/>
      <c r="O646" s="166"/>
      <c r="P646" s="226"/>
      <c r="Q646" s="166"/>
      <c r="R646" s="226"/>
    </row>
    <row r="647" spans="2:18" ht="11.5" x14ac:dyDescent="0.25">
      <c r="B647" s="166"/>
      <c r="C647" s="166"/>
      <c r="D647" s="225"/>
      <c r="E647" s="225"/>
      <c r="F647" s="226"/>
      <c r="G647" s="166"/>
      <c r="H647" s="226"/>
      <c r="I647" s="166"/>
      <c r="J647" s="226"/>
      <c r="K647" s="166"/>
      <c r="L647" s="226"/>
      <c r="M647" s="166"/>
      <c r="N647" s="226"/>
      <c r="O647" s="166"/>
      <c r="P647" s="226"/>
      <c r="Q647" s="166"/>
      <c r="R647" s="226"/>
    </row>
    <row r="648" spans="2:18" ht="11.5" x14ac:dyDescent="0.25">
      <c r="B648" s="166"/>
      <c r="C648" s="166"/>
      <c r="D648" s="225"/>
      <c r="E648" s="225"/>
      <c r="F648" s="226"/>
      <c r="G648" s="166"/>
      <c r="H648" s="226"/>
      <c r="I648" s="166"/>
      <c r="J648" s="226"/>
      <c r="K648" s="166"/>
      <c r="L648" s="226"/>
      <c r="M648" s="166"/>
      <c r="N648" s="226"/>
      <c r="O648" s="166"/>
      <c r="P648" s="226"/>
      <c r="Q648" s="166"/>
      <c r="R648" s="226"/>
    </row>
    <row r="649" spans="2:18" ht="11.5" x14ac:dyDescent="0.25">
      <c r="B649" s="166"/>
      <c r="C649" s="166"/>
      <c r="D649" s="225"/>
      <c r="E649" s="225"/>
      <c r="F649" s="226"/>
      <c r="G649" s="166"/>
      <c r="H649" s="226"/>
      <c r="I649" s="166"/>
      <c r="J649" s="226"/>
      <c r="K649" s="166"/>
      <c r="L649" s="226"/>
      <c r="M649" s="166"/>
      <c r="N649" s="226"/>
      <c r="O649" s="166"/>
      <c r="P649" s="226"/>
      <c r="Q649" s="166"/>
      <c r="R649" s="226"/>
    </row>
    <row r="650" spans="2:18" ht="11.5" x14ac:dyDescent="0.25">
      <c r="B650" s="166"/>
      <c r="C650" s="166"/>
      <c r="D650" s="225"/>
      <c r="E650" s="225"/>
      <c r="F650" s="226"/>
      <c r="G650" s="166"/>
      <c r="H650" s="226"/>
      <c r="I650" s="166"/>
      <c r="J650" s="226"/>
      <c r="K650" s="166"/>
      <c r="L650" s="226"/>
      <c r="M650" s="166"/>
      <c r="N650" s="226"/>
      <c r="O650" s="166"/>
      <c r="P650" s="226"/>
      <c r="Q650" s="166"/>
      <c r="R650" s="226"/>
    </row>
    <row r="651" spans="2:18" ht="11.5" x14ac:dyDescent="0.25">
      <c r="B651" s="166"/>
      <c r="C651" s="166"/>
      <c r="D651" s="225"/>
      <c r="E651" s="225"/>
      <c r="F651" s="226"/>
      <c r="G651" s="166"/>
      <c r="H651" s="226"/>
      <c r="I651" s="166"/>
      <c r="J651" s="226"/>
      <c r="K651" s="166"/>
      <c r="L651" s="226"/>
      <c r="M651" s="166"/>
      <c r="N651" s="226"/>
      <c r="O651" s="166"/>
      <c r="P651" s="226"/>
      <c r="Q651" s="166"/>
      <c r="R651" s="226"/>
    </row>
    <row r="652" spans="2:18" ht="11.5" x14ac:dyDescent="0.25">
      <c r="B652" s="166"/>
      <c r="C652" s="166"/>
      <c r="D652" s="225"/>
      <c r="E652" s="225"/>
      <c r="F652" s="226"/>
      <c r="G652" s="166"/>
      <c r="H652" s="226"/>
      <c r="I652" s="166"/>
      <c r="J652" s="226"/>
      <c r="K652" s="166"/>
      <c r="L652" s="226"/>
      <c r="M652" s="166"/>
      <c r="N652" s="226"/>
      <c r="O652" s="166"/>
      <c r="P652" s="226"/>
      <c r="Q652" s="166"/>
      <c r="R652" s="226"/>
    </row>
    <row r="653" spans="2:18" ht="11.5" x14ac:dyDescent="0.25">
      <c r="B653" s="166"/>
      <c r="C653" s="166"/>
      <c r="D653" s="225"/>
      <c r="E653" s="225"/>
      <c r="F653" s="226"/>
      <c r="G653" s="166"/>
      <c r="H653" s="226"/>
      <c r="I653" s="166"/>
      <c r="J653" s="226"/>
      <c r="K653" s="166"/>
      <c r="L653" s="226"/>
      <c r="M653" s="166"/>
      <c r="N653" s="226"/>
      <c r="O653" s="166"/>
      <c r="P653" s="226"/>
      <c r="Q653" s="166"/>
      <c r="R653" s="226"/>
    </row>
    <row r="654" spans="2:18" ht="11.5" x14ac:dyDescent="0.25">
      <c r="B654" s="166"/>
      <c r="C654" s="166"/>
      <c r="D654" s="225"/>
      <c r="E654" s="225"/>
      <c r="F654" s="226"/>
      <c r="G654" s="166"/>
      <c r="H654" s="226"/>
      <c r="I654" s="166"/>
      <c r="J654" s="226"/>
      <c r="K654" s="166"/>
      <c r="L654" s="226"/>
      <c r="M654" s="166"/>
      <c r="N654" s="226"/>
      <c r="O654" s="166"/>
      <c r="P654" s="226"/>
      <c r="Q654" s="166"/>
      <c r="R654" s="226"/>
    </row>
    <row r="655" spans="2:18" ht="11.5" x14ac:dyDescent="0.25">
      <c r="B655" s="166"/>
      <c r="C655" s="166"/>
      <c r="D655" s="225"/>
      <c r="E655" s="225"/>
      <c r="F655" s="226"/>
      <c r="G655" s="166"/>
      <c r="H655" s="226"/>
      <c r="I655" s="166"/>
      <c r="J655" s="226"/>
      <c r="K655" s="166"/>
      <c r="L655" s="226"/>
      <c r="M655" s="166"/>
      <c r="N655" s="226"/>
      <c r="O655" s="166"/>
      <c r="P655" s="226"/>
      <c r="Q655" s="166"/>
      <c r="R655" s="226"/>
    </row>
    <row r="656" spans="2:18" ht="11.5" x14ac:dyDescent="0.25">
      <c r="B656" s="166"/>
      <c r="C656" s="166"/>
      <c r="D656" s="225"/>
      <c r="E656" s="225"/>
      <c r="F656" s="226"/>
      <c r="G656" s="166"/>
      <c r="H656" s="226"/>
      <c r="I656" s="166"/>
      <c r="J656" s="226"/>
      <c r="K656" s="166"/>
      <c r="L656" s="226"/>
      <c r="M656" s="166"/>
      <c r="N656" s="226"/>
      <c r="O656" s="166"/>
      <c r="P656" s="226"/>
      <c r="Q656" s="166"/>
      <c r="R656" s="226"/>
    </row>
    <row r="657" spans="2:18" ht="11.5" x14ac:dyDescent="0.25">
      <c r="B657" s="166"/>
      <c r="C657" s="166"/>
      <c r="D657" s="225"/>
      <c r="E657" s="225"/>
      <c r="F657" s="226"/>
      <c r="G657" s="166"/>
      <c r="H657" s="226"/>
      <c r="I657" s="166"/>
      <c r="J657" s="226"/>
      <c r="K657" s="166"/>
      <c r="L657" s="226"/>
      <c r="M657" s="166"/>
      <c r="N657" s="226"/>
      <c r="O657" s="166"/>
      <c r="P657" s="226"/>
      <c r="Q657" s="166"/>
      <c r="R657" s="226"/>
    </row>
    <row r="658" spans="2:18" ht="11.5" x14ac:dyDescent="0.25">
      <c r="B658" s="166"/>
      <c r="C658" s="166"/>
      <c r="D658" s="225"/>
      <c r="E658" s="225"/>
      <c r="F658" s="226"/>
      <c r="G658" s="166"/>
      <c r="H658" s="226"/>
      <c r="I658" s="166"/>
      <c r="J658" s="226"/>
      <c r="K658" s="166"/>
      <c r="L658" s="226"/>
      <c r="M658" s="166"/>
      <c r="N658" s="226"/>
      <c r="O658" s="166"/>
      <c r="P658" s="226"/>
      <c r="Q658" s="166"/>
      <c r="R658" s="226"/>
    </row>
    <row r="659" spans="2:18" ht="11.5" x14ac:dyDescent="0.25">
      <c r="B659" s="166"/>
      <c r="C659" s="166"/>
      <c r="D659" s="225"/>
      <c r="E659" s="225"/>
      <c r="F659" s="226"/>
      <c r="G659" s="166"/>
      <c r="H659" s="226"/>
      <c r="I659" s="166"/>
      <c r="J659" s="226"/>
      <c r="K659" s="166"/>
      <c r="L659" s="226"/>
      <c r="M659" s="166"/>
      <c r="N659" s="226"/>
      <c r="O659" s="166"/>
      <c r="P659" s="226"/>
      <c r="Q659" s="166"/>
      <c r="R659" s="226"/>
    </row>
    <row r="660" spans="2:18" ht="11.5" x14ac:dyDescent="0.25">
      <c r="B660" s="166"/>
      <c r="C660" s="166"/>
      <c r="D660" s="225"/>
      <c r="E660" s="225"/>
      <c r="F660" s="226"/>
      <c r="G660" s="166"/>
      <c r="H660" s="226"/>
      <c r="I660" s="166"/>
      <c r="J660" s="226"/>
      <c r="K660" s="166"/>
      <c r="L660" s="226"/>
      <c r="M660" s="166"/>
      <c r="N660" s="226"/>
      <c r="O660" s="166"/>
      <c r="P660" s="226"/>
      <c r="Q660" s="166"/>
      <c r="R660" s="226"/>
    </row>
    <row r="661" spans="2:18" ht="11.5" x14ac:dyDescent="0.25">
      <c r="B661" s="166"/>
      <c r="C661" s="166"/>
      <c r="D661" s="225"/>
      <c r="E661" s="225"/>
      <c r="F661" s="226"/>
      <c r="G661" s="166"/>
      <c r="H661" s="226"/>
      <c r="I661" s="166"/>
      <c r="J661" s="226"/>
      <c r="K661" s="166"/>
      <c r="L661" s="226"/>
      <c r="M661" s="166"/>
      <c r="N661" s="226"/>
      <c r="O661" s="166"/>
      <c r="P661" s="226"/>
      <c r="Q661" s="166"/>
      <c r="R661" s="226"/>
    </row>
    <row r="662" spans="2:18" ht="11.5" x14ac:dyDescent="0.25">
      <c r="B662" s="166"/>
      <c r="C662" s="166"/>
      <c r="D662" s="225"/>
      <c r="E662" s="225"/>
      <c r="F662" s="226"/>
      <c r="G662" s="166"/>
      <c r="H662" s="226"/>
      <c r="I662" s="166"/>
      <c r="J662" s="226"/>
      <c r="K662" s="166"/>
      <c r="L662" s="226"/>
      <c r="M662" s="166"/>
      <c r="N662" s="226"/>
      <c r="O662" s="166"/>
      <c r="P662" s="226"/>
      <c r="Q662" s="166"/>
      <c r="R662" s="226"/>
    </row>
    <row r="663" spans="2:18" ht="11.5" x14ac:dyDescent="0.25">
      <c r="B663" s="166"/>
      <c r="C663" s="166"/>
      <c r="D663" s="225"/>
      <c r="E663" s="225"/>
      <c r="F663" s="226"/>
      <c r="G663" s="166"/>
      <c r="H663" s="226"/>
      <c r="I663" s="166"/>
      <c r="J663" s="226"/>
      <c r="K663" s="166"/>
      <c r="L663" s="226"/>
      <c r="M663" s="166"/>
      <c r="N663" s="226"/>
      <c r="O663" s="166"/>
      <c r="P663" s="226"/>
      <c r="Q663" s="166"/>
      <c r="R663" s="226"/>
    </row>
    <row r="664" spans="2:18" ht="11.5" x14ac:dyDescent="0.25">
      <c r="B664" s="166"/>
      <c r="C664" s="166"/>
      <c r="D664" s="225"/>
      <c r="E664" s="225"/>
      <c r="F664" s="226"/>
      <c r="G664" s="166"/>
      <c r="H664" s="226"/>
      <c r="I664" s="166"/>
      <c r="J664" s="226"/>
      <c r="K664" s="166"/>
      <c r="L664" s="226"/>
      <c r="M664" s="166"/>
      <c r="N664" s="226"/>
      <c r="O664" s="166"/>
      <c r="P664" s="226"/>
      <c r="Q664" s="166"/>
      <c r="R664" s="226"/>
    </row>
    <row r="665" spans="2:18" ht="11.5" x14ac:dyDescent="0.25">
      <c r="B665" s="166"/>
      <c r="C665" s="166"/>
      <c r="D665" s="225"/>
      <c r="E665" s="225"/>
      <c r="F665" s="226"/>
      <c r="G665" s="166"/>
      <c r="H665" s="226"/>
      <c r="I665" s="166"/>
      <c r="J665" s="226"/>
      <c r="K665" s="166"/>
      <c r="L665" s="226"/>
      <c r="M665" s="166"/>
      <c r="N665" s="226"/>
      <c r="O665" s="166"/>
      <c r="P665" s="226"/>
      <c r="Q665" s="166"/>
      <c r="R665" s="226"/>
    </row>
    <row r="666" spans="2:18" ht="11.5" x14ac:dyDescent="0.25">
      <c r="B666" s="166"/>
      <c r="C666" s="166"/>
      <c r="D666" s="225"/>
      <c r="E666" s="225"/>
      <c r="F666" s="226"/>
      <c r="G666" s="166"/>
      <c r="H666" s="226"/>
      <c r="I666" s="166"/>
      <c r="J666" s="226"/>
      <c r="K666" s="166"/>
      <c r="L666" s="226"/>
      <c r="M666" s="166"/>
      <c r="N666" s="226"/>
      <c r="O666" s="166"/>
      <c r="P666" s="226"/>
      <c r="Q666" s="166"/>
      <c r="R666" s="226"/>
    </row>
    <row r="667" spans="2:18" ht="11.5" x14ac:dyDescent="0.25">
      <c r="B667" s="166"/>
      <c r="C667" s="166"/>
      <c r="D667" s="225"/>
      <c r="E667" s="225"/>
      <c r="F667" s="226"/>
      <c r="G667" s="166"/>
      <c r="H667" s="226"/>
      <c r="I667" s="166"/>
      <c r="J667" s="226"/>
      <c r="K667" s="166"/>
      <c r="L667" s="226"/>
      <c r="M667" s="166"/>
      <c r="N667" s="226"/>
      <c r="O667" s="166"/>
      <c r="P667" s="226"/>
      <c r="Q667" s="166"/>
      <c r="R667" s="226"/>
    </row>
    <row r="668" spans="2:18" ht="11.5" x14ac:dyDescent="0.25">
      <c r="B668" s="166"/>
      <c r="C668" s="166"/>
      <c r="D668" s="225"/>
      <c r="E668" s="225"/>
      <c r="F668" s="226"/>
      <c r="G668" s="166"/>
      <c r="H668" s="226"/>
      <c r="I668" s="166"/>
      <c r="J668" s="226"/>
      <c r="K668" s="166"/>
      <c r="L668" s="226"/>
      <c r="M668" s="166"/>
      <c r="N668" s="226"/>
      <c r="O668" s="166"/>
      <c r="P668" s="226"/>
      <c r="Q668" s="166"/>
      <c r="R668" s="226"/>
    </row>
    <row r="669" spans="2:18" ht="11.5" x14ac:dyDescent="0.25">
      <c r="B669" s="166"/>
      <c r="C669" s="166"/>
      <c r="D669" s="225"/>
      <c r="E669" s="225"/>
      <c r="F669" s="226"/>
      <c r="G669" s="166"/>
      <c r="H669" s="226"/>
      <c r="I669" s="166"/>
      <c r="J669" s="226"/>
      <c r="K669" s="166"/>
      <c r="L669" s="226"/>
      <c r="M669" s="166"/>
      <c r="N669" s="226"/>
      <c r="O669" s="166"/>
      <c r="P669" s="226"/>
      <c r="Q669" s="166"/>
      <c r="R669" s="226"/>
    </row>
    <row r="670" spans="2:18" ht="11.5" x14ac:dyDescent="0.25">
      <c r="B670" s="166"/>
      <c r="C670" s="166"/>
      <c r="D670" s="225"/>
      <c r="E670" s="225"/>
      <c r="F670" s="226"/>
      <c r="G670" s="166"/>
      <c r="H670" s="226"/>
      <c r="I670" s="166"/>
      <c r="J670" s="226"/>
      <c r="K670" s="166"/>
      <c r="L670" s="226"/>
      <c r="M670" s="166"/>
      <c r="N670" s="226"/>
      <c r="O670" s="166"/>
      <c r="P670" s="226"/>
      <c r="Q670" s="166"/>
      <c r="R670" s="226"/>
    </row>
    <row r="671" spans="2:18" ht="11.5" x14ac:dyDescent="0.25">
      <c r="B671" s="166"/>
      <c r="C671" s="166"/>
      <c r="D671" s="225"/>
      <c r="E671" s="225"/>
      <c r="F671" s="226"/>
      <c r="G671" s="166"/>
      <c r="H671" s="226"/>
      <c r="I671" s="166"/>
      <c r="J671" s="226"/>
      <c r="K671" s="166"/>
      <c r="L671" s="226"/>
      <c r="M671" s="166"/>
      <c r="N671" s="226"/>
      <c r="O671" s="166"/>
      <c r="P671" s="226"/>
      <c r="Q671" s="166"/>
      <c r="R671" s="226"/>
    </row>
    <row r="672" spans="2:18" ht="11.5" x14ac:dyDescent="0.25">
      <c r="B672" s="166"/>
      <c r="C672" s="166"/>
      <c r="D672" s="225"/>
      <c r="E672" s="225"/>
      <c r="F672" s="226"/>
      <c r="G672" s="166"/>
      <c r="H672" s="226"/>
      <c r="I672" s="166"/>
      <c r="J672" s="226"/>
      <c r="K672" s="166"/>
      <c r="L672" s="226"/>
      <c r="M672" s="166"/>
      <c r="N672" s="226"/>
      <c r="O672" s="166"/>
      <c r="P672" s="226"/>
      <c r="Q672" s="166"/>
      <c r="R672" s="226"/>
    </row>
    <row r="673" spans="2:18" ht="11.5" x14ac:dyDescent="0.25">
      <c r="B673" s="166"/>
      <c r="C673" s="166"/>
      <c r="D673" s="225"/>
      <c r="E673" s="225"/>
      <c r="F673" s="226"/>
      <c r="G673" s="166"/>
      <c r="H673" s="226"/>
      <c r="I673" s="166"/>
      <c r="J673" s="226"/>
      <c r="K673" s="166"/>
      <c r="L673" s="226"/>
      <c r="M673" s="166"/>
      <c r="N673" s="226"/>
      <c r="O673" s="166"/>
      <c r="P673" s="226"/>
      <c r="Q673" s="166"/>
      <c r="R673" s="226"/>
    </row>
    <row r="674" spans="2:18" ht="11.5" x14ac:dyDescent="0.25">
      <c r="B674" s="166"/>
      <c r="C674" s="166"/>
      <c r="D674" s="225"/>
      <c r="E674" s="225"/>
      <c r="F674" s="226"/>
      <c r="G674" s="166"/>
      <c r="H674" s="226"/>
      <c r="I674" s="166"/>
      <c r="J674" s="226"/>
      <c r="K674" s="166"/>
      <c r="L674" s="226"/>
      <c r="M674" s="166"/>
      <c r="N674" s="226"/>
      <c r="O674" s="166"/>
      <c r="P674" s="226"/>
      <c r="Q674" s="166"/>
      <c r="R674" s="226"/>
    </row>
    <row r="675" spans="2:18" ht="11.5" x14ac:dyDescent="0.25">
      <c r="B675" s="166"/>
      <c r="C675" s="166"/>
      <c r="D675" s="225"/>
      <c r="E675" s="225"/>
      <c r="F675" s="226"/>
      <c r="G675" s="166"/>
      <c r="H675" s="226"/>
      <c r="I675" s="166"/>
      <c r="J675" s="226"/>
      <c r="K675" s="166"/>
      <c r="L675" s="226"/>
      <c r="M675" s="166"/>
      <c r="N675" s="226"/>
      <c r="O675" s="166"/>
      <c r="P675" s="226"/>
      <c r="Q675" s="166"/>
      <c r="R675" s="226"/>
    </row>
    <row r="676" spans="2:18" ht="11.5" x14ac:dyDescent="0.25">
      <c r="B676" s="166"/>
      <c r="C676" s="166"/>
      <c r="D676" s="225"/>
      <c r="E676" s="225"/>
      <c r="F676" s="226"/>
      <c r="G676" s="166"/>
      <c r="H676" s="226"/>
      <c r="I676" s="166"/>
      <c r="J676" s="226"/>
      <c r="K676" s="166"/>
      <c r="L676" s="226"/>
      <c r="M676" s="166"/>
      <c r="N676" s="226"/>
      <c r="O676" s="166"/>
      <c r="P676" s="226"/>
      <c r="Q676" s="166"/>
      <c r="R676" s="226"/>
    </row>
    <row r="677" spans="2:18" ht="11.5" x14ac:dyDescent="0.25">
      <c r="B677" s="166"/>
      <c r="C677" s="166"/>
      <c r="D677" s="225"/>
      <c r="E677" s="225"/>
      <c r="F677" s="226"/>
      <c r="G677" s="166"/>
      <c r="H677" s="226"/>
      <c r="I677" s="166"/>
      <c r="J677" s="226"/>
      <c r="K677" s="166"/>
      <c r="L677" s="226"/>
      <c r="M677" s="166"/>
      <c r="N677" s="226"/>
      <c r="O677" s="166"/>
      <c r="P677" s="226"/>
      <c r="Q677" s="166"/>
      <c r="R677" s="226"/>
    </row>
    <row r="678" spans="2:18" ht="11.5" x14ac:dyDescent="0.25">
      <c r="B678" s="166"/>
      <c r="C678" s="166"/>
      <c r="D678" s="225"/>
      <c r="E678" s="225"/>
      <c r="F678" s="226"/>
      <c r="G678" s="166"/>
      <c r="H678" s="226"/>
      <c r="I678" s="166"/>
      <c r="J678" s="226"/>
      <c r="K678" s="166"/>
      <c r="L678" s="226"/>
      <c r="M678" s="166"/>
      <c r="N678" s="226"/>
      <c r="O678" s="166"/>
      <c r="P678" s="226"/>
      <c r="Q678" s="166"/>
      <c r="R678" s="226"/>
    </row>
    <row r="679" spans="2:18" ht="11.5" x14ac:dyDescent="0.25">
      <c r="B679" s="166"/>
      <c r="C679" s="166"/>
      <c r="D679" s="225"/>
      <c r="E679" s="225"/>
      <c r="F679" s="226"/>
      <c r="G679" s="166"/>
      <c r="H679" s="226"/>
      <c r="I679" s="166"/>
      <c r="J679" s="226"/>
      <c r="K679" s="166"/>
      <c r="L679" s="226"/>
      <c r="M679" s="166"/>
      <c r="N679" s="226"/>
      <c r="O679" s="166"/>
      <c r="P679" s="226"/>
      <c r="Q679" s="166"/>
      <c r="R679" s="226"/>
    </row>
    <row r="680" spans="2:18" ht="11.5" x14ac:dyDescent="0.25">
      <c r="B680" s="166"/>
      <c r="C680" s="166"/>
      <c r="D680" s="225"/>
      <c r="E680" s="225"/>
      <c r="F680" s="226"/>
      <c r="G680" s="166"/>
      <c r="H680" s="226"/>
      <c r="I680" s="166"/>
      <c r="J680" s="226"/>
      <c r="K680" s="166"/>
      <c r="L680" s="226"/>
      <c r="M680" s="166"/>
      <c r="N680" s="226"/>
      <c r="O680" s="166"/>
      <c r="P680" s="226"/>
      <c r="Q680" s="166"/>
      <c r="R680" s="226"/>
    </row>
    <row r="681" spans="2:18" ht="11.5" x14ac:dyDescent="0.25">
      <c r="B681" s="166"/>
      <c r="C681" s="166"/>
      <c r="D681" s="225"/>
      <c r="E681" s="225"/>
      <c r="F681" s="226"/>
      <c r="G681" s="166"/>
      <c r="H681" s="226"/>
      <c r="I681" s="166"/>
      <c r="J681" s="226"/>
      <c r="K681" s="166"/>
      <c r="L681" s="226"/>
      <c r="M681" s="166"/>
      <c r="N681" s="226"/>
      <c r="O681" s="166"/>
      <c r="P681" s="226"/>
      <c r="Q681" s="166"/>
      <c r="R681" s="226"/>
    </row>
    <row r="682" spans="2:18" ht="11.5" x14ac:dyDescent="0.25">
      <c r="B682" s="166"/>
      <c r="C682" s="166"/>
      <c r="D682" s="225"/>
      <c r="E682" s="225"/>
      <c r="F682" s="226"/>
      <c r="G682" s="166"/>
      <c r="H682" s="226"/>
      <c r="I682" s="166"/>
      <c r="J682" s="226"/>
      <c r="K682" s="166"/>
      <c r="L682" s="226"/>
      <c r="M682" s="166"/>
      <c r="N682" s="226"/>
      <c r="O682" s="166"/>
      <c r="P682" s="226"/>
      <c r="Q682" s="166"/>
      <c r="R682" s="226"/>
    </row>
    <row r="683" spans="2:18" ht="11.5" x14ac:dyDescent="0.25">
      <c r="B683" s="166"/>
      <c r="C683" s="166"/>
      <c r="D683" s="225"/>
      <c r="E683" s="225"/>
      <c r="F683" s="226"/>
      <c r="G683" s="166"/>
      <c r="H683" s="226"/>
      <c r="I683" s="166"/>
      <c r="J683" s="226"/>
      <c r="K683" s="166"/>
      <c r="L683" s="226"/>
      <c r="M683" s="166"/>
      <c r="N683" s="226"/>
      <c r="O683" s="166"/>
      <c r="P683" s="226"/>
      <c r="Q683" s="166"/>
      <c r="R683" s="226"/>
    </row>
    <row r="684" spans="2:18" ht="11.5" x14ac:dyDescent="0.25">
      <c r="B684" s="166"/>
      <c r="C684" s="166"/>
      <c r="D684" s="225"/>
      <c r="E684" s="225"/>
      <c r="F684" s="226"/>
      <c r="G684" s="166"/>
      <c r="H684" s="226"/>
      <c r="I684" s="166"/>
      <c r="J684" s="226"/>
      <c r="K684" s="166"/>
      <c r="L684" s="226"/>
      <c r="M684" s="166"/>
      <c r="N684" s="226"/>
      <c r="O684" s="166"/>
      <c r="P684" s="226"/>
      <c r="Q684" s="166"/>
      <c r="R684" s="226"/>
    </row>
    <row r="685" spans="2:18" ht="11.5" x14ac:dyDescent="0.25">
      <c r="B685" s="166"/>
      <c r="C685" s="166"/>
      <c r="D685" s="225"/>
      <c r="E685" s="225"/>
      <c r="F685" s="226"/>
      <c r="G685" s="166"/>
      <c r="H685" s="226"/>
      <c r="I685" s="166"/>
      <c r="J685" s="226"/>
      <c r="K685" s="166"/>
      <c r="L685" s="226"/>
      <c r="M685" s="166"/>
      <c r="N685" s="226"/>
      <c r="O685" s="166"/>
      <c r="P685" s="226"/>
      <c r="Q685" s="166"/>
      <c r="R685" s="226"/>
    </row>
    <row r="686" spans="2:18" ht="11.5" x14ac:dyDescent="0.25">
      <c r="B686" s="166"/>
      <c r="C686" s="166"/>
      <c r="D686" s="225"/>
      <c r="E686" s="225"/>
      <c r="F686" s="226"/>
      <c r="G686" s="166"/>
      <c r="H686" s="226"/>
      <c r="I686" s="166"/>
      <c r="J686" s="226"/>
      <c r="K686" s="166"/>
      <c r="L686" s="226"/>
      <c r="M686" s="166"/>
      <c r="N686" s="226"/>
      <c r="O686" s="166"/>
      <c r="P686" s="226"/>
      <c r="Q686" s="166"/>
      <c r="R686" s="226"/>
    </row>
    <row r="687" spans="2:18" ht="11.5" x14ac:dyDescent="0.25">
      <c r="B687" s="166"/>
      <c r="C687" s="166"/>
      <c r="D687" s="225"/>
      <c r="E687" s="225"/>
      <c r="F687" s="226"/>
      <c r="G687" s="166"/>
      <c r="H687" s="226"/>
      <c r="I687" s="166"/>
      <c r="J687" s="226"/>
      <c r="K687" s="166"/>
      <c r="L687" s="226"/>
      <c r="M687" s="166"/>
      <c r="N687" s="226"/>
      <c r="O687" s="166"/>
      <c r="P687" s="226"/>
      <c r="Q687" s="166"/>
      <c r="R687" s="226"/>
    </row>
    <row r="688" spans="2:18" ht="11.5" x14ac:dyDescent="0.25">
      <c r="B688" s="166"/>
      <c r="C688" s="166"/>
      <c r="D688" s="225"/>
      <c r="E688" s="225"/>
      <c r="F688" s="226"/>
      <c r="G688" s="166"/>
      <c r="H688" s="226"/>
      <c r="I688" s="166"/>
      <c r="J688" s="226"/>
      <c r="K688" s="166"/>
      <c r="L688" s="226"/>
      <c r="M688" s="166"/>
      <c r="N688" s="226"/>
      <c r="O688" s="166"/>
      <c r="P688" s="226"/>
      <c r="Q688" s="166"/>
      <c r="R688" s="226"/>
    </row>
    <row r="689" spans="2:18" ht="11.5" x14ac:dyDescent="0.25">
      <c r="B689" s="166"/>
      <c r="C689" s="166"/>
      <c r="D689" s="225"/>
      <c r="E689" s="225"/>
      <c r="F689" s="226"/>
      <c r="G689" s="166"/>
      <c r="H689" s="226"/>
      <c r="I689" s="166"/>
      <c r="J689" s="226"/>
      <c r="K689" s="166"/>
      <c r="L689" s="226"/>
      <c r="M689" s="166"/>
      <c r="N689" s="226"/>
      <c r="O689" s="166"/>
      <c r="P689" s="226"/>
      <c r="Q689" s="166"/>
      <c r="R689" s="226"/>
    </row>
    <row r="690" spans="2:18" ht="11.5" x14ac:dyDescent="0.25">
      <c r="B690" s="166"/>
      <c r="C690" s="166"/>
      <c r="D690" s="225"/>
      <c r="E690" s="225"/>
      <c r="F690" s="226"/>
      <c r="G690" s="166"/>
      <c r="H690" s="226"/>
      <c r="I690" s="166"/>
      <c r="J690" s="226"/>
      <c r="K690" s="166"/>
      <c r="L690" s="226"/>
      <c r="M690" s="166"/>
      <c r="N690" s="226"/>
      <c r="O690" s="166"/>
      <c r="P690" s="226"/>
      <c r="Q690" s="166"/>
      <c r="R690" s="226"/>
    </row>
    <row r="691" spans="2:18" ht="11.5" x14ac:dyDescent="0.25">
      <c r="B691" s="166"/>
      <c r="C691" s="166"/>
      <c r="D691" s="225"/>
      <c r="E691" s="225"/>
      <c r="F691" s="226"/>
      <c r="G691" s="166"/>
      <c r="H691" s="226"/>
      <c r="I691" s="166"/>
      <c r="J691" s="226"/>
      <c r="K691" s="166"/>
      <c r="L691" s="226"/>
      <c r="M691" s="166"/>
      <c r="N691" s="226"/>
      <c r="O691" s="166"/>
      <c r="P691" s="226"/>
      <c r="Q691" s="166"/>
      <c r="R691" s="226"/>
    </row>
    <row r="692" spans="2:18" ht="11.5" x14ac:dyDescent="0.25">
      <c r="B692" s="166"/>
      <c r="C692" s="166"/>
      <c r="D692" s="225"/>
      <c r="E692" s="225"/>
      <c r="F692" s="226"/>
      <c r="G692" s="166"/>
      <c r="H692" s="226"/>
      <c r="I692" s="166"/>
      <c r="J692" s="226"/>
      <c r="K692" s="166"/>
      <c r="L692" s="226"/>
      <c r="M692" s="166"/>
      <c r="N692" s="226"/>
      <c r="O692" s="166"/>
      <c r="P692" s="226"/>
      <c r="Q692" s="166"/>
      <c r="R692" s="226"/>
    </row>
    <row r="693" spans="2:18" ht="11.5" x14ac:dyDescent="0.25">
      <c r="B693" s="166"/>
      <c r="C693" s="166"/>
      <c r="D693" s="225"/>
      <c r="E693" s="225"/>
      <c r="F693" s="226"/>
      <c r="G693" s="166"/>
      <c r="H693" s="226"/>
      <c r="I693" s="166"/>
      <c r="J693" s="226"/>
      <c r="K693" s="166"/>
      <c r="L693" s="226"/>
      <c r="M693" s="166"/>
      <c r="N693" s="226"/>
      <c r="O693" s="166"/>
      <c r="P693" s="226"/>
      <c r="Q693" s="166"/>
      <c r="R693" s="226"/>
    </row>
    <row r="694" spans="2:18" ht="11.5" x14ac:dyDescent="0.25">
      <c r="B694" s="166"/>
      <c r="C694" s="166"/>
      <c r="D694" s="225"/>
      <c r="E694" s="225"/>
      <c r="F694" s="226"/>
      <c r="G694" s="166"/>
      <c r="H694" s="226"/>
      <c r="I694" s="166"/>
      <c r="J694" s="226"/>
      <c r="K694" s="166"/>
      <c r="L694" s="226"/>
      <c r="M694" s="166"/>
      <c r="N694" s="226"/>
      <c r="O694" s="166"/>
      <c r="P694" s="226"/>
      <c r="Q694" s="166"/>
      <c r="R694" s="226"/>
    </row>
    <row r="695" spans="2:18" ht="11.5" x14ac:dyDescent="0.25">
      <c r="B695" s="166"/>
      <c r="C695" s="166"/>
      <c r="D695" s="225"/>
      <c r="E695" s="225"/>
      <c r="F695" s="226"/>
      <c r="G695" s="166"/>
      <c r="H695" s="226"/>
      <c r="I695" s="166"/>
      <c r="J695" s="226"/>
      <c r="K695" s="166"/>
      <c r="L695" s="226"/>
      <c r="M695" s="166"/>
      <c r="N695" s="226"/>
      <c r="O695" s="166"/>
      <c r="P695" s="226"/>
      <c r="Q695" s="166"/>
      <c r="R695" s="226"/>
    </row>
    <row r="696" spans="2:18" ht="11.5" x14ac:dyDescent="0.25">
      <c r="B696" s="166"/>
      <c r="C696" s="166"/>
      <c r="D696" s="225"/>
      <c r="E696" s="225"/>
      <c r="F696" s="226"/>
      <c r="G696" s="166"/>
      <c r="H696" s="226"/>
      <c r="I696" s="166"/>
      <c r="J696" s="226"/>
      <c r="K696" s="166"/>
      <c r="L696" s="226"/>
      <c r="M696" s="166"/>
      <c r="N696" s="226"/>
      <c r="O696" s="166"/>
      <c r="P696" s="226"/>
      <c r="Q696" s="166"/>
      <c r="R696" s="226"/>
    </row>
    <row r="697" spans="2:18" ht="11.5" x14ac:dyDescent="0.25">
      <c r="B697" s="166"/>
      <c r="C697" s="166"/>
      <c r="D697" s="225"/>
      <c r="E697" s="225"/>
      <c r="F697" s="226"/>
      <c r="G697" s="166"/>
      <c r="H697" s="226"/>
      <c r="I697" s="166"/>
      <c r="J697" s="226"/>
      <c r="K697" s="166"/>
      <c r="L697" s="226"/>
      <c r="M697" s="166"/>
      <c r="N697" s="226"/>
      <c r="O697" s="166"/>
      <c r="P697" s="226"/>
      <c r="Q697" s="166"/>
      <c r="R697" s="226"/>
    </row>
    <row r="698" spans="2:18" ht="11.5" x14ac:dyDescent="0.25">
      <c r="B698" s="166"/>
      <c r="C698" s="166"/>
      <c r="D698" s="225"/>
      <c r="E698" s="225"/>
      <c r="F698" s="226"/>
      <c r="G698" s="166"/>
      <c r="H698" s="226"/>
      <c r="I698" s="166"/>
      <c r="J698" s="226"/>
      <c r="K698" s="166"/>
      <c r="L698" s="226"/>
      <c r="M698" s="166"/>
      <c r="N698" s="226"/>
      <c r="O698" s="166"/>
      <c r="P698" s="226"/>
      <c r="Q698" s="166"/>
      <c r="R698" s="226"/>
    </row>
    <row r="699" spans="2:18" ht="11.5" x14ac:dyDescent="0.25">
      <c r="B699" s="166"/>
      <c r="C699" s="166"/>
      <c r="D699" s="225"/>
      <c r="E699" s="225"/>
      <c r="F699" s="226"/>
      <c r="G699" s="166"/>
      <c r="H699" s="226"/>
      <c r="I699" s="166"/>
      <c r="J699" s="226"/>
      <c r="K699" s="166"/>
      <c r="L699" s="226"/>
      <c r="M699" s="166"/>
      <c r="N699" s="226"/>
      <c r="O699" s="166"/>
      <c r="P699" s="226"/>
      <c r="Q699" s="166"/>
      <c r="R699" s="226"/>
    </row>
    <row r="700" spans="2:18" ht="11.5" x14ac:dyDescent="0.25">
      <c r="B700" s="166"/>
      <c r="C700" s="166"/>
      <c r="D700" s="225"/>
      <c r="E700" s="225"/>
      <c r="F700" s="226"/>
      <c r="G700" s="166"/>
      <c r="H700" s="226"/>
      <c r="I700" s="166"/>
      <c r="J700" s="226"/>
      <c r="K700" s="166"/>
      <c r="L700" s="226"/>
      <c r="M700" s="166"/>
      <c r="N700" s="226"/>
      <c r="O700" s="166"/>
      <c r="P700" s="226"/>
      <c r="Q700" s="166"/>
      <c r="R700" s="226"/>
    </row>
    <row r="701" spans="2:18" ht="11.5" x14ac:dyDescent="0.25">
      <c r="B701" s="166"/>
      <c r="C701" s="166"/>
      <c r="D701" s="225"/>
      <c r="E701" s="225"/>
      <c r="F701" s="226"/>
      <c r="G701" s="166"/>
      <c r="H701" s="226"/>
      <c r="I701" s="166"/>
      <c r="J701" s="226"/>
      <c r="K701" s="166"/>
      <c r="L701" s="226"/>
      <c r="M701" s="166"/>
      <c r="N701" s="226"/>
      <c r="O701" s="166"/>
      <c r="P701" s="226"/>
      <c r="Q701" s="166"/>
      <c r="R701" s="226"/>
    </row>
    <row r="702" spans="2:18" ht="11.5" x14ac:dyDescent="0.25">
      <c r="B702" s="166"/>
      <c r="C702" s="166"/>
      <c r="D702" s="225"/>
      <c r="E702" s="225"/>
      <c r="F702" s="226"/>
      <c r="G702" s="166"/>
      <c r="H702" s="226"/>
      <c r="I702" s="166"/>
      <c r="J702" s="226"/>
      <c r="K702" s="166"/>
      <c r="L702" s="226"/>
      <c r="M702" s="166"/>
      <c r="N702" s="226"/>
      <c r="O702" s="166"/>
      <c r="P702" s="226"/>
      <c r="Q702" s="166"/>
      <c r="R702" s="226"/>
    </row>
    <row r="703" spans="2:18" ht="11.5" x14ac:dyDescent="0.25">
      <c r="B703" s="166"/>
      <c r="C703" s="166"/>
      <c r="D703" s="225"/>
      <c r="E703" s="225"/>
      <c r="F703" s="226"/>
      <c r="G703" s="166"/>
      <c r="H703" s="226"/>
      <c r="I703" s="166"/>
      <c r="J703" s="226"/>
      <c r="K703" s="166"/>
      <c r="L703" s="226"/>
      <c r="M703" s="166"/>
      <c r="N703" s="226"/>
      <c r="O703" s="166"/>
      <c r="P703" s="226"/>
      <c r="Q703" s="166"/>
      <c r="R703" s="226"/>
    </row>
    <row r="704" spans="2:18" ht="11.5" x14ac:dyDescent="0.25">
      <c r="B704" s="166"/>
      <c r="C704" s="166"/>
      <c r="D704" s="225"/>
      <c r="E704" s="225"/>
      <c r="F704" s="226"/>
      <c r="G704" s="166"/>
      <c r="H704" s="226"/>
      <c r="I704" s="166"/>
      <c r="J704" s="226"/>
      <c r="K704" s="166"/>
      <c r="L704" s="226"/>
      <c r="M704" s="166"/>
      <c r="N704" s="226"/>
      <c r="O704" s="166"/>
      <c r="P704" s="226"/>
      <c r="Q704" s="166"/>
      <c r="R704" s="226"/>
    </row>
    <row r="705" spans="2:18" ht="11.5" x14ac:dyDescent="0.25">
      <c r="B705" s="166"/>
      <c r="C705" s="166"/>
      <c r="D705" s="225"/>
      <c r="E705" s="225"/>
      <c r="F705" s="226"/>
      <c r="G705" s="166"/>
      <c r="H705" s="226"/>
      <c r="I705" s="166"/>
      <c r="J705" s="226"/>
      <c r="K705" s="166"/>
      <c r="L705" s="226"/>
      <c r="M705" s="166"/>
      <c r="N705" s="226"/>
      <c r="O705" s="166"/>
      <c r="P705" s="226"/>
      <c r="Q705" s="166"/>
      <c r="R705" s="226"/>
    </row>
    <row r="706" spans="2:18" ht="11.5" x14ac:dyDescent="0.25">
      <c r="B706" s="166"/>
      <c r="C706" s="166"/>
      <c r="D706" s="225"/>
      <c r="E706" s="225"/>
      <c r="F706" s="226"/>
      <c r="G706" s="166"/>
      <c r="H706" s="226"/>
      <c r="I706" s="166"/>
      <c r="J706" s="226"/>
      <c r="K706" s="166"/>
      <c r="L706" s="226"/>
      <c r="M706" s="166"/>
      <c r="N706" s="226"/>
      <c r="O706" s="166"/>
      <c r="P706" s="226"/>
      <c r="Q706" s="166"/>
      <c r="R706" s="226"/>
    </row>
    <row r="707" spans="2:18" ht="11.5" x14ac:dyDescent="0.25">
      <c r="B707" s="166"/>
      <c r="C707" s="166"/>
      <c r="D707" s="225"/>
      <c r="E707" s="225"/>
      <c r="F707" s="226"/>
      <c r="G707" s="166"/>
      <c r="H707" s="226"/>
      <c r="I707" s="166"/>
      <c r="J707" s="226"/>
      <c r="K707" s="166"/>
      <c r="L707" s="226"/>
      <c r="M707" s="166"/>
      <c r="N707" s="226"/>
      <c r="O707" s="166"/>
      <c r="P707" s="226"/>
      <c r="Q707" s="166"/>
      <c r="R707" s="226"/>
    </row>
    <row r="708" spans="2:18" ht="11.5" x14ac:dyDescent="0.25">
      <c r="B708" s="166"/>
      <c r="C708" s="166"/>
      <c r="D708" s="225"/>
      <c r="E708" s="225"/>
      <c r="F708" s="226"/>
      <c r="G708" s="166"/>
      <c r="H708" s="226"/>
      <c r="I708" s="166"/>
      <c r="J708" s="226"/>
      <c r="K708" s="166"/>
      <c r="L708" s="226"/>
      <c r="M708" s="166"/>
      <c r="N708" s="226"/>
      <c r="O708" s="166"/>
      <c r="P708" s="226"/>
      <c r="Q708" s="166"/>
      <c r="R708" s="226"/>
    </row>
    <row r="709" spans="2:18" ht="11.5" x14ac:dyDescent="0.25">
      <c r="B709" s="166"/>
      <c r="C709" s="166"/>
      <c r="D709" s="225"/>
      <c r="E709" s="225"/>
      <c r="F709" s="226"/>
      <c r="G709" s="166"/>
      <c r="H709" s="226"/>
      <c r="I709" s="166"/>
      <c r="J709" s="226"/>
      <c r="K709" s="166"/>
      <c r="L709" s="226"/>
      <c r="M709" s="166"/>
      <c r="N709" s="226"/>
      <c r="O709" s="166"/>
      <c r="P709" s="226"/>
      <c r="Q709" s="166"/>
      <c r="R709" s="226"/>
    </row>
    <row r="710" spans="2:18" ht="11.5" x14ac:dyDescent="0.25">
      <c r="B710" s="166"/>
      <c r="C710" s="166"/>
      <c r="D710" s="225"/>
      <c r="E710" s="225"/>
      <c r="F710" s="226"/>
      <c r="G710" s="166"/>
      <c r="H710" s="226"/>
      <c r="I710" s="166"/>
      <c r="J710" s="226"/>
      <c r="K710" s="166"/>
      <c r="L710" s="226"/>
      <c r="M710" s="166"/>
      <c r="N710" s="226"/>
      <c r="O710" s="166"/>
      <c r="P710" s="226"/>
      <c r="Q710" s="166"/>
      <c r="R710" s="226"/>
    </row>
    <row r="711" spans="2:18" ht="11.5" x14ac:dyDescent="0.25">
      <c r="B711" s="166"/>
      <c r="C711" s="166"/>
      <c r="D711" s="225"/>
      <c r="E711" s="225"/>
      <c r="F711" s="226"/>
      <c r="G711" s="166"/>
      <c r="H711" s="226"/>
      <c r="I711" s="166"/>
      <c r="J711" s="226"/>
      <c r="K711" s="166"/>
      <c r="L711" s="226"/>
      <c r="M711" s="166"/>
      <c r="N711" s="226"/>
      <c r="O711" s="166"/>
      <c r="P711" s="226"/>
      <c r="Q711" s="166"/>
      <c r="R711" s="226"/>
    </row>
    <row r="712" spans="2:18" ht="11.5" x14ac:dyDescent="0.25">
      <c r="B712" s="166"/>
      <c r="C712" s="166"/>
      <c r="D712" s="225"/>
      <c r="E712" s="225"/>
      <c r="F712" s="226"/>
      <c r="G712" s="166"/>
      <c r="H712" s="226"/>
      <c r="I712" s="166"/>
      <c r="J712" s="226"/>
      <c r="K712" s="166"/>
      <c r="L712" s="226"/>
      <c r="M712" s="166"/>
      <c r="N712" s="226"/>
      <c r="O712" s="166"/>
      <c r="P712" s="226"/>
      <c r="Q712" s="166"/>
      <c r="R712" s="226"/>
    </row>
    <row r="713" spans="2:18" ht="11.5" x14ac:dyDescent="0.25">
      <c r="B713" s="166"/>
      <c r="C713" s="166"/>
      <c r="D713" s="225"/>
      <c r="E713" s="225"/>
      <c r="F713" s="226"/>
      <c r="G713" s="166"/>
      <c r="H713" s="226"/>
      <c r="I713" s="166"/>
      <c r="J713" s="226"/>
      <c r="K713" s="166"/>
      <c r="L713" s="226"/>
      <c r="M713" s="166"/>
      <c r="N713" s="226"/>
      <c r="O713" s="166"/>
      <c r="P713" s="226"/>
      <c r="Q713" s="166"/>
      <c r="R713" s="226"/>
    </row>
    <row r="714" spans="2:18" ht="11.5" x14ac:dyDescent="0.25">
      <c r="B714" s="166"/>
      <c r="C714" s="166"/>
      <c r="D714" s="225"/>
      <c r="E714" s="225"/>
      <c r="F714" s="226"/>
      <c r="G714" s="166"/>
      <c r="H714" s="226"/>
      <c r="I714" s="166"/>
      <c r="J714" s="226"/>
      <c r="K714" s="166"/>
      <c r="L714" s="226"/>
      <c r="M714" s="166"/>
      <c r="N714" s="226"/>
      <c r="O714" s="166"/>
      <c r="P714" s="226"/>
      <c r="Q714" s="166"/>
      <c r="R714" s="226"/>
    </row>
    <row r="715" spans="2:18" ht="11.5" x14ac:dyDescent="0.25">
      <c r="B715" s="166"/>
      <c r="C715" s="166"/>
      <c r="D715" s="225"/>
      <c r="E715" s="225"/>
      <c r="F715" s="226"/>
      <c r="G715" s="166"/>
      <c r="H715" s="226"/>
      <c r="I715" s="166"/>
      <c r="J715" s="226"/>
      <c r="K715" s="166"/>
      <c r="L715" s="226"/>
      <c r="M715" s="166"/>
      <c r="N715" s="226"/>
      <c r="O715" s="166"/>
      <c r="P715" s="226"/>
      <c r="Q715" s="166"/>
      <c r="R715" s="226"/>
    </row>
    <row r="716" spans="2:18" ht="11.5" x14ac:dyDescent="0.25">
      <c r="B716" s="166"/>
      <c r="C716" s="166"/>
      <c r="D716" s="225"/>
      <c r="E716" s="225"/>
      <c r="F716" s="226"/>
      <c r="G716" s="166"/>
      <c r="H716" s="226"/>
      <c r="I716" s="166"/>
      <c r="J716" s="226"/>
      <c r="K716" s="166"/>
      <c r="L716" s="226"/>
      <c r="M716" s="166"/>
      <c r="N716" s="226"/>
      <c r="O716" s="166"/>
      <c r="P716" s="226"/>
      <c r="Q716" s="166"/>
      <c r="R716" s="226"/>
    </row>
    <row r="717" spans="2:18" ht="11.5" x14ac:dyDescent="0.25">
      <c r="B717" s="166"/>
      <c r="C717" s="166"/>
      <c r="D717" s="225"/>
      <c r="E717" s="225"/>
      <c r="F717" s="226"/>
      <c r="G717" s="166"/>
      <c r="H717" s="226"/>
      <c r="I717" s="166"/>
      <c r="J717" s="226"/>
      <c r="K717" s="166"/>
      <c r="L717" s="226"/>
      <c r="M717" s="166"/>
      <c r="N717" s="226"/>
      <c r="O717" s="166"/>
      <c r="P717" s="226"/>
      <c r="Q717" s="166"/>
      <c r="R717" s="226"/>
    </row>
    <row r="718" spans="2:18" ht="11.5" x14ac:dyDescent="0.25">
      <c r="B718" s="166"/>
      <c r="C718" s="166"/>
      <c r="D718" s="225"/>
      <c r="E718" s="225"/>
      <c r="F718" s="226"/>
      <c r="G718" s="166"/>
      <c r="H718" s="226"/>
      <c r="I718" s="166"/>
      <c r="J718" s="226"/>
      <c r="K718" s="166"/>
      <c r="L718" s="226"/>
      <c r="M718" s="166"/>
      <c r="N718" s="226"/>
      <c r="O718" s="166"/>
      <c r="P718" s="226"/>
      <c r="Q718" s="166"/>
      <c r="R718" s="226"/>
    </row>
    <row r="719" spans="2:18" ht="11.5" x14ac:dyDescent="0.25">
      <c r="B719" s="166"/>
      <c r="C719" s="166"/>
      <c r="D719" s="225"/>
      <c r="E719" s="225"/>
      <c r="F719" s="226"/>
      <c r="G719" s="166"/>
      <c r="H719" s="226"/>
      <c r="I719" s="166"/>
      <c r="J719" s="226"/>
      <c r="K719" s="166"/>
      <c r="L719" s="226"/>
      <c r="M719" s="166"/>
      <c r="N719" s="226"/>
      <c r="O719" s="166"/>
      <c r="P719" s="226"/>
      <c r="Q719" s="166"/>
      <c r="R719" s="226"/>
    </row>
    <row r="720" spans="2:18" ht="11.5" x14ac:dyDescent="0.25">
      <c r="B720" s="166"/>
      <c r="C720" s="166"/>
      <c r="D720" s="225"/>
      <c r="E720" s="225"/>
      <c r="F720" s="226"/>
      <c r="G720" s="166"/>
      <c r="H720" s="226"/>
      <c r="I720" s="166"/>
      <c r="J720" s="226"/>
      <c r="K720" s="166"/>
      <c r="L720" s="226"/>
      <c r="M720" s="166"/>
      <c r="N720" s="226"/>
      <c r="O720" s="166"/>
      <c r="P720" s="226"/>
      <c r="Q720" s="166"/>
      <c r="R720" s="226"/>
    </row>
    <row r="721" spans="2:18" ht="11.5" x14ac:dyDescent="0.25">
      <c r="B721" s="166"/>
      <c r="C721" s="166"/>
      <c r="D721" s="225"/>
      <c r="E721" s="225"/>
      <c r="F721" s="226"/>
      <c r="G721" s="166"/>
      <c r="H721" s="226"/>
      <c r="I721" s="166"/>
      <c r="J721" s="226"/>
      <c r="K721" s="166"/>
      <c r="L721" s="226"/>
      <c r="M721" s="166"/>
      <c r="N721" s="226"/>
      <c r="O721" s="166"/>
      <c r="P721" s="226"/>
      <c r="Q721" s="166"/>
      <c r="R721" s="226"/>
    </row>
    <row r="722" spans="2:18" ht="11.5" x14ac:dyDescent="0.25">
      <c r="B722" s="166"/>
      <c r="C722" s="166"/>
      <c r="D722" s="225"/>
      <c r="E722" s="225"/>
      <c r="F722" s="226"/>
      <c r="G722" s="166"/>
      <c r="H722" s="226"/>
      <c r="I722" s="166"/>
      <c r="J722" s="226"/>
      <c r="K722" s="166"/>
      <c r="L722" s="226"/>
      <c r="M722" s="166"/>
      <c r="N722" s="226"/>
      <c r="O722" s="166"/>
      <c r="P722" s="226"/>
      <c r="Q722" s="166"/>
      <c r="R722" s="226"/>
    </row>
    <row r="723" spans="2:18" ht="11.5" x14ac:dyDescent="0.25">
      <c r="B723" s="166"/>
      <c r="C723" s="166"/>
      <c r="D723" s="225"/>
      <c r="E723" s="225"/>
      <c r="F723" s="226"/>
      <c r="G723" s="166"/>
      <c r="H723" s="226"/>
      <c r="I723" s="166"/>
      <c r="J723" s="226"/>
      <c r="K723" s="166"/>
      <c r="L723" s="226"/>
      <c r="M723" s="166"/>
      <c r="N723" s="226"/>
      <c r="O723" s="166"/>
      <c r="P723" s="226"/>
      <c r="Q723" s="166"/>
      <c r="R723" s="226"/>
    </row>
    <row r="724" spans="2:18" ht="11.5" x14ac:dyDescent="0.25">
      <c r="B724" s="166"/>
      <c r="C724" s="166"/>
      <c r="D724" s="225"/>
      <c r="E724" s="225"/>
      <c r="F724" s="226"/>
      <c r="G724" s="166"/>
      <c r="H724" s="226"/>
      <c r="I724" s="166"/>
      <c r="J724" s="226"/>
      <c r="K724" s="166"/>
      <c r="L724" s="226"/>
      <c r="M724" s="166"/>
      <c r="N724" s="226"/>
      <c r="O724" s="166"/>
      <c r="P724" s="226"/>
      <c r="Q724" s="166"/>
      <c r="R724" s="226"/>
    </row>
    <row r="725" spans="2:18" ht="11.5" x14ac:dyDescent="0.25">
      <c r="B725" s="166"/>
      <c r="C725" s="166"/>
      <c r="D725" s="225"/>
      <c r="E725" s="225"/>
      <c r="F725" s="226"/>
      <c r="G725" s="166"/>
      <c r="H725" s="226"/>
      <c r="I725" s="166"/>
      <c r="J725" s="226"/>
      <c r="K725" s="166"/>
      <c r="L725" s="226"/>
      <c r="M725" s="166"/>
      <c r="N725" s="226"/>
      <c r="O725" s="166"/>
      <c r="P725" s="226"/>
      <c r="Q725" s="166"/>
      <c r="R725" s="226"/>
    </row>
    <row r="726" spans="2:18" ht="11.5" x14ac:dyDescent="0.25">
      <c r="B726" s="166"/>
      <c r="C726" s="166"/>
      <c r="D726" s="225"/>
      <c r="E726" s="225"/>
      <c r="F726" s="226"/>
      <c r="G726" s="166"/>
      <c r="H726" s="226"/>
      <c r="I726" s="166"/>
      <c r="J726" s="226"/>
      <c r="K726" s="166"/>
      <c r="L726" s="226"/>
      <c r="M726" s="166"/>
      <c r="N726" s="226"/>
      <c r="O726" s="166"/>
      <c r="P726" s="226"/>
      <c r="Q726" s="166"/>
      <c r="R726" s="226"/>
    </row>
    <row r="727" spans="2:18" ht="11.5" x14ac:dyDescent="0.25">
      <c r="B727" s="166"/>
      <c r="C727" s="166"/>
      <c r="D727" s="225"/>
      <c r="E727" s="225"/>
      <c r="F727" s="226"/>
      <c r="G727" s="166"/>
      <c r="H727" s="226"/>
      <c r="I727" s="166"/>
      <c r="J727" s="226"/>
      <c r="K727" s="166"/>
      <c r="L727" s="226"/>
      <c r="M727" s="166"/>
      <c r="N727" s="226"/>
      <c r="O727" s="166"/>
      <c r="P727" s="226"/>
      <c r="Q727" s="166"/>
      <c r="R727" s="226"/>
    </row>
    <row r="728" spans="2:18" ht="11.5" x14ac:dyDescent="0.25">
      <c r="B728" s="166"/>
      <c r="C728" s="166"/>
      <c r="D728" s="225"/>
      <c r="E728" s="225"/>
      <c r="F728" s="226"/>
      <c r="G728" s="166"/>
      <c r="H728" s="226"/>
      <c r="I728" s="166"/>
      <c r="J728" s="226"/>
      <c r="K728" s="166"/>
      <c r="L728" s="226"/>
      <c r="M728" s="166"/>
      <c r="N728" s="226"/>
      <c r="O728" s="166"/>
      <c r="P728" s="226"/>
      <c r="Q728" s="166"/>
      <c r="R728" s="226"/>
    </row>
    <row r="729" spans="2:18" ht="11.5" x14ac:dyDescent="0.25">
      <c r="B729" s="166"/>
      <c r="C729" s="166"/>
      <c r="D729" s="225"/>
      <c r="E729" s="225"/>
      <c r="F729" s="226"/>
      <c r="G729" s="166"/>
      <c r="H729" s="226"/>
      <c r="I729" s="166"/>
      <c r="J729" s="226"/>
      <c r="K729" s="166"/>
      <c r="L729" s="226"/>
      <c r="M729" s="166"/>
      <c r="N729" s="226"/>
      <c r="O729" s="166"/>
      <c r="P729" s="226"/>
      <c r="Q729" s="166"/>
      <c r="R729" s="226"/>
    </row>
    <row r="730" spans="2:18" ht="11.5" x14ac:dyDescent="0.25">
      <c r="B730" s="166"/>
      <c r="C730" s="166"/>
      <c r="D730" s="225"/>
      <c r="E730" s="225"/>
      <c r="F730" s="226"/>
      <c r="G730" s="166"/>
      <c r="H730" s="226"/>
      <c r="I730" s="166"/>
      <c r="J730" s="226"/>
      <c r="K730" s="166"/>
      <c r="L730" s="226"/>
      <c r="M730" s="166"/>
      <c r="N730" s="226"/>
      <c r="O730" s="166"/>
      <c r="P730" s="226"/>
      <c r="Q730" s="166"/>
      <c r="R730" s="226"/>
    </row>
    <row r="731" spans="2:18" ht="11.5" x14ac:dyDescent="0.25">
      <c r="B731" s="166"/>
      <c r="C731" s="166"/>
      <c r="D731" s="225"/>
      <c r="E731" s="225"/>
      <c r="F731" s="226"/>
      <c r="G731" s="166"/>
      <c r="H731" s="226"/>
      <c r="I731" s="166"/>
      <c r="J731" s="226"/>
      <c r="K731" s="166"/>
      <c r="L731" s="226"/>
      <c r="M731" s="166"/>
      <c r="N731" s="226"/>
      <c r="O731" s="166"/>
      <c r="P731" s="226"/>
      <c r="Q731" s="166"/>
      <c r="R731" s="226"/>
    </row>
    <row r="732" spans="2:18" ht="11.5" x14ac:dyDescent="0.25">
      <c r="B732" s="166"/>
      <c r="C732" s="166"/>
      <c r="D732" s="225"/>
      <c r="E732" s="225"/>
      <c r="F732" s="226"/>
      <c r="G732" s="166"/>
      <c r="H732" s="226"/>
      <c r="I732" s="166"/>
      <c r="J732" s="226"/>
      <c r="K732" s="166"/>
      <c r="L732" s="226"/>
      <c r="M732" s="166"/>
      <c r="N732" s="226"/>
      <c r="O732" s="166"/>
      <c r="P732" s="226"/>
      <c r="Q732" s="166"/>
      <c r="R732" s="226"/>
    </row>
    <row r="733" spans="2:18" ht="11.5" x14ac:dyDescent="0.25">
      <c r="B733" s="166"/>
      <c r="C733" s="166"/>
      <c r="D733" s="225"/>
      <c r="E733" s="225"/>
      <c r="F733" s="226"/>
      <c r="G733" s="166"/>
      <c r="H733" s="226"/>
      <c r="I733" s="166"/>
      <c r="J733" s="226"/>
      <c r="K733" s="166"/>
      <c r="L733" s="226"/>
      <c r="M733" s="166"/>
      <c r="N733" s="226"/>
      <c r="O733" s="166"/>
      <c r="P733" s="226"/>
      <c r="Q733" s="166"/>
      <c r="R733" s="226"/>
    </row>
    <row r="734" spans="2:18" ht="11.5" x14ac:dyDescent="0.25">
      <c r="B734" s="166"/>
      <c r="C734" s="166"/>
      <c r="D734" s="225"/>
      <c r="E734" s="225"/>
      <c r="F734" s="226"/>
      <c r="G734" s="166"/>
      <c r="H734" s="226"/>
      <c r="I734" s="166"/>
      <c r="J734" s="226"/>
      <c r="K734" s="166"/>
      <c r="L734" s="226"/>
      <c r="M734" s="166"/>
      <c r="N734" s="226"/>
      <c r="O734" s="166"/>
      <c r="P734" s="226"/>
      <c r="Q734" s="166"/>
      <c r="R734" s="226"/>
    </row>
    <row r="735" spans="2:18" ht="11.5" x14ac:dyDescent="0.25">
      <c r="B735" s="166"/>
      <c r="C735" s="166"/>
      <c r="D735" s="225"/>
      <c r="E735" s="225"/>
      <c r="F735" s="226"/>
      <c r="G735" s="166"/>
      <c r="H735" s="226"/>
      <c r="I735" s="166"/>
      <c r="J735" s="226"/>
      <c r="K735" s="166"/>
      <c r="L735" s="226"/>
      <c r="M735" s="166"/>
      <c r="N735" s="226"/>
      <c r="O735" s="166"/>
      <c r="P735" s="226"/>
      <c r="Q735" s="166"/>
      <c r="R735" s="226"/>
    </row>
    <row r="736" spans="2:18" ht="11.5" x14ac:dyDescent="0.25">
      <c r="B736" s="166"/>
      <c r="C736" s="166"/>
      <c r="D736" s="225"/>
      <c r="E736" s="225"/>
      <c r="F736" s="226"/>
      <c r="G736" s="166"/>
      <c r="H736" s="226"/>
      <c r="I736" s="166"/>
      <c r="J736" s="226"/>
      <c r="K736" s="166"/>
      <c r="L736" s="226"/>
      <c r="M736" s="166"/>
      <c r="N736" s="226"/>
      <c r="O736" s="166"/>
      <c r="P736" s="226"/>
      <c r="Q736" s="166"/>
      <c r="R736" s="226"/>
    </row>
    <row r="737" spans="2:18" ht="11.5" x14ac:dyDescent="0.25">
      <c r="B737" s="166"/>
      <c r="C737" s="166"/>
      <c r="D737" s="225"/>
      <c r="E737" s="225"/>
      <c r="F737" s="226"/>
      <c r="G737" s="166"/>
      <c r="H737" s="226"/>
      <c r="I737" s="166"/>
      <c r="J737" s="226"/>
      <c r="K737" s="166"/>
      <c r="L737" s="226"/>
      <c r="M737" s="166"/>
      <c r="N737" s="226"/>
      <c r="O737" s="166"/>
      <c r="P737" s="226"/>
      <c r="Q737" s="166"/>
      <c r="R737" s="226"/>
    </row>
    <row r="738" spans="2:18" ht="11.5" x14ac:dyDescent="0.25">
      <c r="B738" s="166"/>
      <c r="C738" s="166"/>
      <c r="D738" s="225"/>
      <c r="E738" s="225"/>
      <c r="F738" s="226"/>
      <c r="G738" s="166"/>
      <c r="H738" s="226"/>
      <c r="I738" s="166"/>
      <c r="J738" s="226"/>
      <c r="K738" s="166"/>
      <c r="L738" s="226"/>
      <c r="M738" s="166"/>
      <c r="N738" s="226"/>
      <c r="O738" s="166"/>
      <c r="P738" s="226"/>
      <c r="Q738" s="166"/>
      <c r="R738" s="226"/>
    </row>
    <row r="739" spans="2:18" ht="11.5" x14ac:dyDescent="0.25">
      <c r="B739" s="166"/>
      <c r="C739" s="166"/>
      <c r="D739" s="225"/>
      <c r="E739" s="225"/>
      <c r="F739" s="226"/>
      <c r="G739" s="166"/>
      <c r="H739" s="226"/>
      <c r="I739" s="166"/>
      <c r="J739" s="226"/>
      <c r="K739" s="166"/>
      <c r="L739" s="226"/>
      <c r="M739" s="166"/>
      <c r="N739" s="226"/>
      <c r="O739" s="166"/>
      <c r="P739" s="226"/>
      <c r="Q739" s="166"/>
      <c r="R739" s="226"/>
    </row>
    <row r="740" spans="2:18" ht="11.5" x14ac:dyDescent="0.25">
      <c r="B740" s="166"/>
      <c r="C740" s="166"/>
      <c r="D740" s="225"/>
      <c r="E740" s="225"/>
      <c r="F740" s="226"/>
      <c r="G740" s="166"/>
      <c r="H740" s="226"/>
      <c r="I740" s="166"/>
      <c r="J740" s="226"/>
      <c r="K740" s="166"/>
      <c r="L740" s="226"/>
      <c r="M740" s="166"/>
      <c r="N740" s="226"/>
      <c r="O740" s="166"/>
      <c r="P740" s="226"/>
      <c r="Q740" s="166"/>
      <c r="R740" s="226"/>
    </row>
    <row r="741" spans="2:18" ht="11.5" x14ac:dyDescent="0.25">
      <c r="B741" s="166"/>
      <c r="C741" s="166"/>
      <c r="D741" s="225"/>
      <c r="E741" s="225"/>
      <c r="F741" s="226"/>
      <c r="G741" s="166"/>
      <c r="H741" s="226"/>
      <c r="I741" s="166"/>
      <c r="J741" s="226"/>
      <c r="K741" s="166"/>
      <c r="L741" s="226"/>
      <c r="M741" s="166"/>
      <c r="N741" s="226"/>
      <c r="O741" s="166"/>
      <c r="P741" s="226"/>
      <c r="Q741" s="166"/>
      <c r="R741" s="226"/>
    </row>
    <row r="742" spans="2:18" ht="11.5" x14ac:dyDescent="0.25">
      <c r="B742" s="166"/>
      <c r="C742" s="166"/>
      <c r="D742" s="225"/>
      <c r="E742" s="225"/>
      <c r="F742" s="226"/>
      <c r="G742" s="166"/>
      <c r="H742" s="226"/>
      <c r="I742" s="166"/>
      <c r="J742" s="226"/>
      <c r="K742" s="166"/>
      <c r="L742" s="226"/>
      <c r="M742" s="166"/>
      <c r="N742" s="226"/>
      <c r="O742" s="166"/>
      <c r="P742" s="226"/>
      <c r="Q742" s="166"/>
      <c r="R742" s="226"/>
    </row>
    <row r="743" spans="2:18" ht="11.5" x14ac:dyDescent="0.25">
      <c r="B743" s="166"/>
      <c r="C743" s="166"/>
      <c r="D743" s="225"/>
      <c r="E743" s="225"/>
      <c r="F743" s="226"/>
      <c r="G743" s="166"/>
      <c r="H743" s="226"/>
      <c r="I743" s="166"/>
      <c r="J743" s="226"/>
      <c r="K743" s="166"/>
      <c r="L743" s="226"/>
      <c r="M743" s="166"/>
      <c r="N743" s="226"/>
      <c r="O743" s="166"/>
      <c r="P743" s="226"/>
      <c r="Q743" s="166"/>
      <c r="R743" s="226"/>
    </row>
    <row r="744" spans="2:18" ht="11.5" x14ac:dyDescent="0.25">
      <c r="B744" s="166"/>
      <c r="C744" s="166"/>
      <c r="D744" s="225"/>
      <c r="E744" s="225"/>
      <c r="F744" s="226"/>
      <c r="G744" s="166"/>
      <c r="H744" s="226"/>
      <c r="I744" s="166"/>
      <c r="J744" s="226"/>
      <c r="K744" s="166"/>
      <c r="L744" s="226"/>
      <c r="M744" s="166"/>
      <c r="N744" s="226"/>
      <c r="O744" s="166"/>
      <c r="P744" s="226"/>
      <c r="Q744" s="166"/>
      <c r="R744" s="226"/>
    </row>
    <row r="745" spans="2:18" ht="11.5" x14ac:dyDescent="0.25">
      <c r="B745" s="166"/>
      <c r="C745" s="166"/>
      <c r="D745" s="225"/>
      <c r="E745" s="225"/>
      <c r="F745" s="226"/>
      <c r="G745" s="166"/>
      <c r="H745" s="226"/>
      <c r="I745" s="166"/>
      <c r="J745" s="226"/>
      <c r="K745" s="166"/>
      <c r="L745" s="226"/>
      <c r="M745" s="166"/>
      <c r="N745" s="226"/>
      <c r="O745" s="166"/>
      <c r="P745" s="226"/>
      <c r="Q745" s="166"/>
      <c r="R745" s="226"/>
    </row>
    <row r="746" spans="2:18" ht="11.5" x14ac:dyDescent="0.25">
      <c r="B746" s="166"/>
      <c r="C746" s="166"/>
      <c r="D746" s="225"/>
      <c r="E746" s="225"/>
      <c r="F746" s="226"/>
      <c r="G746" s="166"/>
      <c r="H746" s="226"/>
      <c r="I746" s="166"/>
      <c r="J746" s="226"/>
      <c r="K746" s="166"/>
      <c r="L746" s="226"/>
      <c r="M746" s="166"/>
      <c r="N746" s="226"/>
      <c r="O746" s="166"/>
      <c r="P746" s="226"/>
      <c r="Q746" s="166"/>
      <c r="R746" s="226"/>
    </row>
    <row r="747" spans="2:18" ht="11.5" x14ac:dyDescent="0.25">
      <c r="B747" s="166"/>
      <c r="C747" s="166"/>
      <c r="D747" s="225"/>
      <c r="E747" s="225"/>
      <c r="F747" s="226"/>
      <c r="G747" s="166"/>
      <c r="H747" s="226"/>
      <c r="I747" s="166"/>
      <c r="J747" s="226"/>
      <c r="K747" s="166"/>
      <c r="L747" s="226"/>
      <c r="M747" s="166"/>
      <c r="N747" s="226"/>
      <c r="O747" s="166"/>
      <c r="P747" s="226"/>
      <c r="Q747" s="166"/>
      <c r="R747" s="226"/>
    </row>
    <row r="748" spans="2:18" ht="11.5" x14ac:dyDescent="0.25">
      <c r="B748" s="166"/>
      <c r="C748" s="166"/>
      <c r="D748" s="225"/>
      <c r="E748" s="225"/>
      <c r="F748" s="226"/>
      <c r="G748" s="166"/>
      <c r="H748" s="226"/>
      <c r="I748" s="166"/>
      <c r="J748" s="226"/>
      <c r="K748" s="166"/>
      <c r="L748" s="226"/>
      <c r="M748" s="166"/>
      <c r="N748" s="226"/>
      <c r="O748" s="166"/>
      <c r="P748" s="226"/>
      <c r="Q748" s="166"/>
      <c r="R748" s="226"/>
    </row>
    <row r="749" spans="2:18" ht="11.5" x14ac:dyDescent="0.25">
      <c r="B749" s="166"/>
      <c r="C749" s="166"/>
      <c r="D749" s="225"/>
      <c r="E749" s="225"/>
      <c r="F749" s="226"/>
      <c r="G749" s="166"/>
      <c r="H749" s="226"/>
      <c r="I749" s="166"/>
      <c r="J749" s="226"/>
      <c r="K749" s="166"/>
      <c r="L749" s="226"/>
      <c r="M749" s="166"/>
      <c r="N749" s="226"/>
      <c r="O749" s="166"/>
      <c r="P749" s="226"/>
      <c r="Q749" s="166"/>
      <c r="R749" s="226"/>
    </row>
    <row r="750" spans="2:18" ht="11.5" x14ac:dyDescent="0.25">
      <c r="B750" s="166"/>
      <c r="C750" s="166"/>
      <c r="D750" s="225"/>
      <c r="E750" s="225"/>
      <c r="F750" s="226"/>
      <c r="G750" s="166"/>
      <c r="H750" s="226"/>
      <c r="I750" s="166"/>
      <c r="J750" s="226"/>
      <c r="K750" s="166"/>
      <c r="L750" s="226"/>
      <c r="M750" s="166"/>
      <c r="N750" s="226"/>
      <c r="O750" s="166"/>
      <c r="P750" s="226"/>
      <c r="Q750" s="166"/>
      <c r="R750" s="226"/>
    </row>
    <row r="751" spans="2:18" ht="11.5" x14ac:dyDescent="0.25">
      <c r="B751" s="166"/>
      <c r="C751" s="166"/>
      <c r="D751" s="225"/>
      <c r="E751" s="225"/>
      <c r="F751" s="226"/>
      <c r="G751" s="166"/>
      <c r="H751" s="226"/>
      <c r="I751" s="166"/>
      <c r="J751" s="226"/>
      <c r="K751" s="166"/>
      <c r="L751" s="226"/>
      <c r="M751" s="166"/>
      <c r="N751" s="226"/>
      <c r="O751" s="166"/>
      <c r="P751" s="226"/>
      <c r="Q751" s="166"/>
      <c r="R751" s="226"/>
    </row>
    <row r="752" spans="2:18" ht="11.5" x14ac:dyDescent="0.25">
      <c r="B752" s="166"/>
      <c r="C752" s="166"/>
      <c r="D752" s="225"/>
      <c r="E752" s="225"/>
      <c r="F752" s="226"/>
      <c r="G752" s="166"/>
      <c r="H752" s="226"/>
      <c r="I752" s="166"/>
      <c r="J752" s="226"/>
      <c r="K752" s="166"/>
      <c r="L752" s="226"/>
      <c r="M752" s="166"/>
      <c r="N752" s="226"/>
      <c r="O752" s="166"/>
      <c r="P752" s="226"/>
      <c r="Q752" s="166"/>
      <c r="R752" s="226"/>
    </row>
    <row r="753" spans="2:18" ht="11.5" x14ac:dyDescent="0.25">
      <c r="B753" s="166"/>
      <c r="C753" s="166"/>
      <c r="D753" s="225"/>
      <c r="E753" s="225"/>
      <c r="F753" s="226"/>
      <c r="G753" s="166"/>
      <c r="H753" s="226"/>
      <c r="I753" s="166"/>
      <c r="J753" s="226"/>
      <c r="K753" s="166"/>
      <c r="L753" s="226"/>
      <c r="M753" s="166"/>
      <c r="N753" s="226"/>
      <c r="O753" s="166"/>
      <c r="P753" s="226"/>
      <c r="Q753" s="166"/>
      <c r="R753" s="226"/>
    </row>
    <row r="754" spans="2:18" ht="11.5" x14ac:dyDescent="0.25">
      <c r="B754" s="166"/>
      <c r="C754" s="166"/>
      <c r="D754" s="225"/>
      <c r="E754" s="225"/>
      <c r="F754" s="226"/>
      <c r="G754" s="166"/>
      <c r="H754" s="226"/>
      <c r="I754" s="166"/>
      <c r="J754" s="226"/>
      <c r="K754" s="166"/>
      <c r="L754" s="226"/>
      <c r="M754" s="166"/>
      <c r="N754" s="226"/>
      <c r="O754" s="166"/>
      <c r="P754" s="226"/>
      <c r="Q754" s="166"/>
      <c r="R754" s="226"/>
    </row>
    <row r="755" spans="2:18" ht="11.5" x14ac:dyDescent="0.25">
      <c r="B755" s="166"/>
      <c r="C755" s="166"/>
      <c r="D755" s="225"/>
      <c r="E755" s="225"/>
      <c r="F755" s="226"/>
      <c r="G755" s="166"/>
      <c r="H755" s="226"/>
      <c r="I755" s="166"/>
      <c r="J755" s="226"/>
      <c r="K755" s="166"/>
      <c r="L755" s="226"/>
      <c r="M755" s="166"/>
      <c r="N755" s="226"/>
      <c r="O755" s="166"/>
      <c r="P755" s="226"/>
      <c r="Q755" s="166"/>
      <c r="R755" s="226"/>
    </row>
    <row r="756" spans="2:18" ht="11.5" x14ac:dyDescent="0.25">
      <c r="B756" s="166"/>
      <c r="C756" s="166"/>
      <c r="D756" s="225"/>
      <c r="E756" s="225"/>
      <c r="F756" s="226"/>
      <c r="G756" s="166"/>
      <c r="H756" s="226"/>
      <c r="I756" s="166"/>
      <c r="J756" s="226"/>
      <c r="K756" s="166"/>
      <c r="L756" s="226"/>
      <c r="M756" s="166"/>
      <c r="N756" s="226"/>
      <c r="O756" s="166"/>
      <c r="P756" s="226"/>
      <c r="Q756" s="166"/>
      <c r="R756" s="226"/>
    </row>
    <row r="757" spans="2:18" ht="11.5" x14ac:dyDescent="0.25">
      <c r="B757" s="166"/>
      <c r="C757" s="166"/>
      <c r="D757" s="225"/>
      <c r="E757" s="225"/>
      <c r="F757" s="226"/>
      <c r="G757" s="166"/>
      <c r="H757" s="226"/>
      <c r="I757" s="166"/>
      <c r="J757" s="226"/>
      <c r="K757" s="166"/>
      <c r="L757" s="226"/>
      <c r="M757" s="166"/>
      <c r="N757" s="226"/>
      <c r="O757" s="166"/>
      <c r="P757" s="226"/>
      <c r="Q757" s="166"/>
      <c r="R757" s="226"/>
    </row>
    <row r="758" spans="2:18" ht="11.5" x14ac:dyDescent="0.25">
      <c r="B758" s="166"/>
      <c r="C758" s="166"/>
      <c r="D758" s="225"/>
      <c r="E758" s="225"/>
      <c r="F758" s="226"/>
      <c r="G758" s="166"/>
      <c r="H758" s="226"/>
      <c r="I758" s="166"/>
      <c r="J758" s="226"/>
      <c r="K758" s="166"/>
      <c r="L758" s="226"/>
      <c r="M758" s="166"/>
      <c r="N758" s="226"/>
      <c r="O758" s="166"/>
      <c r="P758" s="226"/>
      <c r="Q758" s="166"/>
      <c r="R758" s="226"/>
    </row>
    <row r="759" spans="2:18" ht="11.5" x14ac:dyDescent="0.25">
      <c r="O759" s="166"/>
      <c r="P759" s="226"/>
      <c r="Q759" s="166"/>
    </row>
  </sheetData>
  <sheetProtection selectLockedCells="1"/>
  <mergeCells count="148">
    <mergeCell ref="E3:F3"/>
    <mergeCell ref="C3:D3"/>
    <mergeCell ref="C2:G2"/>
    <mergeCell ref="I98:N98"/>
    <mergeCell ref="I99:N99"/>
    <mergeCell ref="E98:H98"/>
    <mergeCell ref="E99:H99"/>
    <mergeCell ref="B98:D98"/>
    <mergeCell ref="B99:D99"/>
    <mergeCell ref="I39:K39"/>
    <mergeCell ref="L39:N39"/>
    <mergeCell ref="I38:K38"/>
    <mergeCell ref="L38:N38"/>
    <mergeCell ref="B30:C30"/>
    <mergeCell ref="B22:C22"/>
    <mergeCell ref="B23:C23"/>
    <mergeCell ref="D22:E22"/>
    <mergeCell ref="F22:G22"/>
    <mergeCell ref="I22:K22"/>
    <mergeCell ref="L22:N22"/>
    <mergeCell ref="C4:D4"/>
    <mergeCell ref="E4:F4"/>
    <mergeCell ref="C5:D5"/>
    <mergeCell ref="E5:F5"/>
    <mergeCell ref="O109:Q109"/>
    <mergeCell ref="O113:Q113"/>
    <mergeCell ref="O117:Q117"/>
    <mergeCell ref="O99:Q99"/>
    <mergeCell ref="O102:Q102"/>
    <mergeCell ref="O94:Q94"/>
    <mergeCell ref="I41:K41"/>
    <mergeCell ref="L41:N41"/>
    <mergeCell ref="O41:Q41"/>
    <mergeCell ref="O43:Q43"/>
    <mergeCell ref="O45:Q45"/>
    <mergeCell ref="O80:Q80"/>
    <mergeCell ref="O90:Q90"/>
    <mergeCell ref="O81:Q81"/>
    <mergeCell ref="O82:Q82"/>
    <mergeCell ref="O83:Q83"/>
    <mergeCell ref="O84:Q84"/>
    <mergeCell ref="O85:Q85"/>
    <mergeCell ref="O86:Q86"/>
    <mergeCell ref="O88:Q88"/>
    <mergeCell ref="O87:Q87"/>
    <mergeCell ref="O39:Q39"/>
    <mergeCell ref="I40:K40"/>
    <mergeCell ref="L40:N40"/>
    <mergeCell ref="O40:Q40"/>
    <mergeCell ref="O66:Q66"/>
    <mergeCell ref="O64:Q64"/>
    <mergeCell ref="O72:Q72"/>
    <mergeCell ref="O74:Q74"/>
    <mergeCell ref="O79:Q79"/>
    <mergeCell ref="O58:Q58"/>
    <mergeCell ref="O63:Q63"/>
    <mergeCell ref="B52:M52"/>
    <mergeCell ref="B53:M53"/>
    <mergeCell ref="B54:M54"/>
    <mergeCell ref="B55:M55"/>
    <mergeCell ref="B56:M56"/>
    <mergeCell ref="O52:Q52"/>
    <mergeCell ref="O53:Q53"/>
    <mergeCell ref="O54:Q54"/>
    <mergeCell ref="O55:Q55"/>
    <mergeCell ref="O56:Q56"/>
    <mergeCell ref="O38:Q38"/>
    <mergeCell ref="D23:E23"/>
    <mergeCell ref="D24:E24"/>
    <mergeCell ref="D25:E25"/>
    <mergeCell ref="D26:E26"/>
    <mergeCell ref="D27:E27"/>
    <mergeCell ref="D28:E28"/>
    <mergeCell ref="F29:G29"/>
    <mergeCell ref="I29:K29"/>
    <mergeCell ref="L29:N29"/>
    <mergeCell ref="O29:Q29"/>
    <mergeCell ref="F28:G28"/>
    <mergeCell ref="I28:K28"/>
    <mergeCell ref="L28:N28"/>
    <mergeCell ref="O28:Q28"/>
    <mergeCell ref="F25:G25"/>
    <mergeCell ref="I25:K25"/>
    <mergeCell ref="L25:N25"/>
    <mergeCell ref="O25:Q25"/>
    <mergeCell ref="F30:G30"/>
    <mergeCell ref="I30:K30"/>
    <mergeCell ref="L30:N30"/>
    <mergeCell ref="O30:Q30"/>
    <mergeCell ref="D30:E30"/>
    <mergeCell ref="E7:F7"/>
    <mergeCell ref="C8:D8"/>
    <mergeCell ref="E8:F8"/>
    <mergeCell ref="C9:D9"/>
    <mergeCell ref="E9:F9"/>
    <mergeCell ref="O32:Q32"/>
    <mergeCell ref="I37:K37"/>
    <mergeCell ref="L37:N37"/>
    <mergeCell ref="O37:Q37"/>
    <mergeCell ref="O27:Q27"/>
    <mergeCell ref="B27:C27"/>
    <mergeCell ref="F26:G26"/>
    <mergeCell ref="I26:K26"/>
    <mergeCell ref="L26:N26"/>
    <mergeCell ref="O26:Q26"/>
    <mergeCell ref="B26:C26"/>
    <mergeCell ref="B29:C29"/>
    <mergeCell ref="D29:E29"/>
    <mergeCell ref="B28:C28"/>
    <mergeCell ref="F27:G27"/>
    <mergeCell ref="I27:K27"/>
    <mergeCell ref="L27:N27"/>
    <mergeCell ref="L24:N24"/>
    <mergeCell ref="R9:S9"/>
    <mergeCell ref="H10:I10"/>
    <mergeCell ref="J10:K10"/>
    <mergeCell ref="L10:M10"/>
    <mergeCell ref="N10:O10"/>
    <mergeCell ref="P10:Q10"/>
    <mergeCell ref="R10:S10"/>
    <mergeCell ref="F23:G23"/>
    <mergeCell ref="I23:K23"/>
    <mergeCell ref="L23:N23"/>
    <mergeCell ref="O23:Q23"/>
    <mergeCell ref="C6:D6"/>
    <mergeCell ref="E6:F6"/>
    <mergeCell ref="O51:Q51"/>
    <mergeCell ref="B51:M51"/>
    <mergeCell ref="P9:Q9"/>
    <mergeCell ref="F21:G21"/>
    <mergeCell ref="I21:K21"/>
    <mergeCell ref="L21:N21"/>
    <mergeCell ref="O21:Q21"/>
    <mergeCell ref="D21:E21"/>
    <mergeCell ref="B21:C21"/>
    <mergeCell ref="C14:D14"/>
    <mergeCell ref="F14:I14"/>
    <mergeCell ref="J14:Q14"/>
    <mergeCell ref="L16:M16"/>
    <mergeCell ref="P16:Q16"/>
    <mergeCell ref="B25:C25"/>
    <mergeCell ref="F24:G24"/>
    <mergeCell ref="I24:K24"/>
    <mergeCell ref="B12:Q12"/>
    <mergeCell ref="O24:Q24"/>
    <mergeCell ref="B24:C24"/>
    <mergeCell ref="O22:Q22"/>
    <mergeCell ref="C7:D7"/>
  </mergeCells>
  <conditionalFormatting sqref="O117:Q117">
    <cfRule type="cellIs" dxfId="19" priority="1" operator="greaterThan">
      <formula>$O$109</formula>
    </cfRule>
    <cfRule type="cellIs" dxfId="18" priority="2" operator="lessThan">
      <formula>$O$109</formula>
    </cfRule>
    <cfRule type="cellIs" dxfId="17" priority="3" operator="greaterThan">
      <formula>$O$117</formula>
    </cfRule>
  </conditionalFormatting>
  <printOptions horizontalCentered="1"/>
  <pageMargins left="0.25" right="0.25" top="0.23" bottom="0.28999999999999998" header="0.23" footer="0.3"/>
  <pageSetup scale="69" orientation="landscape" horizontalDpi="1200" verticalDpi="120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  <pageSetUpPr fitToPage="1"/>
  </sheetPr>
  <dimension ref="A2:AI759"/>
  <sheetViews>
    <sheetView zoomScale="115" zoomScaleNormal="115" zoomScaleSheetLayoutView="100" workbookViewId="0">
      <selection activeCell="I108" sqref="I108"/>
    </sheetView>
  </sheetViews>
  <sheetFormatPr defaultColWidth="9.1796875" defaultRowHeight="10" x14ac:dyDescent="0.25"/>
  <cols>
    <col min="1" max="1" width="3.453125" style="1" customWidth="1"/>
    <col min="2" max="3" width="19.7265625" style="1" customWidth="1"/>
    <col min="4" max="4" width="10.7265625" style="2" customWidth="1"/>
    <col min="5" max="5" width="7.81640625" style="2" customWidth="1"/>
    <col min="6" max="6" width="6.54296875" style="3" customWidth="1"/>
    <col min="7" max="7" width="10.7265625" style="1" customWidth="1"/>
    <col min="8" max="8" width="6.54296875" style="3" customWidth="1"/>
    <col min="9" max="9" width="10.7265625" style="1" customWidth="1"/>
    <col min="10" max="10" width="5.7265625" style="3" customWidth="1"/>
    <col min="11" max="11" width="10.7265625" style="1" customWidth="1"/>
    <col min="12" max="12" width="5.7265625" style="3" customWidth="1"/>
    <col min="13" max="13" width="10.7265625" style="1" customWidth="1"/>
    <col min="14" max="14" width="5.7265625" style="3" customWidth="1"/>
    <col min="15" max="15" width="10.7265625" style="1" customWidth="1"/>
    <col min="16" max="16" width="5.7265625" style="3" customWidth="1"/>
    <col min="17" max="17" width="10.7265625" style="1" customWidth="1"/>
    <col min="18" max="18" width="5.7265625" style="3" customWidth="1"/>
    <col min="19" max="19" width="10.7265625" style="1" customWidth="1"/>
    <col min="20" max="20" width="13.453125" style="1" bestFit="1" customWidth="1"/>
    <col min="21" max="21" width="5" style="1" bestFit="1" customWidth="1"/>
    <col min="22" max="22" width="7.453125" style="4" customWidth="1"/>
    <col min="23" max="23" width="5.7265625" style="4" customWidth="1"/>
    <col min="24" max="24" width="3.7265625" style="4" customWidth="1"/>
    <col min="25" max="25" width="5.7265625" style="4" customWidth="1"/>
    <col min="26" max="26" width="3.7265625" style="4" customWidth="1"/>
    <col min="27" max="27" width="5.7265625" style="4" customWidth="1"/>
    <col min="28" max="28" width="3.7265625" style="1" customWidth="1"/>
    <col min="29" max="29" width="5.7265625" style="1" customWidth="1"/>
    <col min="30" max="30" width="3.7265625" style="1" customWidth="1"/>
    <col min="31" max="31" width="5.7265625" style="1" customWidth="1"/>
    <col min="32" max="32" width="3.7265625" style="1" customWidth="1"/>
    <col min="33" max="33" width="5.7265625" style="1" customWidth="1"/>
    <col min="34" max="34" width="3.7265625" style="1" customWidth="1"/>
    <col min="35" max="35" width="5.7265625" style="1" customWidth="1"/>
    <col min="36" max="42" width="3.7265625" style="1" customWidth="1"/>
    <col min="43" max="16384" width="9.1796875" style="1"/>
  </cols>
  <sheetData>
    <row r="2" spans="2:27" ht="11.25" customHeight="1" x14ac:dyDescent="0.25">
      <c r="B2" s="394" t="s">
        <v>0</v>
      </c>
      <c r="C2" s="795">
        <f>+'BVARI BUDGET'!C2</f>
        <v>0</v>
      </c>
      <c r="D2" s="795"/>
      <c r="E2" s="795"/>
      <c r="F2" s="795"/>
      <c r="G2" s="796"/>
    </row>
    <row r="3" spans="2:27" ht="11.25" customHeight="1" x14ac:dyDescent="0.25">
      <c r="B3" s="395" t="s">
        <v>47</v>
      </c>
      <c r="C3" s="759">
        <f>+'BVARI BUDGET'!C3</f>
        <v>0</v>
      </c>
      <c r="D3" s="759"/>
      <c r="E3" s="745" t="s">
        <v>58</v>
      </c>
      <c r="F3" s="745"/>
      <c r="G3" s="429">
        <f>+'BVARI BUDGET'!H3</f>
        <v>0</v>
      </c>
      <c r="H3" s="6"/>
      <c r="I3" s="104" t="s">
        <v>59</v>
      </c>
      <c r="J3" s="95"/>
      <c r="K3" s="96"/>
      <c r="L3" s="95"/>
      <c r="M3" s="96"/>
      <c r="N3" s="95"/>
      <c r="O3" s="97"/>
      <c r="V3" s="1"/>
      <c r="W3" s="1"/>
      <c r="X3" s="1"/>
      <c r="Y3" s="1"/>
      <c r="Z3" s="1"/>
      <c r="AA3" s="1"/>
    </row>
    <row r="4" spans="2:27" ht="11.25" customHeight="1" x14ac:dyDescent="0.25">
      <c r="B4" s="395" t="s">
        <v>1</v>
      </c>
      <c r="C4" s="759">
        <f>+'BVARI BUDGET'!C4</f>
        <v>0</v>
      </c>
      <c r="D4" s="759"/>
      <c r="E4" s="745" t="s">
        <v>43</v>
      </c>
      <c r="F4" s="745"/>
      <c r="G4" s="571">
        <f>+'BVARI BUDGET'!H4</f>
        <v>44743</v>
      </c>
      <c r="H4" s="6"/>
      <c r="I4" s="158" t="s">
        <v>60</v>
      </c>
      <c r="J4" s="159"/>
      <c r="K4" s="159"/>
      <c r="L4" s="159"/>
      <c r="M4" s="159"/>
      <c r="N4" s="159"/>
      <c r="O4" s="160"/>
      <c r="V4" s="1"/>
      <c r="W4" s="1"/>
      <c r="X4" s="1"/>
      <c r="Y4" s="1"/>
      <c r="Z4" s="1"/>
      <c r="AA4" s="1"/>
    </row>
    <row r="5" spans="2:27" ht="11.25" customHeight="1" x14ac:dyDescent="0.25">
      <c r="B5" s="395" t="s">
        <v>9</v>
      </c>
      <c r="C5" s="759">
        <f>+'BVARI BUDGET'!C5</f>
        <v>0</v>
      </c>
      <c r="D5" s="759"/>
      <c r="E5" s="745" t="s">
        <v>44</v>
      </c>
      <c r="F5" s="745"/>
      <c r="G5" s="571">
        <f>+'BVARI BUDGET'!H5</f>
        <v>47299</v>
      </c>
      <c r="H5" s="6"/>
      <c r="I5" s="107" t="s">
        <v>61</v>
      </c>
      <c r="J5" s="105"/>
      <c r="K5" s="105"/>
      <c r="L5" s="105"/>
      <c r="M5" s="105"/>
      <c r="N5" s="105"/>
      <c r="O5" s="106"/>
      <c r="V5" s="1"/>
      <c r="W5" s="1"/>
      <c r="X5" s="1"/>
      <c r="Y5" s="1"/>
      <c r="Z5" s="1"/>
      <c r="AA5" s="1"/>
    </row>
    <row r="6" spans="2:27" ht="11.25" customHeight="1" x14ac:dyDescent="0.25">
      <c r="B6" s="395" t="s">
        <v>10</v>
      </c>
      <c r="C6" s="759">
        <f>+'BVARI BUDGET'!C6</f>
        <v>0</v>
      </c>
      <c r="D6" s="759"/>
      <c r="E6" s="745" t="s">
        <v>45</v>
      </c>
      <c r="F6" s="745"/>
      <c r="G6" s="430" t="str">
        <f>+'BVARI BUDGET'!H6</f>
        <v>7 Yrs</v>
      </c>
      <c r="H6" s="6"/>
      <c r="I6" s="161" t="s">
        <v>63</v>
      </c>
      <c r="J6" s="99"/>
      <c r="K6" s="99"/>
      <c r="L6" s="99"/>
      <c r="M6" s="99"/>
      <c r="N6" s="99"/>
      <c r="O6" s="100"/>
      <c r="V6" s="1"/>
      <c r="W6" s="1"/>
      <c r="X6" s="1"/>
      <c r="Y6" s="1"/>
      <c r="Z6" s="1"/>
      <c r="AA6" s="1"/>
    </row>
    <row r="7" spans="2:27" ht="11.25" customHeight="1" x14ac:dyDescent="0.25">
      <c r="B7" s="396" t="s">
        <v>356</v>
      </c>
      <c r="C7" s="780">
        <f>+'BVARI BUDGET'!C7</f>
        <v>0</v>
      </c>
      <c r="D7" s="780"/>
      <c r="E7" s="745" t="s">
        <v>46</v>
      </c>
      <c r="F7" s="745"/>
      <c r="G7" s="431">
        <f>+'BVARI BUDGET'!H7</f>
        <v>0.03</v>
      </c>
      <c r="H7" s="6"/>
      <c r="I7" s="256" t="s">
        <v>143</v>
      </c>
      <c r="J7" s="99"/>
      <c r="K7" s="99"/>
      <c r="L7" s="99"/>
      <c r="M7" s="99"/>
      <c r="N7" s="99"/>
      <c r="O7" s="100"/>
      <c r="V7" s="1"/>
      <c r="W7" s="1"/>
      <c r="X7" s="1"/>
      <c r="Y7" s="1"/>
      <c r="Z7" s="1"/>
      <c r="AA7" s="1"/>
    </row>
    <row r="8" spans="2:27" ht="11.25" customHeight="1" x14ac:dyDescent="0.25">
      <c r="B8" s="396" t="s">
        <v>250</v>
      </c>
      <c r="C8" s="781">
        <f>+'BVARI BUDGET'!C8</f>
        <v>0</v>
      </c>
      <c r="D8" s="781"/>
      <c r="E8" s="745"/>
      <c r="F8" s="745"/>
      <c r="G8" s="430"/>
      <c r="H8" s="6"/>
      <c r="I8" s="98"/>
      <c r="J8" s="99"/>
      <c r="K8" s="99"/>
      <c r="L8" s="99"/>
      <c r="M8" s="99"/>
      <c r="N8" s="99"/>
      <c r="O8" s="100"/>
      <c r="Q8" s="5"/>
      <c r="S8" s="5"/>
      <c r="V8" s="1"/>
      <c r="W8" s="1"/>
      <c r="X8" s="1"/>
      <c r="Y8" s="1"/>
      <c r="Z8" s="1"/>
      <c r="AA8" s="1"/>
    </row>
    <row r="9" spans="2:27" ht="11.25" customHeight="1" x14ac:dyDescent="0.25">
      <c r="B9" s="397"/>
      <c r="C9" s="782"/>
      <c r="D9" s="782"/>
      <c r="E9" s="751"/>
      <c r="F9" s="751"/>
      <c r="G9" s="432"/>
      <c r="H9" s="94"/>
      <c r="I9" s="101"/>
      <c r="J9" s="102"/>
      <c r="K9" s="102"/>
      <c r="L9" s="102"/>
      <c r="M9" s="102"/>
      <c r="N9" s="102"/>
      <c r="O9" s="103"/>
      <c r="P9" s="766"/>
      <c r="Q9" s="766"/>
      <c r="R9" s="766"/>
      <c r="S9" s="766"/>
      <c r="V9" s="1"/>
      <c r="W9" s="1"/>
      <c r="X9" s="1"/>
      <c r="Y9" s="1"/>
      <c r="Z9" s="1"/>
      <c r="AA9" s="1"/>
    </row>
    <row r="10" spans="2:27" s="10" customFormat="1" ht="11.25" customHeight="1" x14ac:dyDescent="0.25">
      <c r="D10" s="51"/>
      <c r="E10" s="51"/>
      <c r="F10" s="52"/>
      <c r="H10" s="727"/>
      <c r="I10" s="727"/>
      <c r="J10" s="727"/>
      <c r="K10" s="727"/>
      <c r="L10" s="727"/>
      <c r="M10" s="727"/>
      <c r="N10" s="727"/>
      <c r="O10" s="727"/>
      <c r="P10" s="727"/>
      <c r="Q10" s="727"/>
      <c r="R10" s="727"/>
      <c r="S10" s="727"/>
      <c r="T10" s="9" t="str">
        <f>IF($B$498=5,"","↓")</f>
        <v>↓</v>
      </c>
      <c r="U10" s="1"/>
      <c r="V10" s="9"/>
      <c r="W10" s="9"/>
      <c r="X10" s="9"/>
      <c r="Y10" s="9"/>
      <c r="Z10" s="9"/>
      <c r="AA10" s="9"/>
    </row>
    <row r="11" spans="2:27" s="10" customFormat="1" ht="11.25" customHeight="1" x14ac:dyDescent="0.25">
      <c r="D11" s="51"/>
      <c r="E11" s="51"/>
      <c r="F11" s="52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1"/>
      <c r="V11" s="9"/>
      <c r="W11" s="9"/>
      <c r="X11" s="9"/>
      <c r="Y11" s="9"/>
      <c r="Z11" s="9"/>
      <c r="AA11" s="9"/>
    </row>
    <row r="12" spans="2:27" s="10" customFormat="1" ht="11.25" customHeight="1" x14ac:dyDescent="0.25">
      <c r="B12" s="779" t="s">
        <v>144</v>
      </c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341"/>
      <c r="S12" s="341"/>
      <c r="T12" s="341"/>
      <c r="U12" s="1"/>
      <c r="V12" s="9"/>
      <c r="W12" s="9"/>
      <c r="X12" s="9"/>
      <c r="Y12" s="9"/>
      <c r="Z12" s="9"/>
      <c r="AA12" s="9"/>
    </row>
    <row r="13" spans="2:27" s="10" customFormat="1" ht="11.25" customHeight="1" x14ac:dyDescent="0.25">
      <c r="D13" s="51"/>
      <c r="E13" s="51"/>
      <c r="F13" s="52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1"/>
      <c r="V13" s="9"/>
      <c r="W13" s="9"/>
      <c r="X13" s="9"/>
      <c r="Y13" s="9"/>
      <c r="Z13" s="9"/>
      <c r="AA13" s="9"/>
    </row>
    <row r="14" spans="2:27" s="10" customFormat="1" ht="11.25" customHeight="1" x14ac:dyDescent="0.25">
      <c r="B14" s="162" t="s">
        <v>358</v>
      </c>
      <c r="C14" s="771" t="s">
        <v>359</v>
      </c>
      <c r="D14" s="772"/>
      <c r="E14" s="51"/>
      <c r="F14" s="773" t="s">
        <v>65</v>
      </c>
      <c r="G14" s="773"/>
      <c r="H14" s="773"/>
      <c r="I14" s="773"/>
      <c r="J14" s="774" t="s">
        <v>357</v>
      </c>
      <c r="K14" s="775"/>
      <c r="L14" s="775"/>
      <c r="M14" s="775"/>
      <c r="N14" s="775"/>
      <c r="O14" s="775"/>
      <c r="P14" s="775"/>
      <c r="Q14" s="776"/>
      <c r="R14" s="9"/>
      <c r="S14" s="9"/>
      <c r="T14" s="9"/>
      <c r="U14" s="1"/>
      <c r="V14" s="9"/>
      <c r="W14" s="9"/>
      <c r="X14" s="9"/>
      <c r="Y14" s="9"/>
      <c r="Z14" s="9"/>
      <c r="AA14" s="9"/>
    </row>
    <row r="15" spans="2:27" s="10" customFormat="1" ht="11.25" customHeight="1" x14ac:dyDescent="0.25">
      <c r="D15" s="51"/>
      <c r="E15" s="51"/>
      <c r="F15" s="52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1"/>
      <c r="V15" s="9"/>
      <c r="W15" s="9"/>
      <c r="X15" s="9"/>
      <c r="Y15" s="9"/>
      <c r="Z15" s="9"/>
      <c r="AA15" s="9"/>
    </row>
    <row r="16" spans="2:27" s="164" customFormat="1" ht="11.25" customHeight="1" x14ac:dyDescent="0.25">
      <c r="B16" s="167" t="s">
        <v>66</v>
      </c>
      <c r="C16" s="167" t="s">
        <v>57</v>
      </c>
      <c r="D16" s="168" t="s">
        <v>67</v>
      </c>
      <c r="E16" s="169"/>
      <c r="F16" s="170"/>
      <c r="G16" s="167"/>
      <c r="H16" s="171"/>
      <c r="I16" s="171" t="s">
        <v>68</v>
      </c>
      <c r="J16" s="171"/>
      <c r="K16" s="162" t="s">
        <v>43</v>
      </c>
      <c r="L16" s="777">
        <f>+'BVARI BUDGET'!I13</f>
        <v>45108</v>
      </c>
      <c r="M16" s="778"/>
      <c r="N16" s="167"/>
      <c r="O16" s="162" t="s">
        <v>69</v>
      </c>
      <c r="P16" s="777">
        <f>+'BVARI BUDGET'!I14</f>
        <v>45473</v>
      </c>
      <c r="Q16" s="778"/>
      <c r="R16" s="171"/>
      <c r="S16" s="171"/>
      <c r="T16" s="171"/>
      <c r="U16" s="166"/>
      <c r="V16" s="165"/>
      <c r="W16" s="165"/>
      <c r="X16" s="165"/>
      <c r="Y16" s="165"/>
      <c r="Z16" s="165"/>
      <c r="AA16" s="165"/>
    </row>
    <row r="17" spans="1:27" s="164" customFormat="1" ht="11.25" customHeight="1" x14ac:dyDescent="0.25">
      <c r="B17" s="167"/>
      <c r="C17" s="167"/>
      <c r="D17" s="169"/>
      <c r="E17" s="169"/>
      <c r="F17" s="170"/>
      <c r="G17" s="167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66"/>
      <c r="V17" s="165"/>
      <c r="W17" s="165"/>
      <c r="X17" s="165"/>
      <c r="Y17" s="165"/>
      <c r="Z17" s="165"/>
      <c r="AA17" s="165"/>
    </row>
    <row r="18" spans="1:27" s="164" customFormat="1" ht="11.25" customHeight="1" x14ac:dyDescent="0.25">
      <c r="B18" s="172" t="s">
        <v>70</v>
      </c>
      <c r="C18" s="173"/>
      <c r="D18" s="174"/>
      <c r="E18" s="174"/>
      <c r="F18" s="175"/>
      <c r="G18" s="173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1"/>
      <c r="S18" s="171"/>
      <c r="T18" s="171"/>
      <c r="U18" s="166"/>
      <c r="V18" s="165"/>
      <c r="W18" s="165"/>
      <c r="X18" s="165"/>
      <c r="Y18" s="165"/>
      <c r="Z18" s="165"/>
      <c r="AA18" s="165"/>
    </row>
    <row r="19" spans="1:27" s="164" customFormat="1" ht="11.25" customHeight="1" x14ac:dyDescent="0.25">
      <c r="B19" s="167"/>
      <c r="C19" s="167"/>
      <c r="D19" s="169"/>
      <c r="E19" s="169"/>
      <c r="F19" s="170"/>
      <c r="G19" s="167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66"/>
      <c r="V19" s="165"/>
      <c r="W19" s="165"/>
      <c r="X19" s="165"/>
      <c r="Y19" s="165"/>
      <c r="Z19" s="165"/>
      <c r="AA19" s="165"/>
    </row>
    <row r="20" spans="1:27" s="164" customFormat="1" ht="11.25" customHeight="1" x14ac:dyDescent="0.25">
      <c r="A20" s="178"/>
      <c r="B20" s="167" t="s">
        <v>76</v>
      </c>
      <c r="C20" s="167"/>
      <c r="D20" s="177" t="s">
        <v>77</v>
      </c>
      <c r="E20" s="169"/>
      <c r="F20" s="163" t="s">
        <v>71</v>
      </c>
      <c r="G20" s="167"/>
      <c r="H20" s="171" t="s">
        <v>72</v>
      </c>
      <c r="I20" s="171"/>
      <c r="J20" s="171" t="s">
        <v>73</v>
      </c>
      <c r="K20" s="171"/>
      <c r="L20" s="171"/>
      <c r="M20" s="171" t="s">
        <v>74</v>
      </c>
      <c r="N20" s="171"/>
      <c r="O20" s="171"/>
      <c r="P20" s="171" t="s">
        <v>75</v>
      </c>
      <c r="Q20" s="171"/>
      <c r="R20" s="171"/>
      <c r="S20" s="171"/>
      <c r="T20" s="171"/>
      <c r="U20" s="166"/>
      <c r="V20" s="165"/>
      <c r="W20" s="165"/>
      <c r="X20" s="165"/>
      <c r="Y20" s="165"/>
      <c r="Z20" s="165"/>
      <c r="AA20" s="165"/>
    </row>
    <row r="21" spans="1:27" s="164" customFormat="1" ht="11.25" customHeight="1" x14ac:dyDescent="0.25">
      <c r="A21" s="178">
        <v>1</v>
      </c>
      <c r="B21" s="769">
        <f>+'BVARI BUDGET'!B17</f>
        <v>0</v>
      </c>
      <c r="C21" s="770"/>
      <c r="D21" s="769" t="str">
        <f>+'BVARI BUDGET'!C17</f>
        <v>PD/PI</v>
      </c>
      <c r="E21" s="770"/>
      <c r="F21" s="767">
        <f>+'BVARI BUDGET'!J17</f>
        <v>0</v>
      </c>
      <c r="G21" s="768"/>
      <c r="H21" s="179">
        <f>12*'BVARI BUDGET'!I17</f>
        <v>12</v>
      </c>
      <c r="I21" s="760">
        <f>+'BVARI BUDGET'!K17</f>
        <v>0</v>
      </c>
      <c r="J21" s="761"/>
      <c r="K21" s="762"/>
      <c r="L21" s="760">
        <f>'BVARI BUDGET'!K50</f>
        <v>0</v>
      </c>
      <c r="M21" s="761"/>
      <c r="N21" s="762"/>
      <c r="O21" s="760">
        <f>+I21+L21</f>
        <v>0</v>
      </c>
      <c r="P21" s="761"/>
      <c r="Q21" s="762"/>
      <c r="R21" s="171"/>
      <c r="S21" s="171"/>
      <c r="T21" s="171"/>
      <c r="U21" s="166"/>
      <c r="V21" s="165"/>
      <c r="W21" s="165"/>
      <c r="X21" s="165"/>
      <c r="Y21" s="165"/>
      <c r="Z21" s="165"/>
      <c r="AA21" s="165"/>
    </row>
    <row r="22" spans="1:27" s="164" customFormat="1" ht="11.25" customHeight="1" x14ac:dyDescent="0.25">
      <c r="A22" s="178">
        <v>2</v>
      </c>
      <c r="B22" s="769">
        <f>+'BVARI BUDGET'!B18</f>
        <v>0</v>
      </c>
      <c r="C22" s="770"/>
      <c r="D22" s="769">
        <f>+'BVARI BUDGET'!C18</f>
        <v>0</v>
      </c>
      <c r="E22" s="770"/>
      <c r="F22" s="767">
        <f>+'BVARI BUDGET'!J18</f>
        <v>0</v>
      </c>
      <c r="G22" s="768"/>
      <c r="H22" s="179">
        <f>12*'BVARI BUDGET'!I18</f>
        <v>0</v>
      </c>
      <c r="I22" s="760">
        <f>+'BVARI BUDGET'!K18</f>
        <v>0</v>
      </c>
      <c r="J22" s="761"/>
      <c r="K22" s="762"/>
      <c r="L22" s="760">
        <f>'BVARI BUDGET'!K51</f>
        <v>0</v>
      </c>
      <c r="M22" s="761"/>
      <c r="N22" s="762"/>
      <c r="O22" s="760">
        <f t="shared" ref="O22:O30" si="0">+I22+L22</f>
        <v>0</v>
      </c>
      <c r="P22" s="761"/>
      <c r="Q22" s="762"/>
      <c r="R22" s="171"/>
      <c r="S22" s="171"/>
      <c r="T22" s="171"/>
      <c r="U22" s="166"/>
      <c r="V22" s="165"/>
      <c r="W22" s="165"/>
      <c r="X22" s="165"/>
      <c r="Y22" s="165"/>
      <c r="Z22" s="165"/>
      <c r="AA22" s="165"/>
    </row>
    <row r="23" spans="1:27" s="164" customFormat="1" ht="11.25" customHeight="1" x14ac:dyDescent="0.25">
      <c r="A23" s="178">
        <v>3</v>
      </c>
      <c r="B23" s="769">
        <f>+'BVARI BUDGET'!B19</f>
        <v>0</v>
      </c>
      <c r="C23" s="770"/>
      <c r="D23" s="769">
        <f>+'BVARI BUDGET'!C19</f>
        <v>0</v>
      </c>
      <c r="E23" s="770"/>
      <c r="F23" s="767">
        <f>+'BVARI BUDGET'!J19</f>
        <v>0</v>
      </c>
      <c r="G23" s="768"/>
      <c r="H23" s="179">
        <f>12*'BVARI BUDGET'!I19</f>
        <v>0</v>
      </c>
      <c r="I23" s="760">
        <f>+'BVARI BUDGET'!K19</f>
        <v>0</v>
      </c>
      <c r="J23" s="761"/>
      <c r="K23" s="762"/>
      <c r="L23" s="760">
        <f>'BVARI BUDGET'!K52</f>
        <v>0</v>
      </c>
      <c r="M23" s="761"/>
      <c r="N23" s="762"/>
      <c r="O23" s="760">
        <f t="shared" si="0"/>
        <v>0</v>
      </c>
      <c r="P23" s="761"/>
      <c r="Q23" s="762"/>
      <c r="R23" s="171"/>
      <c r="S23" s="171"/>
      <c r="T23" s="171"/>
      <c r="U23" s="166"/>
      <c r="V23" s="165"/>
      <c r="W23" s="165"/>
      <c r="X23" s="165"/>
      <c r="Y23" s="165"/>
      <c r="Z23" s="165"/>
      <c r="AA23" s="165"/>
    </row>
    <row r="24" spans="1:27" s="164" customFormat="1" ht="11.25" customHeight="1" x14ac:dyDescent="0.25">
      <c r="A24" s="178">
        <v>4</v>
      </c>
      <c r="B24" s="769">
        <f>+'BVARI BUDGET'!B20</f>
        <v>0</v>
      </c>
      <c r="C24" s="770"/>
      <c r="D24" s="769">
        <f>+'BVARI BUDGET'!C20</f>
        <v>0</v>
      </c>
      <c r="E24" s="770"/>
      <c r="F24" s="767">
        <f>+'BVARI BUDGET'!J20</f>
        <v>0</v>
      </c>
      <c r="G24" s="768"/>
      <c r="H24" s="179">
        <f>12*'BVARI BUDGET'!I20</f>
        <v>0</v>
      </c>
      <c r="I24" s="760">
        <f>+'BVARI BUDGET'!K20</f>
        <v>0</v>
      </c>
      <c r="J24" s="761"/>
      <c r="K24" s="762"/>
      <c r="L24" s="760">
        <f>'BVARI BUDGET'!K53</f>
        <v>0</v>
      </c>
      <c r="M24" s="761"/>
      <c r="N24" s="762"/>
      <c r="O24" s="760">
        <f t="shared" si="0"/>
        <v>0</v>
      </c>
      <c r="P24" s="761"/>
      <c r="Q24" s="762"/>
      <c r="R24" s="171"/>
      <c r="S24" s="171"/>
      <c r="T24" s="171"/>
      <c r="U24" s="166"/>
      <c r="V24" s="165"/>
      <c r="W24" s="165"/>
      <c r="X24" s="165"/>
      <c r="Y24" s="165"/>
      <c r="Z24" s="165"/>
      <c r="AA24" s="165"/>
    </row>
    <row r="25" spans="1:27" s="164" customFormat="1" ht="11.25" customHeight="1" x14ac:dyDescent="0.25">
      <c r="A25" s="178">
        <v>5</v>
      </c>
      <c r="B25" s="769">
        <f>+'BVARI BUDGET'!B21</f>
        <v>0</v>
      </c>
      <c r="C25" s="770"/>
      <c r="D25" s="769">
        <f>+'BVARI BUDGET'!C21</f>
        <v>0</v>
      </c>
      <c r="E25" s="770"/>
      <c r="F25" s="767">
        <f>+'BVARI BUDGET'!J21</f>
        <v>0</v>
      </c>
      <c r="G25" s="768"/>
      <c r="H25" s="179">
        <f>12*'BVARI BUDGET'!I21</f>
        <v>0</v>
      </c>
      <c r="I25" s="760">
        <f>+'BVARI BUDGET'!K21</f>
        <v>0</v>
      </c>
      <c r="J25" s="761"/>
      <c r="K25" s="762"/>
      <c r="L25" s="760">
        <f>'BVARI BUDGET'!K54</f>
        <v>0</v>
      </c>
      <c r="M25" s="761"/>
      <c r="N25" s="762"/>
      <c r="O25" s="760">
        <f t="shared" si="0"/>
        <v>0</v>
      </c>
      <c r="P25" s="761"/>
      <c r="Q25" s="762"/>
      <c r="R25" s="171"/>
      <c r="S25" s="171"/>
      <c r="T25" s="171"/>
      <c r="U25" s="166"/>
      <c r="V25" s="165"/>
      <c r="W25" s="165"/>
      <c r="X25" s="165"/>
      <c r="Y25" s="165"/>
      <c r="Z25" s="165"/>
      <c r="AA25" s="165"/>
    </row>
    <row r="26" spans="1:27" s="164" customFormat="1" ht="11.25" customHeight="1" x14ac:dyDescent="0.25">
      <c r="A26" s="178">
        <v>6</v>
      </c>
      <c r="B26" s="769">
        <f>+'BVARI BUDGET'!B22</f>
        <v>0</v>
      </c>
      <c r="C26" s="770"/>
      <c r="D26" s="769">
        <f>+'BVARI BUDGET'!C22</f>
        <v>0</v>
      </c>
      <c r="E26" s="770"/>
      <c r="F26" s="767">
        <f>+'BVARI BUDGET'!J22</f>
        <v>0</v>
      </c>
      <c r="G26" s="768"/>
      <c r="H26" s="179">
        <f>12*'BVARI BUDGET'!I22</f>
        <v>0</v>
      </c>
      <c r="I26" s="760">
        <f>+'BVARI BUDGET'!K22</f>
        <v>0</v>
      </c>
      <c r="J26" s="761"/>
      <c r="K26" s="762"/>
      <c r="L26" s="760">
        <f>'BVARI BUDGET'!K55</f>
        <v>0</v>
      </c>
      <c r="M26" s="761"/>
      <c r="N26" s="762"/>
      <c r="O26" s="760">
        <f t="shared" si="0"/>
        <v>0</v>
      </c>
      <c r="P26" s="761"/>
      <c r="Q26" s="762"/>
      <c r="R26" s="171"/>
      <c r="S26" s="171"/>
      <c r="T26" s="171"/>
      <c r="U26" s="166"/>
      <c r="V26" s="165"/>
      <c r="W26" s="165"/>
      <c r="X26" s="165"/>
      <c r="Y26" s="165"/>
      <c r="Z26" s="165"/>
      <c r="AA26" s="165"/>
    </row>
    <row r="27" spans="1:27" s="164" customFormat="1" ht="11.25" customHeight="1" x14ac:dyDescent="0.25">
      <c r="A27" s="178">
        <v>7</v>
      </c>
      <c r="B27" s="769">
        <f>+'BVARI BUDGET'!B23</f>
        <v>0</v>
      </c>
      <c r="C27" s="770"/>
      <c r="D27" s="769">
        <f>+'BVARI BUDGET'!C23</f>
        <v>0</v>
      </c>
      <c r="E27" s="770"/>
      <c r="F27" s="767">
        <f>+'BVARI BUDGET'!J23</f>
        <v>0</v>
      </c>
      <c r="G27" s="768"/>
      <c r="H27" s="179">
        <f>12*'BVARI BUDGET'!I23</f>
        <v>0</v>
      </c>
      <c r="I27" s="760">
        <f>+'BVARI BUDGET'!K23</f>
        <v>0</v>
      </c>
      <c r="J27" s="761"/>
      <c r="K27" s="762"/>
      <c r="L27" s="760">
        <f>'BVARI BUDGET'!K56</f>
        <v>0</v>
      </c>
      <c r="M27" s="761"/>
      <c r="N27" s="762"/>
      <c r="O27" s="760">
        <f t="shared" si="0"/>
        <v>0</v>
      </c>
      <c r="P27" s="761"/>
      <c r="Q27" s="762"/>
      <c r="R27" s="171"/>
      <c r="S27" s="171"/>
      <c r="T27" s="171"/>
      <c r="U27" s="166"/>
      <c r="V27" s="165"/>
      <c r="W27" s="165"/>
      <c r="X27" s="165"/>
      <c r="Y27" s="165"/>
      <c r="Z27" s="165"/>
      <c r="AA27" s="165"/>
    </row>
    <row r="28" spans="1:27" s="164" customFormat="1" ht="11.25" customHeight="1" x14ac:dyDescent="0.25">
      <c r="A28" s="178">
        <v>8</v>
      </c>
      <c r="B28" s="769">
        <f>+'BVARI BUDGET'!B24</f>
        <v>0</v>
      </c>
      <c r="C28" s="770"/>
      <c r="D28" s="769">
        <f>+'BVARI BUDGET'!C24</f>
        <v>0</v>
      </c>
      <c r="E28" s="770"/>
      <c r="F28" s="767">
        <f>+'BVARI BUDGET'!J24</f>
        <v>0</v>
      </c>
      <c r="G28" s="768"/>
      <c r="H28" s="179">
        <f>12*'BVARI BUDGET'!I24</f>
        <v>0</v>
      </c>
      <c r="I28" s="760">
        <f>+'BVARI BUDGET'!K24</f>
        <v>0</v>
      </c>
      <c r="J28" s="761"/>
      <c r="K28" s="762"/>
      <c r="L28" s="760">
        <f>'BVARI BUDGET'!K57</f>
        <v>0</v>
      </c>
      <c r="M28" s="761"/>
      <c r="N28" s="762"/>
      <c r="O28" s="760">
        <f t="shared" si="0"/>
        <v>0</v>
      </c>
      <c r="P28" s="761"/>
      <c r="Q28" s="762"/>
      <c r="R28" s="171"/>
      <c r="S28" s="171"/>
      <c r="T28" s="171"/>
      <c r="U28" s="166"/>
      <c r="V28" s="165"/>
      <c r="W28" s="165"/>
      <c r="X28" s="165"/>
      <c r="Y28" s="165"/>
      <c r="Z28" s="165"/>
      <c r="AA28" s="165"/>
    </row>
    <row r="29" spans="1:27" s="164" customFormat="1" ht="11.25" customHeight="1" x14ac:dyDescent="0.25">
      <c r="A29" s="178">
        <v>9</v>
      </c>
      <c r="B29" s="769">
        <f>+'BVARI BUDGET'!B25</f>
        <v>0</v>
      </c>
      <c r="C29" s="770"/>
      <c r="D29" s="769">
        <f>+'BVARI BUDGET'!C25</f>
        <v>0</v>
      </c>
      <c r="E29" s="770"/>
      <c r="F29" s="767">
        <f>+'BVARI BUDGET'!J25</f>
        <v>0</v>
      </c>
      <c r="G29" s="768"/>
      <c r="H29" s="179">
        <f>12*'BVARI BUDGET'!I25</f>
        <v>0</v>
      </c>
      <c r="I29" s="760">
        <f>+'BVARI BUDGET'!K25</f>
        <v>0</v>
      </c>
      <c r="J29" s="761"/>
      <c r="K29" s="762"/>
      <c r="L29" s="760">
        <f>'BVARI BUDGET'!K58</f>
        <v>0</v>
      </c>
      <c r="M29" s="761"/>
      <c r="N29" s="762"/>
      <c r="O29" s="760">
        <f t="shared" si="0"/>
        <v>0</v>
      </c>
      <c r="P29" s="761"/>
      <c r="Q29" s="762"/>
      <c r="R29" s="171"/>
      <c r="S29" s="171"/>
      <c r="T29" s="171"/>
      <c r="U29" s="166"/>
      <c r="V29" s="165"/>
      <c r="W29" s="165"/>
      <c r="X29" s="165"/>
      <c r="Y29" s="165"/>
      <c r="Z29" s="165"/>
      <c r="AA29" s="165"/>
    </row>
    <row r="30" spans="1:27" s="164" customFormat="1" ht="11.25" customHeight="1" x14ac:dyDescent="0.25">
      <c r="A30" s="178">
        <v>10</v>
      </c>
      <c r="B30" s="769">
        <f>+'BVARI BUDGET'!B26</f>
        <v>0</v>
      </c>
      <c r="C30" s="770"/>
      <c r="D30" s="769">
        <f>+'BVARI BUDGET'!C26</f>
        <v>0</v>
      </c>
      <c r="E30" s="770"/>
      <c r="F30" s="767">
        <f>+'BVARI BUDGET'!J26</f>
        <v>0</v>
      </c>
      <c r="G30" s="768"/>
      <c r="H30" s="179">
        <f>12*'BVARI BUDGET'!I26</f>
        <v>0</v>
      </c>
      <c r="I30" s="760">
        <f>+'BVARI BUDGET'!K26</f>
        <v>0</v>
      </c>
      <c r="J30" s="761"/>
      <c r="K30" s="762"/>
      <c r="L30" s="760">
        <f>'BVARI BUDGET'!K59</f>
        <v>0</v>
      </c>
      <c r="M30" s="761"/>
      <c r="N30" s="762"/>
      <c r="O30" s="760">
        <f t="shared" si="0"/>
        <v>0</v>
      </c>
      <c r="P30" s="761"/>
      <c r="Q30" s="762"/>
      <c r="R30" s="171"/>
      <c r="S30" s="171"/>
      <c r="T30" s="171"/>
      <c r="U30" s="166"/>
      <c r="V30" s="165"/>
      <c r="W30" s="165"/>
      <c r="X30" s="165"/>
      <c r="Y30" s="165"/>
      <c r="Z30" s="165"/>
      <c r="AA30" s="165"/>
    </row>
    <row r="31" spans="1:27" s="164" customFormat="1" ht="11.25" customHeight="1" x14ac:dyDescent="0.25">
      <c r="B31" s="167"/>
      <c r="C31" s="167"/>
      <c r="D31" s="169"/>
      <c r="E31" s="169"/>
      <c r="F31" s="170"/>
      <c r="G31" s="167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66"/>
      <c r="V31" s="165"/>
      <c r="W31" s="165"/>
      <c r="X31" s="165"/>
      <c r="Y31" s="165"/>
      <c r="Z31" s="165"/>
      <c r="AA31" s="165"/>
    </row>
    <row r="32" spans="1:27" s="164" customFormat="1" ht="11.25" customHeight="1" x14ac:dyDescent="0.25">
      <c r="B32" s="167"/>
      <c r="C32" s="167"/>
      <c r="D32" s="169"/>
      <c r="E32" s="169"/>
      <c r="F32" s="170"/>
      <c r="G32" s="167"/>
      <c r="H32" s="171"/>
      <c r="I32" s="171"/>
      <c r="J32" s="171"/>
      <c r="K32" s="171"/>
      <c r="L32" s="171"/>
      <c r="M32" s="171"/>
      <c r="N32" s="162" t="s">
        <v>78</v>
      </c>
      <c r="O32" s="783">
        <f>SUM(O21:Q31)</f>
        <v>0</v>
      </c>
      <c r="P32" s="784"/>
      <c r="Q32" s="785"/>
      <c r="R32" s="171"/>
      <c r="S32" s="171"/>
      <c r="T32" s="171"/>
      <c r="U32" s="166"/>
      <c r="V32" s="165"/>
      <c r="W32" s="165"/>
      <c r="X32" s="165"/>
      <c r="Y32" s="165"/>
      <c r="Z32" s="165"/>
      <c r="AA32" s="165"/>
    </row>
    <row r="33" spans="2:27" s="164" customFormat="1" ht="11.25" customHeight="1" x14ac:dyDescent="0.25">
      <c r="B33" s="167"/>
      <c r="C33" s="167"/>
      <c r="D33" s="169"/>
      <c r="E33" s="169"/>
      <c r="F33" s="170"/>
      <c r="G33" s="167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66"/>
      <c r="V33" s="165"/>
      <c r="W33" s="165"/>
      <c r="X33" s="165"/>
      <c r="Y33" s="165"/>
      <c r="Z33" s="165"/>
      <c r="AA33" s="165"/>
    </row>
    <row r="34" spans="2:27" s="164" customFormat="1" ht="11.25" customHeight="1" x14ac:dyDescent="0.25">
      <c r="B34" s="172" t="s">
        <v>79</v>
      </c>
      <c r="C34" s="172"/>
      <c r="D34" s="180"/>
      <c r="E34" s="180"/>
      <c r="F34" s="181"/>
      <c r="G34" s="172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71"/>
      <c r="S34" s="171"/>
      <c r="T34" s="171"/>
      <c r="U34" s="166"/>
      <c r="V34" s="165"/>
      <c r="W34" s="165"/>
      <c r="X34" s="165"/>
      <c r="Y34" s="165"/>
      <c r="Z34" s="165"/>
      <c r="AA34" s="165"/>
    </row>
    <row r="35" spans="2:27" s="164" customFormat="1" ht="11.25" customHeight="1" x14ac:dyDescent="0.25">
      <c r="B35" s="167"/>
      <c r="C35" s="167"/>
      <c r="D35" s="169"/>
      <c r="E35" s="169"/>
      <c r="F35" s="170"/>
      <c r="G35" s="167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66"/>
      <c r="V35" s="165"/>
      <c r="W35" s="165"/>
      <c r="X35" s="165"/>
      <c r="Y35" s="165"/>
      <c r="Z35" s="165"/>
      <c r="AA35" s="165"/>
    </row>
    <row r="36" spans="2:27" s="164" customFormat="1" ht="11.25" customHeight="1" x14ac:dyDescent="0.25">
      <c r="B36" s="162" t="s">
        <v>83</v>
      </c>
      <c r="C36" s="171" t="s">
        <v>77</v>
      </c>
      <c r="D36" s="169"/>
      <c r="E36" s="169"/>
      <c r="F36" s="170"/>
      <c r="G36" s="167"/>
      <c r="H36" s="171" t="s">
        <v>72</v>
      </c>
      <c r="I36" s="171"/>
      <c r="J36" s="171" t="s">
        <v>73</v>
      </c>
      <c r="K36" s="171"/>
      <c r="L36" s="171"/>
      <c r="M36" s="171" t="s">
        <v>74</v>
      </c>
      <c r="N36" s="171"/>
      <c r="O36" s="171"/>
      <c r="P36" s="171" t="s">
        <v>75</v>
      </c>
      <c r="Q36" s="171"/>
      <c r="R36" s="171"/>
      <c r="S36" s="171"/>
      <c r="T36" s="171"/>
      <c r="U36" s="166"/>
      <c r="V36" s="165"/>
      <c r="W36" s="165"/>
      <c r="X36" s="165"/>
      <c r="Y36" s="165"/>
      <c r="Z36" s="165"/>
      <c r="AA36" s="165"/>
    </row>
    <row r="37" spans="2:27" s="164" customFormat="1" ht="11.25" customHeight="1" x14ac:dyDescent="0.25">
      <c r="B37" s="286">
        <f>COUNTA('BVARI BUDGET'!C39:C43)</f>
        <v>0</v>
      </c>
      <c r="C37" s="166" t="s">
        <v>81</v>
      </c>
      <c r="D37" s="169"/>
      <c r="E37" s="169"/>
      <c r="F37" s="170"/>
      <c r="G37" s="167"/>
      <c r="H37" s="179">
        <f>12*(SUM('BVARI BUDGET'!I39:I43))</f>
        <v>0</v>
      </c>
      <c r="I37" s="760">
        <f>SUM('BVARI BUDGET'!K39:K43)</f>
        <v>0</v>
      </c>
      <c r="J37" s="761"/>
      <c r="K37" s="762"/>
      <c r="L37" s="760">
        <f>SUM('BVARI BUDGET'!K70:K74)</f>
        <v>0</v>
      </c>
      <c r="M37" s="761"/>
      <c r="N37" s="762"/>
      <c r="O37" s="760">
        <f>+I37+L37</f>
        <v>0</v>
      </c>
      <c r="P37" s="761"/>
      <c r="Q37" s="762"/>
      <c r="R37" s="171"/>
      <c r="S37" s="171"/>
      <c r="T37" s="171"/>
      <c r="U37" s="166"/>
      <c r="V37" s="165"/>
      <c r="W37" s="165"/>
      <c r="X37" s="165"/>
      <c r="Y37" s="165"/>
      <c r="Z37" s="165"/>
      <c r="AA37" s="165"/>
    </row>
    <row r="38" spans="2:27" ht="11.5" x14ac:dyDescent="0.25">
      <c r="B38" s="286">
        <f>COUNTA('BVARI BUDGET'!C45:C46)</f>
        <v>0</v>
      </c>
      <c r="C38" s="166" t="s">
        <v>4</v>
      </c>
      <c r="H38" s="179">
        <f>12*SUM('BVARI BUDGET'!I45:I46)</f>
        <v>0</v>
      </c>
      <c r="I38" s="760">
        <f>SUM('BVARI BUDGET'!K45:K46)</f>
        <v>0</v>
      </c>
      <c r="J38" s="761"/>
      <c r="K38" s="762"/>
      <c r="L38" s="760">
        <f>SUM('BVARI BUDGET'!K75:K76)</f>
        <v>0</v>
      </c>
      <c r="M38" s="761"/>
      <c r="N38" s="762"/>
      <c r="O38" s="760">
        <f>+I38+L38</f>
        <v>0</v>
      </c>
      <c r="P38" s="761"/>
      <c r="Q38" s="762"/>
    </row>
    <row r="39" spans="2:27" ht="11.5" x14ac:dyDescent="0.25">
      <c r="B39" s="189"/>
      <c r="C39" s="166" t="s">
        <v>87</v>
      </c>
      <c r="H39" s="187"/>
      <c r="I39" s="786"/>
      <c r="J39" s="787"/>
      <c r="K39" s="788"/>
      <c r="L39" s="786"/>
      <c r="M39" s="787"/>
      <c r="N39" s="788"/>
      <c r="O39" s="760">
        <f>+I39+L39</f>
        <v>0</v>
      </c>
      <c r="P39" s="761"/>
      <c r="Q39" s="762"/>
    </row>
    <row r="40" spans="2:27" ht="11.5" x14ac:dyDescent="0.25">
      <c r="B40" s="189"/>
      <c r="C40" s="166" t="s">
        <v>82</v>
      </c>
      <c r="H40" s="187"/>
      <c r="I40" s="786"/>
      <c r="J40" s="787"/>
      <c r="K40" s="788"/>
      <c r="L40" s="786"/>
      <c r="M40" s="787"/>
      <c r="N40" s="788"/>
      <c r="O40" s="760">
        <f>+I40+L40</f>
        <v>0</v>
      </c>
      <c r="P40" s="761"/>
      <c r="Q40" s="762"/>
    </row>
    <row r="41" spans="2:27" ht="11.5" x14ac:dyDescent="0.25">
      <c r="B41" s="286">
        <f>COUNTA('BVARI BUDGET'!C28:C37)</f>
        <v>0</v>
      </c>
      <c r="C41" s="190" t="str">
        <f>+'BVARI BUDGET'!AA5</f>
        <v>Director</v>
      </c>
      <c r="D41" s="208" t="str">
        <f>+'BVARI BUDGET'!AA6</f>
        <v>Deputy Director</v>
      </c>
      <c r="E41" s="191"/>
      <c r="F41" s="209" t="str">
        <f>+'BVARI BUDGET'!AA7</f>
        <v>Administrative Manager</v>
      </c>
      <c r="G41" s="192"/>
      <c r="H41" s="179">
        <f>12*SUM('BVARI BUDGET'!I28:I37)</f>
        <v>12</v>
      </c>
      <c r="I41" s="760">
        <f>SUM('BVARI BUDGET'!K28:K37)</f>
        <v>0</v>
      </c>
      <c r="J41" s="761"/>
      <c r="K41" s="762"/>
      <c r="L41" s="760">
        <f>SUM('BVARI BUDGET'!K60:K69)</f>
        <v>0</v>
      </c>
      <c r="M41" s="761"/>
      <c r="N41" s="762"/>
      <c r="O41" s="760">
        <f>+I41+L41</f>
        <v>0</v>
      </c>
      <c r="P41" s="761"/>
      <c r="Q41" s="762"/>
    </row>
    <row r="43" spans="2:27" ht="11.5" x14ac:dyDescent="0.25">
      <c r="B43" s="185">
        <f>SUM(B37:B42)</f>
        <v>0</v>
      </c>
      <c r="C43" s="167" t="s">
        <v>93</v>
      </c>
      <c r="N43" s="162" t="s">
        <v>94</v>
      </c>
      <c r="O43" s="783">
        <f>SUM(O37:Q42)</f>
        <v>0</v>
      </c>
      <c r="P43" s="784"/>
      <c r="Q43" s="785"/>
    </row>
    <row r="45" spans="2:27" ht="13" x14ac:dyDescent="0.25">
      <c r="N45" s="193" t="s">
        <v>95</v>
      </c>
      <c r="O45" s="789">
        <f>+O43+O32</f>
        <v>0</v>
      </c>
      <c r="P45" s="790"/>
      <c r="Q45" s="791"/>
    </row>
    <row r="48" spans="2:27" ht="13" x14ac:dyDescent="0.25">
      <c r="B48" s="247" t="s">
        <v>105</v>
      </c>
      <c r="C48" s="172"/>
      <c r="D48" s="180"/>
      <c r="E48" s="180"/>
      <c r="F48" s="181"/>
      <c r="G48" s="172"/>
      <c r="H48" s="182"/>
      <c r="I48" s="182"/>
      <c r="J48" s="182"/>
      <c r="K48" s="182"/>
      <c r="L48" s="182"/>
      <c r="M48" s="182"/>
      <c r="N48" s="182"/>
      <c r="O48" s="182"/>
      <c r="P48" s="182"/>
      <c r="Q48" s="182"/>
    </row>
    <row r="50" spans="1:35" ht="11.5" x14ac:dyDescent="0.25">
      <c r="B50" s="167" t="s">
        <v>106</v>
      </c>
      <c r="C50" s="166"/>
      <c r="D50" s="225"/>
      <c r="E50" s="225"/>
      <c r="F50" s="226"/>
      <c r="G50" s="166"/>
      <c r="H50" s="226"/>
      <c r="I50" s="166"/>
      <c r="J50" s="226"/>
      <c r="K50" s="166"/>
      <c r="L50" s="226"/>
      <c r="M50" s="166"/>
      <c r="N50" s="226"/>
      <c r="O50" s="171"/>
      <c r="P50" s="171" t="s">
        <v>75</v>
      </c>
      <c r="Q50" s="171"/>
      <c r="R50" s="226"/>
    </row>
    <row r="51" spans="1:35" ht="13.5" customHeight="1" x14ac:dyDescent="0.25">
      <c r="A51" s="5">
        <v>1</v>
      </c>
      <c r="B51" s="769"/>
      <c r="C51" s="803"/>
      <c r="D51" s="803"/>
      <c r="E51" s="803"/>
      <c r="F51" s="803"/>
      <c r="G51" s="803"/>
      <c r="H51" s="803"/>
      <c r="I51" s="803"/>
      <c r="J51" s="803"/>
      <c r="K51" s="803"/>
      <c r="L51" s="803"/>
      <c r="M51" s="770"/>
      <c r="N51" s="226"/>
      <c r="O51" s="760" t="str">
        <f>IFERROR(SUMPRODUCT(--('BVARI BUDGET'!$B81='BVARI BUDGET'!$AG$3),'BVARI BUDGET'!$K81),"")</f>
        <v/>
      </c>
      <c r="P51" s="761"/>
      <c r="Q51" s="762"/>
      <c r="R51" s="226"/>
    </row>
    <row r="52" spans="1:35" ht="11.5" x14ac:dyDescent="0.25">
      <c r="A52" s="5">
        <v>2</v>
      </c>
      <c r="B52" s="769"/>
      <c r="C52" s="803"/>
      <c r="D52" s="803"/>
      <c r="E52" s="803"/>
      <c r="F52" s="803"/>
      <c r="G52" s="803"/>
      <c r="H52" s="803"/>
      <c r="I52" s="803"/>
      <c r="J52" s="803"/>
      <c r="K52" s="803"/>
      <c r="L52" s="803"/>
      <c r="M52" s="770"/>
      <c r="N52" s="226"/>
      <c r="O52" s="760" t="str">
        <f>IFERROR(SUMPRODUCT(--('BVARI BUDGET'!$B82='BVARI BUDGET'!$AG$3),'BVARI BUDGET'!$K82),"")</f>
        <v/>
      </c>
      <c r="P52" s="761"/>
      <c r="Q52" s="762"/>
      <c r="R52" s="226"/>
    </row>
    <row r="53" spans="1:35" ht="11.5" x14ac:dyDescent="0.25">
      <c r="A53" s="5">
        <v>3</v>
      </c>
      <c r="B53" s="769"/>
      <c r="C53" s="803"/>
      <c r="D53" s="803"/>
      <c r="E53" s="803"/>
      <c r="F53" s="803"/>
      <c r="G53" s="803"/>
      <c r="H53" s="803"/>
      <c r="I53" s="803"/>
      <c r="J53" s="803"/>
      <c r="K53" s="803"/>
      <c r="L53" s="803"/>
      <c r="M53" s="770"/>
      <c r="N53" s="226"/>
      <c r="O53" s="760" t="str">
        <f>IFERROR(SUMPRODUCT(--('BVARI BUDGET'!$B83='BVARI BUDGET'!$AG$3),'BVARI BUDGET'!$K83),"")</f>
        <v/>
      </c>
      <c r="P53" s="761"/>
      <c r="Q53" s="762"/>
      <c r="R53" s="226"/>
    </row>
    <row r="54" spans="1:35" ht="11.5" x14ac:dyDescent="0.25">
      <c r="A54" s="5">
        <v>4</v>
      </c>
      <c r="B54" s="769"/>
      <c r="C54" s="803"/>
      <c r="D54" s="803"/>
      <c r="E54" s="803"/>
      <c r="F54" s="803"/>
      <c r="G54" s="803"/>
      <c r="H54" s="803"/>
      <c r="I54" s="803"/>
      <c r="J54" s="803"/>
      <c r="K54" s="803"/>
      <c r="L54" s="803"/>
      <c r="M54" s="770"/>
      <c r="N54" s="226"/>
      <c r="O54" s="760" t="str">
        <f>IFERROR(SUMPRODUCT(--('BVARI BUDGET'!$B84='BVARI BUDGET'!$AG$3),'BVARI BUDGET'!$K84),"")</f>
        <v/>
      </c>
      <c r="P54" s="761"/>
      <c r="Q54" s="762"/>
      <c r="R54" s="226"/>
    </row>
    <row r="55" spans="1:35" ht="11.5" x14ac:dyDescent="0.25">
      <c r="A55" s="5">
        <v>5</v>
      </c>
      <c r="B55" s="769"/>
      <c r="C55" s="803"/>
      <c r="D55" s="803"/>
      <c r="E55" s="803"/>
      <c r="F55" s="803"/>
      <c r="G55" s="803"/>
      <c r="H55" s="803"/>
      <c r="I55" s="803"/>
      <c r="J55" s="803"/>
      <c r="K55" s="803"/>
      <c r="L55" s="803"/>
      <c r="M55" s="770"/>
      <c r="N55" s="226"/>
      <c r="O55" s="760" t="str">
        <f>IFERROR(SUMPRODUCT(--('BVARI BUDGET'!$B85='BVARI BUDGET'!$AG$3),'BVARI BUDGET'!$K85),"")</f>
        <v/>
      </c>
      <c r="P55" s="761"/>
      <c r="Q55" s="762"/>
      <c r="R55" s="226"/>
    </row>
    <row r="56" spans="1:35" ht="11.5" x14ac:dyDescent="0.25">
      <c r="A56" s="5">
        <v>6</v>
      </c>
      <c r="B56" s="769"/>
      <c r="C56" s="803"/>
      <c r="D56" s="803"/>
      <c r="E56" s="803"/>
      <c r="F56" s="803"/>
      <c r="G56" s="803"/>
      <c r="H56" s="803"/>
      <c r="I56" s="803"/>
      <c r="J56" s="803"/>
      <c r="K56" s="803"/>
      <c r="L56" s="803"/>
      <c r="M56" s="770"/>
      <c r="N56" s="226"/>
      <c r="O56" s="760" t="str">
        <f>IFERROR(SUMPRODUCT(--('BVARI BUDGET'!$B86='BVARI BUDGET'!$AG$3),'BVARI BUDGET'!$K86),"")</f>
        <v/>
      </c>
      <c r="P56" s="761"/>
      <c r="Q56" s="762"/>
      <c r="R56" s="226"/>
    </row>
    <row r="57" spans="1:35" ht="11.5" x14ac:dyDescent="0.25">
      <c r="B57" s="166"/>
      <c r="C57" s="166"/>
      <c r="D57" s="225"/>
      <c r="E57" s="225"/>
      <c r="F57" s="226"/>
      <c r="G57" s="166"/>
      <c r="H57" s="226"/>
      <c r="I57" s="166"/>
      <c r="J57" s="226"/>
      <c r="K57" s="166"/>
      <c r="L57" s="226"/>
      <c r="M57" s="166"/>
      <c r="N57" s="226"/>
      <c r="O57" s="166"/>
      <c r="P57" s="226"/>
      <c r="Q57" s="166"/>
      <c r="R57" s="226"/>
    </row>
    <row r="58" spans="1:35" ht="13" x14ac:dyDescent="0.25">
      <c r="B58" s="166"/>
      <c r="C58" s="166"/>
      <c r="D58" s="225"/>
      <c r="E58" s="225"/>
      <c r="F58" s="226"/>
      <c r="G58" s="166"/>
      <c r="H58" s="226"/>
      <c r="I58" s="166"/>
      <c r="J58" s="226"/>
      <c r="K58" s="166"/>
      <c r="L58" s="226"/>
      <c r="M58" s="166"/>
      <c r="N58" s="193" t="s">
        <v>107</v>
      </c>
      <c r="O58" s="789">
        <f>SUM(O51:Q57)</f>
        <v>0</v>
      </c>
      <c r="P58" s="790"/>
      <c r="Q58" s="791"/>
      <c r="R58" s="226"/>
    </row>
    <row r="59" spans="1:35" ht="11.5" x14ac:dyDescent="0.25">
      <c r="B59" s="166"/>
      <c r="C59" s="166"/>
      <c r="D59" s="225"/>
      <c r="E59" s="225"/>
      <c r="F59" s="226"/>
      <c r="G59" s="166"/>
      <c r="H59" s="226"/>
      <c r="I59" s="166"/>
      <c r="J59" s="226"/>
      <c r="K59" s="166"/>
      <c r="L59" s="226"/>
      <c r="M59" s="166"/>
      <c r="N59" s="226"/>
      <c r="O59" s="166"/>
      <c r="P59" s="226"/>
      <c r="Q59" s="166"/>
      <c r="R59" s="226"/>
    </row>
    <row r="60" spans="1:35" ht="13" x14ac:dyDescent="0.25">
      <c r="B60" s="172" t="s">
        <v>108</v>
      </c>
      <c r="C60" s="172"/>
      <c r="D60" s="180"/>
      <c r="E60" s="180"/>
      <c r="F60" s="181"/>
      <c r="G60" s="172"/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226"/>
    </row>
    <row r="61" spans="1:35" ht="11.5" x14ac:dyDescent="0.25">
      <c r="R61" s="226"/>
    </row>
    <row r="62" spans="1:35" ht="11.5" x14ac:dyDescent="0.25">
      <c r="C62" s="166"/>
      <c r="D62" s="225"/>
      <c r="E62" s="225"/>
      <c r="F62" s="226"/>
      <c r="G62" s="166"/>
      <c r="H62" s="226"/>
      <c r="I62" s="166"/>
      <c r="J62" s="226"/>
      <c r="K62" s="166"/>
      <c r="L62" s="226"/>
      <c r="M62" s="166"/>
      <c r="N62" s="226"/>
      <c r="O62" s="171"/>
      <c r="P62" s="171" t="s">
        <v>75</v>
      </c>
      <c r="Q62" s="171"/>
      <c r="R62" s="226"/>
    </row>
    <row r="63" spans="1:35" ht="11.5" x14ac:dyDescent="0.25">
      <c r="B63" s="1">
        <v>1</v>
      </c>
      <c r="C63" s="166" t="s">
        <v>128</v>
      </c>
      <c r="D63" s="167"/>
      <c r="E63" s="167"/>
      <c r="F63" s="167"/>
      <c r="G63" s="167"/>
      <c r="H63" s="167"/>
      <c r="I63" s="167"/>
      <c r="J63" s="167"/>
      <c r="K63" s="167"/>
      <c r="L63" s="167"/>
      <c r="M63" s="167"/>
      <c r="N63" s="226"/>
      <c r="O63" s="760">
        <f>SUMPRODUCT(--('BVARI BUDGET'!$B$91:$B$112='BVARI BUDGET'!AG10),'BVARI BUDGET'!$K$91:$K$112)</f>
        <v>0</v>
      </c>
      <c r="P63" s="761"/>
      <c r="Q63" s="762"/>
      <c r="R63" s="226"/>
    </row>
    <row r="64" spans="1:35" s="2" customFormat="1" ht="13" x14ac:dyDescent="0.25">
      <c r="B64" s="1">
        <v>2</v>
      </c>
      <c r="C64" s="166" t="s">
        <v>129</v>
      </c>
      <c r="D64" s="225"/>
      <c r="E64" s="225"/>
      <c r="F64" s="226"/>
      <c r="G64" s="166"/>
      <c r="H64" s="226"/>
      <c r="I64" s="166"/>
      <c r="J64" s="226"/>
      <c r="K64" s="166"/>
      <c r="L64" s="226"/>
      <c r="M64" s="166"/>
      <c r="N64" s="193"/>
      <c r="O64" s="760">
        <f>SUMPRODUCT(--('BVARI BUDGET'!$B$91:$B$112='BVARI BUDGET'!AG11),'BVARI BUDGET'!$K$91:$K$112)</f>
        <v>0</v>
      </c>
      <c r="P64" s="761"/>
      <c r="Q64" s="762"/>
      <c r="R64" s="226"/>
      <c r="S64" s="1"/>
      <c r="T64" s="1"/>
      <c r="U64" s="1"/>
      <c r="V64" s="4"/>
      <c r="W64" s="4"/>
      <c r="X64" s="4"/>
      <c r="Y64" s="4"/>
      <c r="Z64" s="4"/>
      <c r="AA64" s="4"/>
      <c r="AB64" s="1"/>
      <c r="AC64" s="1"/>
      <c r="AD64" s="1"/>
      <c r="AE64" s="1"/>
      <c r="AF64" s="1"/>
      <c r="AG64" s="1"/>
      <c r="AH64" s="1"/>
      <c r="AI64" s="1"/>
    </row>
    <row r="65" spans="1:35" s="2" customFormat="1" ht="11.5" x14ac:dyDescent="0.25">
      <c r="A65" s="1"/>
      <c r="B65" s="166"/>
      <c r="C65" s="166"/>
      <c r="D65" s="225"/>
      <c r="E65" s="225"/>
      <c r="F65" s="226"/>
      <c r="G65" s="166"/>
      <c r="H65" s="226"/>
      <c r="I65" s="166"/>
      <c r="J65" s="226"/>
      <c r="K65" s="166"/>
      <c r="L65" s="226"/>
      <c r="M65" s="166"/>
      <c r="N65" s="226"/>
      <c r="O65" s="166"/>
      <c r="P65" s="226"/>
      <c r="Q65" s="166"/>
      <c r="R65" s="226"/>
      <c r="S65" s="1"/>
      <c r="T65" s="1"/>
      <c r="U65" s="1"/>
      <c r="V65" s="4"/>
      <c r="W65" s="4"/>
      <c r="X65" s="4"/>
      <c r="Y65" s="4"/>
      <c r="Z65" s="4"/>
      <c r="AA65" s="4"/>
      <c r="AB65" s="1"/>
      <c r="AC65" s="1"/>
      <c r="AD65" s="1"/>
      <c r="AE65" s="1"/>
      <c r="AF65" s="1"/>
      <c r="AG65" s="1"/>
      <c r="AH65" s="1"/>
      <c r="AI65" s="1"/>
    </row>
    <row r="66" spans="1:35" s="2" customFormat="1" ht="13" x14ac:dyDescent="0.25">
      <c r="A66" s="1"/>
      <c r="B66" s="227"/>
      <c r="C66" s="227"/>
      <c r="D66" s="225"/>
      <c r="E66" s="225"/>
      <c r="F66" s="226"/>
      <c r="G66" s="166"/>
      <c r="H66" s="226"/>
      <c r="I66" s="166"/>
      <c r="J66" s="226"/>
      <c r="K66" s="166"/>
      <c r="L66" s="226"/>
      <c r="M66" s="166"/>
      <c r="N66" s="193" t="s">
        <v>109</v>
      </c>
      <c r="O66" s="783">
        <f>SUM(O63:Q64)</f>
        <v>0</v>
      </c>
      <c r="P66" s="784"/>
      <c r="Q66" s="785"/>
      <c r="R66" s="226"/>
      <c r="S66" s="1"/>
      <c r="T66" s="1"/>
      <c r="U66" s="1"/>
      <c r="V66" s="4"/>
      <c r="W66" s="4"/>
      <c r="X66" s="4"/>
      <c r="Y66" s="4"/>
      <c r="Z66" s="4"/>
      <c r="AA66" s="4"/>
      <c r="AB66" s="1"/>
      <c r="AC66" s="1"/>
      <c r="AD66" s="1"/>
      <c r="AE66" s="1"/>
      <c r="AF66" s="1"/>
      <c r="AG66" s="1"/>
      <c r="AH66" s="1"/>
      <c r="AI66" s="1"/>
    </row>
    <row r="67" spans="1:35" s="2" customFormat="1" ht="11.5" x14ac:dyDescent="0.25">
      <c r="A67" s="1"/>
      <c r="B67" s="227"/>
      <c r="C67" s="227"/>
      <c r="D67" s="225"/>
      <c r="E67" s="225"/>
      <c r="F67" s="226"/>
      <c r="G67" s="166"/>
      <c r="H67" s="226"/>
      <c r="I67" s="166"/>
      <c r="J67" s="226"/>
      <c r="K67" s="166"/>
      <c r="L67" s="226"/>
      <c r="M67" s="166"/>
      <c r="N67" s="226"/>
      <c r="O67" s="166"/>
      <c r="P67" s="226"/>
      <c r="Q67" s="166"/>
      <c r="R67" s="226"/>
      <c r="S67" s="1"/>
      <c r="T67" s="1"/>
      <c r="U67" s="1"/>
      <c r="V67" s="4"/>
      <c r="W67" s="4"/>
      <c r="X67" s="4"/>
      <c r="Y67" s="4"/>
      <c r="Z67" s="4"/>
      <c r="AA67" s="4"/>
      <c r="AB67" s="1"/>
      <c r="AC67" s="1"/>
      <c r="AD67" s="1"/>
      <c r="AE67" s="1"/>
      <c r="AF67" s="1"/>
      <c r="AG67" s="1"/>
      <c r="AH67" s="1"/>
      <c r="AI67" s="1"/>
    </row>
    <row r="68" spans="1:35" s="2" customFormat="1" ht="13" x14ac:dyDescent="0.25">
      <c r="A68" s="1"/>
      <c r="B68" s="172" t="s">
        <v>112</v>
      </c>
      <c r="C68" s="172"/>
      <c r="D68" s="180"/>
      <c r="E68" s="180"/>
      <c r="F68" s="181"/>
      <c r="G68" s="172"/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226"/>
      <c r="S68" s="1"/>
      <c r="T68" s="1"/>
      <c r="U68" s="1"/>
      <c r="V68" s="4"/>
      <c r="W68" s="4"/>
      <c r="X68" s="4"/>
      <c r="Y68" s="4"/>
      <c r="Z68" s="4"/>
      <c r="AA68" s="4"/>
      <c r="AB68" s="1"/>
      <c r="AC68" s="1"/>
      <c r="AD68" s="1"/>
      <c r="AE68" s="1"/>
      <c r="AF68" s="1"/>
      <c r="AG68" s="1"/>
      <c r="AH68" s="1"/>
      <c r="AI68" s="1"/>
    </row>
    <row r="69" spans="1:35" s="2" customFormat="1" ht="11.5" x14ac:dyDescent="0.25">
      <c r="A69" s="1"/>
      <c r="B69" s="1"/>
      <c r="C69" s="1"/>
      <c r="F69" s="3"/>
      <c r="G69" s="1"/>
      <c r="H69" s="3"/>
      <c r="I69" s="1"/>
      <c r="J69" s="3"/>
      <c r="K69" s="1"/>
      <c r="L69" s="3"/>
      <c r="M69" s="1"/>
      <c r="N69" s="3"/>
      <c r="O69" s="1"/>
      <c r="P69" s="3"/>
      <c r="Q69" s="1"/>
      <c r="R69" s="226"/>
      <c r="S69" s="1"/>
      <c r="T69" s="1"/>
      <c r="U69" s="1"/>
      <c r="V69" s="4"/>
      <c r="W69" s="4"/>
      <c r="X69" s="4"/>
      <c r="Y69" s="4"/>
      <c r="Z69" s="4"/>
      <c r="AA69" s="4"/>
      <c r="AB69" s="1"/>
      <c r="AC69" s="1"/>
      <c r="AD69" s="1"/>
      <c r="AE69" s="1"/>
      <c r="AF69" s="1"/>
      <c r="AG69" s="1"/>
      <c r="AH69" s="1"/>
      <c r="AI69" s="1"/>
    </row>
    <row r="70" spans="1:35" s="2" customFormat="1" ht="11.5" x14ac:dyDescent="0.25">
      <c r="A70" s="1"/>
      <c r="B70" s="1"/>
      <c r="C70" s="232" t="s">
        <v>110</v>
      </c>
      <c r="D70" s="225"/>
      <c r="E70" s="225"/>
      <c r="F70" s="226"/>
      <c r="G70" s="166"/>
      <c r="H70" s="226"/>
      <c r="I70" s="166"/>
      <c r="J70" s="226"/>
      <c r="K70" s="166"/>
      <c r="L70" s="226"/>
      <c r="M70" s="166"/>
      <c r="N70" s="226"/>
      <c r="O70" s="171"/>
      <c r="Q70" s="171"/>
      <c r="R70" s="226"/>
      <c r="S70" s="1"/>
      <c r="T70" s="1"/>
      <c r="U70" s="1"/>
      <c r="V70" s="4"/>
      <c r="W70" s="4"/>
      <c r="X70" s="4"/>
      <c r="Y70" s="4"/>
      <c r="Z70" s="4"/>
      <c r="AA70" s="4"/>
      <c r="AB70" s="1"/>
      <c r="AC70" s="1"/>
      <c r="AD70" s="1"/>
      <c r="AE70" s="1"/>
      <c r="AF70" s="1"/>
      <c r="AG70" s="1"/>
      <c r="AH70" s="1"/>
      <c r="AI70" s="1"/>
    </row>
    <row r="71" spans="1:35" s="2" customFormat="1" ht="11.5" x14ac:dyDescent="0.25">
      <c r="A71" s="1"/>
      <c r="B71" s="1"/>
      <c r="C71" s="232"/>
      <c r="D71" s="225"/>
      <c r="E71" s="225"/>
      <c r="F71" s="226"/>
      <c r="G71" s="166"/>
      <c r="H71" s="226"/>
      <c r="I71" s="166"/>
      <c r="J71" s="226"/>
      <c r="K71" s="166"/>
      <c r="L71" s="226"/>
      <c r="M71" s="166"/>
      <c r="N71" s="226"/>
      <c r="O71" s="171"/>
      <c r="P71" s="171" t="s">
        <v>75</v>
      </c>
      <c r="Q71" s="171"/>
      <c r="R71" s="226"/>
      <c r="S71" s="1"/>
      <c r="T71" s="1"/>
      <c r="U71" s="1"/>
      <c r="V71" s="4"/>
      <c r="W71" s="4"/>
      <c r="X71" s="4"/>
      <c r="Y71" s="4"/>
      <c r="Z71" s="4"/>
      <c r="AA71" s="4"/>
      <c r="AB71" s="1"/>
      <c r="AC71" s="1"/>
      <c r="AD71" s="1"/>
      <c r="AE71" s="1"/>
      <c r="AF71" s="1"/>
      <c r="AG71" s="1"/>
      <c r="AH71" s="1"/>
      <c r="AI71" s="1"/>
    </row>
    <row r="72" spans="1:35" s="2" customFormat="1" ht="11.5" x14ac:dyDescent="0.25">
      <c r="A72" s="1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226"/>
      <c r="O72" s="786"/>
      <c r="P72" s="787"/>
      <c r="Q72" s="788"/>
      <c r="R72" s="226"/>
      <c r="S72" s="1"/>
      <c r="T72" s="1"/>
      <c r="U72" s="1"/>
      <c r="V72" s="4"/>
      <c r="W72" s="4"/>
      <c r="X72" s="4"/>
      <c r="Y72" s="4"/>
      <c r="Z72" s="4"/>
      <c r="AA72" s="4"/>
      <c r="AB72" s="1"/>
      <c r="AC72" s="1"/>
      <c r="AD72" s="1"/>
      <c r="AE72" s="1"/>
      <c r="AF72" s="1"/>
      <c r="AG72" s="1"/>
      <c r="AH72" s="1"/>
      <c r="AI72" s="1"/>
    </row>
    <row r="73" spans="1:35" s="2" customFormat="1" ht="11.5" x14ac:dyDescent="0.25">
      <c r="A73" s="1"/>
      <c r="B73" s="166"/>
      <c r="C73" s="166"/>
      <c r="D73" s="225"/>
      <c r="E73" s="225"/>
      <c r="F73" s="226"/>
      <c r="G73" s="166"/>
      <c r="H73" s="226"/>
      <c r="I73" s="166"/>
      <c r="J73" s="226"/>
      <c r="K73" s="166"/>
      <c r="L73" s="226"/>
      <c r="M73" s="166"/>
      <c r="N73" s="226"/>
      <c r="O73" s="166"/>
      <c r="P73" s="226"/>
      <c r="Q73" s="166"/>
      <c r="R73" s="226"/>
      <c r="S73" s="1"/>
      <c r="T73" s="1"/>
      <c r="U73" s="1"/>
      <c r="V73" s="4"/>
      <c r="W73" s="4"/>
      <c r="X73" s="4"/>
      <c r="Y73" s="4"/>
      <c r="Z73" s="4"/>
      <c r="AA73" s="4"/>
      <c r="AB73" s="1"/>
      <c r="AC73" s="1"/>
      <c r="AD73" s="1"/>
      <c r="AE73" s="1"/>
      <c r="AF73" s="1"/>
      <c r="AG73" s="1"/>
      <c r="AH73" s="1"/>
      <c r="AI73" s="1"/>
    </row>
    <row r="74" spans="1:35" s="2" customFormat="1" ht="13" x14ac:dyDescent="0.25">
      <c r="A74" s="1"/>
      <c r="B74" s="227"/>
      <c r="C74" s="227"/>
      <c r="D74" s="225"/>
      <c r="E74" s="225"/>
      <c r="F74" s="226"/>
      <c r="G74" s="166"/>
      <c r="H74" s="226"/>
      <c r="I74" s="166"/>
      <c r="J74" s="226"/>
      <c r="K74" s="166"/>
      <c r="L74" s="226"/>
      <c r="M74" s="166"/>
      <c r="N74" s="193" t="s">
        <v>111</v>
      </c>
      <c r="O74" s="783">
        <f>SUM(O72:Q72)</f>
        <v>0</v>
      </c>
      <c r="P74" s="784"/>
      <c r="Q74" s="785"/>
      <c r="R74" s="226"/>
      <c r="S74" s="1"/>
      <c r="T74" s="1"/>
      <c r="U74" s="1"/>
      <c r="V74" s="4"/>
      <c r="W74" s="4"/>
      <c r="X74" s="4"/>
      <c r="Y74" s="4"/>
      <c r="Z74" s="4"/>
      <c r="AA74" s="4"/>
      <c r="AB74" s="1"/>
      <c r="AC74" s="1"/>
      <c r="AD74" s="1"/>
      <c r="AE74" s="1"/>
      <c r="AF74" s="1"/>
      <c r="AG74" s="1"/>
      <c r="AH74" s="1"/>
      <c r="AI74" s="1"/>
    </row>
    <row r="75" spans="1:35" s="2" customFormat="1" ht="11.5" x14ac:dyDescent="0.25">
      <c r="A75" s="1"/>
      <c r="B75" s="227"/>
      <c r="C75" s="227"/>
      <c r="D75" s="225"/>
      <c r="E75" s="225"/>
      <c r="F75" s="226"/>
      <c r="G75" s="166"/>
      <c r="H75" s="226"/>
      <c r="I75" s="166"/>
      <c r="J75" s="226"/>
      <c r="K75" s="166"/>
      <c r="L75" s="226"/>
      <c r="M75" s="166"/>
      <c r="N75" s="226"/>
      <c r="O75" s="166"/>
      <c r="P75" s="226"/>
      <c r="Q75" s="166"/>
      <c r="R75" s="226"/>
      <c r="S75" s="1"/>
      <c r="T75" s="1"/>
      <c r="U75" s="1"/>
      <c r="V75" s="4"/>
      <c r="W75" s="4"/>
      <c r="X75" s="4"/>
      <c r="Y75" s="4"/>
      <c r="Z75" s="4"/>
      <c r="AA75" s="4"/>
      <c r="AB75" s="1"/>
      <c r="AC75" s="1"/>
      <c r="AD75" s="1"/>
      <c r="AE75" s="1"/>
      <c r="AF75" s="1"/>
      <c r="AG75" s="1"/>
      <c r="AH75" s="1"/>
      <c r="AI75" s="1"/>
    </row>
    <row r="76" spans="1:35" ht="13" x14ac:dyDescent="0.25">
      <c r="B76" s="172" t="s">
        <v>113</v>
      </c>
      <c r="C76" s="172"/>
      <c r="D76" s="180"/>
      <c r="E76" s="180"/>
      <c r="F76" s="181"/>
      <c r="G76" s="172"/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226"/>
    </row>
    <row r="77" spans="1:35" ht="11.5" x14ac:dyDescent="0.25">
      <c r="R77" s="226"/>
    </row>
    <row r="78" spans="1:35" ht="11.5" x14ac:dyDescent="0.25">
      <c r="C78" s="166"/>
      <c r="D78" s="225"/>
      <c r="E78" s="225"/>
      <c r="F78" s="226"/>
      <c r="G78" s="166"/>
      <c r="H78" s="226"/>
      <c r="I78" s="166"/>
      <c r="J78" s="226"/>
      <c r="K78" s="166"/>
      <c r="L78" s="226"/>
      <c r="M78" s="166"/>
      <c r="N78" s="226"/>
      <c r="O78" s="171"/>
      <c r="P78" s="171" t="s">
        <v>75</v>
      </c>
      <c r="Q78" s="171"/>
      <c r="R78" s="226"/>
    </row>
    <row r="79" spans="1:35" ht="11.5" x14ac:dyDescent="0.25">
      <c r="B79" s="1">
        <v>1</v>
      </c>
      <c r="C79" s="233" t="s">
        <v>120</v>
      </c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226"/>
      <c r="O79" s="760">
        <f>SUMPRODUCT(--('BVARI BUDGET'!$B$91:$B$112='BVARI BUDGET'!AG7),'BVARI BUDGET'!$K$91:$K$112)</f>
        <v>0</v>
      </c>
      <c r="P79" s="761"/>
      <c r="Q79" s="762"/>
      <c r="R79" s="226"/>
    </row>
    <row r="80" spans="1:35" s="2" customFormat="1" ht="13" x14ac:dyDescent="0.25">
      <c r="B80" s="1">
        <v>2</v>
      </c>
      <c r="C80" s="233" t="s">
        <v>121</v>
      </c>
      <c r="D80" s="225"/>
      <c r="E80" s="225"/>
      <c r="F80" s="226"/>
      <c r="G80" s="166"/>
      <c r="H80" s="226"/>
      <c r="I80" s="166"/>
      <c r="J80" s="226"/>
      <c r="K80" s="166"/>
      <c r="L80" s="226"/>
      <c r="M80" s="166"/>
      <c r="N80" s="193"/>
      <c r="O80" s="760">
        <f>SUMPRODUCT(--('BVARI BUDGET'!$B$91:$B$112='BVARI BUDGET'!AG8),'BVARI BUDGET'!$K$91:$K$112)</f>
        <v>0</v>
      </c>
      <c r="P80" s="761"/>
      <c r="Q80" s="762"/>
      <c r="R80" s="226"/>
      <c r="S80" s="1"/>
      <c r="T80" s="1"/>
      <c r="U80" s="1"/>
      <c r="V80" s="4"/>
      <c r="W80" s="4"/>
      <c r="X80" s="4"/>
      <c r="Y80" s="4"/>
      <c r="Z80" s="4"/>
      <c r="AA80" s="4"/>
      <c r="AB80" s="1"/>
      <c r="AC80" s="1"/>
      <c r="AD80" s="1"/>
      <c r="AE80" s="1"/>
      <c r="AF80" s="1"/>
      <c r="AG80" s="1"/>
      <c r="AH80" s="1"/>
      <c r="AI80" s="1"/>
    </row>
    <row r="81" spans="1:35" s="2" customFormat="1" ht="11.5" x14ac:dyDescent="0.25">
      <c r="B81" s="1">
        <v>3</v>
      </c>
      <c r="C81" s="233" t="s">
        <v>122</v>
      </c>
      <c r="D81" s="225"/>
      <c r="E81" s="225"/>
      <c r="F81" s="226"/>
      <c r="G81" s="166"/>
      <c r="H81" s="226"/>
      <c r="I81" s="166"/>
      <c r="J81" s="226"/>
      <c r="K81" s="166"/>
      <c r="L81" s="226"/>
      <c r="M81" s="166"/>
      <c r="N81" s="226"/>
      <c r="O81" s="760">
        <f>SUMPRODUCT(--('BVARI BUDGET'!$B$91:$B$112='BVARI BUDGET'!AG9),'BVARI BUDGET'!$K$91:$K$112)</f>
        <v>0</v>
      </c>
      <c r="P81" s="761"/>
      <c r="Q81" s="762"/>
      <c r="R81" s="226"/>
      <c r="S81" s="1"/>
      <c r="T81" s="1"/>
      <c r="U81" s="1"/>
      <c r="V81" s="4"/>
      <c r="W81" s="4"/>
      <c r="X81" s="4"/>
      <c r="Y81" s="4"/>
      <c r="Z81" s="4"/>
      <c r="AA81" s="4"/>
      <c r="AB81" s="1"/>
      <c r="AC81" s="1"/>
      <c r="AD81" s="1"/>
      <c r="AE81" s="1"/>
      <c r="AF81" s="1"/>
      <c r="AG81" s="1"/>
      <c r="AH81" s="1"/>
      <c r="AI81" s="1"/>
    </row>
    <row r="82" spans="1:35" s="2" customFormat="1" ht="11.5" x14ac:dyDescent="0.25">
      <c r="B82" s="1">
        <v>4</v>
      </c>
      <c r="C82" s="227" t="s">
        <v>123</v>
      </c>
      <c r="D82" s="225"/>
      <c r="E82" s="225"/>
      <c r="F82" s="226"/>
      <c r="G82" s="166"/>
      <c r="H82" s="226"/>
      <c r="I82" s="166"/>
      <c r="J82" s="226"/>
      <c r="K82" s="166"/>
      <c r="L82" s="226"/>
      <c r="M82" s="166"/>
      <c r="O82" s="760">
        <f>SUMPRODUCT(--('BVARI BUDGET'!$B$91:$B$112='BVARI BUDGET'!AG12),'BVARI BUDGET'!$K$91:$K$112)</f>
        <v>0</v>
      </c>
      <c r="P82" s="761"/>
      <c r="Q82" s="762"/>
      <c r="R82" s="226"/>
      <c r="S82" s="1"/>
      <c r="T82" s="1"/>
      <c r="U82" s="1"/>
      <c r="V82" s="4"/>
      <c r="W82" s="4"/>
      <c r="X82" s="4"/>
      <c r="Y82" s="4"/>
      <c r="Z82" s="4"/>
      <c r="AA82" s="4"/>
      <c r="AB82" s="1"/>
      <c r="AC82" s="1"/>
      <c r="AD82" s="1"/>
      <c r="AE82" s="1"/>
      <c r="AF82" s="1"/>
      <c r="AG82" s="1"/>
      <c r="AH82" s="1"/>
      <c r="AI82" s="1"/>
    </row>
    <row r="83" spans="1:35" s="2" customFormat="1" ht="11.5" x14ac:dyDescent="0.25">
      <c r="B83" s="1">
        <v>5</v>
      </c>
      <c r="C83" s="227" t="s">
        <v>124</v>
      </c>
      <c r="D83" s="225"/>
      <c r="E83" s="225"/>
      <c r="F83" s="226"/>
      <c r="G83" s="166"/>
      <c r="H83" s="226"/>
      <c r="I83" s="166"/>
      <c r="J83" s="226"/>
      <c r="K83" s="166"/>
      <c r="L83" s="226"/>
      <c r="M83" s="166"/>
      <c r="N83" s="226"/>
      <c r="O83" s="760">
        <f>+'BVARI BUDGET'!K187</f>
        <v>0</v>
      </c>
      <c r="P83" s="761"/>
      <c r="Q83" s="762"/>
      <c r="R83" s="226"/>
      <c r="S83" s="1"/>
      <c r="T83" s="1"/>
      <c r="U83" s="1"/>
      <c r="V83" s="4"/>
      <c r="W83" s="4"/>
      <c r="X83" s="4"/>
      <c r="Y83" s="4"/>
      <c r="Z83" s="4"/>
      <c r="AA83" s="4"/>
      <c r="AB83" s="1"/>
      <c r="AC83" s="1"/>
      <c r="AD83" s="1"/>
      <c r="AE83" s="1"/>
      <c r="AF83" s="1"/>
      <c r="AG83" s="1"/>
      <c r="AH83" s="1"/>
      <c r="AI83" s="1"/>
    </row>
    <row r="84" spans="1:35" s="2" customFormat="1" ht="11.5" x14ac:dyDescent="0.25">
      <c r="B84" s="1">
        <v>6</v>
      </c>
      <c r="C84" s="227" t="s">
        <v>125</v>
      </c>
      <c r="D84" s="225"/>
      <c r="E84" s="225"/>
      <c r="F84" s="226"/>
      <c r="G84" s="166"/>
      <c r="H84" s="226"/>
      <c r="I84" s="166"/>
      <c r="J84" s="226"/>
      <c r="K84" s="166"/>
      <c r="L84" s="226"/>
      <c r="M84" s="166"/>
      <c r="N84" s="226"/>
      <c r="O84" s="760">
        <f>SUMPRODUCT(--('BVARI BUDGET'!$B$91:$B$112='BVARI BUDGET'!AG13),'BVARI BUDGET'!$K$91:$K$112)</f>
        <v>0</v>
      </c>
      <c r="P84" s="761"/>
      <c r="Q84" s="762"/>
      <c r="R84" s="226"/>
      <c r="S84" s="1"/>
      <c r="T84" s="1"/>
      <c r="U84" s="1"/>
      <c r="V84" s="4"/>
      <c r="W84" s="4"/>
      <c r="X84" s="4"/>
      <c r="Y84" s="4"/>
      <c r="Z84" s="4"/>
      <c r="AA84" s="4"/>
      <c r="AB84" s="1"/>
      <c r="AC84" s="1"/>
      <c r="AD84" s="1"/>
      <c r="AE84" s="1"/>
      <c r="AF84" s="1"/>
      <c r="AG84" s="1"/>
      <c r="AH84" s="1"/>
      <c r="AI84" s="1"/>
    </row>
    <row r="85" spans="1:35" s="2" customFormat="1" ht="11.5" x14ac:dyDescent="0.25">
      <c r="B85" s="1">
        <v>7</v>
      </c>
      <c r="C85" s="227" t="s">
        <v>126</v>
      </c>
      <c r="D85" s="225"/>
      <c r="E85" s="225"/>
      <c r="F85" s="226"/>
      <c r="G85" s="166"/>
      <c r="H85" s="226"/>
      <c r="I85" s="166"/>
      <c r="J85" s="226"/>
      <c r="K85" s="166"/>
      <c r="L85" s="226"/>
      <c r="M85" s="166"/>
      <c r="N85" s="226"/>
      <c r="O85" s="760">
        <f>SUMPRODUCT(--('BVARI BUDGET'!$B$91:$B$112='BVARI BUDGET'!AG14),'BVARI BUDGET'!$K$91:$K$112)</f>
        <v>0</v>
      </c>
      <c r="P85" s="761"/>
      <c r="Q85" s="762"/>
      <c r="R85" s="226"/>
      <c r="S85" s="1"/>
      <c r="T85" s="1"/>
      <c r="U85" s="1"/>
      <c r="V85" s="4"/>
      <c r="W85" s="4"/>
      <c r="X85" s="4"/>
      <c r="Y85" s="4"/>
      <c r="Z85" s="4"/>
      <c r="AA85" s="4"/>
      <c r="AB85" s="1"/>
      <c r="AC85" s="1"/>
      <c r="AD85" s="1"/>
      <c r="AE85" s="1"/>
      <c r="AF85" s="1"/>
      <c r="AG85" s="1"/>
      <c r="AH85" s="1"/>
      <c r="AI85" s="1"/>
    </row>
    <row r="86" spans="1:35" s="2" customFormat="1" ht="11.5" x14ac:dyDescent="0.25">
      <c r="B86" s="1">
        <v>8</v>
      </c>
      <c r="C86" s="350" t="str">
        <f>+'BVARI BUDGET'!AG4</f>
        <v>Contractual Services</v>
      </c>
      <c r="D86" s="225"/>
      <c r="E86" s="225"/>
      <c r="F86" s="226"/>
      <c r="G86" s="166"/>
      <c r="H86" s="226"/>
      <c r="I86" s="166"/>
      <c r="J86" s="226"/>
      <c r="K86" s="166"/>
      <c r="L86" s="226"/>
      <c r="M86" s="166"/>
      <c r="N86" s="226"/>
      <c r="O86" s="760">
        <f>SUMPRODUCT(--('BVARI BUDGET'!$B$91:$B$112='BVARI BUDGET'!AG4),'BVARI BUDGET'!$K$91:$K$112)+SUMPRODUCT(--('BVARI BUDGET'!$B$81:$B$86='BVARI BUDGET'!AG4),'BVARI BUDGET'!$K$81:$K$86)</f>
        <v>0</v>
      </c>
      <c r="P86" s="761"/>
      <c r="Q86" s="762"/>
      <c r="R86" s="226"/>
      <c r="S86" s="1"/>
      <c r="T86" s="1"/>
      <c r="U86" s="1"/>
      <c r="V86" s="4"/>
      <c r="W86" s="4"/>
      <c r="X86" s="4"/>
      <c r="Y86" s="4"/>
      <c r="Z86" s="4"/>
      <c r="AA86" s="4"/>
      <c r="AB86" s="1"/>
      <c r="AC86" s="1"/>
      <c r="AD86" s="1"/>
      <c r="AE86" s="1"/>
      <c r="AF86" s="1"/>
      <c r="AG86" s="1"/>
      <c r="AH86" s="1"/>
      <c r="AI86" s="1"/>
    </row>
    <row r="87" spans="1:35" s="2" customFormat="1" ht="11.5" x14ac:dyDescent="0.25">
      <c r="B87" s="1">
        <v>9</v>
      </c>
      <c r="C87" s="350">
        <f>+'BVARI BUDGET'!AG5</f>
        <v>0</v>
      </c>
      <c r="D87" s="225"/>
      <c r="E87" s="225"/>
      <c r="F87" s="226"/>
      <c r="G87" s="166"/>
      <c r="H87" s="226"/>
      <c r="I87" s="166"/>
      <c r="J87" s="226"/>
      <c r="K87" s="166"/>
      <c r="L87" s="226"/>
      <c r="M87" s="166"/>
      <c r="N87" s="226"/>
      <c r="O87" s="760">
        <f>SUMPRODUCT(--('BVARI BUDGET'!$B$91:$B$112='BVARI BUDGET'!AG5),'BVARI BUDGET'!$K$91:$K$112)+SUMPRODUCT(--('BVARI BUDGET'!$B$81:$B$86='BVARI BUDGET'!AG5),'BVARI BUDGET'!$K$81:$K$86)</f>
        <v>0</v>
      </c>
      <c r="P87" s="761"/>
      <c r="Q87" s="762"/>
      <c r="R87" s="226"/>
      <c r="S87" s="1"/>
      <c r="T87" s="1"/>
      <c r="U87" s="1"/>
      <c r="V87" s="4"/>
      <c r="W87" s="4"/>
      <c r="X87" s="4"/>
      <c r="Y87" s="4"/>
      <c r="Z87" s="4"/>
      <c r="AA87" s="4"/>
      <c r="AB87" s="1"/>
      <c r="AC87" s="1"/>
      <c r="AD87" s="1"/>
      <c r="AE87" s="1"/>
      <c r="AF87" s="1"/>
      <c r="AG87" s="1"/>
      <c r="AH87" s="1"/>
      <c r="AI87" s="1"/>
    </row>
    <row r="88" spans="1:35" s="2" customFormat="1" ht="11.5" x14ac:dyDescent="0.25">
      <c r="B88" s="1">
        <v>10</v>
      </c>
      <c r="C88" s="350">
        <f>+'BVARI BUDGET'!AG6</f>
        <v>0</v>
      </c>
      <c r="D88" s="225"/>
      <c r="E88" s="225"/>
      <c r="F88" s="226"/>
      <c r="G88" s="166"/>
      <c r="H88" s="226"/>
      <c r="I88" s="166"/>
      <c r="J88" s="226"/>
      <c r="K88" s="166"/>
      <c r="L88" s="226"/>
      <c r="M88" s="166"/>
      <c r="N88" s="226"/>
      <c r="O88" s="760">
        <f>SUMPRODUCT(--('BVARI BUDGET'!$B$91:$B$112='BVARI BUDGET'!AG6),'BVARI BUDGET'!$K$91:$K$112)+SUMPRODUCT(--('BVARI BUDGET'!$B$81:$B$86='BVARI BUDGET'!AG6),'BVARI BUDGET'!$K$81:$K$86)</f>
        <v>0</v>
      </c>
      <c r="P88" s="761"/>
      <c r="Q88" s="762"/>
      <c r="R88" s="226"/>
      <c r="S88" s="1"/>
      <c r="T88" s="1"/>
      <c r="U88" s="1"/>
      <c r="V88" s="4"/>
      <c r="W88" s="4"/>
      <c r="X88" s="4"/>
      <c r="Y88" s="4"/>
      <c r="Z88" s="4"/>
      <c r="AA88" s="4"/>
      <c r="AB88" s="1"/>
      <c r="AC88" s="1"/>
      <c r="AD88" s="1"/>
      <c r="AE88" s="1"/>
      <c r="AF88" s="1"/>
      <c r="AG88" s="1"/>
      <c r="AH88" s="1"/>
      <c r="AI88" s="1"/>
    </row>
    <row r="89" spans="1:35" s="2" customFormat="1" ht="11.5" x14ac:dyDescent="0.25">
      <c r="A89" s="1"/>
      <c r="B89" s="227"/>
      <c r="C89" s="227"/>
      <c r="D89" s="225"/>
      <c r="E89" s="225"/>
      <c r="F89" s="226"/>
      <c r="G89" s="166"/>
      <c r="H89" s="226"/>
      <c r="I89" s="166"/>
      <c r="J89" s="226"/>
      <c r="K89" s="166"/>
      <c r="L89" s="226"/>
      <c r="M89" s="166"/>
      <c r="O89" s="166"/>
      <c r="P89" s="226"/>
      <c r="Q89" s="166"/>
      <c r="R89" s="226"/>
      <c r="S89" s="1"/>
      <c r="T89" s="1"/>
      <c r="U89" s="1"/>
      <c r="V89" s="4"/>
      <c r="W89" s="4"/>
      <c r="X89" s="4"/>
      <c r="Y89" s="4"/>
      <c r="Z89" s="4"/>
      <c r="AA89" s="4"/>
      <c r="AB89" s="1"/>
      <c r="AC89" s="1"/>
      <c r="AD89" s="1"/>
      <c r="AE89" s="1"/>
      <c r="AF89" s="1"/>
      <c r="AG89" s="1"/>
      <c r="AH89" s="1"/>
      <c r="AI89" s="1"/>
    </row>
    <row r="90" spans="1:35" s="2" customFormat="1" ht="13" x14ac:dyDescent="0.25">
      <c r="A90" s="1"/>
      <c r="B90" s="227"/>
      <c r="C90" s="227"/>
      <c r="D90" s="225"/>
      <c r="E90" s="225"/>
      <c r="F90" s="226"/>
      <c r="G90" s="166"/>
      <c r="H90" s="226"/>
      <c r="I90" s="166"/>
      <c r="J90" s="226"/>
      <c r="K90" s="166"/>
      <c r="L90" s="226"/>
      <c r="M90" s="166"/>
      <c r="N90" s="193" t="s">
        <v>146</v>
      </c>
      <c r="O90" s="783">
        <f>SUM(O79:Q88)</f>
        <v>0</v>
      </c>
      <c r="P90" s="784"/>
      <c r="Q90" s="785"/>
      <c r="R90" s="226"/>
      <c r="S90" s="1"/>
      <c r="T90" s="1"/>
      <c r="U90" s="1"/>
      <c r="V90" s="4"/>
      <c r="W90" s="4"/>
      <c r="X90" s="4"/>
      <c r="Y90" s="4"/>
      <c r="Z90" s="4"/>
      <c r="AA90" s="4"/>
      <c r="AB90" s="1"/>
      <c r="AC90" s="1"/>
      <c r="AD90" s="1"/>
      <c r="AE90" s="1"/>
      <c r="AF90" s="1"/>
      <c r="AG90" s="1"/>
      <c r="AH90" s="1"/>
      <c r="AI90" s="1"/>
    </row>
    <row r="91" spans="1:35" s="2" customFormat="1" ht="11.5" x14ac:dyDescent="0.25">
      <c r="A91" s="1"/>
      <c r="B91" s="227"/>
      <c r="C91" s="227"/>
      <c r="D91" s="225"/>
      <c r="E91" s="225"/>
      <c r="F91" s="226"/>
      <c r="G91" s="166"/>
      <c r="H91" s="226"/>
      <c r="I91" s="166"/>
      <c r="J91" s="226"/>
      <c r="K91" s="166"/>
      <c r="L91" s="226"/>
      <c r="M91" s="166"/>
      <c r="N91" s="226"/>
      <c r="O91" s="166"/>
      <c r="P91" s="226"/>
      <c r="Q91" s="166"/>
      <c r="R91" s="226"/>
      <c r="S91" s="1"/>
      <c r="T91" s="1"/>
      <c r="U91" s="1"/>
      <c r="V91" s="4"/>
      <c r="W91" s="4"/>
      <c r="X91" s="4"/>
      <c r="Y91" s="4"/>
      <c r="Z91" s="4"/>
      <c r="AA91" s="4"/>
      <c r="AB91" s="1"/>
      <c r="AC91" s="1"/>
      <c r="AD91" s="1"/>
      <c r="AE91" s="1"/>
      <c r="AF91" s="1"/>
      <c r="AG91" s="1"/>
      <c r="AH91" s="1"/>
      <c r="AI91" s="1"/>
    </row>
    <row r="92" spans="1:35" s="2" customFormat="1" ht="13" x14ac:dyDescent="0.25">
      <c r="A92" s="1"/>
      <c r="B92" s="172" t="s">
        <v>127</v>
      </c>
      <c r="C92" s="172"/>
      <c r="D92" s="180"/>
      <c r="E92" s="180"/>
      <c r="F92" s="181"/>
      <c r="G92" s="172"/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226"/>
      <c r="S92" s="1"/>
      <c r="T92" s="1"/>
      <c r="U92" s="1"/>
      <c r="V92" s="4"/>
      <c r="W92" s="4"/>
      <c r="X92" s="4"/>
      <c r="Y92" s="4"/>
      <c r="Z92" s="4"/>
      <c r="AA92" s="4"/>
      <c r="AB92" s="1"/>
      <c r="AC92" s="1"/>
      <c r="AD92" s="1"/>
      <c r="AE92" s="1"/>
      <c r="AF92" s="1"/>
      <c r="AG92" s="1"/>
      <c r="AH92" s="1"/>
      <c r="AI92" s="1"/>
    </row>
    <row r="93" spans="1:35" s="2" customFormat="1" ht="11.5" x14ac:dyDescent="0.25">
      <c r="A93" s="1"/>
      <c r="B93" s="1"/>
      <c r="C93" s="1"/>
      <c r="F93" s="3"/>
      <c r="G93" s="1"/>
      <c r="H93" s="3"/>
      <c r="I93" s="1"/>
      <c r="J93" s="3"/>
      <c r="K93" s="1"/>
      <c r="L93" s="3"/>
      <c r="M93" s="1"/>
      <c r="N93" s="3"/>
      <c r="O93" s="1"/>
      <c r="P93" s="3"/>
      <c r="Q93" s="1"/>
      <c r="R93" s="226"/>
      <c r="S93" s="1"/>
      <c r="T93" s="1"/>
      <c r="U93" s="1"/>
      <c r="V93" s="4"/>
      <c r="W93" s="4"/>
      <c r="X93" s="4"/>
      <c r="Y93" s="4"/>
      <c r="Z93" s="4"/>
      <c r="AA93" s="4"/>
      <c r="AB93" s="1"/>
      <c r="AC93" s="1"/>
      <c r="AD93" s="1"/>
      <c r="AE93" s="1"/>
      <c r="AF93" s="1"/>
      <c r="AG93" s="1"/>
      <c r="AH93" s="1"/>
      <c r="AI93" s="1"/>
    </row>
    <row r="94" spans="1:35" s="2" customFormat="1" ht="13" x14ac:dyDescent="0.25">
      <c r="A94" s="1"/>
      <c r="C94" s="248" t="s">
        <v>130</v>
      </c>
      <c r="D94" s="225"/>
      <c r="E94" s="225"/>
      <c r="F94" s="226"/>
      <c r="G94" s="166"/>
      <c r="H94" s="226"/>
      <c r="I94" s="166"/>
      <c r="J94" s="226"/>
      <c r="K94" s="166"/>
      <c r="L94" s="226"/>
      <c r="M94" s="166"/>
      <c r="N94" s="226"/>
      <c r="O94" s="789">
        <f>+O45+O58+O66+O74+O90</f>
        <v>0</v>
      </c>
      <c r="P94" s="790"/>
      <c r="Q94" s="791"/>
      <c r="R94" s="226"/>
      <c r="S94" s="1"/>
      <c r="T94" s="1"/>
      <c r="U94" s="1"/>
      <c r="V94" s="4"/>
      <c r="W94" s="4"/>
      <c r="X94" s="4"/>
      <c r="Y94" s="4"/>
      <c r="Z94" s="4"/>
      <c r="AA94" s="4"/>
      <c r="AB94" s="1"/>
      <c r="AC94" s="1"/>
      <c r="AD94" s="1"/>
      <c r="AE94" s="1"/>
      <c r="AF94" s="1"/>
      <c r="AG94" s="1"/>
      <c r="AH94" s="1"/>
      <c r="AI94" s="1"/>
    </row>
    <row r="95" spans="1:35" s="2" customFormat="1" ht="11.5" x14ac:dyDescent="0.25">
      <c r="A95" s="1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226"/>
      <c r="R95" s="226"/>
      <c r="S95" s="1"/>
      <c r="T95" s="1"/>
      <c r="U95" s="1"/>
      <c r="V95" s="4"/>
      <c r="W95" s="4"/>
      <c r="X95" s="4"/>
      <c r="Y95" s="4"/>
      <c r="Z95" s="4"/>
      <c r="AA95" s="4"/>
      <c r="AB95" s="1"/>
      <c r="AC95" s="1"/>
      <c r="AD95" s="1"/>
      <c r="AE95" s="1"/>
      <c r="AF95" s="1"/>
      <c r="AG95" s="1"/>
      <c r="AH95" s="1"/>
      <c r="AI95" s="1"/>
    </row>
    <row r="96" spans="1:35" s="164" customFormat="1" ht="11.25" customHeight="1" x14ac:dyDescent="0.25">
      <c r="B96" s="172" t="s">
        <v>131</v>
      </c>
      <c r="C96" s="173"/>
      <c r="D96" s="174"/>
      <c r="E96" s="174"/>
      <c r="F96" s="175"/>
      <c r="G96" s="173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1"/>
      <c r="S96" s="171"/>
      <c r="T96" s="171"/>
      <c r="U96" s="166"/>
      <c r="V96" s="165"/>
      <c r="W96" s="165"/>
      <c r="X96" s="165"/>
      <c r="Y96" s="165"/>
      <c r="Z96" s="165"/>
      <c r="AA96" s="165"/>
    </row>
    <row r="97" spans="1:35" s="164" customFormat="1" ht="11.25" customHeight="1" x14ac:dyDescent="0.25">
      <c r="B97" s="167"/>
      <c r="C97" s="167"/>
      <c r="D97" s="169"/>
      <c r="E97" s="169"/>
      <c r="F97" s="170"/>
      <c r="G97" s="167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66"/>
      <c r="V97" s="165"/>
      <c r="W97" s="165"/>
      <c r="X97" s="165"/>
      <c r="Y97" s="165"/>
      <c r="Z97" s="165"/>
      <c r="AA97" s="165"/>
    </row>
    <row r="98" spans="1:35" s="164" customFormat="1" ht="11.25" customHeight="1" x14ac:dyDescent="0.25">
      <c r="A98" s="178"/>
      <c r="B98" s="802" t="s">
        <v>134</v>
      </c>
      <c r="C98" s="802"/>
      <c r="D98" s="802"/>
      <c r="E98" s="798" t="s">
        <v>133</v>
      </c>
      <c r="F98" s="798"/>
      <c r="G98" s="798"/>
      <c r="H98" s="798"/>
      <c r="I98" s="797" t="s">
        <v>132</v>
      </c>
      <c r="J98" s="797"/>
      <c r="K98" s="797"/>
      <c r="L98" s="797"/>
      <c r="M98" s="797"/>
      <c r="N98" s="797"/>
      <c r="O98" s="171"/>
      <c r="P98" s="171" t="s">
        <v>75</v>
      </c>
      <c r="Q98" s="171"/>
      <c r="R98" s="171"/>
      <c r="S98" s="171"/>
      <c r="T98" s="171"/>
      <c r="U98" s="166"/>
      <c r="V98" s="165"/>
      <c r="W98" s="165"/>
      <c r="X98" s="165"/>
      <c r="Y98" s="165"/>
      <c r="Z98" s="165"/>
      <c r="AA98" s="165"/>
    </row>
    <row r="99" spans="1:35" s="164" customFormat="1" ht="11.25" customHeight="1" x14ac:dyDescent="0.25">
      <c r="A99" s="178"/>
      <c r="B99" s="763" t="s">
        <v>135</v>
      </c>
      <c r="C99" s="764"/>
      <c r="D99" s="765"/>
      <c r="E99" s="799">
        <f>+'BVARI BUDGET'!I193</f>
        <v>0.309</v>
      </c>
      <c r="F99" s="800"/>
      <c r="G99" s="800"/>
      <c r="H99" s="801"/>
      <c r="I99" s="760">
        <f>+'BVARI BUDGET'!K192</f>
        <v>0</v>
      </c>
      <c r="J99" s="761"/>
      <c r="K99" s="761"/>
      <c r="L99" s="761"/>
      <c r="M99" s="761"/>
      <c r="N99" s="762"/>
      <c r="O99" s="760">
        <f>+I99*E99</f>
        <v>0</v>
      </c>
      <c r="P99" s="761"/>
      <c r="Q99" s="762"/>
      <c r="R99" s="171"/>
      <c r="S99" s="171"/>
      <c r="T99" s="171"/>
      <c r="U99" s="166"/>
      <c r="V99" s="165"/>
      <c r="W99" s="165"/>
      <c r="X99" s="165"/>
      <c r="Y99" s="165"/>
      <c r="Z99" s="165"/>
      <c r="AA99" s="165"/>
    </row>
    <row r="100" spans="1:35" s="2" customFormat="1" ht="11.5" x14ac:dyDescent="0.25">
      <c r="A100" s="1"/>
      <c r="B100" s="227"/>
      <c r="C100" s="227"/>
      <c r="D100" s="225"/>
      <c r="E100" s="225"/>
      <c r="F100" s="226"/>
      <c r="G100" s="166"/>
      <c r="H100" s="226"/>
      <c r="I100" s="166"/>
      <c r="J100" s="226"/>
      <c r="K100" s="166"/>
      <c r="L100" s="226"/>
      <c r="M100" s="166"/>
      <c r="N100" s="226"/>
      <c r="O100" s="166"/>
      <c r="P100" s="226"/>
      <c r="Q100" s="166"/>
      <c r="R100" s="226"/>
      <c r="S100" s="1"/>
      <c r="T100" s="1"/>
      <c r="U100" s="1"/>
      <c r="V100" s="4"/>
      <c r="W100" s="4"/>
      <c r="X100" s="4"/>
      <c r="Y100" s="4"/>
      <c r="Z100" s="4"/>
      <c r="AA100" s="4"/>
      <c r="AB100" s="1"/>
      <c r="AC100" s="1"/>
      <c r="AD100" s="1"/>
      <c r="AE100" s="1"/>
      <c r="AF100" s="1"/>
      <c r="AG100" s="1"/>
      <c r="AH100" s="1"/>
      <c r="AI100" s="1"/>
    </row>
    <row r="101" spans="1:35" s="2" customFormat="1" ht="11.5" x14ac:dyDescent="0.25">
      <c r="A101" s="1"/>
      <c r="B101" s="227"/>
      <c r="C101" s="227"/>
      <c r="D101" s="225"/>
      <c r="E101" s="225"/>
      <c r="F101" s="226"/>
      <c r="G101" s="166"/>
      <c r="H101" s="226"/>
      <c r="I101" s="166"/>
      <c r="J101" s="226"/>
      <c r="K101" s="166"/>
      <c r="L101" s="226"/>
      <c r="M101" s="166"/>
      <c r="N101" s="226"/>
      <c r="O101" s="166"/>
      <c r="P101" s="226"/>
      <c r="Q101" s="166"/>
      <c r="R101" s="226"/>
      <c r="S101" s="1"/>
      <c r="T101" s="1"/>
      <c r="U101" s="1"/>
      <c r="V101" s="4"/>
      <c r="W101" s="4"/>
      <c r="X101" s="4"/>
      <c r="Y101" s="4"/>
      <c r="Z101" s="4"/>
      <c r="AA101" s="4"/>
      <c r="AB101" s="1"/>
      <c r="AC101" s="1"/>
      <c r="AD101" s="1"/>
      <c r="AE101" s="1"/>
      <c r="AF101" s="1"/>
      <c r="AG101" s="1"/>
      <c r="AH101" s="1"/>
      <c r="AI101" s="1"/>
    </row>
    <row r="102" spans="1:35" s="2" customFormat="1" ht="13" x14ac:dyDescent="0.25">
      <c r="A102" s="1"/>
      <c r="C102" s="248" t="s">
        <v>28</v>
      </c>
      <c r="D102" s="225"/>
      <c r="E102" s="225"/>
      <c r="F102" s="226"/>
      <c r="G102" s="166"/>
      <c r="H102" s="226"/>
      <c r="I102" s="166"/>
      <c r="J102" s="226"/>
      <c r="K102" s="166"/>
      <c r="L102" s="226"/>
      <c r="M102" s="166"/>
      <c r="N102" s="226"/>
      <c r="O102" s="789">
        <f>+O99</f>
        <v>0</v>
      </c>
      <c r="P102" s="790"/>
      <c r="Q102" s="791"/>
      <c r="R102" s="226"/>
      <c r="S102" s="1"/>
      <c r="T102" s="1"/>
      <c r="U102" s="1"/>
      <c r="V102" s="4"/>
      <c r="W102" s="4"/>
      <c r="X102" s="4"/>
      <c r="Y102" s="4"/>
      <c r="Z102" s="4"/>
      <c r="AA102" s="4"/>
      <c r="AB102" s="1"/>
      <c r="AC102" s="1"/>
      <c r="AD102" s="1"/>
      <c r="AE102" s="1"/>
      <c r="AF102" s="1"/>
      <c r="AG102" s="1"/>
      <c r="AH102" s="1"/>
      <c r="AI102" s="1"/>
    </row>
    <row r="103" spans="1:35" s="2" customFormat="1" ht="11.5" x14ac:dyDescent="0.25">
      <c r="A103" s="1"/>
      <c r="B103" s="227"/>
      <c r="C103" s="227"/>
      <c r="D103" s="225"/>
      <c r="E103" s="225"/>
      <c r="F103" s="226"/>
      <c r="G103" s="166"/>
      <c r="H103" s="226"/>
      <c r="I103" s="166"/>
      <c r="J103" s="226"/>
      <c r="K103" s="166"/>
      <c r="L103" s="226"/>
      <c r="M103" s="166"/>
      <c r="N103" s="226"/>
      <c r="O103" s="166"/>
      <c r="P103" s="226"/>
      <c r="Q103" s="166"/>
      <c r="R103" s="226"/>
      <c r="S103" s="1"/>
      <c r="T103" s="1"/>
      <c r="U103" s="1"/>
      <c r="V103" s="4"/>
      <c r="W103" s="4"/>
      <c r="X103" s="4"/>
      <c r="Y103" s="4"/>
      <c r="Z103" s="4"/>
      <c r="AA103" s="4"/>
      <c r="AB103" s="1"/>
      <c r="AC103" s="1"/>
      <c r="AD103" s="1"/>
      <c r="AE103" s="1"/>
      <c r="AF103" s="1"/>
      <c r="AG103" s="1"/>
      <c r="AH103" s="1"/>
      <c r="AI103" s="1"/>
    </row>
    <row r="104" spans="1:35" s="2" customFormat="1" ht="11.5" x14ac:dyDescent="0.25">
      <c r="A104" s="1"/>
      <c r="B104" s="227" t="s">
        <v>136</v>
      </c>
      <c r="C104" s="227"/>
      <c r="D104" s="253" t="s">
        <v>486</v>
      </c>
      <c r="E104" s="254"/>
      <c r="F104" s="255"/>
      <c r="G104" s="242"/>
      <c r="H104" s="226"/>
      <c r="I104" s="166"/>
      <c r="J104" s="226"/>
      <c r="K104" s="166"/>
      <c r="L104" s="226"/>
      <c r="M104" s="166"/>
      <c r="N104" s="226"/>
      <c r="O104" s="166"/>
      <c r="P104" s="226"/>
      <c r="Q104" s="166"/>
      <c r="R104" s="226"/>
      <c r="S104" s="1"/>
      <c r="T104" s="1"/>
      <c r="U104" s="1"/>
      <c r="V104" s="4"/>
      <c r="W104" s="4"/>
      <c r="X104" s="4"/>
      <c r="Y104" s="4"/>
      <c r="Z104" s="4"/>
      <c r="AA104" s="4"/>
      <c r="AB104" s="1"/>
      <c r="AC104" s="1"/>
      <c r="AD104" s="1"/>
      <c r="AE104" s="1"/>
      <c r="AF104" s="1"/>
      <c r="AG104" s="1"/>
      <c r="AH104" s="1"/>
      <c r="AI104" s="1"/>
    </row>
    <row r="105" spans="1:35" s="2" customFormat="1" ht="11.5" x14ac:dyDescent="0.25">
      <c r="A105" s="1"/>
      <c r="B105" s="227"/>
      <c r="C105" s="227"/>
      <c r="D105" s="225"/>
      <c r="E105" s="225"/>
      <c r="F105" s="226"/>
      <c r="G105" s="166"/>
      <c r="H105" s="226"/>
      <c r="I105" s="166"/>
      <c r="J105" s="226"/>
      <c r="K105" s="166"/>
      <c r="L105" s="226"/>
      <c r="M105" s="166"/>
      <c r="N105" s="226"/>
      <c r="O105" s="166"/>
      <c r="P105" s="226"/>
      <c r="Q105" s="166"/>
      <c r="R105" s="226"/>
      <c r="S105" s="1"/>
      <c r="T105" s="1"/>
      <c r="U105" s="1"/>
      <c r="V105" s="4"/>
      <c r="W105" s="4"/>
      <c r="X105" s="4"/>
      <c r="Y105" s="4"/>
      <c r="Z105" s="4"/>
      <c r="AA105" s="4"/>
      <c r="AB105" s="1"/>
      <c r="AC105" s="1"/>
      <c r="AD105" s="1"/>
      <c r="AE105" s="1"/>
      <c r="AF105" s="1"/>
      <c r="AG105" s="1"/>
      <c r="AH105" s="1"/>
      <c r="AI105" s="1"/>
    </row>
    <row r="106" spans="1:35" s="2" customFormat="1" ht="11.5" x14ac:dyDescent="0.25">
      <c r="A106" s="1"/>
      <c r="B106" s="227"/>
      <c r="C106" s="227"/>
      <c r="D106" s="225"/>
      <c r="E106" s="225"/>
      <c r="F106" s="226"/>
      <c r="G106" s="166"/>
      <c r="H106" s="226"/>
      <c r="I106" s="166"/>
      <c r="J106" s="226"/>
      <c r="K106" s="166"/>
      <c r="L106" s="226"/>
      <c r="M106" s="166"/>
      <c r="N106" s="226"/>
      <c r="O106" s="166"/>
      <c r="P106" s="226"/>
      <c r="Q106" s="166"/>
      <c r="R106" s="226"/>
      <c r="S106" s="1"/>
      <c r="T106" s="1"/>
      <c r="U106" s="1"/>
      <c r="V106" s="4"/>
      <c r="W106" s="4"/>
      <c r="X106" s="4"/>
      <c r="Y106" s="4"/>
      <c r="Z106" s="4"/>
      <c r="AA106" s="4"/>
      <c r="AB106" s="1"/>
      <c r="AC106" s="1"/>
      <c r="AD106" s="1"/>
      <c r="AE106" s="1"/>
      <c r="AF106" s="1"/>
      <c r="AG106" s="1"/>
      <c r="AH106" s="1"/>
      <c r="AI106" s="1"/>
    </row>
    <row r="107" spans="1:35" s="2" customFormat="1" ht="13" x14ac:dyDescent="0.25">
      <c r="A107" s="1"/>
      <c r="B107" s="172" t="s">
        <v>137</v>
      </c>
      <c r="C107" s="172"/>
      <c r="D107" s="180"/>
      <c r="E107" s="180"/>
      <c r="F107" s="181"/>
      <c r="G107" s="17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226"/>
      <c r="S107" s="1"/>
      <c r="T107" s="1"/>
      <c r="U107" s="1"/>
      <c r="V107" s="4"/>
      <c r="W107" s="4"/>
      <c r="X107" s="4"/>
      <c r="Y107" s="4"/>
      <c r="Z107" s="4"/>
      <c r="AA107" s="4"/>
      <c r="AB107" s="1"/>
      <c r="AC107" s="1"/>
      <c r="AD107" s="1"/>
      <c r="AE107" s="1"/>
      <c r="AF107" s="1"/>
      <c r="AG107" s="1"/>
      <c r="AH107" s="1"/>
      <c r="AI107" s="1"/>
    </row>
    <row r="108" spans="1:35" s="2" customFormat="1" ht="11.5" x14ac:dyDescent="0.25">
      <c r="A108" s="1"/>
      <c r="B108" s="1"/>
      <c r="C108" s="1"/>
      <c r="F108" s="3"/>
      <c r="G108" s="1"/>
      <c r="H108" s="3"/>
      <c r="I108" s="1"/>
      <c r="J108" s="3"/>
      <c r="K108" s="1"/>
      <c r="L108" s="3"/>
      <c r="M108" s="1"/>
      <c r="N108" s="3"/>
      <c r="O108" s="1"/>
      <c r="P108" s="3"/>
      <c r="Q108" s="1"/>
      <c r="R108" s="226"/>
      <c r="S108" s="1"/>
      <c r="T108" s="1"/>
      <c r="U108" s="1"/>
      <c r="V108" s="4"/>
      <c r="W108" s="4"/>
      <c r="X108" s="4"/>
      <c r="Y108" s="4"/>
      <c r="Z108" s="4"/>
      <c r="AA108" s="4"/>
      <c r="AB108" s="1"/>
      <c r="AC108" s="1"/>
      <c r="AD108" s="1"/>
      <c r="AE108" s="1"/>
      <c r="AF108" s="1"/>
      <c r="AG108" s="1"/>
      <c r="AH108" s="1"/>
      <c r="AI108" s="1"/>
    </row>
    <row r="109" spans="1:35" s="2" customFormat="1" ht="13" x14ac:dyDescent="0.25">
      <c r="A109" s="1"/>
      <c r="C109" s="248" t="s">
        <v>138</v>
      </c>
      <c r="D109" s="225"/>
      <c r="E109" s="225"/>
      <c r="F109" s="226"/>
      <c r="G109" s="166"/>
      <c r="H109" s="226"/>
      <c r="I109" s="166"/>
      <c r="J109" s="226"/>
      <c r="K109" s="166"/>
      <c r="L109" s="226"/>
      <c r="M109" s="166"/>
      <c r="N109" s="226"/>
      <c r="O109" s="789">
        <f>+O94+O102</f>
        <v>0</v>
      </c>
      <c r="P109" s="790"/>
      <c r="Q109" s="791"/>
      <c r="R109" s="226"/>
      <c r="S109" s="1"/>
      <c r="T109" s="1"/>
      <c r="U109" s="1"/>
      <c r="V109" s="4"/>
      <c r="W109" s="4"/>
      <c r="X109" s="4"/>
      <c r="Y109" s="4"/>
      <c r="Z109" s="4"/>
      <c r="AA109" s="4"/>
      <c r="AB109" s="1"/>
      <c r="AC109" s="1"/>
      <c r="AD109" s="1"/>
      <c r="AE109" s="1"/>
      <c r="AF109" s="1"/>
      <c r="AG109" s="1"/>
      <c r="AH109" s="1"/>
      <c r="AI109" s="1"/>
    </row>
    <row r="110" spans="1:35" s="2" customFormat="1" ht="11.5" x14ac:dyDescent="0.25">
      <c r="A110" s="1"/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226"/>
      <c r="R110" s="226"/>
      <c r="S110" s="1"/>
      <c r="T110" s="1"/>
      <c r="U110" s="1"/>
      <c r="V110" s="4"/>
      <c r="W110" s="4"/>
      <c r="X110" s="4"/>
      <c r="Y110" s="4"/>
      <c r="Z110" s="4"/>
      <c r="AA110" s="4"/>
      <c r="AB110" s="1"/>
      <c r="AC110" s="1"/>
      <c r="AD110" s="1"/>
      <c r="AE110" s="1"/>
      <c r="AF110" s="1"/>
      <c r="AG110" s="1"/>
      <c r="AH110" s="1"/>
      <c r="AI110" s="1"/>
    </row>
    <row r="111" spans="1:35" s="2" customFormat="1" ht="13" x14ac:dyDescent="0.25">
      <c r="A111" s="1"/>
      <c r="B111" s="172" t="s">
        <v>139</v>
      </c>
      <c r="C111" s="172"/>
      <c r="D111" s="180"/>
      <c r="E111" s="180"/>
      <c r="F111" s="181"/>
      <c r="G111" s="17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226"/>
      <c r="S111" s="1"/>
      <c r="T111" s="1"/>
      <c r="U111" s="1"/>
      <c r="V111" s="4"/>
      <c r="W111" s="4"/>
      <c r="X111" s="4"/>
      <c r="Y111" s="4"/>
      <c r="Z111" s="4"/>
      <c r="AA111" s="4"/>
      <c r="AB111" s="1"/>
      <c r="AC111" s="1"/>
      <c r="AD111" s="1"/>
      <c r="AE111" s="1"/>
      <c r="AF111" s="1"/>
      <c r="AG111" s="1"/>
      <c r="AH111" s="1"/>
      <c r="AI111" s="1"/>
    </row>
    <row r="112" spans="1:35" s="2" customFormat="1" ht="11.5" x14ac:dyDescent="0.25">
      <c r="A112" s="1"/>
      <c r="B112" s="1"/>
      <c r="C112" s="1"/>
      <c r="F112" s="3"/>
      <c r="G112" s="1"/>
      <c r="H112" s="3"/>
      <c r="I112" s="1"/>
      <c r="J112" s="3"/>
      <c r="K112" s="1"/>
      <c r="L112" s="3"/>
      <c r="M112" s="1"/>
      <c r="N112" s="3"/>
      <c r="O112" s="1"/>
      <c r="P112" s="3"/>
      <c r="Q112" s="1"/>
      <c r="R112" s="226"/>
      <c r="S112" s="1"/>
      <c r="T112" s="1"/>
      <c r="U112" s="1"/>
      <c r="V112" s="4"/>
      <c r="W112" s="4"/>
      <c r="X112" s="4"/>
      <c r="Y112" s="4"/>
      <c r="Z112" s="4"/>
      <c r="AA112" s="4"/>
      <c r="AB112" s="1"/>
      <c r="AC112" s="1"/>
      <c r="AD112" s="1"/>
      <c r="AE112" s="1"/>
      <c r="AF112" s="1"/>
      <c r="AG112" s="1"/>
      <c r="AH112" s="1"/>
      <c r="AI112" s="1"/>
    </row>
    <row r="113" spans="1:35" s="2" customFormat="1" ht="13" x14ac:dyDescent="0.25">
      <c r="A113" s="1"/>
      <c r="C113" s="232" t="s">
        <v>140</v>
      </c>
      <c r="D113" s="225"/>
      <c r="E113" s="225"/>
      <c r="F113" s="226"/>
      <c r="G113" s="166"/>
      <c r="H113" s="226"/>
      <c r="I113" s="166"/>
      <c r="J113" s="226"/>
      <c r="K113" s="166"/>
      <c r="L113" s="226"/>
      <c r="M113" s="166"/>
      <c r="N113" s="226"/>
      <c r="O113" s="792"/>
      <c r="P113" s="793"/>
      <c r="Q113" s="794"/>
      <c r="R113" s="226"/>
      <c r="S113" s="1"/>
      <c r="T113" s="1"/>
      <c r="U113" s="1"/>
      <c r="V113" s="4"/>
      <c r="W113" s="4"/>
      <c r="X113" s="4"/>
      <c r="Y113" s="4"/>
      <c r="Z113" s="4"/>
      <c r="AA113" s="4"/>
      <c r="AB113" s="1"/>
      <c r="AC113" s="1"/>
      <c r="AD113" s="1"/>
      <c r="AE113" s="1"/>
      <c r="AF113" s="1"/>
      <c r="AG113" s="1"/>
      <c r="AH113" s="1"/>
      <c r="AI113" s="1"/>
    </row>
    <row r="114" spans="1:35" s="2" customFormat="1" ht="11.5" x14ac:dyDescent="0.25">
      <c r="A114" s="1"/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226"/>
      <c r="R114" s="226"/>
      <c r="S114" s="1"/>
      <c r="T114" s="1"/>
      <c r="U114" s="1"/>
      <c r="V114" s="4"/>
      <c r="W114" s="4"/>
      <c r="X114" s="4"/>
      <c r="Y114" s="4"/>
      <c r="Z114" s="4"/>
      <c r="AA114" s="4"/>
      <c r="AB114" s="1"/>
      <c r="AC114" s="1"/>
      <c r="AD114" s="1"/>
      <c r="AE114" s="1"/>
      <c r="AF114" s="1"/>
      <c r="AG114" s="1"/>
      <c r="AH114" s="1"/>
      <c r="AI114" s="1"/>
    </row>
    <row r="115" spans="1:35" s="2" customFormat="1" ht="13" x14ac:dyDescent="0.25">
      <c r="A115" s="1"/>
      <c r="B115" s="172" t="s">
        <v>141</v>
      </c>
      <c r="C115" s="172"/>
      <c r="D115" s="180"/>
      <c r="E115" s="180"/>
      <c r="F115" s="181"/>
      <c r="G115" s="17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226"/>
      <c r="S115" s="1"/>
      <c r="T115" s="1"/>
      <c r="U115" s="1"/>
      <c r="V115" s="4"/>
      <c r="W115" s="4"/>
      <c r="X115" s="4"/>
      <c r="Y115" s="4"/>
      <c r="Z115" s="4"/>
      <c r="AA115" s="4"/>
      <c r="AB115" s="1"/>
      <c r="AC115" s="1"/>
      <c r="AD115" s="1"/>
      <c r="AE115" s="1"/>
      <c r="AF115" s="1"/>
      <c r="AG115" s="1"/>
      <c r="AH115" s="1"/>
      <c r="AI115" s="1"/>
    </row>
    <row r="116" spans="1:35" s="2" customFormat="1" ht="11.5" x14ac:dyDescent="0.25">
      <c r="A116" s="1"/>
      <c r="B116" s="1"/>
      <c r="C116" s="1"/>
      <c r="F116" s="3"/>
      <c r="G116" s="1"/>
      <c r="H116" s="3"/>
      <c r="I116" s="1"/>
      <c r="J116" s="3"/>
      <c r="K116" s="1"/>
      <c r="L116" s="3"/>
      <c r="M116" s="1"/>
      <c r="N116" s="3"/>
      <c r="O116" s="1"/>
      <c r="P116" s="3"/>
      <c r="Q116" s="1"/>
      <c r="R116" s="226"/>
      <c r="S116" s="1"/>
      <c r="T116" s="1"/>
      <c r="U116" s="1"/>
      <c r="V116" s="4"/>
      <c r="W116" s="4"/>
      <c r="X116" s="4"/>
      <c r="Y116" s="4"/>
      <c r="Z116" s="4"/>
      <c r="AA116" s="4"/>
      <c r="AB116" s="1"/>
      <c r="AC116" s="1"/>
      <c r="AD116" s="1"/>
      <c r="AE116" s="1"/>
      <c r="AF116" s="1"/>
      <c r="AG116" s="1"/>
      <c r="AH116" s="1"/>
      <c r="AI116" s="1"/>
    </row>
    <row r="117" spans="1:35" s="2" customFormat="1" ht="13" x14ac:dyDescent="0.25">
      <c r="A117" s="1"/>
      <c r="C117" s="248" t="s">
        <v>142</v>
      </c>
      <c r="D117" s="225"/>
      <c r="E117" s="225"/>
      <c r="F117" s="226"/>
      <c r="G117" s="166"/>
      <c r="H117" s="226"/>
      <c r="I117" s="166"/>
      <c r="J117" s="226"/>
      <c r="K117" s="166"/>
      <c r="L117" s="226"/>
      <c r="M117" s="166"/>
      <c r="N117" s="226"/>
      <c r="O117" s="789">
        <f>+'BVARI BUDGET'!K194</f>
        <v>0</v>
      </c>
      <c r="P117" s="790"/>
      <c r="Q117" s="791"/>
      <c r="R117" s="226"/>
      <c r="S117" s="1"/>
      <c r="T117" s="1"/>
      <c r="U117" s="1"/>
      <c r="V117" s="4"/>
      <c r="W117" s="4"/>
      <c r="X117" s="4"/>
      <c r="Y117" s="4"/>
      <c r="Z117" s="4"/>
      <c r="AA117" s="4"/>
      <c r="AB117" s="1"/>
      <c r="AC117" s="1"/>
      <c r="AD117" s="1"/>
      <c r="AE117" s="1"/>
      <c r="AF117" s="1"/>
      <c r="AG117" s="1"/>
      <c r="AH117" s="1"/>
      <c r="AI117" s="1"/>
    </row>
    <row r="118" spans="1:35" s="2" customFormat="1" ht="11.5" x14ac:dyDescent="0.25">
      <c r="A118" s="1"/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226"/>
      <c r="R118" s="226"/>
      <c r="S118" s="1"/>
      <c r="T118" s="1"/>
      <c r="U118" s="1"/>
      <c r="V118" s="4"/>
      <c r="W118" s="4"/>
      <c r="X118" s="4"/>
      <c r="Y118" s="4"/>
      <c r="Z118" s="4"/>
      <c r="AA118" s="4"/>
      <c r="AB118" s="1"/>
      <c r="AC118" s="1"/>
      <c r="AD118" s="1"/>
      <c r="AE118" s="1"/>
      <c r="AF118" s="1"/>
      <c r="AG118" s="1"/>
      <c r="AH118" s="1"/>
      <c r="AI118" s="1"/>
    </row>
    <row r="119" spans="1:35" s="2" customFormat="1" ht="11.5" x14ac:dyDescent="0.25">
      <c r="A119" s="1"/>
      <c r="B119" s="227"/>
      <c r="C119" s="227"/>
      <c r="D119" s="225"/>
      <c r="E119" s="225"/>
      <c r="F119" s="226"/>
      <c r="G119" s="166"/>
      <c r="H119" s="226"/>
      <c r="I119" s="166"/>
      <c r="J119" s="226"/>
      <c r="K119" s="166"/>
      <c r="L119" s="226"/>
      <c r="M119" s="166"/>
      <c r="N119" s="226"/>
      <c r="O119" s="166"/>
      <c r="P119" s="226"/>
      <c r="Q119" s="166"/>
      <c r="R119" s="226"/>
      <c r="S119" s="1"/>
      <c r="T119" s="1"/>
      <c r="U119" s="1"/>
      <c r="V119" s="4"/>
      <c r="W119" s="4"/>
      <c r="X119" s="4"/>
      <c r="Y119" s="4"/>
      <c r="Z119" s="4"/>
      <c r="AA119" s="4"/>
      <c r="AB119" s="1"/>
      <c r="AC119" s="1"/>
      <c r="AD119" s="1"/>
      <c r="AE119" s="1"/>
      <c r="AF119" s="1"/>
      <c r="AG119" s="1"/>
      <c r="AH119" s="1"/>
      <c r="AI119" s="1"/>
    </row>
    <row r="120" spans="1:35" s="2" customFormat="1" ht="11.5" x14ac:dyDescent="0.25">
      <c r="A120" s="1"/>
      <c r="B120" s="227"/>
      <c r="C120" s="227"/>
      <c r="D120" s="225"/>
      <c r="E120" s="225"/>
      <c r="F120" s="226"/>
      <c r="G120" s="166"/>
      <c r="H120" s="226"/>
      <c r="I120" s="166"/>
      <c r="J120" s="226"/>
      <c r="K120" s="166"/>
      <c r="L120" s="226"/>
      <c r="M120" s="166"/>
      <c r="N120" s="226"/>
      <c r="O120" s="166"/>
      <c r="P120" s="226"/>
      <c r="Q120" s="166"/>
      <c r="R120" s="226"/>
      <c r="S120" s="1"/>
      <c r="T120" s="1"/>
      <c r="U120" s="1"/>
      <c r="V120" s="4"/>
      <c r="W120" s="4"/>
      <c r="X120" s="4"/>
      <c r="Y120" s="4"/>
      <c r="Z120" s="4"/>
      <c r="AA120" s="4"/>
      <c r="AB120" s="1"/>
      <c r="AC120" s="1"/>
      <c r="AD120" s="1"/>
      <c r="AE120" s="1"/>
      <c r="AF120" s="1"/>
      <c r="AG120" s="1"/>
      <c r="AH120" s="1"/>
      <c r="AI120" s="1"/>
    </row>
    <row r="121" spans="1:35" s="2" customFormat="1" ht="11.5" x14ac:dyDescent="0.25">
      <c r="A121" s="1"/>
      <c r="B121" s="227"/>
      <c r="C121" s="227"/>
      <c r="D121" s="225"/>
      <c r="E121" s="225"/>
      <c r="F121" s="226"/>
      <c r="G121" s="166"/>
      <c r="H121" s="226"/>
      <c r="I121" s="166"/>
      <c r="J121" s="226"/>
      <c r="K121" s="166"/>
      <c r="L121" s="226"/>
      <c r="M121" s="166"/>
      <c r="N121" s="226"/>
      <c r="O121" s="166"/>
      <c r="P121" s="226"/>
      <c r="Q121" s="166"/>
      <c r="R121" s="226"/>
      <c r="S121" s="1"/>
      <c r="T121" s="1"/>
      <c r="U121" s="1"/>
      <c r="V121" s="4"/>
      <c r="W121" s="4"/>
      <c r="X121" s="4"/>
      <c r="Y121" s="4"/>
      <c r="Z121" s="4"/>
      <c r="AA121" s="4"/>
      <c r="AB121" s="1"/>
      <c r="AC121" s="1"/>
      <c r="AD121" s="1"/>
      <c r="AE121" s="1"/>
      <c r="AF121" s="1"/>
      <c r="AG121" s="1"/>
      <c r="AH121" s="1"/>
      <c r="AI121" s="1"/>
    </row>
    <row r="122" spans="1:35" s="2" customFormat="1" ht="11.5" x14ac:dyDescent="0.25">
      <c r="A122" s="1"/>
      <c r="B122" s="227"/>
      <c r="C122" s="227"/>
      <c r="D122" s="225"/>
      <c r="E122" s="225"/>
      <c r="F122" s="226"/>
      <c r="G122" s="166"/>
      <c r="H122" s="226"/>
      <c r="I122" s="166"/>
      <c r="J122" s="226"/>
      <c r="K122" s="166"/>
      <c r="L122" s="226"/>
      <c r="M122" s="166"/>
      <c r="N122" s="226"/>
      <c r="O122" s="166"/>
      <c r="P122" s="226"/>
      <c r="Q122" s="166"/>
      <c r="R122" s="226"/>
      <c r="S122" s="1"/>
      <c r="T122" s="1"/>
      <c r="U122" s="1"/>
      <c r="V122" s="4"/>
      <c r="W122" s="4"/>
      <c r="X122" s="4"/>
      <c r="Y122" s="4"/>
      <c r="Z122" s="4"/>
      <c r="AA122" s="4"/>
      <c r="AB122" s="1"/>
      <c r="AC122" s="1"/>
      <c r="AD122" s="1"/>
      <c r="AE122" s="1"/>
      <c r="AF122" s="1"/>
      <c r="AG122" s="1"/>
      <c r="AH122" s="1"/>
      <c r="AI122" s="1"/>
    </row>
    <row r="123" spans="1:35" s="2" customFormat="1" ht="11.5" x14ac:dyDescent="0.25">
      <c r="A123" s="1"/>
      <c r="B123" s="227"/>
      <c r="C123" s="227"/>
      <c r="D123" s="225"/>
      <c r="E123" s="225"/>
      <c r="F123" s="226"/>
      <c r="G123" s="166"/>
      <c r="H123" s="226"/>
      <c r="I123" s="166"/>
      <c r="J123" s="226"/>
      <c r="K123" s="166"/>
      <c r="L123" s="226"/>
      <c r="M123" s="166"/>
      <c r="N123" s="226"/>
      <c r="O123" s="166"/>
      <c r="P123" s="226"/>
      <c r="Q123" s="166"/>
      <c r="R123" s="226"/>
      <c r="S123" s="1"/>
      <c r="T123" s="1"/>
      <c r="U123" s="1"/>
      <c r="V123" s="4"/>
      <c r="W123" s="4"/>
      <c r="X123" s="4"/>
      <c r="Y123" s="4"/>
      <c r="Z123" s="4"/>
      <c r="AA123" s="4"/>
      <c r="AB123" s="1"/>
      <c r="AC123" s="1"/>
      <c r="AD123" s="1"/>
      <c r="AE123" s="1"/>
      <c r="AF123" s="1"/>
      <c r="AG123" s="1"/>
      <c r="AH123" s="1"/>
      <c r="AI123" s="1"/>
    </row>
    <row r="124" spans="1:35" s="2" customFormat="1" ht="11.5" x14ac:dyDescent="0.25">
      <c r="A124" s="1"/>
      <c r="B124" s="227"/>
      <c r="C124" s="227"/>
      <c r="D124" s="225"/>
      <c r="E124" s="225"/>
      <c r="F124" s="226"/>
      <c r="G124" s="166"/>
      <c r="H124" s="226"/>
      <c r="I124" s="166"/>
      <c r="J124" s="226"/>
      <c r="K124" s="166"/>
      <c r="L124" s="226"/>
      <c r="M124" s="166"/>
      <c r="N124" s="226"/>
      <c r="O124" s="166"/>
      <c r="P124" s="226"/>
      <c r="Q124" s="166"/>
      <c r="R124" s="226"/>
      <c r="S124" s="1"/>
      <c r="T124" s="1"/>
      <c r="U124" s="1"/>
      <c r="V124" s="4"/>
      <c r="W124" s="4"/>
      <c r="X124" s="4"/>
      <c r="Y124" s="4"/>
      <c r="Z124" s="4"/>
      <c r="AA124" s="4"/>
      <c r="AB124" s="1"/>
      <c r="AC124" s="1"/>
      <c r="AD124" s="1"/>
      <c r="AE124" s="1"/>
      <c r="AF124" s="1"/>
      <c r="AG124" s="1"/>
      <c r="AH124" s="1"/>
      <c r="AI124" s="1"/>
    </row>
    <row r="125" spans="1:35" s="2" customFormat="1" ht="11.5" x14ac:dyDescent="0.25">
      <c r="A125" s="1"/>
      <c r="B125" s="227"/>
      <c r="C125" s="227"/>
      <c r="D125" s="225"/>
      <c r="E125" s="225"/>
      <c r="F125" s="226"/>
      <c r="G125" s="166"/>
      <c r="H125" s="226"/>
      <c r="I125" s="166"/>
      <c r="J125" s="226"/>
      <c r="K125" s="166"/>
      <c r="L125" s="226"/>
      <c r="M125" s="166"/>
      <c r="N125" s="226"/>
      <c r="O125" s="166"/>
      <c r="P125" s="226"/>
      <c r="Q125" s="166"/>
      <c r="R125" s="226"/>
      <c r="S125" s="1"/>
      <c r="T125" s="1"/>
      <c r="U125" s="1"/>
      <c r="V125" s="4"/>
      <c r="W125" s="4"/>
      <c r="X125" s="4"/>
      <c r="Y125" s="4"/>
      <c r="Z125" s="4"/>
      <c r="AA125" s="4"/>
      <c r="AB125" s="1"/>
      <c r="AC125" s="1"/>
      <c r="AD125" s="1"/>
      <c r="AE125" s="1"/>
      <c r="AF125" s="1"/>
      <c r="AG125" s="1"/>
      <c r="AH125" s="1"/>
      <c r="AI125" s="1"/>
    </row>
    <row r="126" spans="1:35" s="2" customFormat="1" ht="11.5" x14ac:dyDescent="0.25">
      <c r="A126" s="1"/>
      <c r="B126" s="227"/>
      <c r="C126" s="227"/>
      <c r="D126" s="225"/>
      <c r="E126" s="225"/>
      <c r="F126" s="226"/>
      <c r="G126" s="166"/>
      <c r="H126" s="226"/>
      <c r="I126" s="166"/>
      <c r="J126" s="226"/>
      <c r="K126" s="166"/>
      <c r="L126" s="226"/>
      <c r="M126" s="166"/>
      <c r="N126" s="226"/>
      <c r="O126" s="166"/>
      <c r="P126" s="226"/>
      <c r="Q126" s="166"/>
      <c r="R126" s="226"/>
      <c r="S126" s="1"/>
      <c r="T126" s="1"/>
      <c r="U126" s="1"/>
      <c r="V126" s="4"/>
      <c r="W126" s="4"/>
      <c r="X126" s="4"/>
      <c r="Y126" s="4"/>
      <c r="Z126" s="4"/>
      <c r="AA126" s="4"/>
      <c r="AB126" s="1"/>
      <c r="AC126" s="1"/>
      <c r="AD126" s="1"/>
      <c r="AE126" s="1"/>
      <c r="AF126" s="1"/>
      <c r="AG126" s="1"/>
      <c r="AH126" s="1"/>
      <c r="AI126" s="1"/>
    </row>
    <row r="127" spans="1:35" s="2" customFormat="1" ht="11.5" x14ac:dyDescent="0.25">
      <c r="A127" s="1"/>
      <c r="B127" s="227"/>
      <c r="C127" s="227"/>
      <c r="D127" s="225"/>
      <c r="E127" s="225"/>
      <c r="F127" s="226"/>
      <c r="G127" s="166"/>
      <c r="H127" s="226"/>
      <c r="I127" s="166"/>
      <c r="J127" s="226"/>
      <c r="K127" s="166"/>
      <c r="L127" s="226"/>
      <c r="M127" s="166"/>
      <c r="N127" s="226"/>
      <c r="O127" s="166"/>
      <c r="P127" s="226"/>
      <c r="Q127" s="166"/>
      <c r="R127" s="226"/>
      <c r="S127" s="1"/>
      <c r="T127" s="1"/>
      <c r="U127" s="1"/>
      <c r="V127" s="4"/>
      <c r="W127" s="4"/>
      <c r="X127" s="4"/>
      <c r="Y127" s="4"/>
      <c r="Z127" s="4"/>
      <c r="AA127" s="4"/>
      <c r="AB127" s="1"/>
      <c r="AC127" s="1"/>
      <c r="AD127" s="1"/>
      <c r="AE127" s="1"/>
      <c r="AF127" s="1"/>
      <c r="AG127" s="1"/>
      <c r="AH127" s="1"/>
      <c r="AI127" s="1"/>
    </row>
    <row r="128" spans="1:35" s="2" customFormat="1" ht="11.5" x14ac:dyDescent="0.25">
      <c r="A128" s="1"/>
      <c r="B128" s="227"/>
      <c r="C128" s="227"/>
      <c r="D128" s="225"/>
      <c r="E128" s="225"/>
      <c r="F128" s="226"/>
      <c r="G128" s="166"/>
      <c r="H128" s="226"/>
      <c r="I128" s="166"/>
      <c r="J128" s="226"/>
      <c r="K128" s="166"/>
      <c r="L128" s="226"/>
      <c r="M128" s="166"/>
      <c r="N128" s="226"/>
      <c r="O128" s="166"/>
      <c r="P128" s="226"/>
      <c r="Q128" s="166"/>
      <c r="R128" s="226"/>
      <c r="S128" s="1"/>
      <c r="T128" s="1"/>
      <c r="U128" s="1"/>
      <c r="V128" s="4"/>
      <c r="W128" s="4"/>
      <c r="X128" s="4"/>
      <c r="Y128" s="4"/>
      <c r="Z128" s="4"/>
      <c r="AA128" s="4"/>
      <c r="AB128" s="1"/>
      <c r="AC128" s="1"/>
      <c r="AD128" s="1"/>
      <c r="AE128" s="1"/>
      <c r="AF128" s="1"/>
      <c r="AG128" s="1"/>
      <c r="AH128" s="1"/>
      <c r="AI128" s="1"/>
    </row>
    <row r="129" spans="1:35" s="2" customFormat="1" ht="11.5" x14ac:dyDescent="0.25">
      <c r="A129" s="1"/>
      <c r="B129" s="227"/>
      <c r="C129" s="227"/>
      <c r="D129" s="225"/>
      <c r="E129" s="225"/>
      <c r="F129" s="226"/>
      <c r="G129" s="166"/>
      <c r="H129" s="226"/>
      <c r="I129" s="166"/>
      <c r="J129" s="226"/>
      <c r="K129" s="166"/>
      <c r="L129" s="226"/>
      <c r="M129" s="166"/>
      <c r="N129" s="226"/>
      <c r="O129" s="166"/>
      <c r="P129" s="226"/>
      <c r="Q129" s="166"/>
      <c r="R129" s="226"/>
      <c r="S129" s="1"/>
      <c r="T129" s="1"/>
      <c r="U129" s="1"/>
      <c r="V129" s="4"/>
      <c r="W129" s="4"/>
      <c r="X129" s="4"/>
      <c r="Y129" s="4"/>
      <c r="Z129" s="4"/>
      <c r="AA129" s="4"/>
      <c r="AB129" s="1"/>
      <c r="AC129" s="1"/>
      <c r="AD129" s="1"/>
      <c r="AE129" s="1"/>
      <c r="AF129" s="1"/>
      <c r="AG129" s="1"/>
      <c r="AH129" s="1"/>
      <c r="AI129" s="1"/>
    </row>
    <row r="130" spans="1:35" s="2" customFormat="1" ht="11.5" x14ac:dyDescent="0.25">
      <c r="A130" s="1"/>
      <c r="B130" s="227"/>
      <c r="C130" s="227"/>
      <c r="D130" s="225"/>
      <c r="E130" s="225"/>
      <c r="F130" s="226"/>
      <c r="G130" s="166"/>
      <c r="H130" s="226"/>
      <c r="I130" s="166"/>
      <c r="J130" s="226"/>
      <c r="K130" s="166"/>
      <c r="L130" s="226"/>
      <c r="M130" s="166"/>
      <c r="N130" s="226"/>
      <c r="O130" s="166"/>
      <c r="P130" s="226"/>
      <c r="Q130" s="166"/>
      <c r="R130" s="226"/>
      <c r="S130" s="1"/>
      <c r="T130" s="1"/>
      <c r="U130" s="1"/>
      <c r="V130" s="4"/>
      <c r="W130" s="4"/>
      <c r="X130" s="4"/>
      <c r="Y130" s="4"/>
      <c r="Z130" s="4"/>
      <c r="AA130" s="4"/>
      <c r="AB130" s="1"/>
      <c r="AC130" s="1"/>
      <c r="AD130" s="1"/>
      <c r="AE130" s="1"/>
      <c r="AF130" s="1"/>
      <c r="AG130" s="1"/>
      <c r="AH130" s="1"/>
      <c r="AI130" s="1"/>
    </row>
    <row r="131" spans="1:35" s="2" customFormat="1" ht="11.5" x14ac:dyDescent="0.25">
      <c r="A131" s="1"/>
      <c r="B131" s="227"/>
      <c r="C131" s="227"/>
      <c r="D131" s="225"/>
      <c r="E131" s="225"/>
      <c r="F131" s="226"/>
      <c r="G131" s="166"/>
      <c r="H131" s="226"/>
      <c r="I131" s="166"/>
      <c r="J131" s="226"/>
      <c r="K131" s="166"/>
      <c r="L131" s="226"/>
      <c r="M131" s="166"/>
      <c r="N131" s="226"/>
      <c r="O131" s="166"/>
      <c r="P131" s="226"/>
      <c r="Q131" s="166"/>
      <c r="R131" s="226"/>
      <c r="S131" s="1"/>
      <c r="T131" s="1"/>
      <c r="U131" s="1"/>
      <c r="V131" s="4"/>
      <c r="W131" s="4"/>
      <c r="X131" s="4"/>
      <c r="Y131" s="4"/>
      <c r="Z131" s="4"/>
      <c r="AA131" s="4"/>
      <c r="AB131" s="1"/>
      <c r="AC131" s="1"/>
      <c r="AD131" s="1"/>
      <c r="AE131" s="1"/>
      <c r="AF131" s="1"/>
      <c r="AG131" s="1"/>
      <c r="AH131" s="1"/>
      <c r="AI131" s="1"/>
    </row>
    <row r="132" spans="1:35" s="2" customFormat="1" ht="11.5" x14ac:dyDescent="0.25">
      <c r="A132" s="1"/>
      <c r="B132" s="227"/>
      <c r="C132" s="227"/>
      <c r="D132" s="225"/>
      <c r="E132" s="225"/>
      <c r="F132" s="226"/>
      <c r="G132" s="166"/>
      <c r="H132" s="226"/>
      <c r="I132" s="166"/>
      <c r="J132" s="226"/>
      <c r="K132" s="166"/>
      <c r="L132" s="226"/>
      <c r="M132" s="166"/>
      <c r="N132" s="226"/>
      <c r="O132" s="166"/>
      <c r="P132" s="226"/>
      <c r="Q132" s="166"/>
      <c r="R132" s="226"/>
      <c r="S132" s="1"/>
      <c r="T132" s="1"/>
      <c r="U132" s="1"/>
      <c r="V132" s="4"/>
      <c r="W132" s="4"/>
      <c r="X132" s="4"/>
      <c r="Y132" s="4"/>
      <c r="Z132" s="4"/>
      <c r="AA132" s="4"/>
      <c r="AB132" s="1"/>
      <c r="AC132" s="1"/>
      <c r="AD132" s="1"/>
      <c r="AE132" s="1"/>
      <c r="AF132" s="1"/>
      <c r="AG132" s="1"/>
      <c r="AH132" s="1"/>
      <c r="AI132" s="1"/>
    </row>
    <row r="133" spans="1:35" s="2" customFormat="1" ht="11.5" x14ac:dyDescent="0.25">
      <c r="A133" s="1"/>
      <c r="B133" s="227"/>
      <c r="C133" s="227"/>
      <c r="D133" s="225"/>
      <c r="E133" s="225"/>
      <c r="F133" s="226"/>
      <c r="G133" s="166"/>
      <c r="H133" s="226"/>
      <c r="I133" s="166"/>
      <c r="J133" s="226"/>
      <c r="K133" s="166"/>
      <c r="L133" s="226"/>
      <c r="M133" s="166"/>
      <c r="N133" s="226"/>
      <c r="O133" s="166"/>
      <c r="P133" s="226"/>
      <c r="Q133" s="166"/>
      <c r="R133" s="226"/>
      <c r="S133" s="1"/>
      <c r="T133" s="1"/>
      <c r="U133" s="1"/>
      <c r="V133" s="4"/>
      <c r="W133" s="4"/>
      <c r="X133" s="4"/>
      <c r="Y133" s="4"/>
      <c r="Z133" s="4"/>
      <c r="AA133" s="4"/>
      <c r="AB133" s="1"/>
      <c r="AC133" s="1"/>
      <c r="AD133" s="1"/>
      <c r="AE133" s="1"/>
      <c r="AF133" s="1"/>
      <c r="AG133" s="1"/>
      <c r="AH133" s="1"/>
      <c r="AI133" s="1"/>
    </row>
    <row r="134" spans="1:35" s="2" customFormat="1" ht="11.5" x14ac:dyDescent="0.25">
      <c r="A134" s="1"/>
      <c r="B134" s="227"/>
      <c r="C134" s="227"/>
      <c r="D134" s="225"/>
      <c r="E134" s="225"/>
      <c r="F134" s="226"/>
      <c r="G134" s="166"/>
      <c r="H134" s="226"/>
      <c r="I134" s="166"/>
      <c r="J134" s="226"/>
      <c r="K134" s="166"/>
      <c r="L134" s="226"/>
      <c r="M134" s="166"/>
      <c r="N134" s="226"/>
      <c r="O134" s="166"/>
      <c r="P134" s="226"/>
      <c r="Q134" s="166"/>
      <c r="R134" s="226"/>
      <c r="S134" s="1"/>
      <c r="T134" s="1"/>
      <c r="U134" s="1"/>
      <c r="V134" s="4"/>
      <c r="W134" s="4"/>
      <c r="X134" s="4"/>
      <c r="Y134" s="4"/>
      <c r="Z134" s="4"/>
      <c r="AA134" s="4"/>
      <c r="AB134" s="1"/>
      <c r="AC134" s="1"/>
      <c r="AD134" s="1"/>
      <c r="AE134" s="1"/>
      <c r="AF134" s="1"/>
      <c r="AG134" s="1"/>
      <c r="AH134" s="1"/>
      <c r="AI134" s="1"/>
    </row>
    <row r="135" spans="1:35" s="2" customFormat="1" ht="11.5" x14ac:dyDescent="0.25">
      <c r="A135" s="1"/>
      <c r="B135" s="227"/>
      <c r="C135" s="227"/>
      <c r="D135" s="225"/>
      <c r="E135" s="225"/>
      <c r="F135" s="226"/>
      <c r="G135" s="166"/>
      <c r="H135" s="226"/>
      <c r="I135" s="166"/>
      <c r="J135" s="226"/>
      <c r="K135" s="166"/>
      <c r="L135" s="226"/>
      <c r="M135" s="166"/>
      <c r="N135" s="226"/>
      <c r="O135" s="166"/>
      <c r="P135" s="226"/>
      <c r="Q135" s="166"/>
      <c r="R135" s="226"/>
      <c r="S135" s="1"/>
      <c r="T135" s="1"/>
      <c r="U135" s="1"/>
      <c r="V135" s="4"/>
      <c r="W135" s="4"/>
      <c r="X135" s="4"/>
      <c r="Y135" s="4"/>
      <c r="Z135" s="4"/>
      <c r="AA135" s="4"/>
      <c r="AB135" s="1"/>
      <c r="AC135" s="1"/>
      <c r="AD135" s="1"/>
      <c r="AE135" s="1"/>
      <c r="AF135" s="1"/>
      <c r="AG135" s="1"/>
      <c r="AH135" s="1"/>
      <c r="AI135" s="1"/>
    </row>
    <row r="136" spans="1:35" s="2" customFormat="1" ht="11.5" x14ac:dyDescent="0.25">
      <c r="A136" s="1"/>
      <c r="B136" s="227"/>
      <c r="C136" s="227"/>
      <c r="D136" s="225"/>
      <c r="E136" s="225"/>
      <c r="F136" s="226"/>
      <c r="G136" s="166"/>
      <c r="H136" s="226"/>
      <c r="I136" s="166"/>
      <c r="J136" s="226"/>
      <c r="K136" s="166"/>
      <c r="L136" s="226"/>
      <c r="M136" s="166"/>
      <c r="N136" s="226"/>
      <c r="O136" s="166"/>
      <c r="P136" s="226"/>
      <c r="Q136" s="166"/>
      <c r="R136" s="226"/>
      <c r="S136" s="1"/>
      <c r="T136" s="1"/>
      <c r="U136" s="1"/>
      <c r="V136" s="4"/>
      <c r="W136" s="4"/>
      <c r="X136" s="4"/>
      <c r="Y136" s="4"/>
      <c r="Z136" s="4"/>
      <c r="AA136" s="4"/>
      <c r="AB136" s="1"/>
      <c r="AC136" s="1"/>
      <c r="AD136" s="1"/>
      <c r="AE136" s="1"/>
      <c r="AF136" s="1"/>
      <c r="AG136" s="1"/>
      <c r="AH136" s="1"/>
      <c r="AI136" s="1"/>
    </row>
    <row r="137" spans="1:35" s="2" customFormat="1" ht="11.5" x14ac:dyDescent="0.25">
      <c r="A137" s="1"/>
      <c r="B137" s="227"/>
      <c r="C137" s="227"/>
      <c r="D137" s="225"/>
      <c r="E137" s="225"/>
      <c r="F137" s="226"/>
      <c r="G137" s="166"/>
      <c r="H137" s="226"/>
      <c r="I137" s="166"/>
      <c r="J137" s="226"/>
      <c r="K137" s="166"/>
      <c r="L137" s="226"/>
      <c r="M137" s="166"/>
      <c r="N137" s="226"/>
      <c r="O137" s="166"/>
      <c r="P137" s="226"/>
      <c r="Q137" s="166"/>
      <c r="R137" s="226"/>
      <c r="S137" s="1"/>
      <c r="T137" s="1"/>
      <c r="U137" s="1"/>
      <c r="V137" s="4"/>
      <c r="W137" s="4"/>
      <c r="X137" s="4"/>
      <c r="Y137" s="4"/>
      <c r="Z137" s="4"/>
      <c r="AA137" s="4"/>
      <c r="AB137" s="1"/>
      <c r="AC137" s="1"/>
      <c r="AD137" s="1"/>
      <c r="AE137" s="1"/>
      <c r="AF137" s="1"/>
      <c r="AG137" s="1"/>
      <c r="AH137" s="1"/>
      <c r="AI137" s="1"/>
    </row>
    <row r="138" spans="1:35" s="2" customFormat="1" ht="11.5" x14ac:dyDescent="0.25">
      <c r="A138" s="1"/>
      <c r="B138" s="227"/>
      <c r="C138" s="227"/>
      <c r="D138" s="225"/>
      <c r="E138" s="225"/>
      <c r="F138" s="226"/>
      <c r="G138" s="166"/>
      <c r="H138" s="226"/>
      <c r="I138" s="166"/>
      <c r="J138" s="226"/>
      <c r="K138" s="166"/>
      <c r="L138" s="226"/>
      <c r="M138" s="166"/>
      <c r="N138" s="226"/>
      <c r="O138" s="166"/>
      <c r="P138" s="226"/>
      <c r="Q138" s="166"/>
      <c r="R138" s="226"/>
      <c r="S138" s="1"/>
      <c r="T138" s="1"/>
      <c r="U138" s="1"/>
      <c r="V138" s="4"/>
      <c r="W138" s="4"/>
      <c r="X138" s="4"/>
      <c r="Y138" s="4"/>
      <c r="Z138" s="4"/>
      <c r="AA138" s="4"/>
      <c r="AB138" s="1"/>
      <c r="AC138" s="1"/>
      <c r="AD138" s="1"/>
      <c r="AE138" s="1"/>
      <c r="AF138" s="1"/>
      <c r="AG138" s="1"/>
      <c r="AH138" s="1"/>
      <c r="AI138" s="1"/>
    </row>
    <row r="139" spans="1:35" s="2" customFormat="1" ht="11.5" x14ac:dyDescent="0.25">
      <c r="A139" s="1"/>
      <c r="B139" s="227"/>
      <c r="C139" s="227"/>
      <c r="D139" s="225"/>
      <c r="E139" s="225"/>
      <c r="F139" s="226"/>
      <c r="G139" s="166"/>
      <c r="H139" s="226"/>
      <c r="I139" s="166"/>
      <c r="J139" s="226"/>
      <c r="K139" s="166"/>
      <c r="L139" s="226"/>
      <c r="M139" s="166"/>
      <c r="N139" s="226"/>
      <c r="O139" s="166"/>
      <c r="P139" s="226"/>
      <c r="Q139" s="166"/>
      <c r="R139" s="226"/>
      <c r="S139" s="1"/>
      <c r="T139" s="1"/>
      <c r="U139" s="1"/>
      <c r="V139" s="4"/>
      <c r="W139" s="4"/>
      <c r="X139" s="4"/>
      <c r="Y139" s="4"/>
      <c r="Z139" s="4"/>
      <c r="AA139" s="4"/>
      <c r="AB139" s="1"/>
      <c r="AC139" s="1"/>
      <c r="AD139" s="1"/>
      <c r="AE139" s="1"/>
      <c r="AF139" s="1"/>
      <c r="AG139" s="1"/>
      <c r="AH139" s="1"/>
      <c r="AI139" s="1"/>
    </row>
    <row r="140" spans="1:35" s="2" customFormat="1" ht="11.5" x14ac:dyDescent="0.25">
      <c r="A140" s="1"/>
      <c r="B140" s="227"/>
      <c r="C140" s="227"/>
      <c r="D140" s="225"/>
      <c r="E140" s="225"/>
      <c r="F140" s="226"/>
      <c r="G140" s="166"/>
      <c r="H140" s="226"/>
      <c r="I140" s="166"/>
      <c r="J140" s="226"/>
      <c r="K140" s="166"/>
      <c r="L140" s="226"/>
      <c r="M140" s="166"/>
      <c r="N140" s="226"/>
      <c r="O140" s="166"/>
      <c r="P140" s="226"/>
      <c r="Q140" s="166"/>
      <c r="R140" s="226"/>
      <c r="S140" s="1"/>
      <c r="T140" s="1"/>
      <c r="U140" s="1"/>
      <c r="V140" s="4"/>
      <c r="W140" s="4"/>
      <c r="X140" s="4"/>
      <c r="Y140" s="4"/>
      <c r="Z140" s="4"/>
      <c r="AA140" s="4"/>
      <c r="AB140" s="1"/>
      <c r="AC140" s="1"/>
      <c r="AD140" s="1"/>
      <c r="AE140" s="1"/>
      <c r="AF140" s="1"/>
      <c r="AG140" s="1"/>
      <c r="AH140" s="1"/>
      <c r="AI140" s="1"/>
    </row>
    <row r="141" spans="1:35" s="2" customFormat="1" ht="11.5" x14ac:dyDescent="0.25">
      <c r="A141" s="1"/>
      <c r="B141" s="227"/>
      <c r="C141" s="227"/>
      <c r="D141" s="225"/>
      <c r="E141" s="225"/>
      <c r="F141" s="226"/>
      <c r="G141" s="166"/>
      <c r="H141" s="226"/>
      <c r="I141" s="166"/>
      <c r="J141" s="226"/>
      <c r="K141" s="166"/>
      <c r="L141" s="226"/>
      <c r="M141" s="166"/>
      <c r="N141" s="226"/>
      <c r="O141" s="166"/>
      <c r="P141" s="226"/>
      <c r="Q141" s="166"/>
      <c r="R141" s="226"/>
      <c r="S141" s="1"/>
      <c r="T141" s="1"/>
      <c r="U141" s="1"/>
      <c r="V141" s="4"/>
      <c r="W141" s="4"/>
      <c r="X141" s="4"/>
      <c r="Y141" s="4"/>
      <c r="Z141" s="4"/>
      <c r="AA141" s="4"/>
      <c r="AB141" s="1"/>
      <c r="AC141" s="1"/>
      <c r="AD141" s="1"/>
      <c r="AE141" s="1"/>
      <c r="AF141" s="1"/>
      <c r="AG141" s="1"/>
      <c r="AH141" s="1"/>
      <c r="AI141" s="1"/>
    </row>
    <row r="142" spans="1:35" s="2" customFormat="1" ht="11.5" x14ac:dyDescent="0.25">
      <c r="A142" s="1"/>
      <c r="B142" s="227"/>
      <c r="C142" s="227"/>
      <c r="D142" s="225"/>
      <c r="E142" s="225"/>
      <c r="F142" s="226"/>
      <c r="G142" s="166"/>
      <c r="H142" s="226"/>
      <c r="I142" s="166"/>
      <c r="J142" s="226"/>
      <c r="K142" s="166"/>
      <c r="L142" s="226"/>
      <c r="M142" s="166"/>
      <c r="N142" s="226"/>
      <c r="O142" s="166"/>
      <c r="P142" s="226"/>
      <c r="Q142" s="166"/>
      <c r="R142" s="226"/>
      <c r="S142" s="1"/>
      <c r="T142" s="1"/>
      <c r="U142" s="1"/>
      <c r="V142" s="4"/>
      <c r="W142" s="4"/>
      <c r="X142" s="4"/>
      <c r="Y142" s="4"/>
      <c r="Z142" s="4"/>
      <c r="AA142" s="4"/>
      <c r="AB142" s="1"/>
      <c r="AC142" s="1"/>
      <c r="AD142" s="1"/>
      <c r="AE142" s="1"/>
      <c r="AF142" s="1"/>
      <c r="AG142" s="1"/>
      <c r="AH142" s="1"/>
      <c r="AI142" s="1"/>
    </row>
    <row r="143" spans="1:35" s="2" customFormat="1" ht="11.5" x14ac:dyDescent="0.25">
      <c r="A143" s="1"/>
      <c r="B143" s="227"/>
      <c r="C143" s="227"/>
      <c r="D143" s="225"/>
      <c r="E143" s="225"/>
      <c r="F143" s="226"/>
      <c r="G143" s="166"/>
      <c r="H143" s="226"/>
      <c r="I143" s="166"/>
      <c r="J143" s="226"/>
      <c r="K143" s="166"/>
      <c r="L143" s="226"/>
      <c r="M143" s="166"/>
      <c r="N143" s="226"/>
      <c r="O143" s="166"/>
      <c r="P143" s="226"/>
      <c r="Q143" s="166"/>
      <c r="R143" s="226"/>
      <c r="S143" s="1"/>
      <c r="T143" s="1"/>
      <c r="U143" s="1"/>
      <c r="V143" s="4"/>
      <c r="W143" s="4"/>
      <c r="X143" s="4"/>
      <c r="Y143" s="4"/>
      <c r="Z143" s="4"/>
      <c r="AA143" s="4"/>
      <c r="AB143" s="1"/>
      <c r="AC143" s="1"/>
      <c r="AD143" s="1"/>
      <c r="AE143" s="1"/>
      <c r="AF143" s="1"/>
      <c r="AG143" s="1"/>
      <c r="AH143" s="1"/>
      <c r="AI143" s="1"/>
    </row>
    <row r="144" spans="1:35" s="2" customFormat="1" ht="11.5" x14ac:dyDescent="0.25">
      <c r="A144" s="1"/>
      <c r="B144" s="227"/>
      <c r="C144" s="227"/>
      <c r="D144" s="225"/>
      <c r="E144" s="225"/>
      <c r="F144" s="226"/>
      <c r="G144" s="166"/>
      <c r="H144" s="226"/>
      <c r="I144" s="166"/>
      <c r="J144" s="226"/>
      <c r="K144" s="166"/>
      <c r="L144" s="226"/>
      <c r="M144" s="166"/>
      <c r="N144" s="226"/>
      <c r="O144" s="166"/>
      <c r="P144" s="226"/>
      <c r="Q144" s="166"/>
      <c r="R144" s="226"/>
      <c r="S144" s="1"/>
      <c r="T144" s="1"/>
      <c r="U144" s="1"/>
      <c r="V144" s="4"/>
      <c r="W144" s="4"/>
      <c r="X144" s="4"/>
      <c r="Y144" s="4"/>
      <c r="Z144" s="4"/>
      <c r="AA144" s="4"/>
      <c r="AB144" s="1"/>
      <c r="AC144" s="1"/>
      <c r="AD144" s="1"/>
      <c r="AE144" s="1"/>
      <c r="AF144" s="1"/>
      <c r="AG144" s="1"/>
      <c r="AH144" s="1"/>
      <c r="AI144" s="1"/>
    </row>
    <row r="145" spans="1:35" s="2" customFormat="1" ht="11.5" x14ac:dyDescent="0.25">
      <c r="A145" s="1"/>
      <c r="B145" s="227"/>
      <c r="C145" s="227"/>
      <c r="D145" s="225"/>
      <c r="E145" s="225"/>
      <c r="F145" s="226"/>
      <c r="G145" s="166"/>
      <c r="H145" s="226"/>
      <c r="I145" s="166"/>
      <c r="J145" s="226"/>
      <c r="K145" s="166"/>
      <c r="L145" s="226"/>
      <c r="M145" s="166"/>
      <c r="N145" s="226"/>
      <c r="O145" s="166"/>
      <c r="P145" s="226"/>
      <c r="Q145" s="166"/>
      <c r="R145" s="226"/>
      <c r="S145" s="1"/>
      <c r="T145" s="1"/>
      <c r="U145" s="1"/>
      <c r="V145" s="4"/>
      <c r="W145" s="4"/>
      <c r="X145" s="4"/>
      <c r="Y145" s="4"/>
      <c r="Z145" s="4"/>
      <c r="AA145" s="4"/>
      <c r="AB145" s="1"/>
      <c r="AC145" s="1"/>
      <c r="AD145" s="1"/>
      <c r="AE145" s="1"/>
      <c r="AF145" s="1"/>
      <c r="AG145" s="1"/>
      <c r="AH145" s="1"/>
      <c r="AI145" s="1"/>
    </row>
    <row r="146" spans="1:35" s="2" customFormat="1" ht="11.5" x14ac:dyDescent="0.25">
      <c r="A146" s="1"/>
      <c r="B146" s="227"/>
      <c r="C146" s="227"/>
      <c r="D146" s="225"/>
      <c r="E146" s="225"/>
      <c r="F146" s="226"/>
      <c r="G146" s="166"/>
      <c r="H146" s="226"/>
      <c r="I146" s="166"/>
      <c r="J146" s="226"/>
      <c r="K146" s="166"/>
      <c r="L146" s="226"/>
      <c r="M146" s="166"/>
      <c r="N146" s="226"/>
      <c r="O146" s="166"/>
      <c r="P146" s="226"/>
      <c r="Q146" s="166"/>
      <c r="R146" s="226"/>
      <c r="S146" s="1"/>
      <c r="T146" s="1"/>
      <c r="U146" s="1"/>
      <c r="V146" s="4"/>
      <c r="W146" s="4"/>
      <c r="X146" s="4"/>
      <c r="Y146" s="4"/>
      <c r="Z146" s="4"/>
      <c r="AA146" s="4"/>
      <c r="AB146" s="1"/>
      <c r="AC146" s="1"/>
      <c r="AD146" s="1"/>
      <c r="AE146" s="1"/>
      <c r="AF146" s="1"/>
      <c r="AG146" s="1"/>
      <c r="AH146" s="1"/>
      <c r="AI146" s="1"/>
    </row>
    <row r="147" spans="1:35" s="2" customFormat="1" ht="11.5" x14ac:dyDescent="0.25">
      <c r="A147" s="1"/>
      <c r="B147" s="227"/>
      <c r="C147" s="227"/>
      <c r="D147" s="225"/>
      <c r="E147" s="225"/>
      <c r="F147" s="226"/>
      <c r="G147" s="166"/>
      <c r="H147" s="226"/>
      <c r="I147" s="166"/>
      <c r="J147" s="226"/>
      <c r="K147" s="166"/>
      <c r="L147" s="226"/>
      <c r="M147" s="166"/>
      <c r="N147" s="226"/>
      <c r="O147" s="166"/>
      <c r="P147" s="226"/>
      <c r="Q147" s="166"/>
      <c r="R147" s="226"/>
      <c r="S147" s="1"/>
      <c r="T147" s="1"/>
      <c r="U147" s="1"/>
      <c r="V147" s="4"/>
      <c r="W147" s="4"/>
      <c r="X147" s="4"/>
      <c r="Y147" s="4"/>
      <c r="Z147" s="4"/>
      <c r="AA147" s="4"/>
      <c r="AB147" s="1"/>
      <c r="AC147" s="1"/>
      <c r="AD147" s="1"/>
      <c r="AE147" s="1"/>
      <c r="AF147" s="1"/>
      <c r="AG147" s="1"/>
      <c r="AH147" s="1"/>
      <c r="AI147" s="1"/>
    </row>
    <row r="148" spans="1:35" s="2" customFormat="1" ht="11.5" x14ac:dyDescent="0.25">
      <c r="A148" s="1"/>
      <c r="B148" s="227"/>
      <c r="C148" s="227"/>
      <c r="D148" s="225"/>
      <c r="E148" s="225"/>
      <c r="F148" s="226"/>
      <c r="G148" s="166"/>
      <c r="H148" s="226"/>
      <c r="I148" s="166"/>
      <c r="J148" s="226"/>
      <c r="K148" s="166"/>
      <c r="L148" s="226"/>
      <c r="M148" s="166"/>
      <c r="N148" s="226"/>
      <c r="O148" s="166"/>
      <c r="P148" s="226"/>
      <c r="Q148" s="166"/>
      <c r="R148" s="226"/>
      <c r="S148" s="1"/>
      <c r="T148" s="1"/>
      <c r="U148" s="1"/>
      <c r="V148" s="4"/>
      <c r="W148" s="4"/>
      <c r="X148" s="4"/>
      <c r="Y148" s="4"/>
      <c r="Z148" s="4"/>
      <c r="AA148" s="4"/>
      <c r="AB148" s="1"/>
      <c r="AC148" s="1"/>
      <c r="AD148" s="1"/>
      <c r="AE148" s="1"/>
      <c r="AF148" s="1"/>
      <c r="AG148" s="1"/>
      <c r="AH148" s="1"/>
      <c r="AI148" s="1"/>
    </row>
    <row r="149" spans="1:35" s="2" customFormat="1" ht="11.5" x14ac:dyDescent="0.25">
      <c r="A149" s="1"/>
      <c r="B149" s="227"/>
      <c r="C149" s="227"/>
      <c r="D149" s="225"/>
      <c r="E149" s="225"/>
      <c r="F149" s="226"/>
      <c r="G149" s="166"/>
      <c r="H149" s="226"/>
      <c r="I149" s="166"/>
      <c r="J149" s="226"/>
      <c r="K149" s="166"/>
      <c r="L149" s="226"/>
      <c r="M149" s="166"/>
      <c r="N149" s="226"/>
      <c r="O149" s="166"/>
      <c r="P149" s="226"/>
      <c r="Q149" s="166"/>
      <c r="R149" s="226"/>
      <c r="S149" s="1"/>
      <c r="T149" s="1"/>
      <c r="U149" s="1"/>
      <c r="V149" s="4"/>
      <c r="W149" s="4"/>
      <c r="X149" s="4"/>
      <c r="Y149" s="4"/>
      <c r="Z149" s="4"/>
      <c r="AA149" s="4"/>
      <c r="AB149" s="1"/>
      <c r="AC149" s="1"/>
      <c r="AD149" s="1"/>
      <c r="AE149" s="1"/>
      <c r="AF149" s="1"/>
      <c r="AG149" s="1"/>
      <c r="AH149" s="1"/>
      <c r="AI149" s="1"/>
    </row>
    <row r="150" spans="1:35" s="2" customFormat="1" ht="11.5" x14ac:dyDescent="0.25">
      <c r="A150" s="1"/>
      <c r="B150" s="227"/>
      <c r="C150" s="227"/>
      <c r="D150" s="225"/>
      <c r="E150" s="225"/>
      <c r="F150" s="226"/>
      <c r="G150" s="166"/>
      <c r="H150" s="226"/>
      <c r="I150" s="166"/>
      <c r="J150" s="226"/>
      <c r="K150" s="166"/>
      <c r="L150" s="226"/>
      <c r="M150" s="166"/>
      <c r="N150" s="226"/>
      <c r="O150" s="166"/>
      <c r="P150" s="226"/>
      <c r="Q150" s="166"/>
      <c r="R150" s="226"/>
      <c r="S150" s="1"/>
      <c r="T150" s="1"/>
      <c r="U150" s="1"/>
      <c r="V150" s="4"/>
      <c r="W150" s="4"/>
      <c r="X150" s="4"/>
      <c r="Y150" s="4"/>
      <c r="Z150" s="4"/>
      <c r="AA150" s="4"/>
      <c r="AB150" s="1"/>
      <c r="AC150" s="1"/>
      <c r="AD150" s="1"/>
      <c r="AE150" s="1"/>
      <c r="AF150" s="1"/>
      <c r="AG150" s="1"/>
      <c r="AH150" s="1"/>
      <c r="AI150" s="1"/>
    </row>
    <row r="151" spans="1:35" s="2" customFormat="1" ht="11.5" x14ac:dyDescent="0.25">
      <c r="A151" s="1"/>
      <c r="B151" s="227"/>
      <c r="C151" s="227"/>
      <c r="D151" s="225"/>
      <c r="E151" s="225"/>
      <c r="F151" s="226"/>
      <c r="G151" s="166"/>
      <c r="H151" s="226"/>
      <c r="I151" s="166"/>
      <c r="J151" s="226"/>
      <c r="K151" s="166"/>
      <c r="L151" s="226"/>
      <c r="M151" s="166"/>
      <c r="N151" s="226"/>
      <c r="O151" s="166"/>
      <c r="P151" s="226"/>
      <c r="Q151" s="166"/>
      <c r="R151" s="226"/>
      <c r="S151" s="1"/>
      <c r="T151" s="1"/>
      <c r="U151" s="1"/>
      <c r="V151" s="4"/>
      <c r="W151" s="4"/>
      <c r="X151" s="4"/>
      <c r="Y151" s="4"/>
      <c r="Z151" s="4"/>
      <c r="AA151" s="4"/>
      <c r="AB151" s="1"/>
      <c r="AC151" s="1"/>
      <c r="AD151" s="1"/>
      <c r="AE151" s="1"/>
      <c r="AF151" s="1"/>
      <c r="AG151" s="1"/>
      <c r="AH151" s="1"/>
      <c r="AI151" s="1"/>
    </row>
    <row r="152" spans="1:35" s="2" customFormat="1" ht="11.5" x14ac:dyDescent="0.25">
      <c r="A152" s="1"/>
      <c r="B152" s="227"/>
      <c r="C152" s="227"/>
      <c r="D152" s="225"/>
      <c r="E152" s="225"/>
      <c r="F152" s="226"/>
      <c r="G152" s="166"/>
      <c r="H152" s="226"/>
      <c r="I152" s="166"/>
      <c r="J152" s="226"/>
      <c r="K152" s="166"/>
      <c r="L152" s="226"/>
      <c r="M152" s="166"/>
      <c r="N152" s="226"/>
      <c r="O152" s="166"/>
      <c r="P152" s="226"/>
      <c r="Q152" s="166"/>
      <c r="R152" s="226"/>
      <c r="S152" s="1"/>
      <c r="T152" s="1"/>
      <c r="U152" s="1"/>
      <c r="V152" s="4"/>
      <c r="W152" s="4"/>
      <c r="X152" s="4"/>
      <c r="Y152" s="4"/>
      <c r="Z152" s="4"/>
      <c r="AA152" s="4"/>
      <c r="AB152" s="1"/>
      <c r="AC152" s="1"/>
      <c r="AD152" s="1"/>
      <c r="AE152" s="1"/>
      <c r="AF152" s="1"/>
      <c r="AG152" s="1"/>
      <c r="AH152" s="1"/>
      <c r="AI152" s="1"/>
    </row>
    <row r="153" spans="1:35" s="2" customFormat="1" ht="11.5" x14ac:dyDescent="0.25">
      <c r="A153" s="1"/>
      <c r="B153" s="227"/>
      <c r="C153" s="227"/>
      <c r="D153" s="225"/>
      <c r="E153" s="225"/>
      <c r="F153" s="226"/>
      <c r="G153" s="166"/>
      <c r="H153" s="226"/>
      <c r="I153" s="166"/>
      <c r="J153" s="226"/>
      <c r="K153" s="166"/>
      <c r="L153" s="226"/>
      <c r="M153" s="166"/>
      <c r="N153" s="226"/>
      <c r="O153" s="166"/>
      <c r="P153" s="226"/>
      <c r="Q153" s="166"/>
      <c r="R153" s="226"/>
      <c r="S153" s="1"/>
      <c r="T153" s="1"/>
      <c r="U153" s="1"/>
      <c r="V153" s="4"/>
      <c r="W153" s="4"/>
      <c r="X153" s="4"/>
      <c r="Y153" s="4"/>
      <c r="Z153" s="4"/>
      <c r="AA153" s="4"/>
      <c r="AB153" s="1"/>
      <c r="AC153" s="1"/>
      <c r="AD153" s="1"/>
      <c r="AE153" s="1"/>
      <c r="AF153" s="1"/>
      <c r="AG153" s="1"/>
      <c r="AH153" s="1"/>
      <c r="AI153" s="1"/>
    </row>
    <row r="154" spans="1:35" s="2" customFormat="1" ht="11.5" x14ac:dyDescent="0.25">
      <c r="A154" s="1"/>
      <c r="B154" s="227"/>
      <c r="C154" s="227"/>
      <c r="D154" s="225"/>
      <c r="E154" s="225"/>
      <c r="F154" s="226"/>
      <c r="G154" s="166"/>
      <c r="H154" s="226"/>
      <c r="I154" s="166"/>
      <c r="J154" s="226"/>
      <c r="K154" s="166"/>
      <c r="L154" s="226"/>
      <c r="M154" s="166"/>
      <c r="N154" s="226"/>
      <c r="O154" s="166"/>
      <c r="P154" s="226"/>
      <c r="Q154" s="166"/>
      <c r="R154" s="226"/>
      <c r="S154" s="1"/>
      <c r="T154" s="1"/>
      <c r="U154" s="1"/>
      <c r="V154" s="4"/>
      <c r="W154" s="4"/>
      <c r="X154" s="4"/>
      <c r="Y154" s="4"/>
      <c r="Z154" s="4"/>
      <c r="AA154" s="4"/>
      <c r="AB154" s="1"/>
      <c r="AC154" s="1"/>
      <c r="AD154" s="1"/>
      <c r="AE154" s="1"/>
      <c r="AF154" s="1"/>
      <c r="AG154" s="1"/>
      <c r="AH154" s="1"/>
      <c r="AI154" s="1"/>
    </row>
    <row r="155" spans="1:35" s="2" customFormat="1" ht="11.5" x14ac:dyDescent="0.25">
      <c r="A155" s="1"/>
      <c r="B155" s="227"/>
      <c r="C155" s="227"/>
      <c r="D155" s="225"/>
      <c r="E155" s="225"/>
      <c r="F155" s="226"/>
      <c r="G155" s="166"/>
      <c r="H155" s="226"/>
      <c r="I155" s="166"/>
      <c r="J155" s="226"/>
      <c r="K155" s="166"/>
      <c r="L155" s="226"/>
      <c r="M155" s="166"/>
      <c r="N155" s="226"/>
      <c r="O155" s="166"/>
      <c r="P155" s="226"/>
      <c r="Q155" s="166"/>
      <c r="R155" s="226"/>
      <c r="S155" s="1"/>
      <c r="T155" s="1"/>
      <c r="U155" s="1"/>
      <c r="V155" s="4"/>
      <c r="W155" s="4"/>
      <c r="X155" s="4"/>
      <c r="Y155" s="4"/>
      <c r="Z155" s="4"/>
      <c r="AA155" s="4"/>
      <c r="AB155" s="1"/>
      <c r="AC155" s="1"/>
      <c r="AD155" s="1"/>
      <c r="AE155" s="1"/>
      <c r="AF155" s="1"/>
      <c r="AG155" s="1"/>
      <c r="AH155" s="1"/>
      <c r="AI155" s="1"/>
    </row>
    <row r="156" spans="1:35" s="2" customFormat="1" ht="11.5" x14ac:dyDescent="0.25">
      <c r="A156" s="1"/>
      <c r="B156" s="227"/>
      <c r="C156" s="227"/>
      <c r="D156" s="225"/>
      <c r="E156" s="225"/>
      <c r="F156" s="226"/>
      <c r="G156" s="166"/>
      <c r="H156" s="226"/>
      <c r="I156" s="166"/>
      <c r="J156" s="226"/>
      <c r="K156" s="166"/>
      <c r="L156" s="226"/>
      <c r="M156" s="166"/>
      <c r="N156" s="226"/>
      <c r="O156" s="166"/>
      <c r="P156" s="226"/>
      <c r="Q156" s="166"/>
      <c r="R156" s="226"/>
      <c r="S156" s="1"/>
      <c r="T156" s="1"/>
      <c r="U156" s="1"/>
      <c r="V156" s="4"/>
      <c r="W156" s="4"/>
      <c r="X156" s="4"/>
      <c r="Y156" s="4"/>
      <c r="Z156" s="4"/>
      <c r="AA156" s="4"/>
      <c r="AB156" s="1"/>
      <c r="AC156" s="1"/>
      <c r="AD156" s="1"/>
      <c r="AE156" s="1"/>
      <c r="AF156" s="1"/>
      <c r="AG156" s="1"/>
      <c r="AH156" s="1"/>
      <c r="AI156" s="1"/>
    </row>
    <row r="157" spans="1:35" s="2" customFormat="1" ht="11.5" x14ac:dyDescent="0.25">
      <c r="A157" s="1"/>
      <c r="B157" s="227"/>
      <c r="C157" s="227"/>
      <c r="D157" s="225"/>
      <c r="E157" s="225"/>
      <c r="F157" s="226"/>
      <c r="G157" s="166"/>
      <c r="H157" s="226"/>
      <c r="I157" s="166"/>
      <c r="J157" s="226"/>
      <c r="K157" s="166"/>
      <c r="L157" s="226"/>
      <c r="M157" s="166"/>
      <c r="N157" s="226"/>
      <c r="O157" s="166"/>
      <c r="P157" s="226"/>
      <c r="Q157" s="166"/>
      <c r="R157" s="226"/>
      <c r="S157" s="1"/>
      <c r="T157" s="1"/>
      <c r="U157" s="1"/>
      <c r="V157" s="4"/>
      <c r="W157" s="4"/>
      <c r="X157" s="4"/>
      <c r="Y157" s="4"/>
      <c r="Z157" s="4"/>
      <c r="AA157" s="4"/>
      <c r="AB157" s="1"/>
      <c r="AC157" s="1"/>
      <c r="AD157" s="1"/>
      <c r="AE157" s="1"/>
      <c r="AF157" s="1"/>
      <c r="AG157" s="1"/>
      <c r="AH157" s="1"/>
      <c r="AI157" s="1"/>
    </row>
    <row r="158" spans="1:35" s="2" customFormat="1" ht="11.5" x14ac:dyDescent="0.25">
      <c r="A158" s="1"/>
      <c r="B158" s="227"/>
      <c r="C158" s="227"/>
      <c r="D158" s="225"/>
      <c r="E158" s="225"/>
      <c r="F158" s="226"/>
      <c r="G158" s="166"/>
      <c r="H158" s="226"/>
      <c r="I158" s="166"/>
      <c r="J158" s="226"/>
      <c r="K158" s="166"/>
      <c r="L158" s="226"/>
      <c r="M158" s="166"/>
      <c r="N158" s="226"/>
      <c r="O158" s="166"/>
      <c r="P158" s="226"/>
      <c r="Q158" s="166"/>
      <c r="R158" s="226"/>
      <c r="S158" s="1"/>
      <c r="T158" s="1"/>
      <c r="U158" s="1"/>
      <c r="V158" s="4"/>
      <c r="W158" s="4"/>
      <c r="X158" s="4"/>
      <c r="Y158" s="4"/>
      <c r="Z158" s="4"/>
      <c r="AA158" s="4"/>
      <c r="AB158" s="1"/>
      <c r="AC158" s="1"/>
      <c r="AD158" s="1"/>
      <c r="AE158" s="1"/>
      <c r="AF158" s="1"/>
      <c r="AG158" s="1"/>
      <c r="AH158" s="1"/>
      <c r="AI158" s="1"/>
    </row>
    <row r="159" spans="1:35" s="2" customFormat="1" ht="11.5" x14ac:dyDescent="0.25">
      <c r="A159" s="1"/>
      <c r="B159" s="227"/>
      <c r="C159" s="227"/>
      <c r="D159" s="225"/>
      <c r="E159" s="225"/>
      <c r="F159" s="226"/>
      <c r="G159" s="166"/>
      <c r="H159" s="226"/>
      <c r="I159" s="166"/>
      <c r="J159" s="226"/>
      <c r="K159" s="166"/>
      <c r="L159" s="226"/>
      <c r="M159" s="166"/>
      <c r="N159" s="226"/>
      <c r="O159" s="166"/>
      <c r="P159" s="226"/>
      <c r="Q159" s="166"/>
      <c r="R159" s="226"/>
      <c r="S159" s="1"/>
      <c r="T159" s="1"/>
      <c r="U159" s="1"/>
      <c r="V159" s="4"/>
      <c r="W159" s="4"/>
      <c r="X159" s="4"/>
      <c r="Y159" s="4"/>
      <c r="Z159" s="4"/>
      <c r="AA159" s="4"/>
      <c r="AB159" s="1"/>
      <c r="AC159" s="1"/>
      <c r="AD159" s="1"/>
      <c r="AE159" s="1"/>
      <c r="AF159" s="1"/>
      <c r="AG159" s="1"/>
      <c r="AH159" s="1"/>
      <c r="AI159" s="1"/>
    </row>
    <row r="160" spans="1:35" s="2" customFormat="1" ht="11.5" x14ac:dyDescent="0.25">
      <c r="A160" s="1"/>
      <c r="B160" s="227"/>
      <c r="C160" s="227"/>
      <c r="D160" s="225"/>
      <c r="E160" s="225"/>
      <c r="F160" s="226"/>
      <c r="G160" s="166"/>
      <c r="H160" s="226"/>
      <c r="I160" s="166"/>
      <c r="J160" s="226"/>
      <c r="K160" s="166"/>
      <c r="L160" s="226"/>
      <c r="M160" s="166"/>
      <c r="N160" s="226"/>
      <c r="O160" s="166"/>
      <c r="P160" s="226"/>
      <c r="Q160" s="166"/>
      <c r="R160" s="226"/>
      <c r="S160" s="1"/>
      <c r="T160" s="1"/>
      <c r="U160" s="1"/>
      <c r="V160" s="4"/>
      <c r="W160" s="4"/>
      <c r="X160" s="4"/>
      <c r="Y160" s="4"/>
      <c r="Z160" s="4"/>
      <c r="AA160" s="4"/>
      <c r="AB160" s="1"/>
      <c r="AC160" s="1"/>
      <c r="AD160" s="1"/>
      <c r="AE160" s="1"/>
      <c r="AF160" s="1"/>
      <c r="AG160" s="1"/>
      <c r="AH160" s="1"/>
      <c r="AI160" s="1"/>
    </row>
    <row r="161" spans="1:35" s="2" customFormat="1" ht="11.5" x14ac:dyDescent="0.25">
      <c r="A161" s="1"/>
      <c r="B161" s="227"/>
      <c r="C161" s="227"/>
      <c r="D161" s="225"/>
      <c r="E161" s="225"/>
      <c r="F161" s="226"/>
      <c r="G161" s="166"/>
      <c r="H161" s="226"/>
      <c r="I161" s="166"/>
      <c r="J161" s="226"/>
      <c r="K161" s="166"/>
      <c r="L161" s="226"/>
      <c r="M161" s="166"/>
      <c r="N161" s="226"/>
      <c r="O161" s="166"/>
      <c r="P161" s="226"/>
      <c r="Q161" s="166"/>
      <c r="R161" s="226"/>
      <c r="S161" s="1"/>
      <c r="T161" s="1"/>
      <c r="U161" s="1"/>
      <c r="V161" s="4"/>
      <c r="W161" s="4"/>
      <c r="X161" s="4"/>
      <c r="Y161" s="4"/>
      <c r="Z161" s="4"/>
      <c r="AA161" s="4"/>
      <c r="AB161" s="1"/>
      <c r="AC161" s="1"/>
      <c r="AD161" s="1"/>
      <c r="AE161" s="1"/>
      <c r="AF161" s="1"/>
      <c r="AG161" s="1"/>
      <c r="AH161" s="1"/>
      <c r="AI161" s="1"/>
    </row>
    <row r="162" spans="1:35" s="2" customFormat="1" ht="11.5" x14ac:dyDescent="0.25">
      <c r="A162" s="1"/>
      <c r="B162" s="227"/>
      <c r="C162" s="227"/>
      <c r="D162" s="225"/>
      <c r="E162" s="225"/>
      <c r="F162" s="226"/>
      <c r="G162" s="166"/>
      <c r="H162" s="226"/>
      <c r="I162" s="166"/>
      <c r="J162" s="226"/>
      <c r="K162" s="166"/>
      <c r="L162" s="226"/>
      <c r="M162" s="166"/>
      <c r="N162" s="226"/>
      <c r="O162" s="166"/>
      <c r="P162" s="226"/>
      <c r="Q162" s="166"/>
      <c r="R162" s="226"/>
      <c r="S162" s="1"/>
      <c r="T162" s="1"/>
      <c r="U162" s="1"/>
      <c r="V162" s="4"/>
      <c r="W162" s="4"/>
      <c r="X162" s="4"/>
      <c r="Y162" s="4"/>
      <c r="Z162" s="4"/>
      <c r="AA162" s="4"/>
      <c r="AB162" s="1"/>
      <c r="AC162" s="1"/>
      <c r="AD162" s="1"/>
      <c r="AE162" s="1"/>
      <c r="AF162" s="1"/>
      <c r="AG162" s="1"/>
      <c r="AH162" s="1"/>
      <c r="AI162" s="1"/>
    </row>
    <row r="163" spans="1:35" s="2" customFormat="1" ht="11.5" x14ac:dyDescent="0.25">
      <c r="A163" s="1"/>
      <c r="B163" s="227"/>
      <c r="C163" s="227"/>
      <c r="D163" s="225"/>
      <c r="E163" s="225"/>
      <c r="F163" s="226"/>
      <c r="G163" s="166"/>
      <c r="H163" s="226"/>
      <c r="I163" s="166"/>
      <c r="J163" s="226"/>
      <c r="K163" s="166"/>
      <c r="L163" s="226"/>
      <c r="M163" s="166"/>
      <c r="N163" s="226"/>
      <c r="O163" s="166"/>
      <c r="P163" s="226"/>
      <c r="Q163" s="166"/>
      <c r="R163" s="226"/>
      <c r="S163" s="1"/>
      <c r="T163" s="1"/>
      <c r="U163" s="1"/>
      <c r="V163" s="4"/>
      <c r="W163" s="4"/>
      <c r="X163" s="4"/>
      <c r="Y163" s="4"/>
      <c r="Z163" s="4"/>
      <c r="AA163" s="4"/>
      <c r="AB163" s="1"/>
      <c r="AC163" s="1"/>
      <c r="AD163" s="1"/>
      <c r="AE163" s="1"/>
      <c r="AF163" s="1"/>
      <c r="AG163" s="1"/>
      <c r="AH163" s="1"/>
      <c r="AI163" s="1"/>
    </row>
    <row r="164" spans="1:35" s="2" customFormat="1" ht="11.5" x14ac:dyDescent="0.25">
      <c r="A164" s="1"/>
      <c r="B164" s="227"/>
      <c r="C164" s="227"/>
      <c r="D164" s="225"/>
      <c r="E164" s="225"/>
      <c r="F164" s="226"/>
      <c r="G164" s="166"/>
      <c r="H164" s="226"/>
      <c r="I164" s="166"/>
      <c r="J164" s="226"/>
      <c r="K164" s="166"/>
      <c r="L164" s="226"/>
      <c r="M164" s="166"/>
      <c r="N164" s="226"/>
      <c r="O164" s="166"/>
      <c r="P164" s="226"/>
      <c r="Q164" s="166"/>
      <c r="R164" s="226"/>
      <c r="S164" s="1"/>
      <c r="T164" s="1"/>
      <c r="U164" s="1"/>
      <c r="V164" s="4"/>
      <c r="W164" s="4"/>
      <c r="X164" s="4"/>
      <c r="Y164" s="4"/>
      <c r="Z164" s="4"/>
      <c r="AA164" s="4"/>
      <c r="AB164" s="1"/>
      <c r="AC164" s="1"/>
      <c r="AD164" s="1"/>
      <c r="AE164" s="1"/>
      <c r="AF164" s="1"/>
      <c r="AG164" s="1"/>
      <c r="AH164" s="1"/>
      <c r="AI164" s="1"/>
    </row>
    <row r="165" spans="1:35" s="2" customFormat="1" ht="11.5" x14ac:dyDescent="0.25">
      <c r="A165" s="1"/>
      <c r="B165" s="227"/>
      <c r="C165" s="227"/>
      <c r="D165" s="225"/>
      <c r="E165" s="225"/>
      <c r="F165" s="226"/>
      <c r="G165" s="166"/>
      <c r="H165" s="226"/>
      <c r="I165" s="166"/>
      <c r="J165" s="226"/>
      <c r="K165" s="166"/>
      <c r="L165" s="226"/>
      <c r="M165" s="166"/>
      <c r="N165" s="226"/>
      <c r="O165" s="166"/>
      <c r="P165" s="226"/>
      <c r="Q165" s="166"/>
      <c r="R165" s="226"/>
      <c r="S165" s="1"/>
      <c r="T165" s="1"/>
      <c r="U165" s="1"/>
      <c r="V165" s="4"/>
      <c r="W165" s="4"/>
      <c r="X165" s="4"/>
      <c r="Y165" s="4"/>
      <c r="Z165" s="4"/>
      <c r="AA165" s="4"/>
      <c r="AB165" s="1"/>
      <c r="AC165" s="1"/>
      <c r="AD165" s="1"/>
      <c r="AE165" s="1"/>
      <c r="AF165" s="1"/>
      <c r="AG165" s="1"/>
      <c r="AH165" s="1"/>
      <c r="AI165" s="1"/>
    </row>
    <row r="166" spans="1:35" s="2" customFormat="1" ht="11.5" x14ac:dyDescent="0.25">
      <c r="A166" s="1"/>
      <c r="B166" s="227"/>
      <c r="C166" s="227"/>
      <c r="D166" s="225"/>
      <c r="E166" s="225"/>
      <c r="F166" s="226"/>
      <c r="G166" s="166"/>
      <c r="H166" s="226"/>
      <c r="I166" s="166"/>
      <c r="J166" s="226"/>
      <c r="K166" s="166"/>
      <c r="L166" s="226"/>
      <c r="M166" s="166"/>
      <c r="N166" s="226"/>
      <c r="O166" s="166"/>
      <c r="P166" s="226"/>
      <c r="Q166" s="166"/>
      <c r="R166" s="226"/>
      <c r="S166" s="1"/>
      <c r="T166" s="1"/>
      <c r="U166" s="1"/>
      <c r="V166" s="4"/>
      <c r="W166" s="4"/>
      <c r="X166" s="4"/>
      <c r="Y166" s="4"/>
      <c r="Z166" s="4"/>
      <c r="AA166" s="4"/>
      <c r="AB166" s="1"/>
      <c r="AC166" s="1"/>
      <c r="AD166" s="1"/>
      <c r="AE166" s="1"/>
      <c r="AF166" s="1"/>
      <c r="AG166" s="1"/>
      <c r="AH166" s="1"/>
      <c r="AI166" s="1"/>
    </row>
    <row r="167" spans="1:35" s="2" customFormat="1" ht="11.5" x14ac:dyDescent="0.25">
      <c r="A167" s="1"/>
      <c r="B167" s="227"/>
      <c r="C167" s="227"/>
      <c r="D167" s="225"/>
      <c r="E167" s="225"/>
      <c r="F167" s="226"/>
      <c r="G167" s="166"/>
      <c r="H167" s="226"/>
      <c r="I167" s="166"/>
      <c r="J167" s="226"/>
      <c r="K167" s="166"/>
      <c r="L167" s="226"/>
      <c r="M167" s="166"/>
      <c r="N167" s="226"/>
      <c r="O167" s="166"/>
      <c r="P167" s="226"/>
      <c r="Q167" s="166"/>
      <c r="R167" s="226"/>
      <c r="S167" s="1"/>
      <c r="T167" s="1"/>
      <c r="U167" s="1"/>
      <c r="V167" s="4"/>
      <c r="W167" s="4"/>
      <c r="X167" s="4"/>
      <c r="Y167" s="4"/>
      <c r="Z167" s="4"/>
      <c r="AA167" s="4"/>
      <c r="AB167" s="1"/>
      <c r="AC167" s="1"/>
      <c r="AD167" s="1"/>
      <c r="AE167" s="1"/>
      <c r="AF167" s="1"/>
      <c r="AG167" s="1"/>
      <c r="AH167" s="1"/>
      <c r="AI167" s="1"/>
    </row>
    <row r="168" spans="1:35" s="2" customFormat="1" ht="11.5" x14ac:dyDescent="0.25">
      <c r="A168" s="1"/>
      <c r="B168" s="227"/>
      <c r="C168" s="227"/>
      <c r="D168" s="225"/>
      <c r="E168" s="225"/>
      <c r="F168" s="226"/>
      <c r="G168" s="166"/>
      <c r="H168" s="226"/>
      <c r="I168" s="166"/>
      <c r="J168" s="226"/>
      <c r="K168" s="166"/>
      <c r="L168" s="226"/>
      <c r="M168" s="166"/>
      <c r="N168" s="226"/>
      <c r="O168" s="166"/>
      <c r="P168" s="226"/>
      <c r="Q168" s="166"/>
      <c r="R168" s="226"/>
      <c r="S168" s="1"/>
      <c r="T168" s="1"/>
      <c r="U168" s="1"/>
      <c r="V168" s="4"/>
      <c r="W168" s="4"/>
      <c r="X168" s="4"/>
      <c r="Y168" s="4"/>
      <c r="Z168" s="4"/>
      <c r="AA168" s="4"/>
      <c r="AB168" s="1"/>
      <c r="AC168" s="1"/>
      <c r="AD168" s="1"/>
      <c r="AE168" s="1"/>
      <c r="AF168" s="1"/>
      <c r="AG168" s="1"/>
      <c r="AH168" s="1"/>
      <c r="AI168" s="1"/>
    </row>
    <row r="169" spans="1:35" s="2" customFormat="1" ht="11.5" x14ac:dyDescent="0.25">
      <c r="A169" s="1"/>
      <c r="B169" s="227"/>
      <c r="C169" s="227"/>
      <c r="D169" s="225"/>
      <c r="E169" s="225"/>
      <c r="F169" s="226"/>
      <c r="G169" s="166"/>
      <c r="H169" s="226"/>
      <c r="I169" s="166"/>
      <c r="J169" s="226"/>
      <c r="K169" s="166"/>
      <c r="L169" s="226"/>
      <c r="M169" s="166"/>
      <c r="N169" s="226"/>
      <c r="O169" s="166"/>
      <c r="P169" s="226"/>
      <c r="Q169" s="166"/>
      <c r="R169" s="226"/>
      <c r="S169" s="1"/>
      <c r="T169" s="1"/>
      <c r="U169" s="1"/>
      <c r="V169" s="4"/>
      <c r="W169" s="4"/>
      <c r="X169" s="4"/>
      <c r="Y169" s="4"/>
      <c r="Z169" s="4"/>
      <c r="AA169" s="4"/>
      <c r="AB169" s="1"/>
      <c r="AC169" s="1"/>
      <c r="AD169" s="1"/>
      <c r="AE169" s="1"/>
      <c r="AF169" s="1"/>
      <c r="AG169" s="1"/>
      <c r="AH169" s="1"/>
      <c r="AI169" s="1"/>
    </row>
    <row r="170" spans="1:35" s="2" customFormat="1" ht="11.5" x14ac:dyDescent="0.25">
      <c r="A170" s="1"/>
      <c r="B170" s="227"/>
      <c r="C170" s="227"/>
      <c r="D170" s="225"/>
      <c r="E170" s="225"/>
      <c r="F170" s="226"/>
      <c r="G170" s="166"/>
      <c r="H170" s="226"/>
      <c r="I170" s="166"/>
      <c r="J170" s="226"/>
      <c r="K170" s="166"/>
      <c r="L170" s="226"/>
      <c r="M170" s="166"/>
      <c r="N170" s="226"/>
      <c r="O170" s="166"/>
      <c r="P170" s="226"/>
      <c r="Q170" s="166"/>
      <c r="R170" s="226"/>
      <c r="S170" s="1"/>
      <c r="T170" s="1"/>
      <c r="U170" s="1"/>
      <c r="V170" s="4"/>
      <c r="W170" s="4"/>
      <c r="X170" s="4"/>
      <c r="Y170" s="4"/>
      <c r="Z170" s="4"/>
      <c r="AA170" s="4"/>
      <c r="AB170" s="1"/>
      <c r="AC170" s="1"/>
      <c r="AD170" s="1"/>
      <c r="AE170" s="1"/>
      <c r="AF170" s="1"/>
      <c r="AG170" s="1"/>
      <c r="AH170" s="1"/>
      <c r="AI170" s="1"/>
    </row>
    <row r="171" spans="1:35" s="2" customFormat="1" ht="11.5" x14ac:dyDescent="0.25">
      <c r="A171" s="1"/>
      <c r="B171" s="227"/>
      <c r="C171" s="227"/>
      <c r="D171" s="225"/>
      <c r="E171" s="225"/>
      <c r="F171" s="226"/>
      <c r="G171" s="166"/>
      <c r="H171" s="226"/>
      <c r="I171" s="166"/>
      <c r="J171" s="226"/>
      <c r="K171" s="166"/>
      <c r="L171" s="226"/>
      <c r="M171" s="166"/>
      <c r="N171" s="226"/>
      <c r="O171" s="166"/>
      <c r="P171" s="226"/>
      <c r="Q171" s="166"/>
      <c r="R171" s="226"/>
      <c r="S171" s="1"/>
      <c r="T171" s="1"/>
      <c r="U171" s="1"/>
      <c r="V171" s="4"/>
      <c r="W171" s="4"/>
      <c r="X171" s="4"/>
      <c r="Y171" s="4"/>
      <c r="Z171" s="4"/>
      <c r="AA171" s="4"/>
      <c r="AB171" s="1"/>
      <c r="AC171" s="1"/>
      <c r="AD171" s="1"/>
      <c r="AE171" s="1"/>
      <c r="AF171" s="1"/>
      <c r="AG171" s="1"/>
      <c r="AH171" s="1"/>
      <c r="AI171" s="1"/>
    </row>
    <row r="172" spans="1:35" s="2" customFormat="1" ht="11.5" x14ac:dyDescent="0.25">
      <c r="A172" s="1"/>
      <c r="B172" s="227"/>
      <c r="C172" s="227"/>
      <c r="D172" s="225"/>
      <c r="E172" s="225"/>
      <c r="F172" s="226"/>
      <c r="G172" s="166"/>
      <c r="H172" s="226"/>
      <c r="I172" s="166"/>
      <c r="J172" s="226"/>
      <c r="K172" s="166"/>
      <c r="L172" s="226"/>
      <c r="M172" s="166"/>
      <c r="N172" s="226"/>
      <c r="O172" s="166"/>
      <c r="P172" s="226"/>
      <c r="Q172" s="166"/>
      <c r="R172" s="226"/>
      <c r="S172" s="1"/>
      <c r="T172" s="1"/>
      <c r="U172" s="1"/>
      <c r="V172" s="4"/>
      <c r="W172" s="4"/>
      <c r="X172" s="4"/>
      <c r="Y172" s="4"/>
      <c r="Z172" s="4"/>
      <c r="AA172" s="4"/>
      <c r="AB172" s="1"/>
      <c r="AC172" s="1"/>
      <c r="AD172" s="1"/>
      <c r="AE172" s="1"/>
      <c r="AF172" s="1"/>
      <c r="AG172" s="1"/>
      <c r="AH172" s="1"/>
      <c r="AI172" s="1"/>
    </row>
    <row r="173" spans="1:35" s="2" customFormat="1" ht="11.5" x14ac:dyDescent="0.25">
      <c r="A173" s="1"/>
      <c r="B173" s="227"/>
      <c r="C173" s="227"/>
      <c r="D173" s="225"/>
      <c r="E173" s="225"/>
      <c r="F173" s="226"/>
      <c r="G173" s="166"/>
      <c r="H173" s="226"/>
      <c r="I173" s="166"/>
      <c r="J173" s="226"/>
      <c r="K173" s="166"/>
      <c r="L173" s="226"/>
      <c r="M173" s="166"/>
      <c r="N173" s="226"/>
      <c r="O173" s="166"/>
      <c r="P173" s="226"/>
      <c r="Q173" s="166"/>
      <c r="R173" s="226"/>
      <c r="S173" s="1"/>
      <c r="T173" s="1"/>
      <c r="U173" s="1"/>
      <c r="V173" s="4"/>
      <c r="W173" s="4"/>
      <c r="X173" s="4"/>
      <c r="Y173" s="4"/>
      <c r="Z173" s="4"/>
      <c r="AA173" s="4"/>
      <c r="AB173" s="1"/>
      <c r="AC173" s="1"/>
      <c r="AD173" s="1"/>
      <c r="AE173" s="1"/>
      <c r="AF173" s="1"/>
      <c r="AG173" s="1"/>
      <c r="AH173" s="1"/>
      <c r="AI173" s="1"/>
    </row>
    <row r="174" spans="1:35" s="2" customFormat="1" ht="11.5" x14ac:dyDescent="0.25">
      <c r="A174" s="1"/>
      <c r="B174" s="227"/>
      <c r="C174" s="227"/>
      <c r="D174" s="225"/>
      <c r="E174" s="225"/>
      <c r="F174" s="226"/>
      <c r="G174" s="166"/>
      <c r="H174" s="226"/>
      <c r="I174" s="166"/>
      <c r="J174" s="226"/>
      <c r="K174" s="166"/>
      <c r="L174" s="226"/>
      <c r="M174" s="166"/>
      <c r="N174" s="226"/>
      <c r="O174" s="166"/>
      <c r="P174" s="226"/>
      <c r="Q174" s="166"/>
      <c r="R174" s="226"/>
      <c r="S174" s="1"/>
      <c r="T174" s="1"/>
      <c r="U174" s="1"/>
      <c r="V174" s="4"/>
      <c r="W174" s="4"/>
      <c r="X174" s="4"/>
      <c r="Y174" s="4"/>
      <c r="Z174" s="4"/>
      <c r="AA174" s="4"/>
      <c r="AB174" s="1"/>
      <c r="AC174" s="1"/>
      <c r="AD174" s="1"/>
      <c r="AE174" s="1"/>
      <c r="AF174" s="1"/>
      <c r="AG174" s="1"/>
      <c r="AH174" s="1"/>
      <c r="AI174" s="1"/>
    </row>
    <row r="175" spans="1:35" s="2" customFormat="1" ht="11.5" x14ac:dyDescent="0.25">
      <c r="A175" s="1"/>
      <c r="B175" s="227"/>
      <c r="C175" s="227"/>
      <c r="D175" s="225"/>
      <c r="E175" s="225"/>
      <c r="F175" s="226"/>
      <c r="G175" s="166"/>
      <c r="H175" s="226"/>
      <c r="I175" s="166"/>
      <c r="J175" s="226"/>
      <c r="K175" s="166"/>
      <c r="L175" s="226"/>
      <c r="M175" s="166"/>
      <c r="N175" s="226"/>
      <c r="O175" s="166"/>
      <c r="P175" s="226"/>
      <c r="Q175" s="166"/>
      <c r="R175" s="226"/>
      <c r="S175" s="1"/>
      <c r="T175" s="1"/>
      <c r="U175" s="1"/>
      <c r="V175" s="4"/>
      <c r="W175" s="4"/>
      <c r="X175" s="4"/>
      <c r="Y175" s="4"/>
      <c r="Z175" s="4"/>
      <c r="AA175" s="4"/>
      <c r="AB175" s="1"/>
      <c r="AC175" s="1"/>
      <c r="AD175" s="1"/>
      <c r="AE175" s="1"/>
      <c r="AF175" s="1"/>
      <c r="AG175" s="1"/>
      <c r="AH175" s="1"/>
      <c r="AI175" s="1"/>
    </row>
    <row r="176" spans="1:35" s="2" customFormat="1" ht="11.5" x14ac:dyDescent="0.25">
      <c r="A176" s="1"/>
      <c r="B176" s="227"/>
      <c r="C176" s="227"/>
      <c r="D176" s="225"/>
      <c r="E176" s="225"/>
      <c r="F176" s="226"/>
      <c r="G176" s="166"/>
      <c r="H176" s="226"/>
      <c r="I176" s="166"/>
      <c r="J176" s="226"/>
      <c r="K176" s="166"/>
      <c r="L176" s="226"/>
      <c r="M176" s="166"/>
      <c r="N176" s="226"/>
      <c r="O176" s="166"/>
      <c r="P176" s="226"/>
      <c r="Q176" s="166"/>
      <c r="R176" s="226"/>
      <c r="S176" s="1"/>
      <c r="T176" s="1"/>
      <c r="U176" s="1"/>
      <c r="V176" s="4"/>
      <c r="W176" s="4"/>
      <c r="X176" s="4"/>
      <c r="Y176" s="4"/>
      <c r="Z176" s="4"/>
      <c r="AA176" s="4"/>
      <c r="AB176" s="1"/>
      <c r="AC176" s="1"/>
      <c r="AD176" s="1"/>
      <c r="AE176" s="1"/>
      <c r="AF176" s="1"/>
      <c r="AG176" s="1"/>
      <c r="AH176" s="1"/>
      <c r="AI176" s="1"/>
    </row>
    <row r="177" spans="1:35" s="2" customFormat="1" ht="11.5" x14ac:dyDescent="0.25">
      <c r="A177" s="1"/>
      <c r="B177" s="227"/>
      <c r="C177" s="227"/>
      <c r="D177" s="225"/>
      <c r="E177" s="225"/>
      <c r="F177" s="226"/>
      <c r="G177" s="166"/>
      <c r="H177" s="226"/>
      <c r="I177" s="166"/>
      <c r="J177" s="226"/>
      <c r="K177" s="166"/>
      <c r="L177" s="226"/>
      <c r="M177" s="166"/>
      <c r="N177" s="226"/>
      <c r="O177" s="166"/>
      <c r="P177" s="226"/>
      <c r="Q177" s="166"/>
      <c r="R177" s="226"/>
      <c r="S177" s="1"/>
      <c r="T177" s="1"/>
      <c r="U177" s="1"/>
      <c r="V177" s="4"/>
      <c r="W177" s="4"/>
      <c r="X177" s="4"/>
      <c r="Y177" s="4"/>
      <c r="Z177" s="4"/>
      <c r="AA177" s="4"/>
      <c r="AB177" s="1"/>
      <c r="AC177" s="1"/>
      <c r="AD177" s="1"/>
      <c r="AE177" s="1"/>
      <c r="AF177" s="1"/>
      <c r="AG177" s="1"/>
      <c r="AH177" s="1"/>
      <c r="AI177" s="1"/>
    </row>
    <row r="178" spans="1:35" s="2" customFormat="1" ht="11.5" x14ac:dyDescent="0.25">
      <c r="A178" s="1"/>
      <c r="B178" s="227"/>
      <c r="C178" s="227"/>
      <c r="D178" s="225"/>
      <c r="E178" s="225"/>
      <c r="F178" s="226"/>
      <c r="G178" s="166"/>
      <c r="H178" s="226"/>
      <c r="I178" s="166"/>
      <c r="J178" s="226"/>
      <c r="K178" s="166"/>
      <c r="L178" s="226"/>
      <c r="M178" s="166"/>
      <c r="N178" s="226"/>
      <c r="O178" s="166"/>
      <c r="P178" s="226"/>
      <c r="Q178" s="166"/>
      <c r="R178" s="226"/>
      <c r="S178" s="1"/>
      <c r="T178" s="1"/>
      <c r="U178" s="1"/>
      <c r="V178" s="4"/>
      <c r="W178" s="4"/>
      <c r="X178" s="4"/>
      <c r="Y178" s="4"/>
      <c r="Z178" s="4"/>
      <c r="AA178" s="4"/>
      <c r="AB178" s="1"/>
      <c r="AC178" s="1"/>
      <c r="AD178" s="1"/>
      <c r="AE178" s="1"/>
      <c r="AF178" s="1"/>
      <c r="AG178" s="1"/>
      <c r="AH178" s="1"/>
      <c r="AI178" s="1"/>
    </row>
    <row r="179" spans="1:35" s="2" customFormat="1" ht="11.5" x14ac:dyDescent="0.25">
      <c r="A179" s="1"/>
      <c r="B179" s="227"/>
      <c r="C179" s="227"/>
      <c r="D179" s="225"/>
      <c r="E179" s="225"/>
      <c r="F179" s="226"/>
      <c r="G179" s="166"/>
      <c r="H179" s="226"/>
      <c r="I179" s="166"/>
      <c r="J179" s="226"/>
      <c r="K179" s="166"/>
      <c r="L179" s="226"/>
      <c r="M179" s="166"/>
      <c r="N179" s="226"/>
      <c r="O179" s="166"/>
      <c r="P179" s="226"/>
      <c r="Q179" s="166"/>
      <c r="R179" s="226"/>
      <c r="S179" s="1"/>
      <c r="T179" s="1"/>
      <c r="U179" s="1"/>
      <c r="V179" s="4"/>
      <c r="W179" s="4"/>
      <c r="X179" s="4"/>
      <c r="Y179" s="4"/>
      <c r="Z179" s="4"/>
      <c r="AA179" s="4"/>
      <c r="AB179" s="1"/>
      <c r="AC179" s="1"/>
      <c r="AD179" s="1"/>
      <c r="AE179" s="1"/>
      <c r="AF179" s="1"/>
      <c r="AG179" s="1"/>
      <c r="AH179" s="1"/>
      <c r="AI179" s="1"/>
    </row>
    <row r="180" spans="1:35" s="2" customFormat="1" ht="11.5" x14ac:dyDescent="0.25">
      <c r="A180" s="1"/>
      <c r="B180" s="227"/>
      <c r="C180" s="227"/>
      <c r="D180" s="225"/>
      <c r="E180" s="225"/>
      <c r="F180" s="226"/>
      <c r="G180" s="166"/>
      <c r="H180" s="226"/>
      <c r="I180" s="166"/>
      <c r="J180" s="226"/>
      <c r="K180" s="166"/>
      <c r="L180" s="226"/>
      <c r="M180" s="166"/>
      <c r="N180" s="226"/>
      <c r="O180" s="166"/>
      <c r="P180" s="226"/>
      <c r="Q180" s="166"/>
      <c r="R180" s="226"/>
      <c r="S180" s="1"/>
      <c r="T180" s="1"/>
      <c r="U180" s="1"/>
      <c r="V180" s="4"/>
      <c r="W180" s="4"/>
      <c r="X180" s="4"/>
      <c r="Y180" s="4"/>
      <c r="Z180" s="4"/>
      <c r="AA180" s="4"/>
      <c r="AB180" s="1"/>
      <c r="AC180" s="1"/>
      <c r="AD180" s="1"/>
      <c r="AE180" s="1"/>
      <c r="AF180" s="1"/>
      <c r="AG180" s="1"/>
      <c r="AH180" s="1"/>
      <c r="AI180" s="1"/>
    </row>
    <row r="181" spans="1:35" s="2" customFormat="1" ht="11.5" x14ac:dyDescent="0.25">
      <c r="A181" s="1"/>
      <c r="B181" s="227"/>
      <c r="C181" s="227"/>
      <c r="D181" s="225"/>
      <c r="E181" s="225"/>
      <c r="F181" s="226"/>
      <c r="G181" s="166"/>
      <c r="H181" s="226"/>
      <c r="I181" s="166"/>
      <c r="J181" s="226"/>
      <c r="K181" s="166"/>
      <c r="L181" s="226"/>
      <c r="M181" s="166"/>
      <c r="N181" s="226"/>
      <c r="O181" s="166"/>
      <c r="P181" s="226"/>
      <c r="Q181" s="166"/>
      <c r="R181" s="226"/>
      <c r="S181" s="1"/>
      <c r="T181" s="1"/>
      <c r="U181" s="1"/>
      <c r="V181" s="4"/>
      <c r="W181" s="4"/>
      <c r="X181" s="4"/>
      <c r="Y181" s="4"/>
      <c r="Z181" s="4"/>
      <c r="AA181" s="4"/>
      <c r="AB181" s="1"/>
      <c r="AC181" s="1"/>
      <c r="AD181" s="1"/>
      <c r="AE181" s="1"/>
      <c r="AF181" s="1"/>
      <c r="AG181" s="1"/>
      <c r="AH181" s="1"/>
      <c r="AI181" s="1"/>
    </row>
    <row r="182" spans="1:35" s="2" customFormat="1" ht="11.5" x14ac:dyDescent="0.25">
      <c r="A182" s="1"/>
      <c r="B182" s="227"/>
      <c r="C182" s="227"/>
      <c r="D182" s="225"/>
      <c r="E182" s="225"/>
      <c r="F182" s="226"/>
      <c r="G182" s="166"/>
      <c r="H182" s="226"/>
      <c r="I182" s="166"/>
      <c r="J182" s="226"/>
      <c r="K182" s="166"/>
      <c r="L182" s="226"/>
      <c r="M182" s="166"/>
      <c r="N182" s="226"/>
      <c r="O182" s="166"/>
      <c r="P182" s="226"/>
      <c r="Q182" s="166"/>
      <c r="R182" s="226"/>
      <c r="S182" s="1"/>
      <c r="T182" s="1"/>
      <c r="U182" s="1"/>
      <c r="V182" s="4"/>
      <c r="W182" s="4"/>
      <c r="X182" s="4"/>
      <c r="Y182" s="4"/>
      <c r="Z182" s="4"/>
      <c r="AA182" s="4"/>
      <c r="AB182" s="1"/>
      <c r="AC182" s="1"/>
      <c r="AD182" s="1"/>
      <c r="AE182" s="1"/>
      <c r="AF182" s="1"/>
      <c r="AG182" s="1"/>
      <c r="AH182" s="1"/>
      <c r="AI182" s="1"/>
    </row>
    <row r="183" spans="1:35" s="2" customFormat="1" ht="11.5" x14ac:dyDescent="0.25">
      <c r="A183" s="1"/>
      <c r="B183" s="227"/>
      <c r="C183" s="227"/>
      <c r="D183" s="225"/>
      <c r="E183" s="225"/>
      <c r="F183" s="226"/>
      <c r="G183" s="166"/>
      <c r="H183" s="226"/>
      <c r="I183" s="166"/>
      <c r="J183" s="226"/>
      <c r="K183" s="166"/>
      <c r="L183" s="226"/>
      <c r="M183" s="166"/>
      <c r="N183" s="226"/>
      <c r="O183" s="166"/>
      <c r="P183" s="226"/>
      <c r="Q183" s="166"/>
      <c r="R183" s="226"/>
      <c r="S183" s="1"/>
      <c r="T183" s="1"/>
      <c r="U183" s="1"/>
      <c r="V183" s="4"/>
      <c r="W183" s="4"/>
      <c r="X183" s="4"/>
      <c r="Y183" s="4"/>
      <c r="Z183" s="4"/>
      <c r="AA183" s="4"/>
      <c r="AB183" s="1"/>
      <c r="AC183" s="1"/>
      <c r="AD183" s="1"/>
      <c r="AE183" s="1"/>
      <c r="AF183" s="1"/>
      <c r="AG183" s="1"/>
      <c r="AH183" s="1"/>
      <c r="AI183" s="1"/>
    </row>
    <row r="184" spans="1:35" s="2" customFormat="1" ht="11.5" x14ac:dyDescent="0.25">
      <c r="A184" s="1"/>
      <c r="B184" s="227"/>
      <c r="C184" s="227"/>
      <c r="D184" s="225"/>
      <c r="E184" s="225"/>
      <c r="F184" s="226"/>
      <c r="G184" s="166"/>
      <c r="H184" s="226"/>
      <c r="I184" s="166"/>
      <c r="J184" s="226"/>
      <c r="K184" s="166"/>
      <c r="L184" s="226"/>
      <c r="M184" s="166"/>
      <c r="N184" s="226"/>
      <c r="O184" s="166"/>
      <c r="P184" s="226"/>
      <c r="Q184" s="166"/>
      <c r="R184" s="226"/>
      <c r="S184" s="1"/>
      <c r="T184" s="1"/>
      <c r="U184" s="1"/>
      <c r="V184" s="4"/>
      <c r="W184" s="4"/>
      <c r="X184" s="4"/>
      <c r="Y184" s="4"/>
      <c r="Z184" s="4"/>
      <c r="AA184" s="4"/>
      <c r="AB184" s="1"/>
      <c r="AC184" s="1"/>
      <c r="AD184" s="1"/>
      <c r="AE184" s="1"/>
      <c r="AF184" s="1"/>
      <c r="AG184" s="1"/>
      <c r="AH184" s="1"/>
      <c r="AI184" s="1"/>
    </row>
    <row r="185" spans="1:35" s="2" customFormat="1" ht="11.5" x14ac:dyDescent="0.25">
      <c r="A185" s="1"/>
      <c r="B185" s="227"/>
      <c r="C185" s="227"/>
      <c r="D185" s="225"/>
      <c r="E185" s="225"/>
      <c r="F185" s="226"/>
      <c r="G185" s="166"/>
      <c r="H185" s="226"/>
      <c r="I185" s="166"/>
      <c r="J185" s="226"/>
      <c r="K185" s="166"/>
      <c r="L185" s="226"/>
      <c r="M185" s="166"/>
      <c r="N185" s="226"/>
      <c r="O185" s="166"/>
      <c r="P185" s="226"/>
      <c r="Q185" s="166"/>
      <c r="R185" s="226"/>
      <c r="S185" s="1"/>
      <c r="T185" s="1"/>
      <c r="U185" s="1"/>
      <c r="V185" s="4"/>
      <c r="W185" s="4"/>
      <c r="X185" s="4"/>
      <c r="Y185" s="4"/>
      <c r="Z185" s="4"/>
      <c r="AA185" s="4"/>
      <c r="AB185" s="1"/>
      <c r="AC185" s="1"/>
      <c r="AD185" s="1"/>
      <c r="AE185" s="1"/>
      <c r="AF185" s="1"/>
      <c r="AG185" s="1"/>
      <c r="AH185" s="1"/>
      <c r="AI185" s="1"/>
    </row>
    <row r="186" spans="1:35" s="2" customFormat="1" ht="11.5" x14ac:dyDescent="0.25">
      <c r="A186" s="1"/>
      <c r="B186" s="227"/>
      <c r="C186" s="227"/>
      <c r="D186" s="225"/>
      <c r="E186" s="225"/>
      <c r="F186" s="226"/>
      <c r="G186" s="166"/>
      <c r="H186" s="226"/>
      <c r="I186" s="166"/>
      <c r="J186" s="226"/>
      <c r="K186" s="166"/>
      <c r="L186" s="226"/>
      <c r="M186" s="166"/>
      <c r="N186" s="226"/>
      <c r="O186" s="166"/>
      <c r="P186" s="226"/>
      <c r="Q186" s="166"/>
      <c r="R186" s="226"/>
      <c r="S186" s="1"/>
      <c r="T186" s="1"/>
      <c r="U186" s="1"/>
      <c r="V186" s="4"/>
      <c r="W186" s="4"/>
      <c r="X186" s="4"/>
      <c r="Y186" s="4"/>
      <c r="Z186" s="4"/>
      <c r="AA186" s="4"/>
      <c r="AB186" s="1"/>
      <c r="AC186" s="1"/>
      <c r="AD186" s="1"/>
      <c r="AE186" s="1"/>
      <c r="AF186" s="1"/>
      <c r="AG186" s="1"/>
      <c r="AH186" s="1"/>
      <c r="AI186" s="1"/>
    </row>
    <row r="187" spans="1:35" s="2" customFormat="1" ht="11.5" x14ac:dyDescent="0.25">
      <c r="A187" s="1"/>
      <c r="B187" s="227"/>
      <c r="C187" s="227"/>
      <c r="D187" s="225"/>
      <c r="E187" s="225"/>
      <c r="F187" s="226"/>
      <c r="G187" s="166"/>
      <c r="H187" s="226"/>
      <c r="I187" s="166"/>
      <c r="J187" s="226"/>
      <c r="K187" s="166"/>
      <c r="L187" s="226"/>
      <c r="M187" s="166"/>
      <c r="N187" s="226"/>
      <c r="O187" s="166"/>
      <c r="P187" s="226"/>
      <c r="Q187" s="166"/>
      <c r="R187" s="226"/>
      <c r="S187" s="1"/>
      <c r="T187" s="1"/>
      <c r="U187" s="1"/>
      <c r="V187" s="4"/>
      <c r="W187" s="4"/>
      <c r="X187" s="4"/>
      <c r="Y187" s="4"/>
      <c r="Z187" s="4"/>
      <c r="AA187" s="4"/>
      <c r="AB187" s="1"/>
      <c r="AC187" s="1"/>
      <c r="AD187" s="1"/>
      <c r="AE187" s="1"/>
      <c r="AF187" s="1"/>
      <c r="AG187" s="1"/>
      <c r="AH187" s="1"/>
      <c r="AI187" s="1"/>
    </row>
    <row r="188" spans="1:35" s="2" customFormat="1" ht="11.5" x14ac:dyDescent="0.25">
      <c r="A188" s="1"/>
      <c r="B188" s="227"/>
      <c r="C188" s="227"/>
      <c r="D188" s="225"/>
      <c r="E188" s="225"/>
      <c r="F188" s="226"/>
      <c r="G188" s="166"/>
      <c r="H188" s="226"/>
      <c r="I188" s="166"/>
      <c r="J188" s="226"/>
      <c r="K188" s="166"/>
      <c r="L188" s="226"/>
      <c r="M188" s="166"/>
      <c r="N188" s="226"/>
      <c r="O188" s="166"/>
      <c r="P188" s="226"/>
      <c r="Q188" s="166"/>
      <c r="R188" s="226"/>
      <c r="S188" s="1"/>
      <c r="T188" s="1"/>
      <c r="U188" s="1"/>
      <c r="V188" s="4"/>
      <c r="W188" s="4"/>
      <c r="X188" s="4"/>
      <c r="Y188" s="4"/>
      <c r="Z188" s="4"/>
      <c r="AA188" s="4"/>
      <c r="AB188" s="1"/>
      <c r="AC188" s="1"/>
      <c r="AD188" s="1"/>
      <c r="AE188" s="1"/>
      <c r="AF188" s="1"/>
      <c r="AG188" s="1"/>
      <c r="AH188" s="1"/>
      <c r="AI188" s="1"/>
    </row>
    <row r="189" spans="1:35" s="2" customFormat="1" ht="11.5" x14ac:dyDescent="0.25">
      <c r="A189" s="1"/>
      <c r="B189" s="227"/>
      <c r="C189" s="227"/>
      <c r="D189" s="225"/>
      <c r="E189" s="225"/>
      <c r="F189" s="226"/>
      <c r="G189" s="166"/>
      <c r="H189" s="226"/>
      <c r="I189" s="166"/>
      <c r="J189" s="226"/>
      <c r="K189" s="166"/>
      <c r="L189" s="226"/>
      <c r="M189" s="166"/>
      <c r="N189" s="226"/>
      <c r="O189" s="166"/>
      <c r="P189" s="226"/>
      <c r="Q189" s="166"/>
      <c r="R189" s="226"/>
      <c r="S189" s="1"/>
      <c r="T189" s="1"/>
      <c r="U189" s="1"/>
      <c r="V189" s="4"/>
      <c r="W189" s="4"/>
      <c r="X189" s="4"/>
      <c r="Y189" s="4"/>
      <c r="Z189" s="4"/>
      <c r="AA189" s="4"/>
      <c r="AB189" s="1"/>
      <c r="AC189" s="1"/>
      <c r="AD189" s="1"/>
      <c r="AE189" s="1"/>
      <c r="AF189" s="1"/>
      <c r="AG189" s="1"/>
      <c r="AH189" s="1"/>
      <c r="AI189" s="1"/>
    </row>
    <row r="190" spans="1:35" s="2" customFormat="1" ht="11.5" x14ac:dyDescent="0.25">
      <c r="A190" s="1"/>
      <c r="B190" s="227"/>
      <c r="C190" s="227"/>
      <c r="D190" s="225"/>
      <c r="E190" s="225"/>
      <c r="F190" s="226"/>
      <c r="G190" s="166"/>
      <c r="H190" s="226"/>
      <c r="I190" s="166"/>
      <c r="J190" s="226"/>
      <c r="K190" s="166"/>
      <c r="L190" s="226"/>
      <c r="M190" s="166"/>
      <c r="N190" s="226"/>
      <c r="O190" s="166"/>
      <c r="P190" s="226"/>
      <c r="Q190" s="166"/>
      <c r="R190" s="226"/>
      <c r="S190" s="1"/>
      <c r="T190" s="1"/>
      <c r="U190" s="1"/>
      <c r="V190" s="4"/>
      <c r="W190" s="4"/>
      <c r="X190" s="4"/>
      <c r="Y190" s="4"/>
      <c r="Z190" s="4"/>
      <c r="AA190" s="4"/>
      <c r="AB190" s="1"/>
      <c r="AC190" s="1"/>
      <c r="AD190" s="1"/>
      <c r="AE190" s="1"/>
      <c r="AF190" s="1"/>
      <c r="AG190" s="1"/>
      <c r="AH190" s="1"/>
      <c r="AI190" s="1"/>
    </row>
    <row r="191" spans="1:35" s="2" customFormat="1" ht="11.5" x14ac:dyDescent="0.25">
      <c r="A191" s="1"/>
      <c r="B191" s="227"/>
      <c r="C191" s="227"/>
      <c r="D191" s="225"/>
      <c r="E191" s="225"/>
      <c r="F191" s="226"/>
      <c r="G191" s="166"/>
      <c r="H191" s="226"/>
      <c r="I191" s="166"/>
      <c r="J191" s="226"/>
      <c r="K191" s="166"/>
      <c r="L191" s="226"/>
      <c r="M191" s="166"/>
      <c r="N191" s="226"/>
      <c r="O191" s="166"/>
      <c r="P191" s="226"/>
      <c r="Q191" s="166"/>
      <c r="R191" s="226"/>
      <c r="S191" s="1"/>
      <c r="T191" s="1"/>
      <c r="U191" s="1"/>
      <c r="V191" s="4"/>
      <c r="W191" s="4"/>
      <c r="X191" s="4"/>
      <c r="Y191" s="4"/>
      <c r="Z191" s="4"/>
      <c r="AA191" s="4"/>
      <c r="AB191" s="1"/>
      <c r="AC191" s="1"/>
      <c r="AD191" s="1"/>
      <c r="AE191" s="1"/>
      <c r="AF191" s="1"/>
      <c r="AG191" s="1"/>
      <c r="AH191" s="1"/>
      <c r="AI191" s="1"/>
    </row>
    <row r="192" spans="1:35" s="2" customFormat="1" ht="11.5" x14ac:dyDescent="0.25">
      <c r="A192" s="1"/>
      <c r="B192" s="227"/>
      <c r="C192" s="227"/>
      <c r="D192" s="225"/>
      <c r="E192" s="225"/>
      <c r="F192" s="226"/>
      <c r="G192" s="166"/>
      <c r="H192" s="226"/>
      <c r="I192" s="166"/>
      <c r="J192" s="226"/>
      <c r="K192" s="166"/>
      <c r="L192" s="226"/>
      <c r="M192" s="166"/>
      <c r="N192" s="226"/>
      <c r="O192" s="166"/>
      <c r="P192" s="226"/>
      <c r="Q192" s="166"/>
      <c r="R192" s="226"/>
      <c r="S192" s="1"/>
      <c r="T192" s="1"/>
      <c r="U192" s="1"/>
      <c r="V192" s="4"/>
      <c r="W192" s="4"/>
      <c r="X192" s="4"/>
      <c r="Y192" s="4"/>
      <c r="Z192" s="4"/>
      <c r="AA192" s="4"/>
      <c r="AB192" s="1"/>
      <c r="AC192" s="1"/>
      <c r="AD192" s="1"/>
      <c r="AE192" s="1"/>
      <c r="AF192" s="1"/>
      <c r="AG192" s="1"/>
      <c r="AH192" s="1"/>
      <c r="AI192" s="1"/>
    </row>
    <row r="193" spans="1:35" s="2" customFormat="1" ht="11.5" x14ac:dyDescent="0.25">
      <c r="A193" s="1"/>
      <c r="B193" s="227"/>
      <c r="C193" s="227"/>
      <c r="D193" s="225"/>
      <c r="E193" s="225"/>
      <c r="F193" s="226"/>
      <c r="G193" s="166"/>
      <c r="H193" s="226"/>
      <c r="I193" s="166"/>
      <c r="J193" s="226"/>
      <c r="K193" s="166"/>
      <c r="L193" s="226"/>
      <c r="M193" s="166"/>
      <c r="N193" s="226"/>
      <c r="O193" s="166"/>
      <c r="P193" s="226"/>
      <c r="Q193" s="166"/>
      <c r="R193" s="226"/>
      <c r="S193" s="1"/>
      <c r="T193" s="1"/>
      <c r="U193" s="1"/>
      <c r="V193" s="4"/>
      <c r="W193" s="4"/>
      <c r="X193" s="4"/>
      <c r="Y193" s="4"/>
      <c r="Z193" s="4"/>
      <c r="AA193" s="4"/>
      <c r="AB193" s="1"/>
      <c r="AC193" s="1"/>
      <c r="AD193" s="1"/>
      <c r="AE193" s="1"/>
      <c r="AF193" s="1"/>
      <c r="AG193" s="1"/>
      <c r="AH193" s="1"/>
      <c r="AI193" s="1"/>
    </row>
    <row r="194" spans="1:35" s="2" customFormat="1" ht="11.5" x14ac:dyDescent="0.25">
      <c r="A194" s="1"/>
      <c r="B194" s="227"/>
      <c r="C194" s="227"/>
      <c r="D194" s="225"/>
      <c r="E194" s="225"/>
      <c r="F194" s="226"/>
      <c r="G194" s="166"/>
      <c r="H194" s="226"/>
      <c r="I194" s="166"/>
      <c r="J194" s="226"/>
      <c r="K194" s="166"/>
      <c r="L194" s="226"/>
      <c r="M194" s="166"/>
      <c r="N194" s="226"/>
      <c r="O194" s="166"/>
      <c r="P194" s="226"/>
      <c r="Q194" s="166"/>
      <c r="R194" s="226"/>
      <c r="S194" s="1"/>
      <c r="T194" s="1"/>
      <c r="U194" s="1"/>
      <c r="V194" s="4"/>
      <c r="W194" s="4"/>
      <c r="X194" s="4"/>
      <c r="Y194" s="4"/>
      <c r="Z194" s="4"/>
      <c r="AA194" s="4"/>
      <c r="AB194" s="1"/>
      <c r="AC194" s="1"/>
      <c r="AD194" s="1"/>
      <c r="AE194" s="1"/>
      <c r="AF194" s="1"/>
      <c r="AG194" s="1"/>
      <c r="AH194" s="1"/>
      <c r="AI194" s="1"/>
    </row>
    <row r="195" spans="1:35" s="2" customFormat="1" ht="11.5" x14ac:dyDescent="0.25">
      <c r="A195" s="1"/>
      <c r="B195" s="227"/>
      <c r="C195" s="227"/>
      <c r="D195" s="225"/>
      <c r="E195" s="225"/>
      <c r="F195" s="226"/>
      <c r="G195" s="166"/>
      <c r="H195" s="226"/>
      <c r="I195" s="166"/>
      <c r="J195" s="226"/>
      <c r="K195" s="166"/>
      <c r="L195" s="226"/>
      <c r="M195" s="166"/>
      <c r="N195" s="226"/>
      <c r="O195" s="166"/>
      <c r="P195" s="226"/>
      <c r="Q195" s="166"/>
      <c r="R195" s="226"/>
      <c r="S195" s="1"/>
      <c r="T195" s="1"/>
      <c r="U195" s="1"/>
      <c r="V195" s="4"/>
      <c r="W195" s="4"/>
      <c r="X195" s="4"/>
      <c r="Y195" s="4"/>
      <c r="Z195" s="4"/>
      <c r="AA195" s="4"/>
      <c r="AB195" s="1"/>
      <c r="AC195" s="1"/>
      <c r="AD195" s="1"/>
      <c r="AE195" s="1"/>
      <c r="AF195" s="1"/>
      <c r="AG195" s="1"/>
      <c r="AH195" s="1"/>
      <c r="AI195" s="1"/>
    </row>
    <row r="196" spans="1:35" s="2" customFormat="1" ht="11.5" x14ac:dyDescent="0.25">
      <c r="A196" s="1"/>
      <c r="B196" s="227"/>
      <c r="C196" s="227"/>
      <c r="D196" s="225"/>
      <c r="E196" s="225"/>
      <c r="F196" s="226"/>
      <c r="G196" s="166"/>
      <c r="H196" s="226"/>
      <c r="I196" s="166"/>
      <c r="J196" s="226"/>
      <c r="K196" s="166"/>
      <c r="L196" s="226"/>
      <c r="M196" s="166"/>
      <c r="N196" s="226"/>
      <c r="O196" s="166"/>
      <c r="P196" s="226"/>
      <c r="Q196" s="166"/>
      <c r="R196" s="226"/>
      <c r="S196" s="1"/>
      <c r="T196" s="1"/>
      <c r="U196" s="1"/>
      <c r="V196" s="4"/>
      <c r="W196" s="4"/>
      <c r="X196" s="4"/>
      <c r="Y196" s="4"/>
      <c r="Z196" s="4"/>
      <c r="AA196" s="4"/>
      <c r="AB196" s="1"/>
      <c r="AC196" s="1"/>
      <c r="AD196" s="1"/>
      <c r="AE196" s="1"/>
      <c r="AF196" s="1"/>
      <c r="AG196" s="1"/>
      <c r="AH196" s="1"/>
      <c r="AI196" s="1"/>
    </row>
    <row r="197" spans="1:35" s="2" customFormat="1" ht="11.5" x14ac:dyDescent="0.25">
      <c r="A197" s="1"/>
      <c r="B197" s="227"/>
      <c r="C197" s="227"/>
      <c r="D197" s="225"/>
      <c r="E197" s="225"/>
      <c r="F197" s="226"/>
      <c r="G197" s="166"/>
      <c r="H197" s="226"/>
      <c r="I197" s="166"/>
      <c r="J197" s="226"/>
      <c r="K197" s="166"/>
      <c r="L197" s="226"/>
      <c r="M197" s="166"/>
      <c r="N197" s="226"/>
      <c r="O197" s="166"/>
      <c r="P197" s="226"/>
      <c r="Q197" s="166"/>
      <c r="R197" s="226"/>
      <c r="S197" s="1"/>
      <c r="T197" s="1"/>
      <c r="U197" s="1"/>
      <c r="V197" s="4"/>
      <c r="W197" s="4"/>
      <c r="X197" s="4"/>
      <c r="Y197" s="4"/>
      <c r="Z197" s="4"/>
      <c r="AA197" s="4"/>
      <c r="AB197" s="1"/>
      <c r="AC197" s="1"/>
      <c r="AD197" s="1"/>
      <c r="AE197" s="1"/>
      <c r="AF197" s="1"/>
      <c r="AG197" s="1"/>
      <c r="AH197" s="1"/>
      <c r="AI197" s="1"/>
    </row>
    <row r="198" spans="1:35" s="2" customFormat="1" ht="11.5" x14ac:dyDescent="0.25">
      <c r="A198" s="1"/>
      <c r="B198" s="227"/>
      <c r="C198" s="227"/>
      <c r="D198" s="225"/>
      <c r="E198" s="225"/>
      <c r="F198" s="226"/>
      <c r="G198" s="166"/>
      <c r="H198" s="226"/>
      <c r="I198" s="166"/>
      <c r="J198" s="226"/>
      <c r="K198" s="166"/>
      <c r="L198" s="226"/>
      <c r="M198" s="166"/>
      <c r="N198" s="226"/>
      <c r="O198" s="166"/>
      <c r="P198" s="226"/>
      <c r="Q198" s="166"/>
      <c r="R198" s="226"/>
      <c r="S198" s="1"/>
      <c r="T198" s="1"/>
      <c r="U198" s="1"/>
      <c r="V198" s="4"/>
      <c r="W198" s="4"/>
      <c r="X198" s="4"/>
      <c r="Y198" s="4"/>
      <c r="Z198" s="4"/>
      <c r="AA198" s="4"/>
      <c r="AB198" s="1"/>
      <c r="AC198" s="1"/>
      <c r="AD198" s="1"/>
      <c r="AE198" s="1"/>
      <c r="AF198" s="1"/>
      <c r="AG198" s="1"/>
      <c r="AH198" s="1"/>
      <c r="AI198" s="1"/>
    </row>
    <row r="199" spans="1:35" s="2" customFormat="1" ht="11.5" x14ac:dyDescent="0.25">
      <c r="A199" s="1"/>
      <c r="B199" s="227"/>
      <c r="C199" s="227"/>
      <c r="D199" s="225"/>
      <c r="E199" s="225"/>
      <c r="F199" s="226"/>
      <c r="G199" s="166"/>
      <c r="H199" s="226"/>
      <c r="I199" s="166"/>
      <c r="J199" s="226"/>
      <c r="K199" s="166"/>
      <c r="L199" s="226"/>
      <c r="M199" s="166"/>
      <c r="N199" s="226"/>
      <c r="O199" s="166"/>
      <c r="P199" s="226"/>
      <c r="Q199" s="166"/>
      <c r="R199" s="226"/>
      <c r="S199" s="1"/>
      <c r="T199" s="1"/>
      <c r="U199" s="1"/>
      <c r="V199" s="4"/>
      <c r="W199" s="4"/>
      <c r="X199" s="4"/>
      <c r="Y199" s="4"/>
      <c r="Z199" s="4"/>
      <c r="AA199" s="4"/>
      <c r="AB199" s="1"/>
      <c r="AC199" s="1"/>
      <c r="AD199" s="1"/>
      <c r="AE199" s="1"/>
      <c r="AF199" s="1"/>
      <c r="AG199" s="1"/>
      <c r="AH199" s="1"/>
      <c r="AI199" s="1"/>
    </row>
    <row r="200" spans="1:35" s="2" customFormat="1" ht="11.5" x14ac:dyDescent="0.25">
      <c r="A200" s="1"/>
      <c r="B200" s="227"/>
      <c r="C200" s="227"/>
      <c r="D200" s="225"/>
      <c r="E200" s="225"/>
      <c r="F200" s="226"/>
      <c r="G200" s="166"/>
      <c r="H200" s="226"/>
      <c r="I200" s="166"/>
      <c r="J200" s="226"/>
      <c r="K200" s="166"/>
      <c r="L200" s="226"/>
      <c r="M200" s="166"/>
      <c r="N200" s="226"/>
      <c r="O200" s="166"/>
      <c r="P200" s="226"/>
      <c r="Q200" s="166"/>
      <c r="R200" s="226"/>
      <c r="S200" s="1"/>
      <c r="T200" s="1"/>
      <c r="U200" s="1"/>
      <c r="V200" s="4"/>
      <c r="W200" s="4"/>
      <c r="X200" s="4"/>
      <c r="Y200" s="4"/>
      <c r="Z200" s="4"/>
      <c r="AA200" s="4"/>
      <c r="AB200" s="1"/>
      <c r="AC200" s="1"/>
      <c r="AD200" s="1"/>
      <c r="AE200" s="1"/>
      <c r="AF200" s="1"/>
      <c r="AG200" s="1"/>
      <c r="AH200" s="1"/>
      <c r="AI200" s="1"/>
    </row>
    <row r="201" spans="1:35" s="2" customFormat="1" ht="11.5" x14ac:dyDescent="0.25">
      <c r="A201" s="1"/>
      <c r="B201" s="227"/>
      <c r="C201" s="227"/>
      <c r="D201" s="225"/>
      <c r="E201" s="225"/>
      <c r="F201" s="226"/>
      <c r="G201" s="166"/>
      <c r="H201" s="226"/>
      <c r="I201" s="166"/>
      <c r="J201" s="226"/>
      <c r="K201" s="166"/>
      <c r="L201" s="226"/>
      <c r="M201" s="166"/>
      <c r="N201" s="226"/>
      <c r="O201" s="166"/>
      <c r="P201" s="226"/>
      <c r="Q201" s="166"/>
      <c r="R201" s="226"/>
      <c r="S201" s="1"/>
      <c r="T201" s="1"/>
      <c r="U201" s="1"/>
      <c r="V201" s="4"/>
      <c r="W201" s="4"/>
      <c r="X201" s="4"/>
      <c r="Y201" s="4"/>
      <c r="Z201" s="4"/>
      <c r="AA201" s="4"/>
      <c r="AB201" s="1"/>
      <c r="AC201" s="1"/>
      <c r="AD201" s="1"/>
      <c r="AE201" s="1"/>
      <c r="AF201" s="1"/>
      <c r="AG201" s="1"/>
      <c r="AH201" s="1"/>
      <c r="AI201" s="1"/>
    </row>
    <row r="202" spans="1:35" s="2" customFormat="1" ht="11.5" x14ac:dyDescent="0.25">
      <c r="A202" s="1"/>
      <c r="B202" s="227"/>
      <c r="C202" s="227"/>
      <c r="D202" s="225"/>
      <c r="E202" s="225"/>
      <c r="F202" s="226"/>
      <c r="G202" s="166"/>
      <c r="H202" s="226"/>
      <c r="I202" s="166"/>
      <c r="J202" s="226"/>
      <c r="K202" s="166"/>
      <c r="L202" s="226"/>
      <c r="M202" s="166"/>
      <c r="N202" s="226"/>
      <c r="O202" s="166"/>
      <c r="P202" s="226"/>
      <c r="Q202" s="166"/>
      <c r="R202" s="226"/>
      <c r="S202" s="1"/>
      <c r="T202" s="1"/>
      <c r="U202" s="1"/>
      <c r="V202" s="4"/>
      <c r="W202" s="4"/>
      <c r="X202" s="4"/>
      <c r="Y202" s="4"/>
      <c r="Z202" s="4"/>
      <c r="AA202" s="4"/>
      <c r="AB202" s="1"/>
      <c r="AC202" s="1"/>
      <c r="AD202" s="1"/>
      <c r="AE202" s="1"/>
      <c r="AF202" s="1"/>
      <c r="AG202" s="1"/>
      <c r="AH202" s="1"/>
      <c r="AI202" s="1"/>
    </row>
    <row r="203" spans="1:35" s="2" customFormat="1" ht="11.5" x14ac:dyDescent="0.25">
      <c r="A203" s="1"/>
      <c r="B203" s="227"/>
      <c r="C203" s="227"/>
      <c r="D203" s="225"/>
      <c r="E203" s="225"/>
      <c r="F203" s="226"/>
      <c r="G203" s="166"/>
      <c r="H203" s="226"/>
      <c r="I203" s="166"/>
      <c r="J203" s="226"/>
      <c r="K203" s="166"/>
      <c r="L203" s="226"/>
      <c r="M203" s="166"/>
      <c r="N203" s="226"/>
      <c r="O203" s="166"/>
      <c r="P203" s="226"/>
      <c r="Q203" s="166"/>
      <c r="R203" s="226"/>
      <c r="S203" s="1"/>
      <c r="T203" s="1"/>
      <c r="U203" s="1"/>
      <c r="V203" s="4"/>
      <c r="W203" s="4"/>
      <c r="X203" s="4"/>
      <c r="Y203" s="4"/>
      <c r="Z203" s="4"/>
      <c r="AA203" s="4"/>
      <c r="AB203" s="1"/>
      <c r="AC203" s="1"/>
      <c r="AD203" s="1"/>
      <c r="AE203" s="1"/>
      <c r="AF203" s="1"/>
      <c r="AG203" s="1"/>
      <c r="AH203" s="1"/>
      <c r="AI203" s="1"/>
    </row>
    <row r="204" spans="1:35" s="2" customFormat="1" ht="11.5" x14ac:dyDescent="0.25">
      <c r="A204" s="1"/>
      <c r="B204" s="227"/>
      <c r="C204" s="227"/>
      <c r="D204" s="225"/>
      <c r="E204" s="225"/>
      <c r="F204" s="226"/>
      <c r="G204" s="166"/>
      <c r="H204" s="226"/>
      <c r="I204" s="166"/>
      <c r="J204" s="226"/>
      <c r="K204" s="166"/>
      <c r="L204" s="226"/>
      <c r="M204" s="166"/>
      <c r="N204" s="226"/>
      <c r="O204" s="166"/>
      <c r="P204" s="226"/>
      <c r="Q204" s="166"/>
      <c r="R204" s="226"/>
      <c r="S204" s="1"/>
      <c r="T204" s="1"/>
      <c r="U204" s="1"/>
      <c r="V204" s="4"/>
      <c r="W204" s="4"/>
      <c r="X204" s="4"/>
      <c r="Y204" s="4"/>
      <c r="Z204" s="4"/>
      <c r="AA204" s="4"/>
      <c r="AB204" s="1"/>
      <c r="AC204" s="1"/>
      <c r="AD204" s="1"/>
      <c r="AE204" s="1"/>
      <c r="AF204" s="1"/>
      <c r="AG204" s="1"/>
      <c r="AH204" s="1"/>
      <c r="AI204" s="1"/>
    </row>
    <row r="205" spans="1:35" s="2" customFormat="1" ht="11.5" x14ac:dyDescent="0.25">
      <c r="A205" s="1"/>
      <c r="B205" s="227"/>
      <c r="C205" s="227"/>
      <c r="D205" s="225"/>
      <c r="E205" s="225"/>
      <c r="F205" s="226"/>
      <c r="G205" s="166"/>
      <c r="H205" s="226"/>
      <c r="I205" s="166"/>
      <c r="J205" s="226"/>
      <c r="K205" s="166"/>
      <c r="L205" s="226"/>
      <c r="M205" s="166"/>
      <c r="N205" s="226"/>
      <c r="O205" s="166"/>
      <c r="P205" s="226"/>
      <c r="Q205" s="166"/>
      <c r="R205" s="226"/>
      <c r="S205" s="1"/>
      <c r="T205" s="1"/>
      <c r="U205" s="1"/>
      <c r="V205" s="4"/>
      <c r="W205" s="4"/>
      <c r="X205" s="4"/>
      <c r="Y205" s="4"/>
      <c r="Z205" s="4"/>
      <c r="AA205" s="4"/>
      <c r="AB205" s="1"/>
      <c r="AC205" s="1"/>
      <c r="AD205" s="1"/>
      <c r="AE205" s="1"/>
      <c r="AF205" s="1"/>
      <c r="AG205" s="1"/>
      <c r="AH205" s="1"/>
      <c r="AI205" s="1"/>
    </row>
    <row r="206" spans="1:35" s="2" customFormat="1" ht="11.5" x14ac:dyDescent="0.25">
      <c r="A206" s="1"/>
      <c r="B206" s="227"/>
      <c r="C206" s="227"/>
      <c r="D206" s="225"/>
      <c r="E206" s="225"/>
      <c r="F206" s="226"/>
      <c r="G206" s="166"/>
      <c r="H206" s="226"/>
      <c r="I206" s="166"/>
      <c r="J206" s="226"/>
      <c r="K206" s="166"/>
      <c r="L206" s="226"/>
      <c r="M206" s="166"/>
      <c r="N206" s="226"/>
      <c r="O206" s="166"/>
      <c r="P206" s="226"/>
      <c r="Q206" s="166"/>
      <c r="R206" s="226"/>
      <c r="S206" s="1"/>
      <c r="T206" s="1"/>
      <c r="U206" s="1"/>
      <c r="V206" s="4"/>
      <c r="W206" s="4"/>
      <c r="X206" s="4"/>
      <c r="Y206" s="4"/>
      <c r="Z206" s="4"/>
      <c r="AA206" s="4"/>
      <c r="AB206" s="1"/>
      <c r="AC206" s="1"/>
      <c r="AD206" s="1"/>
      <c r="AE206" s="1"/>
      <c r="AF206" s="1"/>
      <c r="AG206" s="1"/>
      <c r="AH206" s="1"/>
      <c r="AI206" s="1"/>
    </row>
    <row r="207" spans="1:35" s="2" customFormat="1" ht="11.5" x14ac:dyDescent="0.25">
      <c r="A207" s="1"/>
      <c r="B207" s="227"/>
      <c r="C207" s="227"/>
      <c r="D207" s="225"/>
      <c r="E207" s="225"/>
      <c r="F207" s="226"/>
      <c r="G207" s="166"/>
      <c r="H207" s="226"/>
      <c r="I207" s="166"/>
      <c r="J207" s="226"/>
      <c r="K207" s="166"/>
      <c r="L207" s="226"/>
      <c r="M207" s="166"/>
      <c r="N207" s="226"/>
      <c r="O207" s="166"/>
      <c r="P207" s="226"/>
      <c r="Q207" s="166"/>
      <c r="R207" s="226"/>
      <c r="S207" s="1"/>
      <c r="T207" s="1"/>
      <c r="U207" s="1"/>
      <c r="V207" s="4"/>
      <c r="W207" s="4"/>
      <c r="X207" s="4"/>
      <c r="Y207" s="4"/>
      <c r="Z207" s="4"/>
      <c r="AA207" s="4"/>
      <c r="AB207" s="1"/>
      <c r="AC207" s="1"/>
      <c r="AD207" s="1"/>
      <c r="AE207" s="1"/>
      <c r="AF207" s="1"/>
      <c r="AG207" s="1"/>
      <c r="AH207" s="1"/>
      <c r="AI207" s="1"/>
    </row>
    <row r="208" spans="1:35" s="2" customFormat="1" ht="11.5" x14ac:dyDescent="0.25">
      <c r="A208" s="1"/>
      <c r="B208" s="227"/>
      <c r="C208" s="227"/>
      <c r="D208" s="225"/>
      <c r="E208" s="225"/>
      <c r="F208" s="226"/>
      <c r="G208" s="166"/>
      <c r="H208" s="226"/>
      <c r="I208" s="166"/>
      <c r="J208" s="226"/>
      <c r="K208" s="166"/>
      <c r="L208" s="226"/>
      <c r="M208" s="166"/>
      <c r="N208" s="226"/>
      <c r="O208" s="166"/>
      <c r="P208" s="226"/>
      <c r="Q208" s="166"/>
      <c r="R208" s="226"/>
      <c r="S208" s="1"/>
      <c r="T208" s="1"/>
      <c r="U208" s="1"/>
      <c r="V208" s="4"/>
      <c r="W208" s="4"/>
      <c r="X208" s="4"/>
      <c r="Y208" s="4"/>
      <c r="Z208" s="4"/>
      <c r="AA208" s="4"/>
      <c r="AB208" s="1"/>
      <c r="AC208" s="1"/>
      <c r="AD208" s="1"/>
      <c r="AE208" s="1"/>
      <c r="AF208" s="1"/>
      <c r="AG208" s="1"/>
      <c r="AH208" s="1"/>
      <c r="AI208" s="1"/>
    </row>
    <row r="209" spans="1:35" s="2" customFormat="1" ht="11.5" x14ac:dyDescent="0.25">
      <c r="A209" s="1"/>
      <c r="B209" s="227"/>
      <c r="C209" s="227"/>
      <c r="D209" s="225"/>
      <c r="E209" s="225"/>
      <c r="F209" s="226"/>
      <c r="G209" s="166"/>
      <c r="H209" s="226"/>
      <c r="I209" s="166"/>
      <c r="J209" s="226"/>
      <c r="K209" s="166"/>
      <c r="L209" s="226"/>
      <c r="M209" s="166"/>
      <c r="N209" s="226"/>
      <c r="O209" s="166"/>
      <c r="P209" s="226"/>
      <c r="Q209" s="166"/>
      <c r="R209" s="226"/>
      <c r="S209" s="1"/>
      <c r="T209" s="1"/>
      <c r="U209" s="1"/>
      <c r="V209" s="4"/>
      <c r="W209" s="4"/>
      <c r="X209" s="4"/>
      <c r="Y209" s="4"/>
      <c r="Z209" s="4"/>
      <c r="AA209" s="4"/>
      <c r="AB209" s="1"/>
      <c r="AC209" s="1"/>
      <c r="AD209" s="1"/>
      <c r="AE209" s="1"/>
      <c r="AF209" s="1"/>
      <c r="AG209" s="1"/>
      <c r="AH209" s="1"/>
      <c r="AI209" s="1"/>
    </row>
    <row r="210" spans="1:35" s="2" customFormat="1" ht="11.5" x14ac:dyDescent="0.25">
      <c r="A210" s="1"/>
      <c r="B210" s="227"/>
      <c r="C210" s="227"/>
      <c r="D210" s="225"/>
      <c r="E210" s="225"/>
      <c r="F210" s="226"/>
      <c r="G210" s="166"/>
      <c r="H210" s="226"/>
      <c r="I210" s="166"/>
      <c r="J210" s="226"/>
      <c r="K210" s="166"/>
      <c r="L210" s="226"/>
      <c r="M210" s="166"/>
      <c r="N210" s="226"/>
      <c r="O210" s="166"/>
      <c r="P210" s="226"/>
      <c r="Q210" s="166"/>
      <c r="R210" s="226"/>
      <c r="S210" s="1"/>
      <c r="T210" s="1"/>
      <c r="U210" s="1"/>
      <c r="V210" s="4"/>
      <c r="W210" s="4"/>
      <c r="X210" s="4"/>
      <c r="Y210" s="4"/>
      <c r="Z210" s="4"/>
      <c r="AA210" s="4"/>
      <c r="AB210" s="1"/>
      <c r="AC210" s="1"/>
      <c r="AD210" s="1"/>
      <c r="AE210" s="1"/>
      <c r="AF210" s="1"/>
      <c r="AG210" s="1"/>
      <c r="AH210" s="1"/>
      <c r="AI210" s="1"/>
    </row>
    <row r="211" spans="1:35" s="2" customFormat="1" ht="11.5" x14ac:dyDescent="0.25">
      <c r="A211" s="1"/>
      <c r="B211" s="227"/>
      <c r="C211" s="227"/>
      <c r="D211" s="225"/>
      <c r="E211" s="225"/>
      <c r="F211" s="226"/>
      <c r="G211" s="166"/>
      <c r="H211" s="226"/>
      <c r="I211" s="166"/>
      <c r="J211" s="226"/>
      <c r="K211" s="166"/>
      <c r="L211" s="226"/>
      <c r="M211" s="166"/>
      <c r="N211" s="226"/>
      <c r="O211" s="166"/>
      <c r="P211" s="226"/>
      <c r="Q211" s="166"/>
      <c r="R211" s="226"/>
      <c r="S211" s="1"/>
      <c r="T211" s="1"/>
      <c r="U211" s="1"/>
      <c r="V211" s="4"/>
      <c r="W211" s="4"/>
      <c r="X211" s="4"/>
      <c r="Y211" s="4"/>
      <c r="Z211" s="4"/>
      <c r="AA211" s="4"/>
      <c r="AB211" s="1"/>
      <c r="AC211" s="1"/>
      <c r="AD211" s="1"/>
      <c r="AE211" s="1"/>
      <c r="AF211" s="1"/>
      <c r="AG211" s="1"/>
      <c r="AH211" s="1"/>
      <c r="AI211" s="1"/>
    </row>
    <row r="212" spans="1:35" s="2" customFormat="1" ht="11.5" x14ac:dyDescent="0.25">
      <c r="A212" s="1"/>
      <c r="B212" s="227"/>
      <c r="C212" s="227"/>
      <c r="D212" s="225"/>
      <c r="E212" s="225"/>
      <c r="F212" s="226"/>
      <c r="G212" s="166"/>
      <c r="H212" s="226"/>
      <c r="I212" s="166"/>
      <c r="J212" s="226"/>
      <c r="K212" s="166"/>
      <c r="L212" s="226"/>
      <c r="M212" s="166"/>
      <c r="N212" s="226"/>
      <c r="O212" s="166"/>
      <c r="P212" s="226"/>
      <c r="Q212" s="166"/>
      <c r="R212" s="226"/>
      <c r="S212" s="1"/>
      <c r="T212" s="1"/>
      <c r="U212" s="1"/>
      <c r="V212" s="4"/>
      <c r="W212" s="4"/>
      <c r="X212" s="4"/>
      <c r="Y212" s="4"/>
      <c r="Z212" s="4"/>
      <c r="AA212" s="4"/>
      <c r="AB212" s="1"/>
      <c r="AC212" s="1"/>
      <c r="AD212" s="1"/>
      <c r="AE212" s="1"/>
      <c r="AF212" s="1"/>
      <c r="AG212" s="1"/>
      <c r="AH212" s="1"/>
      <c r="AI212" s="1"/>
    </row>
    <row r="213" spans="1:35" s="2" customFormat="1" ht="11.5" x14ac:dyDescent="0.25">
      <c r="A213" s="1"/>
      <c r="B213" s="227"/>
      <c r="C213" s="227"/>
      <c r="D213" s="225"/>
      <c r="E213" s="225"/>
      <c r="F213" s="226"/>
      <c r="G213" s="166"/>
      <c r="H213" s="226"/>
      <c r="I213" s="166"/>
      <c r="J213" s="226"/>
      <c r="K213" s="166"/>
      <c r="L213" s="226"/>
      <c r="M213" s="166"/>
      <c r="N213" s="226"/>
      <c r="O213" s="166"/>
      <c r="P213" s="226"/>
      <c r="Q213" s="166"/>
      <c r="R213" s="226"/>
      <c r="S213" s="1"/>
      <c r="T213" s="1"/>
      <c r="U213" s="1"/>
      <c r="V213" s="4"/>
      <c r="W213" s="4"/>
      <c r="X213" s="4"/>
      <c r="Y213" s="4"/>
      <c r="Z213" s="4"/>
      <c r="AA213" s="4"/>
      <c r="AB213" s="1"/>
      <c r="AC213" s="1"/>
      <c r="AD213" s="1"/>
      <c r="AE213" s="1"/>
      <c r="AF213" s="1"/>
      <c r="AG213" s="1"/>
      <c r="AH213" s="1"/>
      <c r="AI213" s="1"/>
    </row>
    <row r="214" spans="1:35" s="2" customFormat="1" ht="11.5" x14ac:dyDescent="0.25">
      <c r="A214" s="1"/>
      <c r="B214" s="227"/>
      <c r="C214" s="227"/>
      <c r="D214" s="225"/>
      <c r="E214" s="225"/>
      <c r="F214" s="226"/>
      <c r="G214" s="166"/>
      <c r="H214" s="226"/>
      <c r="I214" s="166"/>
      <c r="J214" s="226"/>
      <c r="K214" s="166"/>
      <c r="L214" s="226"/>
      <c r="M214" s="166"/>
      <c r="N214" s="226"/>
      <c r="O214" s="166"/>
      <c r="P214" s="226"/>
      <c r="Q214" s="166"/>
      <c r="R214" s="226"/>
      <c r="S214" s="1"/>
      <c r="T214" s="1"/>
      <c r="U214" s="1"/>
      <c r="V214" s="4"/>
      <c r="W214" s="4"/>
      <c r="X214" s="4"/>
      <c r="Y214" s="4"/>
      <c r="Z214" s="4"/>
      <c r="AA214" s="4"/>
      <c r="AB214" s="1"/>
      <c r="AC214" s="1"/>
      <c r="AD214" s="1"/>
      <c r="AE214" s="1"/>
      <c r="AF214" s="1"/>
      <c r="AG214" s="1"/>
      <c r="AH214" s="1"/>
      <c r="AI214" s="1"/>
    </row>
    <row r="215" spans="1:35" s="2" customFormat="1" ht="11.5" x14ac:dyDescent="0.25">
      <c r="A215" s="1"/>
      <c r="B215" s="227"/>
      <c r="C215" s="227"/>
      <c r="D215" s="225"/>
      <c r="E215" s="225"/>
      <c r="F215" s="226"/>
      <c r="G215" s="166"/>
      <c r="H215" s="226"/>
      <c r="I215" s="166"/>
      <c r="J215" s="226"/>
      <c r="K215" s="166"/>
      <c r="L215" s="226"/>
      <c r="M215" s="166"/>
      <c r="N215" s="226"/>
      <c r="O215" s="166"/>
      <c r="P215" s="226"/>
      <c r="Q215" s="166"/>
      <c r="R215" s="226"/>
      <c r="S215" s="1"/>
      <c r="T215" s="1"/>
      <c r="U215" s="1"/>
      <c r="V215" s="4"/>
      <c r="W215" s="4"/>
      <c r="X215" s="4"/>
      <c r="Y215" s="4"/>
      <c r="Z215" s="4"/>
      <c r="AA215" s="4"/>
      <c r="AB215" s="1"/>
      <c r="AC215" s="1"/>
      <c r="AD215" s="1"/>
      <c r="AE215" s="1"/>
      <c r="AF215" s="1"/>
      <c r="AG215" s="1"/>
      <c r="AH215" s="1"/>
      <c r="AI215" s="1"/>
    </row>
    <row r="216" spans="1:35" s="2" customFormat="1" ht="11.5" x14ac:dyDescent="0.25">
      <c r="A216" s="1"/>
      <c r="B216" s="227"/>
      <c r="C216" s="227"/>
      <c r="D216" s="225"/>
      <c r="E216" s="225"/>
      <c r="F216" s="226"/>
      <c r="G216" s="166"/>
      <c r="H216" s="226"/>
      <c r="I216" s="166"/>
      <c r="J216" s="226"/>
      <c r="K216" s="166"/>
      <c r="L216" s="226"/>
      <c r="M216" s="166"/>
      <c r="N216" s="226"/>
      <c r="O216" s="166"/>
      <c r="P216" s="226"/>
      <c r="Q216" s="166"/>
      <c r="R216" s="226"/>
      <c r="S216" s="1"/>
      <c r="T216" s="1"/>
      <c r="U216" s="1"/>
      <c r="V216" s="4"/>
      <c r="W216" s="4"/>
      <c r="X216" s="4"/>
      <c r="Y216" s="4"/>
      <c r="Z216" s="4"/>
      <c r="AA216" s="4"/>
      <c r="AB216" s="1"/>
      <c r="AC216" s="1"/>
      <c r="AD216" s="1"/>
      <c r="AE216" s="1"/>
      <c r="AF216" s="1"/>
      <c r="AG216" s="1"/>
      <c r="AH216" s="1"/>
      <c r="AI216" s="1"/>
    </row>
    <row r="217" spans="1:35" s="2" customFormat="1" ht="11.5" x14ac:dyDescent="0.25">
      <c r="A217" s="1"/>
      <c r="B217" s="227"/>
      <c r="C217" s="227"/>
      <c r="D217" s="225"/>
      <c r="E217" s="225"/>
      <c r="F217" s="226"/>
      <c r="G217" s="166"/>
      <c r="H217" s="226"/>
      <c r="I217" s="166"/>
      <c r="J217" s="226"/>
      <c r="K217" s="166"/>
      <c r="L217" s="226"/>
      <c r="M217" s="166"/>
      <c r="N217" s="226"/>
      <c r="O217" s="166"/>
      <c r="P217" s="226"/>
      <c r="Q217" s="166"/>
      <c r="R217" s="226"/>
      <c r="S217" s="1"/>
      <c r="T217" s="1"/>
      <c r="U217" s="1"/>
      <c r="V217" s="4"/>
      <c r="W217" s="4"/>
      <c r="X217" s="4"/>
      <c r="Y217" s="4"/>
      <c r="Z217" s="4"/>
      <c r="AA217" s="4"/>
      <c r="AB217" s="1"/>
      <c r="AC217" s="1"/>
      <c r="AD217" s="1"/>
      <c r="AE217" s="1"/>
      <c r="AF217" s="1"/>
      <c r="AG217" s="1"/>
      <c r="AH217" s="1"/>
      <c r="AI217" s="1"/>
    </row>
    <row r="218" spans="1:35" s="2" customFormat="1" ht="11.5" x14ac:dyDescent="0.25">
      <c r="A218" s="1"/>
      <c r="B218" s="227"/>
      <c r="C218" s="227"/>
      <c r="D218" s="225"/>
      <c r="E218" s="225"/>
      <c r="F218" s="226"/>
      <c r="G218" s="166"/>
      <c r="H218" s="226"/>
      <c r="I218" s="166"/>
      <c r="J218" s="226"/>
      <c r="K218" s="166"/>
      <c r="L218" s="226"/>
      <c r="M218" s="166"/>
      <c r="N218" s="226"/>
      <c r="O218" s="166"/>
      <c r="P218" s="226"/>
      <c r="Q218" s="166"/>
      <c r="R218" s="226"/>
      <c r="S218" s="1"/>
      <c r="T218" s="1"/>
      <c r="U218" s="1"/>
      <c r="V218" s="4"/>
      <c r="W218" s="4"/>
      <c r="X218" s="4"/>
      <c r="Y218" s="4"/>
      <c r="Z218" s="4"/>
      <c r="AA218" s="4"/>
      <c r="AB218" s="1"/>
      <c r="AC218" s="1"/>
      <c r="AD218" s="1"/>
      <c r="AE218" s="1"/>
      <c r="AF218" s="1"/>
      <c r="AG218" s="1"/>
      <c r="AH218" s="1"/>
      <c r="AI218" s="1"/>
    </row>
    <row r="219" spans="1:35" s="2" customFormat="1" ht="11.5" x14ac:dyDescent="0.25">
      <c r="A219" s="1"/>
      <c r="B219" s="227"/>
      <c r="C219" s="227"/>
      <c r="D219" s="225"/>
      <c r="E219" s="225"/>
      <c r="F219" s="226"/>
      <c r="G219" s="166"/>
      <c r="H219" s="226"/>
      <c r="I219" s="166"/>
      <c r="J219" s="226"/>
      <c r="K219" s="166"/>
      <c r="L219" s="226"/>
      <c r="M219" s="166"/>
      <c r="N219" s="226"/>
      <c r="O219" s="166"/>
      <c r="P219" s="226"/>
      <c r="Q219" s="166"/>
      <c r="R219" s="226"/>
      <c r="S219" s="1"/>
      <c r="T219" s="1"/>
      <c r="U219" s="1"/>
      <c r="V219" s="4"/>
      <c r="W219" s="4"/>
      <c r="X219" s="4"/>
      <c r="Y219" s="4"/>
      <c r="Z219" s="4"/>
      <c r="AA219" s="4"/>
      <c r="AB219" s="1"/>
      <c r="AC219" s="1"/>
      <c r="AD219" s="1"/>
      <c r="AE219" s="1"/>
      <c r="AF219" s="1"/>
      <c r="AG219" s="1"/>
      <c r="AH219" s="1"/>
      <c r="AI219" s="1"/>
    </row>
    <row r="220" spans="1:35" s="2" customFormat="1" ht="11.5" x14ac:dyDescent="0.25">
      <c r="A220" s="1"/>
      <c r="B220" s="227"/>
      <c r="C220" s="227"/>
      <c r="D220" s="225"/>
      <c r="E220" s="225"/>
      <c r="F220" s="226"/>
      <c r="G220" s="166"/>
      <c r="H220" s="226"/>
      <c r="I220" s="166"/>
      <c r="J220" s="226"/>
      <c r="K220" s="166"/>
      <c r="L220" s="226"/>
      <c r="M220" s="166"/>
      <c r="N220" s="226"/>
      <c r="O220" s="166"/>
      <c r="P220" s="226"/>
      <c r="Q220" s="166"/>
      <c r="R220" s="226"/>
      <c r="S220" s="1"/>
      <c r="T220" s="1"/>
      <c r="U220" s="1"/>
      <c r="V220" s="4"/>
      <c r="W220" s="4"/>
      <c r="X220" s="4"/>
      <c r="Y220" s="4"/>
      <c r="Z220" s="4"/>
      <c r="AA220" s="4"/>
      <c r="AB220" s="1"/>
      <c r="AC220" s="1"/>
      <c r="AD220" s="1"/>
      <c r="AE220" s="1"/>
      <c r="AF220" s="1"/>
      <c r="AG220" s="1"/>
      <c r="AH220" s="1"/>
      <c r="AI220" s="1"/>
    </row>
    <row r="221" spans="1:35" s="2" customFormat="1" ht="11.5" x14ac:dyDescent="0.25">
      <c r="A221" s="1"/>
      <c r="B221" s="227"/>
      <c r="C221" s="227"/>
      <c r="D221" s="225"/>
      <c r="E221" s="225"/>
      <c r="F221" s="226"/>
      <c r="G221" s="166"/>
      <c r="H221" s="226"/>
      <c r="I221" s="166"/>
      <c r="J221" s="226"/>
      <c r="K221" s="166"/>
      <c r="L221" s="226"/>
      <c r="M221" s="166"/>
      <c r="N221" s="226"/>
      <c r="O221" s="166"/>
      <c r="P221" s="226"/>
      <c r="Q221" s="166"/>
      <c r="R221" s="226"/>
      <c r="S221" s="1"/>
      <c r="T221" s="1"/>
      <c r="U221" s="1"/>
      <c r="V221" s="4"/>
      <c r="W221" s="4"/>
      <c r="X221" s="4"/>
      <c r="Y221" s="4"/>
      <c r="Z221" s="4"/>
      <c r="AA221" s="4"/>
      <c r="AB221" s="1"/>
      <c r="AC221" s="1"/>
      <c r="AD221" s="1"/>
      <c r="AE221" s="1"/>
      <c r="AF221" s="1"/>
      <c r="AG221" s="1"/>
      <c r="AH221" s="1"/>
      <c r="AI221" s="1"/>
    </row>
    <row r="222" spans="1:35" s="2" customFormat="1" ht="11.5" x14ac:dyDescent="0.25">
      <c r="A222" s="1"/>
      <c r="B222" s="227"/>
      <c r="C222" s="227"/>
      <c r="D222" s="225"/>
      <c r="E222" s="225"/>
      <c r="F222" s="226"/>
      <c r="G222" s="166"/>
      <c r="H222" s="226"/>
      <c r="I222" s="166"/>
      <c r="J222" s="226"/>
      <c r="K222" s="166"/>
      <c r="L222" s="226"/>
      <c r="M222" s="166"/>
      <c r="N222" s="226"/>
      <c r="O222" s="166"/>
      <c r="P222" s="226"/>
      <c r="Q222" s="166"/>
      <c r="R222" s="226"/>
      <c r="S222" s="1"/>
      <c r="T222" s="1"/>
      <c r="U222" s="1"/>
      <c r="V222" s="4"/>
      <c r="W222" s="4"/>
      <c r="X222" s="4"/>
      <c r="Y222" s="4"/>
      <c r="Z222" s="4"/>
      <c r="AA222" s="4"/>
      <c r="AB222" s="1"/>
      <c r="AC222" s="1"/>
      <c r="AD222" s="1"/>
      <c r="AE222" s="1"/>
      <c r="AF222" s="1"/>
      <c r="AG222" s="1"/>
      <c r="AH222" s="1"/>
      <c r="AI222" s="1"/>
    </row>
    <row r="223" spans="1:35" s="2" customFormat="1" ht="11.5" x14ac:dyDescent="0.25">
      <c r="A223" s="1"/>
      <c r="B223" s="227"/>
      <c r="C223" s="227"/>
      <c r="D223" s="225"/>
      <c r="E223" s="225"/>
      <c r="F223" s="226"/>
      <c r="G223" s="166"/>
      <c r="H223" s="226"/>
      <c r="I223" s="166"/>
      <c r="J223" s="226"/>
      <c r="K223" s="166"/>
      <c r="L223" s="226"/>
      <c r="M223" s="166"/>
      <c r="N223" s="226"/>
      <c r="O223" s="166"/>
      <c r="P223" s="226"/>
      <c r="Q223" s="166"/>
      <c r="R223" s="226"/>
      <c r="S223" s="1"/>
      <c r="T223" s="1"/>
      <c r="U223" s="1"/>
      <c r="V223" s="4"/>
      <c r="W223" s="4"/>
      <c r="X223" s="4"/>
      <c r="Y223" s="4"/>
      <c r="Z223" s="4"/>
      <c r="AA223" s="4"/>
      <c r="AB223" s="1"/>
      <c r="AC223" s="1"/>
      <c r="AD223" s="1"/>
      <c r="AE223" s="1"/>
      <c r="AF223" s="1"/>
      <c r="AG223" s="1"/>
      <c r="AH223" s="1"/>
      <c r="AI223" s="1"/>
    </row>
    <row r="224" spans="1:35" s="2" customFormat="1" ht="11.5" x14ac:dyDescent="0.25">
      <c r="A224" s="1"/>
      <c r="B224" s="227"/>
      <c r="C224" s="227"/>
      <c r="D224" s="225"/>
      <c r="E224" s="225"/>
      <c r="F224" s="226"/>
      <c r="G224" s="166"/>
      <c r="H224" s="226"/>
      <c r="I224" s="166"/>
      <c r="J224" s="226"/>
      <c r="K224" s="166"/>
      <c r="L224" s="226"/>
      <c r="M224" s="166"/>
      <c r="N224" s="226"/>
      <c r="O224" s="166"/>
      <c r="P224" s="226"/>
      <c r="Q224" s="166"/>
      <c r="R224" s="226"/>
      <c r="S224" s="1"/>
      <c r="T224" s="1"/>
      <c r="U224" s="1"/>
      <c r="V224" s="4"/>
      <c r="W224" s="4"/>
      <c r="X224" s="4"/>
      <c r="Y224" s="4"/>
      <c r="Z224" s="4"/>
      <c r="AA224" s="4"/>
      <c r="AB224" s="1"/>
      <c r="AC224" s="1"/>
      <c r="AD224" s="1"/>
      <c r="AE224" s="1"/>
      <c r="AF224" s="1"/>
      <c r="AG224" s="1"/>
      <c r="AH224" s="1"/>
      <c r="AI224" s="1"/>
    </row>
    <row r="225" spans="1:35" s="2" customFormat="1" ht="11.5" x14ac:dyDescent="0.25">
      <c r="A225" s="1"/>
      <c r="B225" s="227"/>
      <c r="C225" s="227"/>
      <c r="D225" s="225"/>
      <c r="E225" s="225"/>
      <c r="F225" s="226"/>
      <c r="G225" s="166"/>
      <c r="H225" s="226"/>
      <c r="I225" s="166"/>
      <c r="J225" s="226"/>
      <c r="K225" s="166"/>
      <c r="L225" s="226"/>
      <c r="M225" s="166"/>
      <c r="N225" s="226"/>
      <c r="O225" s="166"/>
      <c r="P225" s="226"/>
      <c r="Q225" s="166"/>
      <c r="R225" s="226"/>
      <c r="S225" s="1"/>
      <c r="T225" s="1"/>
      <c r="U225" s="1"/>
      <c r="V225" s="4"/>
      <c r="W225" s="4"/>
      <c r="X225" s="4"/>
      <c r="Y225" s="4"/>
      <c r="Z225" s="4"/>
      <c r="AA225" s="4"/>
      <c r="AB225" s="1"/>
      <c r="AC225" s="1"/>
      <c r="AD225" s="1"/>
      <c r="AE225" s="1"/>
      <c r="AF225" s="1"/>
      <c r="AG225" s="1"/>
      <c r="AH225" s="1"/>
      <c r="AI225" s="1"/>
    </row>
    <row r="226" spans="1:35" s="2" customFormat="1" ht="11.5" x14ac:dyDescent="0.25">
      <c r="A226" s="1"/>
      <c r="B226" s="227"/>
      <c r="C226" s="227"/>
      <c r="D226" s="225"/>
      <c r="E226" s="225"/>
      <c r="F226" s="226"/>
      <c r="G226" s="166"/>
      <c r="H226" s="226"/>
      <c r="I226" s="166"/>
      <c r="J226" s="226"/>
      <c r="K226" s="166"/>
      <c r="L226" s="226"/>
      <c r="M226" s="166"/>
      <c r="N226" s="226"/>
      <c r="O226" s="166"/>
      <c r="P226" s="226"/>
      <c r="Q226" s="166"/>
      <c r="R226" s="226"/>
      <c r="S226" s="1"/>
      <c r="T226" s="1"/>
      <c r="U226" s="1"/>
      <c r="V226" s="4"/>
      <c r="W226" s="4"/>
      <c r="X226" s="4"/>
      <c r="Y226" s="4"/>
      <c r="Z226" s="4"/>
      <c r="AA226" s="4"/>
      <c r="AB226" s="1"/>
      <c r="AC226" s="1"/>
      <c r="AD226" s="1"/>
      <c r="AE226" s="1"/>
      <c r="AF226" s="1"/>
      <c r="AG226" s="1"/>
      <c r="AH226" s="1"/>
      <c r="AI226" s="1"/>
    </row>
    <row r="227" spans="1:35" s="2" customFormat="1" ht="11.5" x14ac:dyDescent="0.25">
      <c r="A227" s="1"/>
      <c r="B227" s="227"/>
      <c r="C227" s="227"/>
      <c r="D227" s="225"/>
      <c r="E227" s="225"/>
      <c r="F227" s="226"/>
      <c r="G227" s="166"/>
      <c r="H227" s="226"/>
      <c r="I227" s="166"/>
      <c r="J227" s="226"/>
      <c r="K227" s="166"/>
      <c r="L227" s="226"/>
      <c r="M227" s="166"/>
      <c r="N227" s="226"/>
      <c r="O227" s="166"/>
      <c r="P227" s="226"/>
      <c r="Q227" s="166"/>
      <c r="R227" s="226"/>
      <c r="S227" s="1"/>
      <c r="T227" s="1"/>
      <c r="U227" s="1"/>
      <c r="V227" s="4"/>
      <c r="W227" s="4"/>
      <c r="X227" s="4"/>
      <c r="Y227" s="4"/>
      <c r="Z227" s="4"/>
      <c r="AA227" s="4"/>
      <c r="AB227" s="1"/>
      <c r="AC227" s="1"/>
      <c r="AD227" s="1"/>
      <c r="AE227" s="1"/>
      <c r="AF227" s="1"/>
      <c r="AG227" s="1"/>
      <c r="AH227" s="1"/>
      <c r="AI227" s="1"/>
    </row>
    <row r="228" spans="1:35" s="2" customFormat="1" ht="11.5" x14ac:dyDescent="0.25">
      <c r="A228" s="1"/>
      <c r="B228" s="227"/>
      <c r="C228" s="227"/>
      <c r="D228" s="225"/>
      <c r="E228" s="225"/>
      <c r="F228" s="226"/>
      <c r="G228" s="166"/>
      <c r="H228" s="226"/>
      <c r="I228" s="166"/>
      <c r="J228" s="226"/>
      <c r="K228" s="166"/>
      <c r="L228" s="226"/>
      <c r="M228" s="166"/>
      <c r="N228" s="226"/>
      <c r="O228" s="166"/>
      <c r="P228" s="226"/>
      <c r="Q228" s="166"/>
      <c r="R228" s="226"/>
      <c r="S228" s="1"/>
      <c r="T228" s="1"/>
      <c r="U228" s="1"/>
      <c r="V228" s="4"/>
      <c r="W228" s="4"/>
      <c r="X228" s="4"/>
      <c r="Y228" s="4"/>
      <c r="Z228" s="4"/>
      <c r="AA228" s="4"/>
      <c r="AB228" s="1"/>
      <c r="AC228" s="1"/>
      <c r="AD228" s="1"/>
      <c r="AE228" s="1"/>
      <c r="AF228" s="1"/>
      <c r="AG228" s="1"/>
      <c r="AH228" s="1"/>
      <c r="AI228" s="1"/>
    </row>
    <row r="229" spans="1:35" s="2" customFormat="1" ht="11.5" x14ac:dyDescent="0.25">
      <c r="A229" s="1"/>
      <c r="B229" s="227"/>
      <c r="C229" s="227"/>
      <c r="D229" s="225"/>
      <c r="E229" s="225"/>
      <c r="F229" s="226"/>
      <c r="G229" s="166"/>
      <c r="H229" s="226"/>
      <c r="I229" s="166"/>
      <c r="J229" s="226"/>
      <c r="K229" s="166"/>
      <c r="L229" s="226"/>
      <c r="M229" s="166"/>
      <c r="N229" s="226"/>
      <c r="O229" s="166"/>
      <c r="P229" s="226"/>
      <c r="Q229" s="166"/>
      <c r="R229" s="226"/>
      <c r="S229" s="1"/>
      <c r="T229" s="1"/>
      <c r="U229" s="1"/>
      <c r="V229" s="4"/>
      <c r="W229" s="4"/>
      <c r="X229" s="4"/>
      <c r="Y229" s="4"/>
      <c r="Z229" s="4"/>
      <c r="AA229" s="4"/>
      <c r="AB229" s="1"/>
      <c r="AC229" s="1"/>
      <c r="AD229" s="1"/>
      <c r="AE229" s="1"/>
      <c r="AF229" s="1"/>
      <c r="AG229" s="1"/>
      <c r="AH229" s="1"/>
      <c r="AI229" s="1"/>
    </row>
    <row r="230" spans="1:35" s="2" customFormat="1" ht="11.5" x14ac:dyDescent="0.25">
      <c r="A230" s="1"/>
      <c r="B230" s="227"/>
      <c r="C230" s="227"/>
      <c r="D230" s="225"/>
      <c r="E230" s="225"/>
      <c r="F230" s="226"/>
      <c r="G230" s="166"/>
      <c r="H230" s="226"/>
      <c r="I230" s="166"/>
      <c r="J230" s="226"/>
      <c r="K230" s="166"/>
      <c r="L230" s="226"/>
      <c r="M230" s="166"/>
      <c r="N230" s="226"/>
      <c r="O230" s="166"/>
      <c r="P230" s="226"/>
      <c r="Q230" s="166"/>
      <c r="R230" s="226"/>
      <c r="S230" s="1"/>
      <c r="T230" s="1"/>
      <c r="U230" s="1"/>
      <c r="V230" s="4"/>
      <c r="W230" s="4"/>
      <c r="X230" s="4"/>
      <c r="Y230" s="4"/>
      <c r="Z230" s="4"/>
      <c r="AA230" s="4"/>
      <c r="AB230" s="1"/>
      <c r="AC230" s="1"/>
      <c r="AD230" s="1"/>
      <c r="AE230" s="1"/>
      <c r="AF230" s="1"/>
      <c r="AG230" s="1"/>
      <c r="AH230" s="1"/>
      <c r="AI230" s="1"/>
    </row>
    <row r="231" spans="1:35" s="2" customFormat="1" ht="11.5" x14ac:dyDescent="0.25">
      <c r="A231" s="1"/>
      <c r="B231" s="227"/>
      <c r="C231" s="227"/>
      <c r="D231" s="225"/>
      <c r="E231" s="225"/>
      <c r="F231" s="226"/>
      <c r="G231" s="166"/>
      <c r="H231" s="226"/>
      <c r="I231" s="166"/>
      <c r="J231" s="226"/>
      <c r="K231" s="166"/>
      <c r="L231" s="226"/>
      <c r="M231" s="166"/>
      <c r="N231" s="226"/>
      <c r="O231" s="166"/>
      <c r="P231" s="226"/>
      <c r="Q231" s="166"/>
      <c r="R231" s="226"/>
      <c r="S231" s="1"/>
      <c r="T231" s="1"/>
      <c r="U231" s="1"/>
      <c r="V231" s="4"/>
      <c r="W231" s="4"/>
      <c r="X231" s="4"/>
      <c r="Y231" s="4"/>
      <c r="Z231" s="4"/>
      <c r="AA231" s="4"/>
      <c r="AB231" s="1"/>
      <c r="AC231" s="1"/>
      <c r="AD231" s="1"/>
      <c r="AE231" s="1"/>
      <c r="AF231" s="1"/>
      <c r="AG231" s="1"/>
      <c r="AH231" s="1"/>
      <c r="AI231" s="1"/>
    </row>
    <row r="232" spans="1:35" s="2" customFormat="1" ht="11.5" x14ac:dyDescent="0.25">
      <c r="A232" s="1"/>
      <c r="B232" s="227"/>
      <c r="C232" s="227"/>
      <c r="D232" s="225"/>
      <c r="E232" s="225"/>
      <c r="F232" s="226"/>
      <c r="G232" s="166"/>
      <c r="H232" s="226"/>
      <c r="I232" s="166"/>
      <c r="J232" s="226"/>
      <c r="K232" s="166"/>
      <c r="L232" s="226"/>
      <c r="M232" s="166"/>
      <c r="N232" s="226"/>
      <c r="O232" s="166"/>
      <c r="P232" s="226"/>
      <c r="Q232" s="166"/>
      <c r="R232" s="226"/>
      <c r="S232" s="1"/>
      <c r="T232" s="1"/>
      <c r="U232" s="1"/>
      <c r="V232" s="4"/>
      <c r="W232" s="4"/>
      <c r="X232" s="4"/>
      <c r="Y232" s="4"/>
      <c r="Z232" s="4"/>
      <c r="AA232" s="4"/>
      <c r="AB232" s="1"/>
      <c r="AC232" s="1"/>
      <c r="AD232" s="1"/>
      <c r="AE232" s="1"/>
      <c r="AF232" s="1"/>
      <c r="AG232" s="1"/>
      <c r="AH232" s="1"/>
      <c r="AI232" s="1"/>
    </row>
    <row r="233" spans="1:35" s="2" customFormat="1" ht="11.5" x14ac:dyDescent="0.25">
      <c r="A233" s="1"/>
      <c r="B233" s="227"/>
      <c r="C233" s="227"/>
      <c r="D233" s="225"/>
      <c r="E233" s="225"/>
      <c r="F233" s="226"/>
      <c r="G233" s="166"/>
      <c r="H233" s="226"/>
      <c r="I233" s="166"/>
      <c r="J233" s="226"/>
      <c r="K233" s="166"/>
      <c r="L233" s="226"/>
      <c r="M233" s="166"/>
      <c r="N233" s="226"/>
      <c r="O233" s="166"/>
      <c r="P233" s="226"/>
      <c r="Q233" s="166"/>
      <c r="R233" s="226"/>
      <c r="S233" s="1"/>
      <c r="T233" s="1"/>
      <c r="U233" s="1"/>
      <c r="V233" s="4"/>
      <c r="W233" s="4"/>
      <c r="X233" s="4"/>
      <c r="Y233" s="4"/>
      <c r="Z233" s="4"/>
      <c r="AA233" s="4"/>
      <c r="AB233" s="1"/>
      <c r="AC233" s="1"/>
      <c r="AD233" s="1"/>
      <c r="AE233" s="1"/>
      <c r="AF233" s="1"/>
      <c r="AG233" s="1"/>
      <c r="AH233" s="1"/>
      <c r="AI233" s="1"/>
    </row>
    <row r="234" spans="1:35" s="2" customFormat="1" ht="11.5" x14ac:dyDescent="0.25">
      <c r="A234" s="1"/>
      <c r="B234" s="227"/>
      <c r="C234" s="227"/>
      <c r="D234" s="225"/>
      <c r="E234" s="225"/>
      <c r="F234" s="226"/>
      <c r="G234" s="166"/>
      <c r="H234" s="226"/>
      <c r="I234" s="166"/>
      <c r="J234" s="226"/>
      <c r="K234" s="166"/>
      <c r="L234" s="226"/>
      <c r="M234" s="166"/>
      <c r="N234" s="226"/>
      <c r="O234" s="166"/>
      <c r="P234" s="226"/>
      <c r="Q234" s="166"/>
      <c r="R234" s="226"/>
      <c r="S234" s="1"/>
      <c r="T234" s="1"/>
      <c r="U234" s="1"/>
      <c r="V234" s="4"/>
      <c r="W234" s="4"/>
      <c r="X234" s="4"/>
      <c r="Y234" s="4"/>
      <c r="Z234" s="4"/>
      <c r="AA234" s="4"/>
      <c r="AB234" s="1"/>
      <c r="AC234" s="1"/>
      <c r="AD234" s="1"/>
      <c r="AE234" s="1"/>
      <c r="AF234" s="1"/>
      <c r="AG234" s="1"/>
      <c r="AH234" s="1"/>
      <c r="AI234" s="1"/>
    </row>
    <row r="235" spans="1:35" s="2" customFormat="1" ht="11.5" x14ac:dyDescent="0.25">
      <c r="A235" s="1"/>
      <c r="B235" s="227"/>
      <c r="C235" s="227"/>
      <c r="D235" s="225"/>
      <c r="E235" s="225"/>
      <c r="F235" s="226"/>
      <c r="G235" s="166"/>
      <c r="H235" s="226"/>
      <c r="I235" s="166"/>
      <c r="J235" s="226"/>
      <c r="K235" s="166"/>
      <c r="L235" s="226"/>
      <c r="M235" s="166"/>
      <c r="N235" s="226"/>
      <c r="O235" s="166"/>
      <c r="P235" s="226"/>
      <c r="Q235" s="166"/>
      <c r="R235" s="226"/>
      <c r="S235" s="1"/>
      <c r="T235" s="1"/>
      <c r="U235" s="1"/>
      <c r="V235" s="4"/>
      <c r="W235" s="4"/>
      <c r="X235" s="4"/>
      <c r="Y235" s="4"/>
      <c r="Z235" s="4"/>
      <c r="AA235" s="4"/>
      <c r="AB235" s="1"/>
      <c r="AC235" s="1"/>
      <c r="AD235" s="1"/>
      <c r="AE235" s="1"/>
      <c r="AF235" s="1"/>
      <c r="AG235" s="1"/>
      <c r="AH235" s="1"/>
      <c r="AI235" s="1"/>
    </row>
    <row r="236" spans="1:35" s="2" customFormat="1" ht="11.5" x14ac:dyDescent="0.25">
      <c r="A236" s="1"/>
      <c r="B236" s="227"/>
      <c r="C236" s="227"/>
      <c r="D236" s="225"/>
      <c r="E236" s="225"/>
      <c r="F236" s="226"/>
      <c r="G236" s="166"/>
      <c r="H236" s="226"/>
      <c r="I236" s="166"/>
      <c r="J236" s="226"/>
      <c r="K236" s="166"/>
      <c r="L236" s="226"/>
      <c r="M236" s="166"/>
      <c r="N236" s="226"/>
      <c r="O236" s="166"/>
      <c r="P236" s="226"/>
      <c r="Q236" s="166"/>
      <c r="R236" s="226"/>
      <c r="S236" s="1"/>
      <c r="T236" s="1"/>
      <c r="U236" s="1"/>
      <c r="V236" s="4"/>
      <c r="W236" s="4"/>
      <c r="X236" s="4"/>
      <c r="Y236" s="4"/>
      <c r="Z236" s="4"/>
      <c r="AA236" s="4"/>
      <c r="AB236" s="1"/>
      <c r="AC236" s="1"/>
      <c r="AD236" s="1"/>
      <c r="AE236" s="1"/>
      <c r="AF236" s="1"/>
      <c r="AG236" s="1"/>
      <c r="AH236" s="1"/>
      <c r="AI236" s="1"/>
    </row>
    <row r="237" spans="1:35" s="2" customFormat="1" ht="11.5" x14ac:dyDescent="0.25">
      <c r="A237" s="1"/>
      <c r="B237" s="227"/>
      <c r="C237" s="227"/>
      <c r="D237" s="225"/>
      <c r="E237" s="225"/>
      <c r="F237" s="226"/>
      <c r="G237" s="166"/>
      <c r="H237" s="226"/>
      <c r="I237" s="166"/>
      <c r="J237" s="226"/>
      <c r="K237" s="166"/>
      <c r="L237" s="226"/>
      <c r="M237" s="166"/>
      <c r="N237" s="226"/>
      <c r="O237" s="166"/>
      <c r="P237" s="226"/>
      <c r="Q237" s="166"/>
      <c r="R237" s="226"/>
      <c r="S237" s="1"/>
      <c r="T237" s="1"/>
      <c r="U237" s="1"/>
      <c r="V237" s="4"/>
      <c r="W237" s="4"/>
      <c r="X237" s="4"/>
      <c r="Y237" s="4"/>
      <c r="Z237" s="4"/>
      <c r="AA237" s="4"/>
      <c r="AB237" s="1"/>
      <c r="AC237" s="1"/>
      <c r="AD237" s="1"/>
      <c r="AE237" s="1"/>
      <c r="AF237" s="1"/>
      <c r="AG237" s="1"/>
      <c r="AH237" s="1"/>
      <c r="AI237" s="1"/>
    </row>
    <row r="238" spans="1:35" s="2" customFormat="1" ht="11.5" x14ac:dyDescent="0.25">
      <c r="A238" s="1"/>
      <c r="B238" s="227"/>
      <c r="C238" s="227"/>
      <c r="D238" s="225"/>
      <c r="E238" s="225"/>
      <c r="F238" s="226"/>
      <c r="G238" s="166"/>
      <c r="H238" s="226"/>
      <c r="I238" s="166"/>
      <c r="J238" s="226"/>
      <c r="K238" s="166"/>
      <c r="L238" s="226"/>
      <c r="M238" s="166"/>
      <c r="N238" s="226"/>
      <c r="O238" s="166"/>
      <c r="P238" s="226"/>
      <c r="Q238" s="166"/>
      <c r="R238" s="226"/>
      <c r="S238" s="1"/>
      <c r="T238" s="1"/>
      <c r="U238" s="1"/>
      <c r="V238" s="4"/>
      <c r="W238" s="4"/>
      <c r="X238" s="4"/>
      <c r="Y238" s="4"/>
      <c r="Z238" s="4"/>
      <c r="AA238" s="4"/>
      <c r="AB238" s="1"/>
      <c r="AC238" s="1"/>
      <c r="AD238" s="1"/>
      <c r="AE238" s="1"/>
      <c r="AF238" s="1"/>
      <c r="AG238" s="1"/>
      <c r="AH238" s="1"/>
      <c r="AI238" s="1"/>
    </row>
    <row r="239" spans="1:35" s="2" customFormat="1" ht="11.5" x14ac:dyDescent="0.25">
      <c r="A239" s="1"/>
      <c r="B239" s="227"/>
      <c r="C239" s="227"/>
      <c r="D239" s="225"/>
      <c r="E239" s="225"/>
      <c r="F239" s="226"/>
      <c r="G239" s="166"/>
      <c r="H239" s="226"/>
      <c r="I239" s="166"/>
      <c r="J239" s="226"/>
      <c r="K239" s="166"/>
      <c r="L239" s="226"/>
      <c r="M239" s="166"/>
      <c r="N239" s="226"/>
      <c r="O239" s="166"/>
      <c r="P239" s="226"/>
      <c r="Q239" s="166"/>
      <c r="R239" s="226"/>
      <c r="S239" s="1"/>
      <c r="T239" s="1"/>
      <c r="U239" s="1"/>
      <c r="V239" s="4"/>
      <c r="W239" s="4"/>
      <c r="X239" s="4"/>
      <c r="Y239" s="4"/>
      <c r="Z239" s="4"/>
      <c r="AA239" s="4"/>
      <c r="AB239" s="1"/>
      <c r="AC239" s="1"/>
      <c r="AD239" s="1"/>
      <c r="AE239" s="1"/>
      <c r="AF239" s="1"/>
      <c r="AG239" s="1"/>
      <c r="AH239" s="1"/>
      <c r="AI239" s="1"/>
    </row>
    <row r="240" spans="1:35" s="2" customFormat="1" ht="11.5" x14ac:dyDescent="0.25">
      <c r="A240" s="1"/>
      <c r="B240" s="227"/>
      <c r="C240" s="227"/>
      <c r="D240" s="225"/>
      <c r="E240" s="225"/>
      <c r="F240" s="226"/>
      <c r="G240" s="166"/>
      <c r="H240" s="226"/>
      <c r="I240" s="166"/>
      <c r="J240" s="226"/>
      <c r="K240" s="166"/>
      <c r="L240" s="226"/>
      <c r="M240" s="166"/>
      <c r="N240" s="226"/>
      <c r="O240" s="166"/>
      <c r="P240" s="226"/>
      <c r="Q240" s="166"/>
      <c r="R240" s="226"/>
      <c r="S240" s="1"/>
      <c r="T240" s="1"/>
      <c r="U240" s="1"/>
      <c r="V240" s="4"/>
      <c r="W240" s="4"/>
      <c r="X240" s="4"/>
      <c r="Y240" s="4"/>
      <c r="Z240" s="4"/>
      <c r="AA240" s="4"/>
      <c r="AB240" s="1"/>
      <c r="AC240" s="1"/>
      <c r="AD240" s="1"/>
      <c r="AE240" s="1"/>
      <c r="AF240" s="1"/>
      <c r="AG240" s="1"/>
      <c r="AH240" s="1"/>
      <c r="AI240" s="1"/>
    </row>
    <row r="241" spans="1:35" s="2" customFormat="1" ht="11.5" x14ac:dyDescent="0.25">
      <c r="A241" s="1"/>
      <c r="B241" s="227"/>
      <c r="C241" s="227"/>
      <c r="D241" s="225"/>
      <c r="E241" s="225"/>
      <c r="F241" s="226"/>
      <c r="G241" s="166"/>
      <c r="H241" s="226"/>
      <c r="I241" s="166"/>
      <c r="J241" s="226"/>
      <c r="K241" s="166"/>
      <c r="L241" s="226"/>
      <c r="M241" s="166"/>
      <c r="N241" s="226"/>
      <c r="O241" s="166"/>
      <c r="P241" s="226"/>
      <c r="Q241" s="166"/>
      <c r="R241" s="226"/>
      <c r="S241" s="1"/>
      <c r="T241" s="1"/>
      <c r="U241" s="1"/>
      <c r="V241" s="4"/>
      <c r="W241" s="4"/>
      <c r="X241" s="4"/>
      <c r="Y241" s="4"/>
      <c r="Z241" s="4"/>
      <c r="AA241" s="4"/>
      <c r="AB241" s="1"/>
      <c r="AC241" s="1"/>
      <c r="AD241" s="1"/>
      <c r="AE241" s="1"/>
      <c r="AF241" s="1"/>
      <c r="AG241" s="1"/>
      <c r="AH241" s="1"/>
      <c r="AI241" s="1"/>
    </row>
    <row r="242" spans="1:35" s="2" customFormat="1" ht="11.5" x14ac:dyDescent="0.25">
      <c r="A242" s="1"/>
      <c r="B242" s="227"/>
      <c r="C242" s="227"/>
      <c r="D242" s="225"/>
      <c r="E242" s="225"/>
      <c r="F242" s="226"/>
      <c r="G242" s="166"/>
      <c r="H242" s="226"/>
      <c r="I242" s="166"/>
      <c r="J242" s="226"/>
      <c r="K242" s="166"/>
      <c r="L242" s="226"/>
      <c r="M242" s="166"/>
      <c r="N242" s="226"/>
      <c r="O242" s="166"/>
      <c r="P242" s="226"/>
      <c r="Q242" s="166"/>
      <c r="R242" s="226"/>
      <c r="S242" s="1"/>
      <c r="T242" s="1"/>
      <c r="U242" s="1"/>
      <c r="V242" s="4"/>
      <c r="W242" s="4"/>
      <c r="X242" s="4"/>
      <c r="Y242" s="4"/>
      <c r="Z242" s="4"/>
      <c r="AA242" s="4"/>
      <c r="AB242" s="1"/>
      <c r="AC242" s="1"/>
      <c r="AD242" s="1"/>
      <c r="AE242" s="1"/>
      <c r="AF242" s="1"/>
      <c r="AG242" s="1"/>
      <c r="AH242" s="1"/>
      <c r="AI242" s="1"/>
    </row>
    <row r="243" spans="1:35" s="2" customFormat="1" ht="11.5" x14ac:dyDescent="0.25">
      <c r="A243" s="1"/>
      <c r="B243" s="227"/>
      <c r="C243" s="227"/>
      <c r="D243" s="225"/>
      <c r="E243" s="225"/>
      <c r="F243" s="226"/>
      <c r="G243" s="166"/>
      <c r="H243" s="226"/>
      <c r="I243" s="166"/>
      <c r="J243" s="226"/>
      <c r="K243" s="166"/>
      <c r="L243" s="226"/>
      <c r="M243" s="166"/>
      <c r="N243" s="226"/>
      <c r="O243" s="166"/>
      <c r="P243" s="226"/>
      <c r="Q243" s="166"/>
      <c r="R243" s="226"/>
      <c r="S243" s="1"/>
      <c r="T243" s="1"/>
      <c r="U243" s="1"/>
      <c r="V243" s="4"/>
      <c r="W243" s="4"/>
      <c r="X243" s="4"/>
      <c r="Y243" s="4"/>
      <c r="Z243" s="4"/>
      <c r="AA243" s="4"/>
      <c r="AB243" s="1"/>
      <c r="AC243" s="1"/>
      <c r="AD243" s="1"/>
      <c r="AE243" s="1"/>
      <c r="AF243" s="1"/>
      <c r="AG243" s="1"/>
      <c r="AH243" s="1"/>
      <c r="AI243" s="1"/>
    </row>
    <row r="244" spans="1:35" s="2" customFormat="1" ht="11.5" x14ac:dyDescent="0.25">
      <c r="A244" s="1"/>
      <c r="B244" s="227"/>
      <c r="C244" s="227"/>
      <c r="D244" s="225"/>
      <c r="E244" s="225"/>
      <c r="F244" s="226"/>
      <c r="G244" s="166"/>
      <c r="H244" s="226"/>
      <c r="I244" s="166"/>
      <c r="J244" s="226"/>
      <c r="K244" s="166"/>
      <c r="L244" s="226"/>
      <c r="M244" s="166"/>
      <c r="N244" s="226"/>
      <c r="O244" s="166"/>
      <c r="P244" s="226"/>
      <c r="Q244" s="166"/>
      <c r="R244" s="226"/>
      <c r="S244" s="1"/>
      <c r="T244" s="1"/>
      <c r="U244" s="1"/>
      <c r="V244" s="4"/>
      <c r="W244" s="4"/>
      <c r="X244" s="4"/>
      <c r="Y244" s="4"/>
      <c r="Z244" s="4"/>
      <c r="AA244" s="4"/>
      <c r="AB244" s="1"/>
      <c r="AC244" s="1"/>
      <c r="AD244" s="1"/>
      <c r="AE244" s="1"/>
      <c r="AF244" s="1"/>
      <c r="AG244" s="1"/>
      <c r="AH244" s="1"/>
      <c r="AI244" s="1"/>
    </row>
    <row r="245" spans="1:35" s="2" customFormat="1" ht="11.5" x14ac:dyDescent="0.25">
      <c r="A245" s="1"/>
      <c r="B245" s="227"/>
      <c r="C245" s="227"/>
      <c r="D245" s="225"/>
      <c r="E245" s="225"/>
      <c r="F245" s="226"/>
      <c r="G245" s="166"/>
      <c r="H245" s="226"/>
      <c r="I245" s="166"/>
      <c r="J245" s="226"/>
      <c r="K245" s="166"/>
      <c r="L245" s="226"/>
      <c r="M245" s="166"/>
      <c r="N245" s="226"/>
      <c r="O245" s="166"/>
      <c r="P245" s="226"/>
      <c r="Q245" s="166"/>
      <c r="R245" s="226"/>
      <c r="S245" s="1"/>
      <c r="T245" s="1"/>
      <c r="U245" s="1"/>
      <c r="V245" s="4"/>
      <c r="W245" s="4"/>
      <c r="X245" s="4"/>
      <c r="Y245" s="4"/>
      <c r="Z245" s="4"/>
      <c r="AA245" s="4"/>
      <c r="AB245" s="1"/>
      <c r="AC245" s="1"/>
      <c r="AD245" s="1"/>
      <c r="AE245" s="1"/>
      <c r="AF245" s="1"/>
      <c r="AG245" s="1"/>
      <c r="AH245" s="1"/>
      <c r="AI245" s="1"/>
    </row>
    <row r="246" spans="1:35" s="2" customFormat="1" ht="11.5" x14ac:dyDescent="0.25">
      <c r="A246" s="1"/>
      <c r="B246" s="227"/>
      <c r="C246" s="227"/>
      <c r="D246" s="225"/>
      <c r="E246" s="225"/>
      <c r="F246" s="226"/>
      <c r="G246" s="166"/>
      <c r="H246" s="226"/>
      <c r="I246" s="166"/>
      <c r="J246" s="226"/>
      <c r="K246" s="166"/>
      <c r="L246" s="226"/>
      <c r="M246" s="166"/>
      <c r="N246" s="226"/>
      <c r="O246" s="166"/>
      <c r="P246" s="226"/>
      <c r="Q246" s="166"/>
      <c r="R246" s="226"/>
      <c r="S246" s="1"/>
      <c r="T246" s="1"/>
      <c r="U246" s="1"/>
      <c r="V246" s="4"/>
      <c r="W246" s="4"/>
      <c r="X246" s="4"/>
      <c r="Y246" s="4"/>
      <c r="Z246" s="4"/>
      <c r="AA246" s="4"/>
      <c r="AB246" s="1"/>
      <c r="AC246" s="1"/>
      <c r="AD246" s="1"/>
      <c r="AE246" s="1"/>
      <c r="AF246" s="1"/>
      <c r="AG246" s="1"/>
      <c r="AH246" s="1"/>
      <c r="AI246" s="1"/>
    </row>
    <row r="247" spans="1:35" s="2" customFormat="1" ht="11.5" x14ac:dyDescent="0.25">
      <c r="A247" s="1"/>
      <c r="B247" s="227"/>
      <c r="C247" s="227"/>
      <c r="D247" s="225"/>
      <c r="E247" s="225"/>
      <c r="F247" s="226"/>
      <c r="G247" s="166"/>
      <c r="H247" s="226"/>
      <c r="I247" s="166"/>
      <c r="J247" s="226"/>
      <c r="K247" s="166"/>
      <c r="L247" s="226"/>
      <c r="M247" s="166"/>
      <c r="N247" s="226"/>
      <c r="O247" s="166"/>
      <c r="P247" s="226"/>
      <c r="Q247" s="166"/>
      <c r="R247" s="226"/>
      <c r="S247" s="1"/>
      <c r="T247" s="1"/>
      <c r="U247" s="1"/>
      <c r="V247" s="4"/>
      <c r="W247" s="4"/>
      <c r="X247" s="4"/>
      <c r="Y247" s="4"/>
      <c r="Z247" s="4"/>
      <c r="AA247" s="4"/>
      <c r="AB247" s="1"/>
      <c r="AC247" s="1"/>
      <c r="AD247" s="1"/>
      <c r="AE247" s="1"/>
      <c r="AF247" s="1"/>
      <c r="AG247" s="1"/>
      <c r="AH247" s="1"/>
      <c r="AI247" s="1"/>
    </row>
    <row r="248" spans="1:35" s="2" customFormat="1" ht="11.5" x14ac:dyDescent="0.25">
      <c r="A248" s="1"/>
      <c r="B248" s="227"/>
      <c r="C248" s="227"/>
      <c r="D248" s="225"/>
      <c r="E248" s="225"/>
      <c r="F248" s="226"/>
      <c r="G248" s="166"/>
      <c r="H248" s="226"/>
      <c r="I248" s="166"/>
      <c r="J248" s="226"/>
      <c r="K248" s="166"/>
      <c r="L248" s="226"/>
      <c r="M248" s="166"/>
      <c r="N248" s="226"/>
      <c r="O248" s="166"/>
      <c r="P248" s="226"/>
      <c r="Q248" s="166"/>
      <c r="R248" s="226"/>
      <c r="S248" s="1"/>
      <c r="T248" s="1"/>
      <c r="U248" s="1"/>
      <c r="V248" s="4"/>
      <c r="W248" s="4"/>
      <c r="X248" s="4"/>
      <c r="Y248" s="4"/>
      <c r="Z248" s="4"/>
      <c r="AA248" s="4"/>
      <c r="AB248" s="1"/>
      <c r="AC248" s="1"/>
      <c r="AD248" s="1"/>
      <c r="AE248" s="1"/>
      <c r="AF248" s="1"/>
      <c r="AG248" s="1"/>
      <c r="AH248" s="1"/>
      <c r="AI248" s="1"/>
    </row>
    <row r="249" spans="1:35" s="2" customFormat="1" ht="11.5" x14ac:dyDescent="0.25">
      <c r="A249" s="1"/>
      <c r="B249" s="227"/>
      <c r="C249" s="227"/>
      <c r="D249" s="225"/>
      <c r="E249" s="225"/>
      <c r="F249" s="226"/>
      <c r="G249" s="166"/>
      <c r="H249" s="226"/>
      <c r="I249" s="166"/>
      <c r="J249" s="226"/>
      <c r="K249" s="166"/>
      <c r="L249" s="226"/>
      <c r="M249" s="166"/>
      <c r="N249" s="226"/>
      <c r="O249" s="166"/>
      <c r="P249" s="226"/>
      <c r="Q249" s="166"/>
      <c r="R249" s="226"/>
      <c r="S249" s="1"/>
      <c r="T249" s="1"/>
      <c r="U249" s="1"/>
      <c r="V249" s="4"/>
      <c r="W249" s="4"/>
      <c r="X249" s="4"/>
      <c r="Y249" s="4"/>
      <c r="Z249" s="4"/>
      <c r="AA249" s="4"/>
      <c r="AB249" s="1"/>
      <c r="AC249" s="1"/>
      <c r="AD249" s="1"/>
      <c r="AE249" s="1"/>
      <c r="AF249" s="1"/>
      <c r="AG249" s="1"/>
      <c r="AH249" s="1"/>
      <c r="AI249" s="1"/>
    </row>
    <row r="250" spans="1:35" s="2" customFormat="1" ht="11.5" x14ac:dyDescent="0.25">
      <c r="A250" s="1"/>
      <c r="B250" s="227"/>
      <c r="C250" s="227"/>
      <c r="D250" s="225"/>
      <c r="E250" s="225"/>
      <c r="F250" s="226"/>
      <c r="G250" s="166"/>
      <c r="H250" s="226"/>
      <c r="I250" s="166"/>
      <c r="J250" s="226"/>
      <c r="K250" s="166"/>
      <c r="L250" s="226"/>
      <c r="M250" s="166"/>
      <c r="N250" s="226"/>
      <c r="O250" s="166"/>
      <c r="P250" s="226"/>
      <c r="Q250" s="166"/>
      <c r="R250" s="226"/>
      <c r="S250" s="1"/>
      <c r="T250" s="1"/>
      <c r="U250" s="1"/>
      <c r="V250" s="4"/>
      <c r="W250" s="4"/>
      <c r="X250" s="4"/>
      <c r="Y250" s="4"/>
      <c r="Z250" s="4"/>
      <c r="AA250" s="4"/>
      <c r="AB250" s="1"/>
      <c r="AC250" s="1"/>
      <c r="AD250" s="1"/>
      <c r="AE250" s="1"/>
      <c r="AF250" s="1"/>
      <c r="AG250" s="1"/>
      <c r="AH250" s="1"/>
      <c r="AI250" s="1"/>
    </row>
    <row r="251" spans="1:35" s="2" customFormat="1" ht="11.5" x14ac:dyDescent="0.25">
      <c r="A251" s="1"/>
      <c r="B251" s="227"/>
      <c r="C251" s="227"/>
      <c r="D251" s="225"/>
      <c r="E251" s="225"/>
      <c r="F251" s="226"/>
      <c r="G251" s="166"/>
      <c r="H251" s="226"/>
      <c r="I251" s="166"/>
      <c r="J251" s="226"/>
      <c r="K251" s="166"/>
      <c r="L251" s="226"/>
      <c r="M251" s="166"/>
      <c r="N251" s="226"/>
      <c r="O251" s="166"/>
      <c r="P251" s="226"/>
      <c r="Q251" s="166"/>
      <c r="R251" s="226"/>
      <c r="S251" s="1"/>
      <c r="T251" s="1"/>
      <c r="U251" s="1"/>
      <c r="V251" s="4"/>
      <c r="W251" s="4"/>
      <c r="X251" s="4"/>
      <c r="Y251" s="4"/>
      <c r="Z251" s="4"/>
      <c r="AA251" s="4"/>
      <c r="AB251" s="1"/>
      <c r="AC251" s="1"/>
      <c r="AD251" s="1"/>
      <c r="AE251" s="1"/>
      <c r="AF251" s="1"/>
      <c r="AG251" s="1"/>
      <c r="AH251" s="1"/>
      <c r="AI251" s="1"/>
    </row>
    <row r="252" spans="1:35" s="2" customFormat="1" ht="11.5" x14ac:dyDescent="0.25">
      <c r="A252" s="1"/>
      <c r="B252" s="227"/>
      <c r="C252" s="227"/>
      <c r="D252" s="225"/>
      <c r="E252" s="225"/>
      <c r="F252" s="226"/>
      <c r="G252" s="166"/>
      <c r="H252" s="226"/>
      <c r="I252" s="166"/>
      <c r="J252" s="226"/>
      <c r="K252" s="166"/>
      <c r="L252" s="226"/>
      <c r="M252" s="166"/>
      <c r="N252" s="226"/>
      <c r="O252" s="166"/>
      <c r="P252" s="226"/>
      <c r="Q252" s="166"/>
      <c r="R252" s="226"/>
      <c r="S252" s="1"/>
      <c r="T252" s="1"/>
      <c r="U252" s="1"/>
      <c r="V252" s="4"/>
      <c r="W252" s="4"/>
      <c r="X252" s="4"/>
      <c r="Y252" s="4"/>
      <c r="Z252" s="4"/>
      <c r="AA252" s="4"/>
      <c r="AB252" s="1"/>
      <c r="AC252" s="1"/>
      <c r="AD252" s="1"/>
      <c r="AE252" s="1"/>
      <c r="AF252" s="1"/>
      <c r="AG252" s="1"/>
      <c r="AH252" s="1"/>
      <c r="AI252" s="1"/>
    </row>
    <row r="253" spans="1:35" s="2" customFormat="1" ht="11.5" x14ac:dyDescent="0.25">
      <c r="A253" s="1"/>
      <c r="B253" s="227"/>
      <c r="C253" s="227"/>
      <c r="D253" s="225"/>
      <c r="E253" s="225"/>
      <c r="F253" s="226"/>
      <c r="G253" s="166"/>
      <c r="H253" s="226"/>
      <c r="I253" s="166"/>
      <c r="J253" s="226"/>
      <c r="K253" s="166"/>
      <c r="L253" s="226"/>
      <c r="M253" s="166"/>
      <c r="N253" s="226"/>
      <c r="O253" s="166"/>
      <c r="P253" s="226"/>
      <c r="Q253" s="166"/>
      <c r="R253" s="226"/>
      <c r="S253" s="1"/>
      <c r="T253" s="1"/>
      <c r="U253" s="1"/>
      <c r="V253" s="4"/>
      <c r="W253" s="4"/>
      <c r="X253" s="4"/>
      <c r="Y253" s="4"/>
      <c r="Z253" s="4"/>
      <c r="AA253" s="4"/>
      <c r="AB253" s="1"/>
      <c r="AC253" s="1"/>
      <c r="AD253" s="1"/>
      <c r="AE253" s="1"/>
      <c r="AF253" s="1"/>
      <c r="AG253" s="1"/>
      <c r="AH253" s="1"/>
      <c r="AI253" s="1"/>
    </row>
    <row r="254" spans="1:35" s="2" customFormat="1" ht="11.5" x14ac:dyDescent="0.25">
      <c r="A254" s="1"/>
      <c r="B254" s="227"/>
      <c r="C254" s="227"/>
      <c r="D254" s="225"/>
      <c r="E254" s="225"/>
      <c r="F254" s="226"/>
      <c r="G254" s="166"/>
      <c r="H254" s="226"/>
      <c r="I254" s="166"/>
      <c r="J254" s="226"/>
      <c r="K254" s="166"/>
      <c r="L254" s="226"/>
      <c r="M254" s="166"/>
      <c r="N254" s="226"/>
      <c r="O254" s="166"/>
      <c r="P254" s="226"/>
      <c r="Q254" s="166"/>
      <c r="R254" s="226"/>
      <c r="S254" s="1"/>
      <c r="T254" s="1"/>
      <c r="U254" s="1"/>
      <c r="V254" s="4"/>
      <c r="W254" s="4"/>
      <c r="X254" s="4"/>
      <c r="Y254" s="4"/>
      <c r="Z254" s="4"/>
      <c r="AA254" s="4"/>
      <c r="AB254" s="1"/>
      <c r="AC254" s="1"/>
      <c r="AD254" s="1"/>
      <c r="AE254" s="1"/>
      <c r="AF254" s="1"/>
      <c r="AG254" s="1"/>
      <c r="AH254" s="1"/>
      <c r="AI254" s="1"/>
    </row>
    <row r="255" spans="1:35" s="2" customFormat="1" ht="11.5" x14ac:dyDescent="0.25">
      <c r="A255" s="1"/>
      <c r="B255" s="227"/>
      <c r="C255" s="227"/>
      <c r="D255" s="225"/>
      <c r="E255" s="225"/>
      <c r="F255" s="226"/>
      <c r="G255" s="166"/>
      <c r="H255" s="226"/>
      <c r="I255" s="166"/>
      <c r="J255" s="226"/>
      <c r="K255" s="166"/>
      <c r="L255" s="226"/>
      <c r="M255" s="166"/>
      <c r="N255" s="226"/>
      <c r="O255" s="166"/>
      <c r="P255" s="226"/>
      <c r="Q255" s="166"/>
      <c r="R255" s="226"/>
      <c r="S255" s="1"/>
      <c r="T255" s="1"/>
      <c r="U255" s="1"/>
      <c r="V255" s="4"/>
      <c r="W255" s="4"/>
      <c r="X255" s="4"/>
      <c r="Y255" s="4"/>
      <c r="Z255" s="4"/>
      <c r="AA255" s="4"/>
      <c r="AB255" s="1"/>
      <c r="AC255" s="1"/>
      <c r="AD255" s="1"/>
      <c r="AE255" s="1"/>
      <c r="AF255" s="1"/>
      <c r="AG255" s="1"/>
      <c r="AH255" s="1"/>
      <c r="AI255" s="1"/>
    </row>
    <row r="256" spans="1:35" s="2" customFormat="1" ht="11.5" x14ac:dyDescent="0.25">
      <c r="A256" s="1"/>
      <c r="B256" s="227"/>
      <c r="C256" s="227"/>
      <c r="D256" s="225"/>
      <c r="E256" s="225"/>
      <c r="F256" s="226"/>
      <c r="G256" s="166"/>
      <c r="H256" s="226"/>
      <c r="I256" s="166"/>
      <c r="J256" s="226"/>
      <c r="K256" s="166"/>
      <c r="L256" s="226"/>
      <c r="M256" s="166"/>
      <c r="N256" s="226"/>
      <c r="O256" s="166"/>
      <c r="P256" s="226"/>
      <c r="Q256" s="166"/>
      <c r="R256" s="226"/>
      <c r="S256" s="1"/>
      <c r="T256" s="1"/>
      <c r="U256" s="1"/>
      <c r="V256" s="4"/>
      <c r="W256" s="4"/>
      <c r="X256" s="4"/>
      <c r="Y256" s="4"/>
      <c r="Z256" s="4"/>
      <c r="AA256" s="4"/>
      <c r="AB256" s="1"/>
      <c r="AC256" s="1"/>
      <c r="AD256" s="1"/>
      <c r="AE256" s="1"/>
      <c r="AF256" s="1"/>
      <c r="AG256" s="1"/>
      <c r="AH256" s="1"/>
      <c r="AI256" s="1"/>
    </row>
    <row r="257" spans="1:35" s="2" customFormat="1" ht="11.5" x14ac:dyDescent="0.25">
      <c r="A257" s="1"/>
      <c r="B257" s="227"/>
      <c r="C257" s="227"/>
      <c r="D257" s="225"/>
      <c r="E257" s="225"/>
      <c r="F257" s="226"/>
      <c r="G257" s="166"/>
      <c r="H257" s="226"/>
      <c r="I257" s="166"/>
      <c r="J257" s="226"/>
      <c r="K257" s="166"/>
      <c r="L257" s="226"/>
      <c r="M257" s="166"/>
      <c r="N257" s="226"/>
      <c r="O257" s="166"/>
      <c r="P257" s="226"/>
      <c r="Q257" s="166"/>
      <c r="R257" s="226"/>
      <c r="S257" s="1"/>
      <c r="T257" s="1"/>
      <c r="U257" s="1"/>
      <c r="V257" s="4"/>
      <c r="W257" s="4"/>
      <c r="X257" s="4"/>
      <c r="Y257" s="4"/>
      <c r="Z257" s="4"/>
      <c r="AA257" s="4"/>
      <c r="AB257" s="1"/>
      <c r="AC257" s="1"/>
      <c r="AD257" s="1"/>
      <c r="AE257" s="1"/>
      <c r="AF257" s="1"/>
      <c r="AG257" s="1"/>
      <c r="AH257" s="1"/>
      <c r="AI257" s="1"/>
    </row>
    <row r="258" spans="1:35" s="2" customFormat="1" ht="11.5" x14ac:dyDescent="0.25">
      <c r="A258" s="1"/>
      <c r="B258" s="227"/>
      <c r="C258" s="227"/>
      <c r="D258" s="225"/>
      <c r="E258" s="225"/>
      <c r="F258" s="226"/>
      <c r="G258" s="166"/>
      <c r="H258" s="226"/>
      <c r="I258" s="166"/>
      <c r="J258" s="226"/>
      <c r="K258" s="166"/>
      <c r="L258" s="226"/>
      <c r="M258" s="166"/>
      <c r="N258" s="226"/>
      <c r="O258" s="166"/>
      <c r="P258" s="226"/>
      <c r="Q258" s="166"/>
      <c r="R258" s="226"/>
      <c r="S258" s="1"/>
      <c r="T258" s="1"/>
      <c r="U258" s="1"/>
      <c r="V258" s="4"/>
      <c r="W258" s="4"/>
      <c r="X258" s="4"/>
      <c r="Y258" s="4"/>
      <c r="Z258" s="4"/>
      <c r="AA258" s="4"/>
      <c r="AB258" s="1"/>
      <c r="AC258" s="1"/>
      <c r="AD258" s="1"/>
      <c r="AE258" s="1"/>
      <c r="AF258" s="1"/>
      <c r="AG258" s="1"/>
      <c r="AH258" s="1"/>
      <c r="AI258" s="1"/>
    </row>
    <row r="259" spans="1:35" s="2" customFormat="1" ht="11.5" x14ac:dyDescent="0.25">
      <c r="A259" s="1"/>
      <c r="B259" s="227"/>
      <c r="C259" s="227"/>
      <c r="D259" s="225"/>
      <c r="E259" s="225"/>
      <c r="F259" s="226"/>
      <c r="G259" s="166"/>
      <c r="H259" s="226"/>
      <c r="I259" s="166"/>
      <c r="J259" s="226"/>
      <c r="K259" s="166"/>
      <c r="L259" s="226"/>
      <c r="M259" s="166"/>
      <c r="N259" s="226"/>
      <c r="O259" s="166"/>
      <c r="P259" s="226"/>
      <c r="Q259" s="166"/>
      <c r="R259" s="226"/>
      <c r="S259" s="1"/>
      <c r="T259" s="1"/>
      <c r="U259" s="1"/>
      <c r="V259" s="4"/>
      <c r="W259" s="4"/>
      <c r="X259" s="4"/>
      <c r="Y259" s="4"/>
      <c r="Z259" s="4"/>
      <c r="AA259" s="4"/>
      <c r="AB259" s="1"/>
      <c r="AC259" s="1"/>
      <c r="AD259" s="1"/>
      <c r="AE259" s="1"/>
      <c r="AF259" s="1"/>
      <c r="AG259" s="1"/>
      <c r="AH259" s="1"/>
      <c r="AI259" s="1"/>
    </row>
    <row r="260" spans="1:35" s="2" customFormat="1" ht="11.5" x14ac:dyDescent="0.25">
      <c r="A260" s="1"/>
      <c r="B260" s="227"/>
      <c r="C260" s="227"/>
      <c r="D260" s="225"/>
      <c r="E260" s="225"/>
      <c r="F260" s="226"/>
      <c r="G260" s="166"/>
      <c r="H260" s="226"/>
      <c r="I260" s="166"/>
      <c r="J260" s="226"/>
      <c r="K260" s="166"/>
      <c r="L260" s="226"/>
      <c r="M260" s="166"/>
      <c r="N260" s="226"/>
      <c r="O260" s="166"/>
      <c r="P260" s="226"/>
      <c r="Q260" s="166"/>
      <c r="R260" s="226"/>
      <c r="S260" s="1"/>
      <c r="T260" s="1"/>
      <c r="U260" s="1"/>
      <c r="V260" s="4"/>
      <c r="W260" s="4"/>
      <c r="X260" s="4"/>
      <c r="Y260" s="4"/>
      <c r="Z260" s="4"/>
      <c r="AA260" s="4"/>
      <c r="AB260" s="1"/>
      <c r="AC260" s="1"/>
      <c r="AD260" s="1"/>
      <c r="AE260" s="1"/>
      <c r="AF260" s="1"/>
      <c r="AG260" s="1"/>
      <c r="AH260" s="1"/>
      <c r="AI260" s="1"/>
    </row>
    <row r="261" spans="1:35" s="2" customFormat="1" ht="11.5" x14ac:dyDescent="0.25">
      <c r="A261" s="1"/>
      <c r="B261" s="227"/>
      <c r="C261" s="227"/>
      <c r="D261" s="225"/>
      <c r="E261" s="225"/>
      <c r="F261" s="226"/>
      <c r="G261" s="166"/>
      <c r="H261" s="226"/>
      <c r="I261" s="166"/>
      <c r="J261" s="226"/>
      <c r="K261" s="166"/>
      <c r="L261" s="226"/>
      <c r="M261" s="166"/>
      <c r="N261" s="226"/>
      <c r="O261" s="166"/>
      <c r="P261" s="226"/>
      <c r="Q261" s="166"/>
      <c r="R261" s="226"/>
      <c r="S261" s="1"/>
      <c r="T261" s="1"/>
      <c r="U261" s="1"/>
      <c r="V261" s="4"/>
      <c r="W261" s="4"/>
      <c r="X261" s="4"/>
      <c r="Y261" s="4"/>
      <c r="Z261" s="4"/>
      <c r="AA261" s="4"/>
      <c r="AB261" s="1"/>
      <c r="AC261" s="1"/>
      <c r="AD261" s="1"/>
      <c r="AE261" s="1"/>
      <c r="AF261" s="1"/>
      <c r="AG261" s="1"/>
      <c r="AH261" s="1"/>
      <c r="AI261" s="1"/>
    </row>
    <row r="262" spans="1:35" s="2" customFormat="1" ht="11.5" x14ac:dyDescent="0.25">
      <c r="A262" s="1"/>
      <c r="B262" s="227"/>
      <c r="C262" s="227"/>
      <c r="D262" s="225"/>
      <c r="E262" s="225"/>
      <c r="F262" s="226"/>
      <c r="G262" s="166"/>
      <c r="H262" s="226"/>
      <c r="I262" s="166"/>
      <c r="J262" s="226"/>
      <c r="K262" s="166"/>
      <c r="L262" s="226"/>
      <c r="M262" s="166"/>
      <c r="N262" s="226"/>
      <c r="O262" s="166"/>
      <c r="P262" s="226"/>
      <c r="Q262" s="166"/>
      <c r="R262" s="226"/>
      <c r="S262" s="1"/>
      <c r="T262" s="1"/>
      <c r="U262" s="1"/>
      <c r="V262" s="4"/>
      <c r="W262" s="4"/>
      <c r="X262" s="4"/>
      <c r="Y262" s="4"/>
      <c r="Z262" s="4"/>
      <c r="AA262" s="4"/>
      <c r="AB262" s="1"/>
      <c r="AC262" s="1"/>
      <c r="AD262" s="1"/>
      <c r="AE262" s="1"/>
      <c r="AF262" s="1"/>
      <c r="AG262" s="1"/>
      <c r="AH262" s="1"/>
      <c r="AI262" s="1"/>
    </row>
    <row r="263" spans="1:35" s="2" customFormat="1" ht="11.5" x14ac:dyDescent="0.25">
      <c r="A263" s="1"/>
      <c r="B263" s="227"/>
      <c r="C263" s="227"/>
      <c r="D263" s="225"/>
      <c r="E263" s="225"/>
      <c r="F263" s="226"/>
      <c r="G263" s="166"/>
      <c r="H263" s="226"/>
      <c r="I263" s="166"/>
      <c r="J263" s="226"/>
      <c r="K263" s="166"/>
      <c r="L263" s="226"/>
      <c r="M263" s="166"/>
      <c r="N263" s="226"/>
      <c r="O263" s="166"/>
      <c r="P263" s="226"/>
      <c r="Q263" s="166"/>
      <c r="R263" s="226"/>
      <c r="S263" s="1"/>
      <c r="T263" s="1"/>
      <c r="U263" s="1"/>
      <c r="V263" s="4"/>
      <c r="W263" s="4"/>
      <c r="X263" s="4"/>
      <c r="Y263" s="4"/>
      <c r="Z263" s="4"/>
      <c r="AA263" s="4"/>
      <c r="AB263" s="1"/>
      <c r="AC263" s="1"/>
      <c r="AD263" s="1"/>
      <c r="AE263" s="1"/>
      <c r="AF263" s="1"/>
      <c r="AG263" s="1"/>
      <c r="AH263" s="1"/>
      <c r="AI263" s="1"/>
    </row>
    <row r="264" spans="1:35" s="2" customFormat="1" ht="11.5" x14ac:dyDescent="0.25">
      <c r="A264" s="1"/>
      <c r="B264" s="227"/>
      <c r="C264" s="227"/>
      <c r="D264" s="225"/>
      <c r="E264" s="225"/>
      <c r="F264" s="226"/>
      <c r="G264" s="166"/>
      <c r="H264" s="226"/>
      <c r="I264" s="166"/>
      <c r="J264" s="226"/>
      <c r="K264" s="166"/>
      <c r="L264" s="226"/>
      <c r="M264" s="166"/>
      <c r="N264" s="226"/>
      <c r="O264" s="166"/>
      <c r="P264" s="226"/>
      <c r="Q264" s="166"/>
      <c r="R264" s="226"/>
      <c r="S264" s="1"/>
      <c r="T264" s="1"/>
      <c r="U264" s="1"/>
      <c r="V264" s="4"/>
      <c r="W264" s="4"/>
      <c r="X264" s="4"/>
      <c r="Y264" s="4"/>
      <c r="Z264" s="4"/>
      <c r="AA264" s="4"/>
      <c r="AB264" s="1"/>
      <c r="AC264" s="1"/>
      <c r="AD264" s="1"/>
      <c r="AE264" s="1"/>
      <c r="AF264" s="1"/>
      <c r="AG264" s="1"/>
      <c r="AH264" s="1"/>
      <c r="AI264" s="1"/>
    </row>
    <row r="265" spans="1:35" s="2" customFormat="1" ht="11.5" x14ac:dyDescent="0.25">
      <c r="A265" s="1"/>
      <c r="B265" s="227"/>
      <c r="C265" s="227"/>
      <c r="D265" s="225"/>
      <c r="E265" s="225"/>
      <c r="F265" s="226"/>
      <c r="G265" s="166"/>
      <c r="H265" s="226"/>
      <c r="I265" s="166"/>
      <c r="J265" s="226"/>
      <c r="K265" s="166"/>
      <c r="L265" s="226"/>
      <c r="M265" s="166"/>
      <c r="N265" s="226"/>
      <c r="O265" s="166"/>
      <c r="P265" s="226"/>
      <c r="Q265" s="166"/>
      <c r="R265" s="226"/>
      <c r="S265" s="1"/>
      <c r="T265" s="1"/>
      <c r="U265" s="1"/>
      <c r="V265" s="4"/>
      <c r="W265" s="4"/>
      <c r="X265" s="4"/>
      <c r="Y265" s="4"/>
      <c r="Z265" s="4"/>
      <c r="AA265" s="4"/>
      <c r="AB265" s="1"/>
      <c r="AC265" s="1"/>
      <c r="AD265" s="1"/>
      <c r="AE265" s="1"/>
      <c r="AF265" s="1"/>
      <c r="AG265" s="1"/>
      <c r="AH265" s="1"/>
      <c r="AI265" s="1"/>
    </row>
    <row r="266" spans="1:35" s="2" customFormat="1" ht="11.5" x14ac:dyDescent="0.25">
      <c r="A266" s="1"/>
      <c r="B266" s="227"/>
      <c r="C266" s="227"/>
      <c r="D266" s="225"/>
      <c r="E266" s="225"/>
      <c r="F266" s="226"/>
      <c r="G266" s="166"/>
      <c r="H266" s="226"/>
      <c r="I266" s="166"/>
      <c r="J266" s="226"/>
      <c r="K266" s="166"/>
      <c r="L266" s="226"/>
      <c r="M266" s="166"/>
      <c r="N266" s="226"/>
      <c r="O266" s="166"/>
      <c r="P266" s="226"/>
      <c r="Q266" s="166"/>
      <c r="R266" s="226"/>
      <c r="S266" s="1"/>
      <c r="T266" s="1"/>
      <c r="U266" s="1"/>
      <c r="V266" s="4"/>
      <c r="W266" s="4"/>
      <c r="X266" s="4"/>
      <c r="Y266" s="4"/>
      <c r="Z266" s="4"/>
      <c r="AA266" s="4"/>
      <c r="AB266" s="1"/>
      <c r="AC266" s="1"/>
      <c r="AD266" s="1"/>
      <c r="AE266" s="1"/>
      <c r="AF266" s="1"/>
      <c r="AG266" s="1"/>
      <c r="AH266" s="1"/>
      <c r="AI266" s="1"/>
    </row>
    <row r="267" spans="1:35" s="2" customFormat="1" ht="11.5" x14ac:dyDescent="0.25">
      <c r="A267" s="1"/>
      <c r="B267" s="227"/>
      <c r="C267" s="227"/>
      <c r="D267" s="225"/>
      <c r="E267" s="225"/>
      <c r="F267" s="226"/>
      <c r="G267" s="166"/>
      <c r="H267" s="226"/>
      <c r="I267" s="166"/>
      <c r="J267" s="226"/>
      <c r="K267" s="166"/>
      <c r="L267" s="226"/>
      <c r="M267" s="166"/>
      <c r="N267" s="226"/>
      <c r="O267" s="166"/>
      <c r="P267" s="226"/>
      <c r="Q267" s="166"/>
      <c r="R267" s="226"/>
      <c r="S267" s="1"/>
      <c r="T267" s="1"/>
      <c r="U267" s="1"/>
      <c r="V267" s="4"/>
      <c r="W267" s="4"/>
      <c r="X267" s="4"/>
      <c r="Y267" s="4"/>
      <c r="Z267" s="4"/>
      <c r="AA267" s="4"/>
      <c r="AB267" s="1"/>
      <c r="AC267" s="1"/>
      <c r="AD267" s="1"/>
      <c r="AE267" s="1"/>
      <c r="AF267" s="1"/>
      <c r="AG267" s="1"/>
      <c r="AH267" s="1"/>
      <c r="AI267" s="1"/>
    </row>
    <row r="268" spans="1:35" s="2" customFormat="1" ht="11.5" x14ac:dyDescent="0.25">
      <c r="A268" s="1"/>
      <c r="B268" s="227"/>
      <c r="C268" s="227"/>
      <c r="D268" s="225"/>
      <c r="E268" s="225"/>
      <c r="F268" s="226"/>
      <c r="G268" s="166"/>
      <c r="H268" s="226"/>
      <c r="I268" s="166"/>
      <c r="J268" s="226"/>
      <c r="K268" s="166"/>
      <c r="L268" s="226"/>
      <c r="M268" s="166"/>
      <c r="N268" s="226"/>
      <c r="O268" s="166"/>
      <c r="P268" s="226"/>
      <c r="Q268" s="166"/>
      <c r="R268" s="226"/>
      <c r="S268" s="1"/>
      <c r="T268" s="1"/>
      <c r="U268" s="1"/>
      <c r="V268" s="4"/>
      <c r="W268" s="4"/>
      <c r="X268" s="4"/>
      <c r="Y268" s="4"/>
      <c r="Z268" s="4"/>
      <c r="AA268" s="4"/>
      <c r="AB268" s="1"/>
      <c r="AC268" s="1"/>
      <c r="AD268" s="1"/>
      <c r="AE268" s="1"/>
      <c r="AF268" s="1"/>
      <c r="AG268" s="1"/>
      <c r="AH268" s="1"/>
      <c r="AI268" s="1"/>
    </row>
    <row r="269" spans="1:35" s="2" customFormat="1" ht="11.5" x14ac:dyDescent="0.25">
      <c r="A269" s="1"/>
      <c r="B269" s="227"/>
      <c r="C269" s="227"/>
      <c r="D269" s="225"/>
      <c r="E269" s="225"/>
      <c r="F269" s="226"/>
      <c r="G269" s="166"/>
      <c r="H269" s="226"/>
      <c r="I269" s="166"/>
      <c r="J269" s="226"/>
      <c r="K269" s="166"/>
      <c r="L269" s="226"/>
      <c r="M269" s="166"/>
      <c r="N269" s="226"/>
      <c r="O269" s="166"/>
      <c r="P269" s="226"/>
      <c r="Q269" s="166"/>
      <c r="R269" s="226"/>
      <c r="S269" s="1"/>
      <c r="T269" s="1"/>
      <c r="U269" s="1"/>
      <c r="V269" s="4"/>
      <c r="W269" s="4"/>
      <c r="X269" s="4"/>
      <c r="Y269" s="4"/>
      <c r="Z269" s="4"/>
      <c r="AA269" s="4"/>
      <c r="AB269" s="1"/>
      <c r="AC269" s="1"/>
      <c r="AD269" s="1"/>
      <c r="AE269" s="1"/>
      <c r="AF269" s="1"/>
      <c r="AG269" s="1"/>
      <c r="AH269" s="1"/>
      <c r="AI269" s="1"/>
    </row>
    <row r="270" spans="1:35" s="2" customFormat="1" ht="11.5" x14ac:dyDescent="0.25">
      <c r="A270" s="1"/>
      <c r="B270" s="227"/>
      <c r="C270" s="227"/>
      <c r="D270" s="225"/>
      <c r="E270" s="225"/>
      <c r="F270" s="226"/>
      <c r="G270" s="166"/>
      <c r="H270" s="226"/>
      <c r="I270" s="166"/>
      <c r="J270" s="226"/>
      <c r="K270" s="166"/>
      <c r="L270" s="226"/>
      <c r="M270" s="166"/>
      <c r="N270" s="226"/>
      <c r="O270" s="166"/>
      <c r="P270" s="226"/>
      <c r="Q270" s="166"/>
      <c r="R270" s="226"/>
      <c r="S270" s="1"/>
      <c r="T270" s="1"/>
      <c r="U270" s="1"/>
      <c r="V270" s="4"/>
      <c r="W270" s="4"/>
      <c r="X270" s="4"/>
      <c r="Y270" s="4"/>
      <c r="Z270" s="4"/>
      <c r="AA270" s="4"/>
      <c r="AB270" s="1"/>
      <c r="AC270" s="1"/>
      <c r="AD270" s="1"/>
      <c r="AE270" s="1"/>
      <c r="AF270" s="1"/>
      <c r="AG270" s="1"/>
      <c r="AH270" s="1"/>
      <c r="AI270" s="1"/>
    </row>
    <row r="271" spans="1:35" s="2" customFormat="1" ht="11.5" x14ac:dyDescent="0.25">
      <c r="A271" s="1"/>
      <c r="B271" s="227"/>
      <c r="C271" s="227"/>
      <c r="D271" s="225"/>
      <c r="E271" s="225"/>
      <c r="F271" s="226"/>
      <c r="G271" s="166"/>
      <c r="H271" s="226"/>
      <c r="I271" s="166"/>
      <c r="J271" s="226"/>
      <c r="K271" s="166"/>
      <c r="L271" s="226"/>
      <c r="M271" s="166"/>
      <c r="N271" s="226"/>
      <c r="O271" s="166"/>
      <c r="P271" s="226"/>
      <c r="Q271" s="166"/>
      <c r="R271" s="226"/>
      <c r="S271" s="1"/>
      <c r="T271" s="1"/>
      <c r="U271" s="1"/>
      <c r="V271" s="4"/>
      <c r="W271" s="4"/>
      <c r="X271" s="4"/>
      <c r="Y271" s="4"/>
      <c r="Z271" s="4"/>
      <c r="AA271" s="4"/>
      <c r="AB271" s="1"/>
      <c r="AC271" s="1"/>
      <c r="AD271" s="1"/>
      <c r="AE271" s="1"/>
      <c r="AF271" s="1"/>
      <c r="AG271" s="1"/>
      <c r="AH271" s="1"/>
      <c r="AI271" s="1"/>
    </row>
    <row r="272" spans="1:35" s="2" customFormat="1" ht="11.5" x14ac:dyDescent="0.25">
      <c r="A272" s="1"/>
      <c r="B272" s="227"/>
      <c r="C272" s="227"/>
      <c r="D272" s="225"/>
      <c r="E272" s="225"/>
      <c r="F272" s="226"/>
      <c r="G272" s="166"/>
      <c r="H272" s="226"/>
      <c r="I272" s="166"/>
      <c r="J272" s="226"/>
      <c r="K272" s="166"/>
      <c r="L272" s="226"/>
      <c r="M272" s="166"/>
      <c r="N272" s="226"/>
      <c r="O272" s="166"/>
      <c r="P272" s="226"/>
      <c r="Q272" s="166"/>
      <c r="R272" s="226"/>
      <c r="S272" s="1"/>
      <c r="T272" s="1"/>
      <c r="U272" s="1"/>
      <c r="V272" s="4"/>
      <c r="W272" s="4"/>
      <c r="X272" s="4"/>
      <c r="Y272" s="4"/>
      <c r="Z272" s="4"/>
      <c r="AA272" s="4"/>
      <c r="AB272" s="1"/>
      <c r="AC272" s="1"/>
      <c r="AD272" s="1"/>
      <c r="AE272" s="1"/>
      <c r="AF272" s="1"/>
      <c r="AG272" s="1"/>
      <c r="AH272" s="1"/>
      <c r="AI272" s="1"/>
    </row>
    <row r="273" spans="1:35" s="2" customFormat="1" ht="11.5" x14ac:dyDescent="0.25">
      <c r="A273" s="1"/>
      <c r="B273" s="227"/>
      <c r="C273" s="227"/>
      <c r="D273" s="225"/>
      <c r="E273" s="225"/>
      <c r="F273" s="226"/>
      <c r="G273" s="166"/>
      <c r="H273" s="226"/>
      <c r="I273" s="166"/>
      <c r="J273" s="226"/>
      <c r="K273" s="166"/>
      <c r="L273" s="226"/>
      <c r="M273" s="166"/>
      <c r="N273" s="226"/>
      <c r="O273" s="166"/>
      <c r="P273" s="226"/>
      <c r="Q273" s="166"/>
      <c r="R273" s="226"/>
      <c r="S273" s="1"/>
      <c r="T273" s="1"/>
      <c r="U273" s="1"/>
      <c r="V273" s="4"/>
      <c r="W273" s="4"/>
      <c r="X273" s="4"/>
      <c r="Y273" s="4"/>
      <c r="Z273" s="4"/>
      <c r="AA273" s="4"/>
      <c r="AB273" s="1"/>
      <c r="AC273" s="1"/>
      <c r="AD273" s="1"/>
      <c r="AE273" s="1"/>
      <c r="AF273" s="1"/>
      <c r="AG273" s="1"/>
      <c r="AH273" s="1"/>
      <c r="AI273" s="1"/>
    </row>
    <row r="274" spans="1:35" s="2" customFormat="1" ht="11.5" x14ac:dyDescent="0.25">
      <c r="A274" s="1"/>
      <c r="B274" s="227"/>
      <c r="C274" s="227"/>
      <c r="D274" s="225"/>
      <c r="E274" s="225"/>
      <c r="F274" s="226"/>
      <c r="G274" s="166"/>
      <c r="H274" s="226"/>
      <c r="I274" s="166"/>
      <c r="J274" s="226"/>
      <c r="K274" s="166"/>
      <c r="L274" s="226"/>
      <c r="M274" s="166"/>
      <c r="N274" s="226"/>
      <c r="O274" s="166"/>
      <c r="P274" s="226"/>
      <c r="Q274" s="166"/>
      <c r="R274" s="226"/>
      <c r="S274" s="1"/>
      <c r="T274" s="1"/>
      <c r="U274" s="1"/>
      <c r="V274" s="4"/>
      <c r="W274" s="4"/>
      <c r="X274" s="4"/>
      <c r="Y274" s="4"/>
      <c r="Z274" s="4"/>
      <c r="AA274" s="4"/>
      <c r="AB274" s="1"/>
      <c r="AC274" s="1"/>
      <c r="AD274" s="1"/>
      <c r="AE274" s="1"/>
      <c r="AF274" s="1"/>
      <c r="AG274" s="1"/>
      <c r="AH274" s="1"/>
      <c r="AI274" s="1"/>
    </row>
    <row r="275" spans="1:35" s="2" customFormat="1" ht="11.5" x14ac:dyDescent="0.25">
      <c r="A275" s="1"/>
      <c r="B275" s="227"/>
      <c r="C275" s="227"/>
      <c r="D275" s="225"/>
      <c r="E275" s="225"/>
      <c r="F275" s="226"/>
      <c r="G275" s="166"/>
      <c r="H275" s="226"/>
      <c r="I275" s="166"/>
      <c r="J275" s="226"/>
      <c r="K275" s="166"/>
      <c r="L275" s="226"/>
      <c r="M275" s="166"/>
      <c r="N275" s="226"/>
      <c r="O275" s="166"/>
      <c r="P275" s="226"/>
      <c r="Q275" s="166"/>
      <c r="R275" s="226"/>
      <c r="S275" s="1"/>
      <c r="T275" s="1"/>
      <c r="U275" s="1"/>
      <c r="V275" s="4"/>
      <c r="W275" s="4"/>
      <c r="X275" s="4"/>
      <c r="Y275" s="4"/>
      <c r="Z275" s="4"/>
      <c r="AA275" s="4"/>
      <c r="AB275" s="1"/>
      <c r="AC275" s="1"/>
      <c r="AD275" s="1"/>
      <c r="AE275" s="1"/>
      <c r="AF275" s="1"/>
      <c r="AG275" s="1"/>
      <c r="AH275" s="1"/>
      <c r="AI275" s="1"/>
    </row>
    <row r="276" spans="1:35" s="2" customFormat="1" ht="11.5" x14ac:dyDescent="0.25">
      <c r="A276" s="1"/>
      <c r="B276" s="227"/>
      <c r="C276" s="227"/>
      <c r="D276" s="225"/>
      <c r="E276" s="225"/>
      <c r="F276" s="226"/>
      <c r="G276" s="166"/>
      <c r="H276" s="226"/>
      <c r="I276" s="166"/>
      <c r="J276" s="226"/>
      <c r="K276" s="166"/>
      <c r="L276" s="226"/>
      <c r="M276" s="166"/>
      <c r="N276" s="226"/>
      <c r="O276" s="166"/>
      <c r="P276" s="226"/>
      <c r="Q276" s="166"/>
      <c r="R276" s="226"/>
      <c r="S276" s="1"/>
      <c r="T276" s="1"/>
      <c r="U276" s="1"/>
      <c r="V276" s="4"/>
      <c r="W276" s="4"/>
      <c r="X276" s="4"/>
      <c r="Y276" s="4"/>
      <c r="Z276" s="4"/>
      <c r="AA276" s="4"/>
      <c r="AB276" s="1"/>
      <c r="AC276" s="1"/>
      <c r="AD276" s="1"/>
      <c r="AE276" s="1"/>
      <c r="AF276" s="1"/>
      <c r="AG276" s="1"/>
      <c r="AH276" s="1"/>
      <c r="AI276" s="1"/>
    </row>
    <row r="277" spans="1:35" s="2" customFormat="1" ht="11.5" x14ac:dyDescent="0.25">
      <c r="A277" s="1"/>
      <c r="B277" s="227"/>
      <c r="C277" s="227"/>
      <c r="D277" s="225"/>
      <c r="E277" s="225"/>
      <c r="F277" s="226"/>
      <c r="G277" s="166"/>
      <c r="H277" s="226"/>
      <c r="I277" s="166"/>
      <c r="J277" s="226"/>
      <c r="K277" s="166"/>
      <c r="L277" s="226"/>
      <c r="M277" s="166"/>
      <c r="N277" s="226"/>
      <c r="O277" s="166"/>
      <c r="P277" s="226"/>
      <c r="Q277" s="166"/>
      <c r="R277" s="226"/>
      <c r="S277" s="1"/>
      <c r="T277" s="1"/>
      <c r="U277" s="1"/>
      <c r="V277" s="4"/>
      <c r="W277" s="4"/>
      <c r="X277" s="4"/>
      <c r="Y277" s="4"/>
      <c r="Z277" s="4"/>
      <c r="AA277" s="4"/>
      <c r="AB277" s="1"/>
      <c r="AC277" s="1"/>
      <c r="AD277" s="1"/>
      <c r="AE277" s="1"/>
      <c r="AF277" s="1"/>
      <c r="AG277" s="1"/>
      <c r="AH277" s="1"/>
      <c r="AI277" s="1"/>
    </row>
    <row r="278" spans="1:35" s="2" customFormat="1" ht="11.5" x14ac:dyDescent="0.25">
      <c r="A278" s="1"/>
      <c r="B278" s="227"/>
      <c r="C278" s="227"/>
      <c r="D278" s="225"/>
      <c r="E278" s="225"/>
      <c r="F278" s="226"/>
      <c r="G278" s="166"/>
      <c r="H278" s="226"/>
      <c r="I278" s="166"/>
      <c r="J278" s="226"/>
      <c r="K278" s="166"/>
      <c r="L278" s="226"/>
      <c r="M278" s="166"/>
      <c r="N278" s="226"/>
      <c r="O278" s="166"/>
      <c r="P278" s="226"/>
      <c r="Q278" s="166"/>
      <c r="R278" s="226"/>
      <c r="S278" s="1"/>
      <c r="T278" s="1"/>
      <c r="U278" s="1"/>
      <c r="V278" s="4"/>
      <c r="W278" s="4"/>
      <c r="X278" s="4"/>
      <c r="Y278" s="4"/>
      <c r="Z278" s="4"/>
      <c r="AA278" s="4"/>
      <c r="AB278" s="1"/>
      <c r="AC278" s="1"/>
      <c r="AD278" s="1"/>
      <c r="AE278" s="1"/>
      <c r="AF278" s="1"/>
      <c r="AG278" s="1"/>
      <c r="AH278" s="1"/>
      <c r="AI278" s="1"/>
    </row>
    <row r="279" spans="1:35" s="2" customFormat="1" ht="11.5" x14ac:dyDescent="0.25">
      <c r="A279" s="1"/>
      <c r="B279" s="227"/>
      <c r="C279" s="227"/>
      <c r="D279" s="225"/>
      <c r="E279" s="225"/>
      <c r="F279" s="226"/>
      <c r="G279" s="166"/>
      <c r="H279" s="226"/>
      <c r="I279" s="166"/>
      <c r="J279" s="226"/>
      <c r="K279" s="166"/>
      <c r="L279" s="226"/>
      <c r="M279" s="166"/>
      <c r="N279" s="226"/>
      <c r="O279" s="166"/>
      <c r="P279" s="226"/>
      <c r="Q279" s="166"/>
      <c r="R279" s="226"/>
      <c r="S279" s="1"/>
      <c r="T279" s="1"/>
      <c r="U279" s="1"/>
      <c r="V279" s="4"/>
      <c r="W279" s="4"/>
      <c r="X279" s="4"/>
      <c r="Y279" s="4"/>
      <c r="Z279" s="4"/>
      <c r="AA279" s="4"/>
      <c r="AB279" s="1"/>
      <c r="AC279" s="1"/>
      <c r="AD279" s="1"/>
      <c r="AE279" s="1"/>
      <c r="AF279" s="1"/>
      <c r="AG279" s="1"/>
      <c r="AH279" s="1"/>
      <c r="AI279" s="1"/>
    </row>
    <row r="280" spans="1:35" s="2" customFormat="1" ht="11.5" x14ac:dyDescent="0.25">
      <c r="A280" s="1"/>
      <c r="B280" s="227"/>
      <c r="C280" s="227"/>
      <c r="D280" s="225"/>
      <c r="E280" s="225"/>
      <c r="F280" s="226"/>
      <c r="G280" s="166"/>
      <c r="H280" s="226"/>
      <c r="I280" s="166"/>
      <c r="J280" s="226"/>
      <c r="K280" s="166"/>
      <c r="L280" s="226"/>
      <c r="M280" s="166"/>
      <c r="N280" s="226"/>
      <c r="O280" s="166"/>
      <c r="P280" s="226"/>
      <c r="Q280" s="166"/>
      <c r="R280" s="226"/>
      <c r="S280" s="1"/>
      <c r="T280" s="1"/>
      <c r="U280" s="1"/>
      <c r="V280" s="4"/>
      <c r="W280" s="4"/>
      <c r="X280" s="4"/>
      <c r="Y280" s="4"/>
      <c r="Z280" s="4"/>
      <c r="AA280" s="4"/>
      <c r="AB280" s="1"/>
      <c r="AC280" s="1"/>
      <c r="AD280" s="1"/>
      <c r="AE280" s="1"/>
      <c r="AF280" s="1"/>
      <c r="AG280" s="1"/>
      <c r="AH280" s="1"/>
      <c r="AI280" s="1"/>
    </row>
    <row r="281" spans="1:35" s="2" customFormat="1" ht="11.5" x14ac:dyDescent="0.25">
      <c r="A281" s="1"/>
      <c r="B281" s="227"/>
      <c r="C281" s="227"/>
      <c r="D281" s="225"/>
      <c r="E281" s="225"/>
      <c r="F281" s="226"/>
      <c r="G281" s="166"/>
      <c r="H281" s="226"/>
      <c r="I281" s="166"/>
      <c r="J281" s="226"/>
      <c r="K281" s="166"/>
      <c r="L281" s="226"/>
      <c r="M281" s="166"/>
      <c r="N281" s="226"/>
      <c r="O281" s="166"/>
      <c r="P281" s="226"/>
      <c r="Q281" s="166"/>
      <c r="R281" s="226"/>
      <c r="S281" s="1"/>
      <c r="T281" s="1"/>
      <c r="U281" s="1"/>
      <c r="V281" s="4"/>
      <c r="W281" s="4"/>
      <c r="X281" s="4"/>
      <c r="Y281" s="4"/>
      <c r="Z281" s="4"/>
      <c r="AA281" s="4"/>
      <c r="AB281" s="1"/>
      <c r="AC281" s="1"/>
      <c r="AD281" s="1"/>
      <c r="AE281" s="1"/>
      <c r="AF281" s="1"/>
      <c r="AG281" s="1"/>
      <c r="AH281" s="1"/>
      <c r="AI281" s="1"/>
    </row>
    <row r="282" spans="1:35" s="2" customFormat="1" ht="11.5" x14ac:dyDescent="0.25">
      <c r="A282" s="1"/>
      <c r="B282" s="227"/>
      <c r="C282" s="227"/>
      <c r="D282" s="225"/>
      <c r="E282" s="225"/>
      <c r="F282" s="226"/>
      <c r="G282" s="166"/>
      <c r="H282" s="226"/>
      <c r="I282" s="166"/>
      <c r="J282" s="226"/>
      <c r="K282" s="166"/>
      <c r="L282" s="226"/>
      <c r="M282" s="166"/>
      <c r="N282" s="226"/>
      <c r="O282" s="166"/>
      <c r="P282" s="226"/>
      <c r="Q282" s="166"/>
      <c r="R282" s="226"/>
      <c r="S282" s="1"/>
      <c r="T282" s="1"/>
      <c r="U282" s="1"/>
      <c r="V282" s="4"/>
      <c r="W282" s="4"/>
      <c r="X282" s="4"/>
      <c r="Y282" s="4"/>
      <c r="Z282" s="4"/>
      <c r="AA282" s="4"/>
      <c r="AB282" s="1"/>
      <c r="AC282" s="1"/>
      <c r="AD282" s="1"/>
      <c r="AE282" s="1"/>
      <c r="AF282" s="1"/>
      <c r="AG282" s="1"/>
      <c r="AH282" s="1"/>
      <c r="AI282" s="1"/>
    </row>
    <row r="283" spans="1:35" s="2" customFormat="1" ht="11.5" x14ac:dyDescent="0.25">
      <c r="A283" s="1"/>
      <c r="B283" s="227"/>
      <c r="C283" s="227"/>
      <c r="D283" s="225"/>
      <c r="E283" s="225"/>
      <c r="F283" s="226"/>
      <c r="G283" s="166"/>
      <c r="H283" s="226"/>
      <c r="I283" s="166"/>
      <c r="J283" s="226"/>
      <c r="K283" s="166"/>
      <c r="L283" s="226"/>
      <c r="M283" s="166"/>
      <c r="N283" s="226"/>
      <c r="O283" s="166"/>
      <c r="P283" s="226"/>
      <c r="Q283" s="166"/>
      <c r="R283" s="226"/>
      <c r="S283" s="1"/>
      <c r="T283" s="1"/>
      <c r="U283" s="1"/>
      <c r="V283" s="4"/>
      <c r="W283" s="4"/>
      <c r="X283" s="4"/>
      <c r="Y283" s="4"/>
      <c r="Z283" s="4"/>
      <c r="AA283" s="4"/>
      <c r="AB283" s="1"/>
      <c r="AC283" s="1"/>
      <c r="AD283" s="1"/>
      <c r="AE283" s="1"/>
      <c r="AF283" s="1"/>
      <c r="AG283" s="1"/>
      <c r="AH283" s="1"/>
      <c r="AI283" s="1"/>
    </row>
    <row r="284" spans="1:35" s="2" customFormat="1" ht="11.5" x14ac:dyDescent="0.25">
      <c r="A284" s="1"/>
      <c r="B284" s="227"/>
      <c r="C284" s="227"/>
      <c r="D284" s="225"/>
      <c r="E284" s="225"/>
      <c r="F284" s="226"/>
      <c r="G284" s="166"/>
      <c r="H284" s="226"/>
      <c r="I284" s="166"/>
      <c r="J284" s="226"/>
      <c r="K284" s="166"/>
      <c r="L284" s="226"/>
      <c r="M284" s="166"/>
      <c r="N284" s="226"/>
      <c r="O284" s="166"/>
      <c r="P284" s="226"/>
      <c r="Q284" s="166"/>
      <c r="R284" s="226"/>
      <c r="S284" s="1"/>
      <c r="T284" s="1"/>
      <c r="U284" s="1"/>
      <c r="V284" s="4"/>
      <c r="W284" s="4"/>
      <c r="X284" s="4"/>
      <c r="Y284" s="4"/>
      <c r="Z284" s="4"/>
      <c r="AA284" s="4"/>
      <c r="AB284" s="1"/>
      <c r="AC284" s="1"/>
      <c r="AD284" s="1"/>
      <c r="AE284" s="1"/>
      <c r="AF284" s="1"/>
      <c r="AG284" s="1"/>
      <c r="AH284" s="1"/>
      <c r="AI284" s="1"/>
    </row>
    <row r="285" spans="1:35" s="2" customFormat="1" ht="11.5" x14ac:dyDescent="0.25">
      <c r="A285" s="1"/>
      <c r="B285" s="227"/>
      <c r="C285" s="227"/>
      <c r="D285" s="225"/>
      <c r="E285" s="225"/>
      <c r="F285" s="226"/>
      <c r="G285" s="166"/>
      <c r="H285" s="226"/>
      <c r="I285" s="166"/>
      <c r="J285" s="226"/>
      <c r="K285" s="166"/>
      <c r="L285" s="226"/>
      <c r="M285" s="166"/>
      <c r="N285" s="226"/>
      <c r="O285" s="166"/>
      <c r="P285" s="226"/>
      <c r="Q285" s="166"/>
      <c r="R285" s="226"/>
      <c r="S285" s="1"/>
      <c r="T285" s="1"/>
      <c r="U285" s="1"/>
      <c r="V285" s="4"/>
      <c r="W285" s="4"/>
      <c r="X285" s="4"/>
      <c r="Y285" s="4"/>
      <c r="Z285" s="4"/>
      <c r="AA285" s="4"/>
      <c r="AB285" s="1"/>
      <c r="AC285" s="1"/>
      <c r="AD285" s="1"/>
      <c r="AE285" s="1"/>
      <c r="AF285" s="1"/>
      <c r="AG285" s="1"/>
      <c r="AH285" s="1"/>
      <c r="AI285" s="1"/>
    </row>
    <row r="286" spans="1:35" s="2" customFormat="1" ht="11.5" x14ac:dyDescent="0.25">
      <c r="A286" s="1"/>
      <c r="B286" s="227"/>
      <c r="C286" s="227"/>
      <c r="D286" s="225"/>
      <c r="E286" s="225"/>
      <c r="F286" s="226"/>
      <c r="G286" s="166"/>
      <c r="H286" s="226"/>
      <c r="I286" s="166"/>
      <c r="J286" s="226"/>
      <c r="K286" s="166"/>
      <c r="L286" s="226"/>
      <c r="M286" s="166"/>
      <c r="N286" s="226"/>
      <c r="O286" s="166"/>
      <c r="P286" s="226"/>
      <c r="Q286" s="166"/>
      <c r="R286" s="226"/>
      <c r="S286" s="1"/>
      <c r="T286" s="1"/>
      <c r="U286" s="1"/>
      <c r="V286" s="4"/>
      <c r="W286" s="4"/>
      <c r="X286" s="4"/>
      <c r="Y286" s="4"/>
      <c r="Z286" s="4"/>
      <c r="AA286" s="4"/>
      <c r="AB286" s="1"/>
      <c r="AC286" s="1"/>
      <c r="AD286" s="1"/>
      <c r="AE286" s="1"/>
      <c r="AF286" s="1"/>
      <c r="AG286" s="1"/>
      <c r="AH286" s="1"/>
      <c r="AI286" s="1"/>
    </row>
    <row r="287" spans="1:35" s="2" customFormat="1" ht="11.5" x14ac:dyDescent="0.25">
      <c r="A287" s="1"/>
      <c r="B287" s="227"/>
      <c r="C287" s="227"/>
      <c r="D287" s="225"/>
      <c r="E287" s="225"/>
      <c r="F287" s="226"/>
      <c r="G287" s="166"/>
      <c r="H287" s="226"/>
      <c r="I287" s="166"/>
      <c r="J287" s="226"/>
      <c r="K287" s="166"/>
      <c r="L287" s="226"/>
      <c r="M287" s="166"/>
      <c r="N287" s="226"/>
      <c r="O287" s="166"/>
      <c r="P287" s="226"/>
      <c r="Q287" s="166"/>
      <c r="R287" s="226"/>
      <c r="S287" s="1"/>
      <c r="T287" s="1"/>
      <c r="U287" s="1"/>
      <c r="V287" s="4"/>
      <c r="W287" s="4"/>
      <c r="X287" s="4"/>
      <c r="Y287" s="4"/>
      <c r="Z287" s="4"/>
      <c r="AA287" s="4"/>
      <c r="AB287" s="1"/>
      <c r="AC287" s="1"/>
      <c r="AD287" s="1"/>
      <c r="AE287" s="1"/>
      <c r="AF287" s="1"/>
      <c r="AG287" s="1"/>
      <c r="AH287" s="1"/>
      <c r="AI287" s="1"/>
    </row>
    <row r="288" spans="1:35" s="2" customFormat="1" ht="11.5" x14ac:dyDescent="0.25">
      <c r="A288" s="1"/>
      <c r="B288" s="227"/>
      <c r="C288" s="227"/>
      <c r="D288" s="225"/>
      <c r="E288" s="225"/>
      <c r="F288" s="226"/>
      <c r="G288" s="166"/>
      <c r="H288" s="226"/>
      <c r="I288" s="166"/>
      <c r="J288" s="226"/>
      <c r="K288" s="166"/>
      <c r="L288" s="226"/>
      <c r="M288" s="166"/>
      <c r="N288" s="226"/>
      <c r="O288" s="166"/>
      <c r="P288" s="226"/>
      <c r="Q288" s="166"/>
      <c r="R288" s="226"/>
      <c r="S288" s="1"/>
      <c r="T288" s="1"/>
      <c r="U288" s="1"/>
      <c r="V288" s="4"/>
      <c r="W288" s="4"/>
      <c r="X288" s="4"/>
      <c r="Y288" s="4"/>
      <c r="Z288" s="4"/>
      <c r="AA288" s="4"/>
      <c r="AB288" s="1"/>
      <c r="AC288" s="1"/>
      <c r="AD288" s="1"/>
      <c r="AE288" s="1"/>
      <c r="AF288" s="1"/>
      <c r="AG288" s="1"/>
      <c r="AH288" s="1"/>
      <c r="AI288" s="1"/>
    </row>
    <row r="289" spans="1:35" s="2" customFormat="1" ht="11.5" x14ac:dyDescent="0.25">
      <c r="A289" s="1"/>
      <c r="B289" s="227"/>
      <c r="C289" s="227"/>
      <c r="D289" s="225"/>
      <c r="E289" s="225"/>
      <c r="F289" s="226"/>
      <c r="G289" s="166"/>
      <c r="H289" s="226"/>
      <c r="I289" s="166"/>
      <c r="J289" s="226"/>
      <c r="K289" s="166"/>
      <c r="L289" s="226"/>
      <c r="M289" s="166"/>
      <c r="N289" s="226"/>
      <c r="O289" s="166"/>
      <c r="P289" s="226"/>
      <c r="Q289" s="166"/>
      <c r="R289" s="226"/>
      <c r="S289" s="1"/>
      <c r="T289" s="1"/>
      <c r="U289" s="1"/>
      <c r="V289" s="4"/>
      <c r="W289" s="4"/>
      <c r="X289" s="4"/>
      <c r="Y289" s="4"/>
      <c r="Z289" s="4"/>
      <c r="AA289" s="4"/>
      <c r="AB289" s="1"/>
      <c r="AC289" s="1"/>
      <c r="AD289" s="1"/>
      <c r="AE289" s="1"/>
      <c r="AF289" s="1"/>
      <c r="AG289" s="1"/>
      <c r="AH289" s="1"/>
      <c r="AI289" s="1"/>
    </row>
    <row r="290" spans="1:35" s="2" customFormat="1" ht="11.5" x14ac:dyDescent="0.25">
      <c r="A290" s="1"/>
      <c r="B290" s="227"/>
      <c r="C290" s="227"/>
      <c r="D290" s="225"/>
      <c r="E290" s="225"/>
      <c r="F290" s="226"/>
      <c r="G290" s="166"/>
      <c r="H290" s="226"/>
      <c r="I290" s="166"/>
      <c r="J290" s="226"/>
      <c r="K290" s="166"/>
      <c r="L290" s="226"/>
      <c r="M290" s="166"/>
      <c r="N290" s="226"/>
      <c r="O290" s="166"/>
      <c r="P290" s="226"/>
      <c r="Q290" s="166"/>
      <c r="R290" s="226"/>
      <c r="S290" s="1"/>
      <c r="T290" s="1"/>
      <c r="U290" s="1"/>
      <c r="V290" s="4"/>
      <c r="W290" s="4"/>
      <c r="X290" s="4"/>
      <c r="Y290" s="4"/>
      <c r="Z290" s="4"/>
      <c r="AA290" s="4"/>
      <c r="AB290" s="1"/>
      <c r="AC290" s="1"/>
      <c r="AD290" s="1"/>
      <c r="AE290" s="1"/>
      <c r="AF290" s="1"/>
      <c r="AG290" s="1"/>
      <c r="AH290" s="1"/>
      <c r="AI290" s="1"/>
    </row>
    <row r="291" spans="1:35" s="2" customFormat="1" ht="11.5" x14ac:dyDescent="0.25">
      <c r="A291" s="1"/>
      <c r="B291" s="227"/>
      <c r="C291" s="227"/>
      <c r="D291" s="225"/>
      <c r="E291" s="225"/>
      <c r="F291" s="226"/>
      <c r="G291" s="166"/>
      <c r="H291" s="226"/>
      <c r="I291" s="166"/>
      <c r="J291" s="226"/>
      <c r="K291" s="166"/>
      <c r="L291" s="226"/>
      <c r="M291" s="166"/>
      <c r="N291" s="226"/>
      <c r="O291" s="166"/>
      <c r="P291" s="226"/>
      <c r="Q291" s="166"/>
      <c r="R291" s="226"/>
      <c r="S291" s="1"/>
      <c r="T291" s="1"/>
      <c r="U291" s="1"/>
      <c r="V291" s="4"/>
      <c r="W291" s="4"/>
      <c r="X291" s="4"/>
      <c r="Y291" s="4"/>
      <c r="Z291" s="4"/>
      <c r="AA291" s="4"/>
      <c r="AB291" s="1"/>
      <c r="AC291" s="1"/>
      <c r="AD291" s="1"/>
      <c r="AE291" s="1"/>
      <c r="AF291" s="1"/>
      <c r="AG291" s="1"/>
      <c r="AH291" s="1"/>
      <c r="AI291" s="1"/>
    </row>
    <row r="292" spans="1:35" s="2" customFormat="1" ht="11.5" x14ac:dyDescent="0.25">
      <c r="A292" s="1"/>
      <c r="B292" s="227"/>
      <c r="C292" s="227"/>
      <c r="D292" s="225"/>
      <c r="E292" s="225"/>
      <c r="F292" s="226"/>
      <c r="G292" s="166"/>
      <c r="H292" s="226"/>
      <c r="I292" s="166"/>
      <c r="J292" s="226"/>
      <c r="K292" s="166"/>
      <c r="L292" s="226"/>
      <c r="M292" s="166"/>
      <c r="N292" s="226"/>
      <c r="O292" s="166"/>
      <c r="P292" s="226"/>
      <c r="Q292" s="166"/>
      <c r="R292" s="226"/>
      <c r="S292" s="1"/>
      <c r="T292" s="1"/>
      <c r="U292" s="1"/>
      <c r="V292" s="4"/>
      <c r="W292" s="4"/>
      <c r="X292" s="4"/>
      <c r="Y292" s="4"/>
      <c r="Z292" s="4"/>
      <c r="AA292" s="4"/>
      <c r="AB292" s="1"/>
      <c r="AC292" s="1"/>
      <c r="AD292" s="1"/>
      <c r="AE292" s="1"/>
      <c r="AF292" s="1"/>
      <c r="AG292" s="1"/>
      <c r="AH292" s="1"/>
      <c r="AI292" s="1"/>
    </row>
    <row r="293" spans="1:35" s="2" customFormat="1" ht="11.5" x14ac:dyDescent="0.25">
      <c r="A293" s="1"/>
      <c r="B293" s="227"/>
      <c r="C293" s="227"/>
      <c r="D293" s="225"/>
      <c r="E293" s="225"/>
      <c r="F293" s="226"/>
      <c r="G293" s="166"/>
      <c r="H293" s="226"/>
      <c r="I293" s="166"/>
      <c r="J293" s="226"/>
      <c r="K293" s="166"/>
      <c r="L293" s="226"/>
      <c r="M293" s="166"/>
      <c r="N293" s="226"/>
      <c r="O293" s="166"/>
      <c r="P293" s="226"/>
      <c r="Q293" s="166"/>
      <c r="R293" s="226"/>
      <c r="S293" s="1"/>
      <c r="T293" s="1"/>
      <c r="U293" s="1"/>
      <c r="V293" s="4"/>
      <c r="W293" s="4"/>
      <c r="X293" s="4"/>
      <c r="Y293" s="4"/>
      <c r="Z293" s="4"/>
      <c r="AA293" s="4"/>
      <c r="AB293" s="1"/>
      <c r="AC293" s="1"/>
      <c r="AD293" s="1"/>
      <c r="AE293" s="1"/>
      <c r="AF293" s="1"/>
      <c r="AG293" s="1"/>
      <c r="AH293" s="1"/>
      <c r="AI293" s="1"/>
    </row>
    <row r="294" spans="1:35" s="2" customFormat="1" ht="11.5" x14ac:dyDescent="0.25">
      <c r="A294" s="1"/>
      <c r="B294" s="227"/>
      <c r="C294" s="227"/>
      <c r="D294" s="225"/>
      <c r="E294" s="225"/>
      <c r="F294" s="226"/>
      <c r="G294" s="166"/>
      <c r="H294" s="226"/>
      <c r="I294" s="166"/>
      <c r="J294" s="226"/>
      <c r="K294" s="166"/>
      <c r="L294" s="226"/>
      <c r="M294" s="166"/>
      <c r="N294" s="226"/>
      <c r="O294" s="166"/>
      <c r="P294" s="226"/>
      <c r="Q294" s="166"/>
      <c r="R294" s="226"/>
      <c r="S294" s="1"/>
      <c r="T294" s="1"/>
      <c r="U294" s="1"/>
      <c r="V294" s="4"/>
      <c r="W294" s="4"/>
      <c r="X294" s="4"/>
      <c r="Y294" s="4"/>
      <c r="Z294" s="4"/>
      <c r="AA294" s="4"/>
      <c r="AB294" s="1"/>
      <c r="AC294" s="1"/>
      <c r="AD294" s="1"/>
      <c r="AE294" s="1"/>
      <c r="AF294" s="1"/>
      <c r="AG294" s="1"/>
      <c r="AH294" s="1"/>
      <c r="AI294" s="1"/>
    </row>
    <row r="295" spans="1:35" s="2" customFormat="1" ht="11.5" x14ac:dyDescent="0.25">
      <c r="A295" s="1"/>
      <c r="B295" s="227"/>
      <c r="C295" s="227"/>
      <c r="D295" s="225"/>
      <c r="E295" s="225"/>
      <c r="F295" s="226"/>
      <c r="G295" s="166"/>
      <c r="H295" s="226"/>
      <c r="I295" s="166"/>
      <c r="J295" s="226"/>
      <c r="K295" s="166"/>
      <c r="L295" s="226"/>
      <c r="M295" s="166"/>
      <c r="N295" s="226"/>
      <c r="O295" s="166"/>
      <c r="P295" s="226"/>
      <c r="Q295" s="166"/>
      <c r="R295" s="226"/>
      <c r="S295" s="1"/>
      <c r="T295" s="1"/>
      <c r="U295" s="1"/>
      <c r="V295" s="4"/>
      <c r="W295" s="4"/>
      <c r="X295" s="4"/>
      <c r="Y295" s="4"/>
      <c r="Z295" s="4"/>
      <c r="AA295" s="4"/>
      <c r="AB295" s="1"/>
      <c r="AC295" s="1"/>
      <c r="AD295" s="1"/>
      <c r="AE295" s="1"/>
      <c r="AF295" s="1"/>
      <c r="AG295" s="1"/>
      <c r="AH295" s="1"/>
      <c r="AI295" s="1"/>
    </row>
    <row r="296" spans="1:35" s="2" customFormat="1" ht="11.5" x14ac:dyDescent="0.25">
      <c r="A296" s="1"/>
      <c r="B296" s="227"/>
      <c r="C296" s="227"/>
      <c r="D296" s="225"/>
      <c r="E296" s="225"/>
      <c r="F296" s="226"/>
      <c r="G296" s="166"/>
      <c r="H296" s="226"/>
      <c r="I296" s="166"/>
      <c r="J296" s="226"/>
      <c r="K296" s="166"/>
      <c r="L296" s="226"/>
      <c r="M296" s="166"/>
      <c r="N296" s="226"/>
      <c r="O296" s="166"/>
      <c r="P296" s="226"/>
      <c r="Q296" s="166"/>
      <c r="R296" s="226"/>
      <c r="S296" s="1"/>
      <c r="T296" s="1"/>
      <c r="U296" s="1"/>
      <c r="V296" s="4"/>
      <c r="W296" s="4"/>
      <c r="X296" s="4"/>
      <c r="Y296" s="4"/>
      <c r="Z296" s="4"/>
      <c r="AA296" s="4"/>
      <c r="AB296" s="1"/>
      <c r="AC296" s="1"/>
      <c r="AD296" s="1"/>
      <c r="AE296" s="1"/>
      <c r="AF296" s="1"/>
      <c r="AG296" s="1"/>
      <c r="AH296" s="1"/>
      <c r="AI296" s="1"/>
    </row>
    <row r="297" spans="1:35" s="2" customFormat="1" ht="11.5" x14ac:dyDescent="0.25">
      <c r="A297" s="1"/>
      <c r="B297" s="227"/>
      <c r="C297" s="227"/>
      <c r="D297" s="225"/>
      <c r="E297" s="225"/>
      <c r="F297" s="226"/>
      <c r="G297" s="166"/>
      <c r="H297" s="226"/>
      <c r="I297" s="166"/>
      <c r="J297" s="226"/>
      <c r="K297" s="166"/>
      <c r="L297" s="226"/>
      <c r="M297" s="166"/>
      <c r="N297" s="226"/>
      <c r="O297" s="166"/>
      <c r="P297" s="226"/>
      <c r="Q297" s="166"/>
      <c r="R297" s="226"/>
      <c r="S297" s="1"/>
      <c r="T297" s="1"/>
      <c r="U297" s="1"/>
      <c r="V297" s="4"/>
      <c r="W297" s="4"/>
      <c r="X297" s="4"/>
      <c r="Y297" s="4"/>
      <c r="Z297" s="4"/>
      <c r="AA297" s="4"/>
      <c r="AB297" s="1"/>
      <c r="AC297" s="1"/>
      <c r="AD297" s="1"/>
      <c r="AE297" s="1"/>
      <c r="AF297" s="1"/>
      <c r="AG297" s="1"/>
      <c r="AH297" s="1"/>
      <c r="AI297" s="1"/>
    </row>
    <row r="298" spans="1:35" s="2" customFormat="1" ht="11.5" x14ac:dyDescent="0.25">
      <c r="A298" s="1"/>
      <c r="B298" s="227"/>
      <c r="C298" s="227"/>
      <c r="D298" s="225"/>
      <c r="E298" s="225"/>
      <c r="F298" s="226"/>
      <c r="G298" s="166"/>
      <c r="H298" s="226"/>
      <c r="I298" s="166"/>
      <c r="J298" s="226"/>
      <c r="K298" s="166"/>
      <c r="L298" s="226"/>
      <c r="M298" s="166"/>
      <c r="N298" s="226"/>
      <c r="O298" s="166"/>
      <c r="P298" s="226"/>
      <c r="Q298" s="166"/>
      <c r="R298" s="226"/>
      <c r="S298" s="1"/>
      <c r="T298" s="1"/>
      <c r="U298" s="1"/>
      <c r="V298" s="4"/>
      <c r="W298" s="4"/>
      <c r="X298" s="4"/>
      <c r="Y298" s="4"/>
      <c r="Z298" s="4"/>
      <c r="AA298" s="4"/>
      <c r="AB298" s="1"/>
      <c r="AC298" s="1"/>
      <c r="AD298" s="1"/>
      <c r="AE298" s="1"/>
      <c r="AF298" s="1"/>
      <c r="AG298" s="1"/>
      <c r="AH298" s="1"/>
      <c r="AI298" s="1"/>
    </row>
    <row r="299" spans="1:35" s="2" customFormat="1" ht="11.5" x14ac:dyDescent="0.25">
      <c r="A299" s="1"/>
      <c r="B299" s="227"/>
      <c r="C299" s="227"/>
      <c r="D299" s="225"/>
      <c r="E299" s="225"/>
      <c r="F299" s="226"/>
      <c r="G299" s="166"/>
      <c r="H299" s="226"/>
      <c r="I299" s="166"/>
      <c r="J299" s="226"/>
      <c r="K299" s="166"/>
      <c r="L299" s="226"/>
      <c r="M299" s="166"/>
      <c r="N299" s="226"/>
      <c r="O299" s="166"/>
      <c r="P299" s="226"/>
      <c r="Q299" s="166"/>
      <c r="R299" s="226"/>
      <c r="S299" s="1"/>
      <c r="T299" s="1"/>
      <c r="U299" s="1"/>
      <c r="V299" s="4"/>
      <c r="W299" s="4"/>
      <c r="X299" s="4"/>
      <c r="Y299" s="4"/>
      <c r="Z299" s="4"/>
      <c r="AA299" s="4"/>
      <c r="AB299" s="1"/>
      <c r="AC299" s="1"/>
      <c r="AD299" s="1"/>
      <c r="AE299" s="1"/>
      <c r="AF299" s="1"/>
      <c r="AG299" s="1"/>
      <c r="AH299" s="1"/>
      <c r="AI299" s="1"/>
    </row>
    <row r="300" spans="1:35" s="2" customFormat="1" ht="11.5" x14ac:dyDescent="0.25">
      <c r="A300" s="1"/>
      <c r="B300" s="227"/>
      <c r="C300" s="227"/>
      <c r="D300" s="225"/>
      <c r="E300" s="225"/>
      <c r="F300" s="226"/>
      <c r="G300" s="166"/>
      <c r="H300" s="226"/>
      <c r="I300" s="166"/>
      <c r="J300" s="226"/>
      <c r="K300" s="166"/>
      <c r="L300" s="226"/>
      <c r="M300" s="166"/>
      <c r="N300" s="226"/>
      <c r="O300" s="166"/>
      <c r="P300" s="226"/>
      <c r="Q300" s="166"/>
      <c r="R300" s="226"/>
      <c r="S300" s="1"/>
      <c r="T300" s="1"/>
      <c r="U300" s="1"/>
      <c r="V300" s="4"/>
      <c r="W300" s="4"/>
      <c r="X300" s="4"/>
      <c r="Y300" s="4"/>
      <c r="Z300" s="4"/>
      <c r="AA300" s="4"/>
      <c r="AB300" s="1"/>
      <c r="AC300" s="1"/>
      <c r="AD300" s="1"/>
      <c r="AE300" s="1"/>
      <c r="AF300" s="1"/>
      <c r="AG300" s="1"/>
      <c r="AH300" s="1"/>
      <c r="AI300" s="1"/>
    </row>
    <row r="301" spans="1:35" s="2" customFormat="1" ht="11.5" x14ac:dyDescent="0.25">
      <c r="A301" s="1"/>
      <c r="B301" s="227"/>
      <c r="C301" s="227"/>
      <c r="D301" s="225"/>
      <c r="E301" s="225"/>
      <c r="F301" s="226"/>
      <c r="G301" s="166"/>
      <c r="H301" s="226"/>
      <c r="I301" s="166"/>
      <c r="J301" s="226"/>
      <c r="K301" s="166"/>
      <c r="L301" s="226"/>
      <c r="M301" s="166"/>
      <c r="N301" s="226"/>
      <c r="O301" s="166"/>
      <c r="P301" s="226"/>
      <c r="Q301" s="166"/>
      <c r="R301" s="226"/>
      <c r="S301" s="1"/>
      <c r="T301" s="1"/>
      <c r="U301" s="1"/>
      <c r="V301" s="4"/>
      <c r="W301" s="4"/>
      <c r="X301" s="4"/>
      <c r="Y301" s="4"/>
      <c r="Z301" s="4"/>
      <c r="AA301" s="4"/>
      <c r="AB301" s="1"/>
      <c r="AC301" s="1"/>
      <c r="AD301" s="1"/>
      <c r="AE301" s="1"/>
      <c r="AF301" s="1"/>
      <c r="AG301" s="1"/>
      <c r="AH301" s="1"/>
      <c r="AI301" s="1"/>
    </row>
    <row r="302" spans="1:35" s="2" customFormat="1" ht="11.5" x14ac:dyDescent="0.25">
      <c r="A302" s="1"/>
      <c r="B302" s="227"/>
      <c r="C302" s="227"/>
      <c r="D302" s="225"/>
      <c r="E302" s="225"/>
      <c r="F302" s="226"/>
      <c r="G302" s="166"/>
      <c r="H302" s="226"/>
      <c r="I302" s="166"/>
      <c r="J302" s="226"/>
      <c r="K302" s="166"/>
      <c r="L302" s="226"/>
      <c r="M302" s="166"/>
      <c r="N302" s="226"/>
      <c r="O302" s="166"/>
      <c r="P302" s="226"/>
      <c r="Q302" s="166"/>
      <c r="R302" s="226"/>
      <c r="S302" s="1"/>
      <c r="T302" s="1"/>
      <c r="U302" s="1"/>
      <c r="V302" s="4"/>
      <c r="W302" s="4"/>
      <c r="X302" s="4"/>
      <c r="Y302" s="4"/>
      <c r="Z302" s="4"/>
      <c r="AA302" s="4"/>
      <c r="AB302" s="1"/>
      <c r="AC302" s="1"/>
      <c r="AD302" s="1"/>
      <c r="AE302" s="1"/>
      <c r="AF302" s="1"/>
      <c r="AG302" s="1"/>
      <c r="AH302" s="1"/>
      <c r="AI302" s="1"/>
    </row>
    <row r="303" spans="1:35" s="2" customFormat="1" ht="11.5" x14ac:dyDescent="0.25">
      <c r="A303" s="1"/>
      <c r="B303" s="227"/>
      <c r="C303" s="227"/>
      <c r="D303" s="225"/>
      <c r="E303" s="225"/>
      <c r="F303" s="226"/>
      <c r="G303" s="166"/>
      <c r="H303" s="226"/>
      <c r="I303" s="166"/>
      <c r="J303" s="226"/>
      <c r="K303" s="166"/>
      <c r="L303" s="226"/>
      <c r="M303" s="166"/>
      <c r="N303" s="226"/>
      <c r="O303" s="166"/>
      <c r="P303" s="226"/>
      <c r="Q303" s="166"/>
      <c r="R303" s="226"/>
      <c r="S303" s="1"/>
      <c r="T303" s="1"/>
      <c r="U303" s="1"/>
      <c r="V303" s="4"/>
      <c r="W303" s="4"/>
      <c r="X303" s="4"/>
      <c r="Y303" s="4"/>
      <c r="Z303" s="4"/>
      <c r="AA303" s="4"/>
      <c r="AB303" s="1"/>
      <c r="AC303" s="1"/>
      <c r="AD303" s="1"/>
      <c r="AE303" s="1"/>
      <c r="AF303" s="1"/>
      <c r="AG303" s="1"/>
      <c r="AH303" s="1"/>
      <c r="AI303" s="1"/>
    </row>
    <row r="304" spans="1:35" s="2" customFormat="1" ht="11.5" x14ac:dyDescent="0.25">
      <c r="A304" s="1"/>
      <c r="B304" s="227"/>
      <c r="C304" s="227"/>
      <c r="D304" s="225"/>
      <c r="E304" s="225"/>
      <c r="F304" s="226"/>
      <c r="G304" s="166"/>
      <c r="H304" s="226"/>
      <c r="I304" s="166"/>
      <c r="J304" s="226"/>
      <c r="K304" s="166"/>
      <c r="L304" s="226"/>
      <c r="M304" s="166"/>
      <c r="N304" s="226"/>
      <c r="O304" s="166"/>
      <c r="P304" s="226"/>
      <c r="Q304" s="166"/>
      <c r="R304" s="226"/>
      <c r="S304" s="1"/>
      <c r="T304" s="1"/>
      <c r="U304" s="1"/>
      <c r="V304" s="4"/>
      <c r="W304" s="4"/>
      <c r="X304" s="4"/>
      <c r="Y304" s="4"/>
      <c r="Z304" s="4"/>
      <c r="AA304" s="4"/>
      <c r="AB304" s="1"/>
      <c r="AC304" s="1"/>
      <c r="AD304" s="1"/>
      <c r="AE304" s="1"/>
      <c r="AF304" s="1"/>
      <c r="AG304" s="1"/>
      <c r="AH304" s="1"/>
      <c r="AI304" s="1"/>
    </row>
    <row r="305" spans="1:35" s="2" customFormat="1" ht="11.5" x14ac:dyDescent="0.25">
      <c r="A305" s="1"/>
      <c r="B305" s="227"/>
      <c r="C305" s="227"/>
      <c r="D305" s="225"/>
      <c r="E305" s="225"/>
      <c r="F305" s="226"/>
      <c r="G305" s="166"/>
      <c r="H305" s="226"/>
      <c r="I305" s="166"/>
      <c r="J305" s="226"/>
      <c r="K305" s="166"/>
      <c r="L305" s="226"/>
      <c r="M305" s="166"/>
      <c r="N305" s="226"/>
      <c r="O305" s="166"/>
      <c r="P305" s="226"/>
      <c r="Q305" s="166"/>
      <c r="R305" s="226"/>
      <c r="S305" s="1"/>
      <c r="T305" s="1"/>
      <c r="U305" s="1"/>
      <c r="V305" s="4"/>
      <c r="W305" s="4"/>
      <c r="X305" s="4"/>
      <c r="Y305" s="4"/>
      <c r="Z305" s="4"/>
      <c r="AA305" s="4"/>
      <c r="AB305" s="1"/>
      <c r="AC305" s="1"/>
      <c r="AD305" s="1"/>
      <c r="AE305" s="1"/>
      <c r="AF305" s="1"/>
      <c r="AG305" s="1"/>
      <c r="AH305" s="1"/>
      <c r="AI305" s="1"/>
    </row>
    <row r="306" spans="1:35" s="2" customFormat="1" ht="11.5" x14ac:dyDescent="0.25">
      <c r="A306" s="1"/>
      <c r="B306" s="227"/>
      <c r="C306" s="227"/>
      <c r="D306" s="225"/>
      <c r="E306" s="225"/>
      <c r="F306" s="226"/>
      <c r="G306" s="166"/>
      <c r="H306" s="226"/>
      <c r="I306" s="166"/>
      <c r="J306" s="226"/>
      <c r="K306" s="166"/>
      <c r="L306" s="226"/>
      <c r="M306" s="166"/>
      <c r="N306" s="226"/>
      <c r="O306" s="166"/>
      <c r="P306" s="226"/>
      <c r="Q306" s="166"/>
      <c r="R306" s="226"/>
      <c r="S306" s="1"/>
      <c r="T306" s="1"/>
      <c r="U306" s="1"/>
      <c r="V306" s="4"/>
      <c r="W306" s="4"/>
      <c r="X306" s="4"/>
      <c r="Y306" s="4"/>
      <c r="Z306" s="4"/>
      <c r="AA306" s="4"/>
      <c r="AB306" s="1"/>
      <c r="AC306" s="1"/>
      <c r="AD306" s="1"/>
      <c r="AE306" s="1"/>
      <c r="AF306" s="1"/>
      <c r="AG306" s="1"/>
      <c r="AH306" s="1"/>
      <c r="AI306" s="1"/>
    </row>
    <row r="307" spans="1:35" s="2" customFormat="1" ht="11.5" x14ac:dyDescent="0.25">
      <c r="A307" s="1"/>
      <c r="B307" s="227"/>
      <c r="C307" s="227"/>
      <c r="D307" s="225"/>
      <c r="E307" s="225"/>
      <c r="F307" s="226"/>
      <c r="G307" s="166"/>
      <c r="H307" s="226"/>
      <c r="I307" s="166"/>
      <c r="J307" s="226"/>
      <c r="K307" s="166"/>
      <c r="L307" s="226"/>
      <c r="M307" s="166"/>
      <c r="N307" s="226"/>
      <c r="O307" s="166"/>
      <c r="P307" s="226"/>
      <c r="Q307" s="166"/>
      <c r="R307" s="226"/>
      <c r="S307" s="1"/>
      <c r="T307" s="1"/>
      <c r="U307" s="1"/>
      <c r="V307" s="4"/>
      <c r="W307" s="4"/>
      <c r="X307" s="4"/>
      <c r="Y307" s="4"/>
      <c r="Z307" s="4"/>
      <c r="AA307" s="4"/>
      <c r="AB307" s="1"/>
      <c r="AC307" s="1"/>
      <c r="AD307" s="1"/>
      <c r="AE307" s="1"/>
      <c r="AF307" s="1"/>
      <c r="AG307" s="1"/>
      <c r="AH307" s="1"/>
      <c r="AI307" s="1"/>
    </row>
    <row r="308" spans="1:35" s="2" customFormat="1" ht="11.5" x14ac:dyDescent="0.25">
      <c r="A308" s="1"/>
      <c r="B308" s="227"/>
      <c r="C308" s="227"/>
      <c r="D308" s="225"/>
      <c r="E308" s="225"/>
      <c r="F308" s="226"/>
      <c r="G308" s="166"/>
      <c r="H308" s="226"/>
      <c r="I308" s="166"/>
      <c r="J308" s="226"/>
      <c r="K308" s="166"/>
      <c r="L308" s="226"/>
      <c r="M308" s="166"/>
      <c r="N308" s="226"/>
      <c r="O308" s="166"/>
      <c r="P308" s="226"/>
      <c r="Q308" s="166"/>
      <c r="R308" s="226"/>
      <c r="S308" s="1"/>
      <c r="T308" s="1"/>
      <c r="U308" s="1"/>
      <c r="V308" s="4"/>
      <c r="W308" s="4"/>
      <c r="X308" s="4"/>
      <c r="Y308" s="4"/>
      <c r="Z308" s="4"/>
      <c r="AA308" s="4"/>
      <c r="AB308" s="1"/>
      <c r="AC308" s="1"/>
      <c r="AD308" s="1"/>
      <c r="AE308" s="1"/>
      <c r="AF308" s="1"/>
      <c r="AG308" s="1"/>
      <c r="AH308" s="1"/>
      <c r="AI308" s="1"/>
    </row>
    <row r="309" spans="1:35" s="2" customFormat="1" ht="11.5" x14ac:dyDescent="0.25">
      <c r="A309" s="1"/>
      <c r="B309" s="227"/>
      <c r="C309" s="227"/>
      <c r="D309" s="225"/>
      <c r="E309" s="225"/>
      <c r="F309" s="226"/>
      <c r="G309" s="166"/>
      <c r="H309" s="226"/>
      <c r="I309" s="166"/>
      <c r="J309" s="226"/>
      <c r="K309" s="166"/>
      <c r="L309" s="226"/>
      <c r="M309" s="166"/>
      <c r="N309" s="226"/>
      <c r="O309" s="166"/>
      <c r="P309" s="226"/>
      <c r="Q309" s="166"/>
      <c r="R309" s="226"/>
      <c r="S309" s="1"/>
      <c r="T309" s="1"/>
      <c r="U309" s="1"/>
      <c r="V309" s="4"/>
      <c r="W309" s="4"/>
      <c r="X309" s="4"/>
      <c r="Y309" s="4"/>
      <c r="Z309" s="4"/>
      <c r="AA309" s="4"/>
      <c r="AB309" s="1"/>
      <c r="AC309" s="1"/>
      <c r="AD309" s="1"/>
      <c r="AE309" s="1"/>
      <c r="AF309" s="1"/>
      <c r="AG309" s="1"/>
      <c r="AH309" s="1"/>
      <c r="AI309" s="1"/>
    </row>
    <row r="310" spans="1:35" s="2" customFormat="1" ht="11.5" x14ac:dyDescent="0.25">
      <c r="A310" s="1"/>
      <c r="B310" s="227"/>
      <c r="C310" s="227"/>
      <c r="D310" s="225"/>
      <c r="E310" s="225"/>
      <c r="F310" s="226"/>
      <c r="G310" s="166"/>
      <c r="H310" s="226"/>
      <c r="I310" s="166"/>
      <c r="J310" s="226"/>
      <c r="K310" s="166"/>
      <c r="L310" s="226"/>
      <c r="M310" s="166"/>
      <c r="N310" s="226"/>
      <c r="O310" s="166"/>
      <c r="P310" s="226"/>
      <c r="Q310" s="166"/>
      <c r="R310" s="226"/>
      <c r="S310" s="1"/>
      <c r="T310" s="1"/>
      <c r="U310" s="1"/>
      <c r="V310" s="4"/>
      <c r="W310" s="4"/>
      <c r="X310" s="4"/>
      <c r="Y310" s="4"/>
      <c r="Z310" s="4"/>
      <c r="AA310" s="4"/>
      <c r="AB310" s="1"/>
      <c r="AC310" s="1"/>
      <c r="AD310" s="1"/>
      <c r="AE310" s="1"/>
      <c r="AF310" s="1"/>
      <c r="AG310" s="1"/>
      <c r="AH310" s="1"/>
      <c r="AI310" s="1"/>
    </row>
    <row r="311" spans="1:35" s="2" customFormat="1" ht="11.5" x14ac:dyDescent="0.25">
      <c r="A311" s="1"/>
      <c r="B311" s="227"/>
      <c r="C311" s="227"/>
      <c r="D311" s="225"/>
      <c r="E311" s="225"/>
      <c r="F311" s="226"/>
      <c r="G311" s="166"/>
      <c r="H311" s="226"/>
      <c r="I311" s="166"/>
      <c r="J311" s="226"/>
      <c r="K311" s="166"/>
      <c r="L311" s="226"/>
      <c r="M311" s="166"/>
      <c r="N311" s="226"/>
      <c r="O311" s="166"/>
      <c r="P311" s="226"/>
      <c r="Q311" s="166"/>
      <c r="R311" s="226"/>
      <c r="S311" s="1"/>
      <c r="T311" s="1"/>
      <c r="U311" s="1"/>
      <c r="V311" s="4"/>
      <c r="W311" s="4"/>
      <c r="X311" s="4"/>
      <c r="Y311" s="4"/>
      <c r="Z311" s="4"/>
      <c r="AA311" s="4"/>
      <c r="AB311" s="1"/>
      <c r="AC311" s="1"/>
      <c r="AD311" s="1"/>
      <c r="AE311" s="1"/>
      <c r="AF311" s="1"/>
      <c r="AG311" s="1"/>
      <c r="AH311" s="1"/>
      <c r="AI311" s="1"/>
    </row>
    <row r="312" spans="1:35" s="2" customFormat="1" ht="11.5" x14ac:dyDescent="0.25">
      <c r="A312" s="1"/>
      <c r="B312" s="227"/>
      <c r="C312" s="227"/>
      <c r="D312" s="225"/>
      <c r="E312" s="225"/>
      <c r="F312" s="226"/>
      <c r="G312" s="166"/>
      <c r="H312" s="226"/>
      <c r="I312" s="166"/>
      <c r="J312" s="226"/>
      <c r="K312" s="166"/>
      <c r="L312" s="226"/>
      <c r="M312" s="166"/>
      <c r="N312" s="226"/>
      <c r="O312" s="166"/>
      <c r="P312" s="226"/>
      <c r="Q312" s="166"/>
      <c r="R312" s="226"/>
      <c r="S312" s="1"/>
      <c r="T312" s="1"/>
      <c r="U312" s="1"/>
      <c r="V312" s="4"/>
      <c r="W312" s="4"/>
      <c r="X312" s="4"/>
      <c r="Y312" s="4"/>
      <c r="Z312" s="4"/>
      <c r="AA312" s="4"/>
      <c r="AB312" s="1"/>
      <c r="AC312" s="1"/>
      <c r="AD312" s="1"/>
      <c r="AE312" s="1"/>
      <c r="AF312" s="1"/>
      <c r="AG312" s="1"/>
      <c r="AH312" s="1"/>
      <c r="AI312" s="1"/>
    </row>
    <row r="313" spans="1:35" s="2" customFormat="1" ht="11.5" x14ac:dyDescent="0.25">
      <c r="A313" s="1"/>
      <c r="B313" s="227"/>
      <c r="C313" s="227"/>
      <c r="D313" s="225"/>
      <c r="E313" s="225"/>
      <c r="F313" s="226"/>
      <c r="G313" s="166"/>
      <c r="H313" s="226"/>
      <c r="I313" s="166"/>
      <c r="J313" s="226"/>
      <c r="K313" s="166"/>
      <c r="L313" s="226"/>
      <c r="M313" s="166"/>
      <c r="N313" s="226"/>
      <c r="O313" s="166"/>
      <c r="P313" s="226"/>
      <c r="Q313" s="166"/>
      <c r="R313" s="226"/>
      <c r="S313" s="1"/>
      <c r="T313" s="1"/>
      <c r="U313" s="1"/>
      <c r="V313" s="4"/>
      <c r="W313" s="4"/>
      <c r="X313" s="4"/>
      <c r="Y313" s="4"/>
      <c r="Z313" s="4"/>
      <c r="AA313" s="4"/>
      <c r="AB313" s="1"/>
      <c r="AC313" s="1"/>
      <c r="AD313" s="1"/>
      <c r="AE313" s="1"/>
      <c r="AF313" s="1"/>
      <c r="AG313" s="1"/>
      <c r="AH313" s="1"/>
      <c r="AI313" s="1"/>
    </row>
    <row r="314" spans="1:35" s="2" customFormat="1" ht="11.5" x14ac:dyDescent="0.25">
      <c r="A314" s="1"/>
      <c r="B314" s="227"/>
      <c r="C314" s="227"/>
      <c r="D314" s="225"/>
      <c r="E314" s="225"/>
      <c r="F314" s="226"/>
      <c r="G314" s="166"/>
      <c r="H314" s="226"/>
      <c r="I314" s="166"/>
      <c r="J314" s="226"/>
      <c r="K314" s="166"/>
      <c r="L314" s="226"/>
      <c r="M314" s="166"/>
      <c r="N314" s="226"/>
      <c r="O314" s="166"/>
      <c r="P314" s="226"/>
      <c r="Q314" s="166"/>
      <c r="R314" s="226"/>
      <c r="S314" s="1"/>
      <c r="T314" s="1"/>
      <c r="U314" s="1"/>
      <c r="V314" s="4"/>
      <c r="W314" s="4"/>
      <c r="X314" s="4"/>
      <c r="Y314" s="4"/>
      <c r="Z314" s="4"/>
      <c r="AA314" s="4"/>
      <c r="AB314" s="1"/>
      <c r="AC314" s="1"/>
      <c r="AD314" s="1"/>
      <c r="AE314" s="1"/>
      <c r="AF314" s="1"/>
      <c r="AG314" s="1"/>
      <c r="AH314" s="1"/>
      <c r="AI314" s="1"/>
    </row>
    <row r="315" spans="1:35" s="2" customFormat="1" ht="11.5" x14ac:dyDescent="0.25">
      <c r="A315" s="1"/>
      <c r="B315" s="227"/>
      <c r="C315" s="227"/>
      <c r="D315" s="225"/>
      <c r="E315" s="225"/>
      <c r="F315" s="226"/>
      <c r="G315" s="166"/>
      <c r="H315" s="226"/>
      <c r="I315" s="166"/>
      <c r="J315" s="226"/>
      <c r="K315" s="166"/>
      <c r="L315" s="226"/>
      <c r="M315" s="166"/>
      <c r="N315" s="226"/>
      <c r="O315" s="166"/>
      <c r="P315" s="226"/>
      <c r="Q315" s="166"/>
      <c r="R315" s="226"/>
      <c r="S315" s="1"/>
      <c r="T315" s="1"/>
      <c r="U315" s="1"/>
      <c r="V315" s="4"/>
      <c r="W315" s="4"/>
      <c r="X315" s="4"/>
      <c r="Y315" s="4"/>
      <c r="Z315" s="4"/>
      <c r="AA315" s="4"/>
      <c r="AB315" s="1"/>
      <c r="AC315" s="1"/>
      <c r="AD315" s="1"/>
      <c r="AE315" s="1"/>
      <c r="AF315" s="1"/>
      <c r="AG315" s="1"/>
      <c r="AH315" s="1"/>
      <c r="AI315" s="1"/>
    </row>
    <row r="316" spans="1:35" s="2" customFormat="1" ht="11.5" x14ac:dyDescent="0.25">
      <c r="A316" s="1"/>
      <c r="B316" s="227"/>
      <c r="C316" s="227"/>
      <c r="D316" s="225"/>
      <c r="E316" s="225"/>
      <c r="F316" s="226"/>
      <c r="G316" s="166"/>
      <c r="H316" s="226"/>
      <c r="I316" s="166"/>
      <c r="J316" s="226"/>
      <c r="K316" s="166"/>
      <c r="L316" s="226"/>
      <c r="M316" s="166"/>
      <c r="N316" s="226"/>
      <c r="O316" s="166"/>
      <c r="P316" s="226"/>
      <c r="Q316" s="166"/>
      <c r="R316" s="226"/>
      <c r="S316" s="1"/>
      <c r="T316" s="1"/>
      <c r="U316" s="1"/>
      <c r="V316" s="4"/>
      <c r="W316" s="4"/>
      <c r="X316" s="4"/>
      <c r="Y316" s="4"/>
      <c r="Z316" s="4"/>
      <c r="AA316" s="4"/>
      <c r="AB316" s="1"/>
      <c r="AC316" s="1"/>
      <c r="AD316" s="1"/>
      <c r="AE316" s="1"/>
      <c r="AF316" s="1"/>
      <c r="AG316" s="1"/>
      <c r="AH316" s="1"/>
      <c r="AI316" s="1"/>
    </row>
    <row r="317" spans="1:35" s="2" customFormat="1" ht="11.5" x14ac:dyDescent="0.25">
      <c r="A317" s="1"/>
      <c r="B317" s="227"/>
      <c r="C317" s="227"/>
      <c r="D317" s="225"/>
      <c r="E317" s="225"/>
      <c r="F317" s="226"/>
      <c r="G317" s="166"/>
      <c r="H317" s="226"/>
      <c r="I317" s="166"/>
      <c r="J317" s="226"/>
      <c r="K317" s="166"/>
      <c r="L317" s="226"/>
      <c r="M317" s="166"/>
      <c r="N317" s="226"/>
      <c r="O317" s="166"/>
      <c r="P317" s="226"/>
      <c r="Q317" s="166"/>
      <c r="R317" s="226"/>
      <c r="S317" s="1"/>
      <c r="T317" s="1"/>
      <c r="U317" s="1"/>
      <c r="V317" s="4"/>
      <c r="W317" s="4"/>
      <c r="X317" s="4"/>
      <c r="Y317" s="4"/>
      <c r="Z317" s="4"/>
      <c r="AA317" s="4"/>
      <c r="AB317" s="1"/>
      <c r="AC317" s="1"/>
      <c r="AD317" s="1"/>
      <c r="AE317" s="1"/>
      <c r="AF317" s="1"/>
      <c r="AG317" s="1"/>
      <c r="AH317" s="1"/>
      <c r="AI317" s="1"/>
    </row>
    <row r="318" spans="1:35" s="2" customFormat="1" ht="11.5" x14ac:dyDescent="0.25">
      <c r="A318" s="1"/>
      <c r="B318" s="227"/>
      <c r="C318" s="227"/>
      <c r="D318" s="225"/>
      <c r="E318" s="225"/>
      <c r="F318" s="226"/>
      <c r="G318" s="166"/>
      <c r="H318" s="226"/>
      <c r="I318" s="166"/>
      <c r="J318" s="226"/>
      <c r="K318" s="166"/>
      <c r="L318" s="226"/>
      <c r="M318" s="166"/>
      <c r="N318" s="226"/>
      <c r="O318" s="166"/>
      <c r="P318" s="226"/>
      <c r="Q318" s="166"/>
      <c r="R318" s="226"/>
      <c r="S318" s="1"/>
      <c r="T318" s="1"/>
      <c r="U318" s="1"/>
      <c r="V318" s="4"/>
      <c r="W318" s="4"/>
      <c r="X318" s="4"/>
      <c r="Y318" s="4"/>
      <c r="Z318" s="4"/>
      <c r="AA318" s="4"/>
      <c r="AB318" s="1"/>
      <c r="AC318" s="1"/>
      <c r="AD318" s="1"/>
      <c r="AE318" s="1"/>
      <c r="AF318" s="1"/>
      <c r="AG318" s="1"/>
      <c r="AH318" s="1"/>
      <c r="AI318" s="1"/>
    </row>
    <row r="319" spans="1:35" s="2" customFormat="1" ht="11.5" x14ac:dyDescent="0.25">
      <c r="A319" s="1"/>
      <c r="B319" s="227"/>
      <c r="C319" s="227"/>
      <c r="D319" s="225"/>
      <c r="E319" s="225"/>
      <c r="F319" s="226"/>
      <c r="G319" s="166"/>
      <c r="H319" s="226"/>
      <c r="I319" s="166"/>
      <c r="J319" s="226"/>
      <c r="K319" s="166"/>
      <c r="L319" s="226"/>
      <c r="M319" s="166"/>
      <c r="N319" s="226"/>
      <c r="O319" s="166"/>
      <c r="P319" s="226"/>
      <c r="Q319" s="166"/>
      <c r="R319" s="226"/>
      <c r="S319" s="1"/>
      <c r="T319" s="1"/>
      <c r="U319" s="1"/>
      <c r="V319" s="4"/>
      <c r="W319" s="4"/>
      <c r="X319" s="4"/>
      <c r="Y319" s="4"/>
      <c r="Z319" s="4"/>
      <c r="AA319" s="4"/>
      <c r="AB319" s="1"/>
      <c r="AC319" s="1"/>
      <c r="AD319" s="1"/>
      <c r="AE319" s="1"/>
      <c r="AF319" s="1"/>
      <c r="AG319" s="1"/>
      <c r="AH319" s="1"/>
      <c r="AI319" s="1"/>
    </row>
    <row r="320" spans="1:35" s="2" customFormat="1" ht="11.5" x14ac:dyDescent="0.25">
      <c r="A320" s="1"/>
      <c r="B320" s="227"/>
      <c r="C320" s="227"/>
      <c r="D320" s="225"/>
      <c r="E320" s="225"/>
      <c r="F320" s="226"/>
      <c r="G320" s="166"/>
      <c r="H320" s="226"/>
      <c r="I320" s="166"/>
      <c r="J320" s="226"/>
      <c r="K320" s="166"/>
      <c r="L320" s="226"/>
      <c r="M320" s="166"/>
      <c r="N320" s="226"/>
      <c r="O320" s="166"/>
      <c r="P320" s="226"/>
      <c r="Q320" s="166"/>
      <c r="R320" s="226"/>
      <c r="S320" s="1"/>
      <c r="T320" s="1"/>
      <c r="U320" s="1"/>
      <c r="V320" s="4"/>
      <c r="W320" s="4"/>
      <c r="X320" s="4"/>
      <c r="Y320" s="4"/>
      <c r="Z320" s="4"/>
      <c r="AA320" s="4"/>
      <c r="AB320" s="1"/>
      <c r="AC320" s="1"/>
      <c r="AD320" s="1"/>
      <c r="AE320" s="1"/>
      <c r="AF320" s="1"/>
      <c r="AG320" s="1"/>
      <c r="AH320" s="1"/>
      <c r="AI320" s="1"/>
    </row>
    <row r="321" spans="1:35" s="2" customFormat="1" ht="11.5" x14ac:dyDescent="0.25">
      <c r="A321" s="1"/>
      <c r="B321" s="227"/>
      <c r="C321" s="227"/>
      <c r="D321" s="225"/>
      <c r="E321" s="225"/>
      <c r="F321" s="226"/>
      <c r="G321" s="166"/>
      <c r="H321" s="226"/>
      <c r="I321" s="166"/>
      <c r="J321" s="226"/>
      <c r="K321" s="166"/>
      <c r="L321" s="226"/>
      <c r="M321" s="166"/>
      <c r="N321" s="226"/>
      <c r="O321" s="166"/>
      <c r="P321" s="226"/>
      <c r="Q321" s="166"/>
      <c r="R321" s="226"/>
      <c r="S321" s="1"/>
      <c r="T321" s="1"/>
      <c r="U321" s="1"/>
      <c r="V321" s="4"/>
      <c r="W321" s="4"/>
      <c r="X321" s="4"/>
      <c r="Y321" s="4"/>
      <c r="Z321" s="4"/>
      <c r="AA321" s="4"/>
      <c r="AB321" s="1"/>
      <c r="AC321" s="1"/>
      <c r="AD321" s="1"/>
      <c r="AE321" s="1"/>
      <c r="AF321" s="1"/>
      <c r="AG321" s="1"/>
      <c r="AH321" s="1"/>
      <c r="AI321" s="1"/>
    </row>
    <row r="322" spans="1:35" s="2" customFormat="1" ht="11.5" x14ac:dyDescent="0.25">
      <c r="A322" s="1"/>
      <c r="B322" s="227"/>
      <c r="C322" s="227"/>
      <c r="D322" s="225"/>
      <c r="E322" s="225"/>
      <c r="F322" s="226"/>
      <c r="G322" s="166"/>
      <c r="H322" s="226"/>
      <c r="I322" s="166"/>
      <c r="J322" s="226"/>
      <c r="K322" s="166"/>
      <c r="L322" s="226"/>
      <c r="M322" s="166"/>
      <c r="N322" s="226"/>
      <c r="O322" s="166"/>
      <c r="P322" s="226"/>
      <c r="Q322" s="166"/>
      <c r="R322" s="226"/>
      <c r="S322" s="1"/>
      <c r="T322" s="1"/>
      <c r="U322" s="1"/>
      <c r="V322" s="4"/>
      <c r="W322" s="4"/>
      <c r="X322" s="4"/>
      <c r="Y322" s="4"/>
      <c r="Z322" s="4"/>
      <c r="AA322" s="4"/>
      <c r="AB322" s="1"/>
      <c r="AC322" s="1"/>
      <c r="AD322" s="1"/>
      <c r="AE322" s="1"/>
      <c r="AF322" s="1"/>
      <c r="AG322" s="1"/>
      <c r="AH322" s="1"/>
      <c r="AI322" s="1"/>
    </row>
    <row r="323" spans="1:35" s="2" customFormat="1" ht="11.5" x14ac:dyDescent="0.25">
      <c r="A323" s="1"/>
      <c r="B323" s="227"/>
      <c r="C323" s="227"/>
      <c r="D323" s="225"/>
      <c r="E323" s="225"/>
      <c r="F323" s="226"/>
      <c r="G323" s="166"/>
      <c r="H323" s="226"/>
      <c r="I323" s="166"/>
      <c r="J323" s="226"/>
      <c r="K323" s="166"/>
      <c r="L323" s="226"/>
      <c r="M323" s="166"/>
      <c r="N323" s="226"/>
      <c r="O323" s="166"/>
      <c r="P323" s="226"/>
      <c r="Q323" s="166"/>
      <c r="R323" s="226"/>
      <c r="S323" s="1"/>
      <c r="T323" s="1"/>
      <c r="U323" s="1"/>
      <c r="V323" s="4"/>
      <c r="W323" s="4"/>
      <c r="X323" s="4"/>
      <c r="Y323" s="4"/>
      <c r="Z323" s="4"/>
      <c r="AA323" s="4"/>
      <c r="AB323" s="1"/>
      <c r="AC323" s="1"/>
      <c r="AD323" s="1"/>
      <c r="AE323" s="1"/>
      <c r="AF323" s="1"/>
      <c r="AG323" s="1"/>
      <c r="AH323" s="1"/>
      <c r="AI323" s="1"/>
    </row>
    <row r="324" spans="1:35" s="2" customFormat="1" ht="11.5" x14ac:dyDescent="0.25">
      <c r="A324" s="1"/>
      <c r="B324" s="227"/>
      <c r="C324" s="227"/>
      <c r="D324" s="225"/>
      <c r="E324" s="225"/>
      <c r="F324" s="226"/>
      <c r="G324" s="166"/>
      <c r="H324" s="226"/>
      <c r="I324" s="166"/>
      <c r="J324" s="226"/>
      <c r="K324" s="166"/>
      <c r="L324" s="226"/>
      <c r="M324" s="166"/>
      <c r="N324" s="226"/>
      <c r="O324" s="166"/>
      <c r="P324" s="226"/>
      <c r="Q324" s="166"/>
      <c r="R324" s="226"/>
      <c r="S324" s="1"/>
      <c r="T324" s="1"/>
      <c r="U324" s="1"/>
      <c r="V324" s="4"/>
      <c r="W324" s="4"/>
      <c r="X324" s="4"/>
      <c r="Y324" s="4"/>
      <c r="Z324" s="4"/>
      <c r="AA324" s="4"/>
      <c r="AB324" s="1"/>
      <c r="AC324" s="1"/>
      <c r="AD324" s="1"/>
      <c r="AE324" s="1"/>
      <c r="AF324" s="1"/>
      <c r="AG324" s="1"/>
      <c r="AH324" s="1"/>
      <c r="AI324" s="1"/>
    </row>
    <row r="325" spans="1:35" s="2" customFormat="1" ht="11.5" x14ac:dyDescent="0.25">
      <c r="A325" s="1"/>
      <c r="B325" s="227"/>
      <c r="C325" s="227"/>
      <c r="D325" s="225"/>
      <c r="E325" s="225"/>
      <c r="F325" s="226"/>
      <c r="G325" s="166"/>
      <c r="H325" s="226"/>
      <c r="I325" s="166"/>
      <c r="J325" s="226"/>
      <c r="K325" s="166"/>
      <c r="L325" s="226"/>
      <c r="M325" s="166"/>
      <c r="N325" s="226"/>
      <c r="O325" s="166"/>
      <c r="P325" s="226"/>
      <c r="Q325" s="166"/>
      <c r="R325" s="226"/>
      <c r="S325" s="1"/>
      <c r="T325" s="1"/>
      <c r="U325" s="1"/>
      <c r="V325" s="4"/>
      <c r="W325" s="4"/>
      <c r="X325" s="4"/>
      <c r="Y325" s="4"/>
      <c r="Z325" s="4"/>
      <c r="AA325" s="4"/>
      <c r="AB325" s="1"/>
      <c r="AC325" s="1"/>
      <c r="AD325" s="1"/>
      <c r="AE325" s="1"/>
      <c r="AF325" s="1"/>
      <c r="AG325" s="1"/>
      <c r="AH325" s="1"/>
      <c r="AI325" s="1"/>
    </row>
    <row r="326" spans="1:35" s="2" customFormat="1" ht="11.5" x14ac:dyDescent="0.25">
      <c r="A326" s="1"/>
      <c r="B326" s="227"/>
      <c r="C326" s="227"/>
      <c r="D326" s="225"/>
      <c r="E326" s="225"/>
      <c r="F326" s="226"/>
      <c r="G326" s="166"/>
      <c r="H326" s="226"/>
      <c r="I326" s="166"/>
      <c r="J326" s="226"/>
      <c r="K326" s="166"/>
      <c r="L326" s="226"/>
      <c r="M326" s="166"/>
      <c r="N326" s="226"/>
      <c r="O326" s="166"/>
      <c r="P326" s="226"/>
      <c r="Q326" s="166"/>
      <c r="R326" s="226"/>
      <c r="S326" s="1"/>
      <c r="T326" s="1"/>
      <c r="U326" s="1"/>
      <c r="V326" s="4"/>
      <c r="W326" s="4"/>
      <c r="X326" s="4"/>
      <c r="Y326" s="4"/>
      <c r="Z326" s="4"/>
      <c r="AA326" s="4"/>
      <c r="AB326" s="1"/>
      <c r="AC326" s="1"/>
      <c r="AD326" s="1"/>
      <c r="AE326" s="1"/>
      <c r="AF326" s="1"/>
      <c r="AG326" s="1"/>
      <c r="AH326" s="1"/>
      <c r="AI326" s="1"/>
    </row>
    <row r="327" spans="1:35" s="2" customFormat="1" ht="11.5" x14ac:dyDescent="0.25">
      <c r="A327" s="1"/>
      <c r="B327" s="227"/>
      <c r="C327" s="227"/>
      <c r="D327" s="225"/>
      <c r="E327" s="225"/>
      <c r="F327" s="226"/>
      <c r="G327" s="166"/>
      <c r="H327" s="226"/>
      <c r="I327" s="166"/>
      <c r="J327" s="226"/>
      <c r="K327" s="166"/>
      <c r="L327" s="226"/>
      <c r="M327" s="166"/>
      <c r="N327" s="226"/>
      <c r="O327" s="166"/>
      <c r="P327" s="226"/>
      <c r="Q327" s="166"/>
      <c r="R327" s="226"/>
      <c r="S327" s="1"/>
      <c r="T327" s="1"/>
      <c r="U327" s="1"/>
      <c r="V327" s="4"/>
      <c r="W327" s="4"/>
      <c r="X327" s="4"/>
      <c r="Y327" s="4"/>
      <c r="Z327" s="4"/>
      <c r="AA327" s="4"/>
      <c r="AB327" s="1"/>
      <c r="AC327" s="1"/>
      <c r="AD327" s="1"/>
      <c r="AE327" s="1"/>
      <c r="AF327" s="1"/>
      <c r="AG327" s="1"/>
      <c r="AH327" s="1"/>
      <c r="AI327" s="1"/>
    </row>
    <row r="328" spans="1:35" s="2" customFormat="1" ht="11.5" x14ac:dyDescent="0.25">
      <c r="A328" s="1"/>
      <c r="B328" s="227"/>
      <c r="C328" s="227"/>
      <c r="D328" s="225"/>
      <c r="E328" s="225"/>
      <c r="F328" s="226"/>
      <c r="G328" s="166"/>
      <c r="H328" s="226"/>
      <c r="I328" s="166"/>
      <c r="J328" s="226"/>
      <c r="K328" s="166"/>
      <c r="L328" s="226"/>
      <c r="M328" s="166"/>
      <c r="N328" s="226"/>
      <c r="O328" s="166"/>
      <c r="P328" s="226"/>
      <c r="Q328" s="166"/>
      <c r="R328" s="226"/>
      <c r="S328" s="1"/>
      <c r="T328" s="1"/>
      <c r="U328" s="1"/>
      <c r="V328" s="4"/>
      <c r="W328" s="4"/>
      <c r="X328" s="4"/>
      <c r="Y328" s="4"/>
      <c r="Z328" s="4"/>
      <c r="AA328" s="4"/>
      <c r="AB328" s="1"/>
      <c r="AC328" s="1"/>
      <c r="AD328" s="1"/>
      <c r="AE328" s="1"/>
      <c r="AF328" s="1"/>
      <c r="AG328" s="1"/>
      <c r="AH328" s="1"/>
      <c r="AI328" s="1"/>
    </row>
    <row r="329" spans="1:35" s="2" customFormat="1" ht="11.5" x14ac:dyDescent="0.25">
      <c r="A329" s="1"/>
      <c r="B329" s="227"/>
      <c r="C329" s="227"/>
      <c r="D329" s="225"/>
      <c r="E329" s="225"/>
      <c r="F329" s="226"/>
      <c r="G329" s="166"/>
      <c r="H329" s="226"/>
      <c r="I329" s="166"/>
      <c r="J329" s="226"/>
      <c r="K329" s="166"/>
      <c r="L329" s="226"/>
      <c r="M329" s="166"/>
      <c r="N329" s="226"/>
      <c r="O329" s="166"/>
      <c r="P329" s="226"/>
      <c r="Q329" s="166"/>
      <c r="R329" s="226"/>
      <c r="S329" s="1"/>
      <c r="T329" s="1"/>
      <c r="U329" s="1"/>
      <c r="V329" s="4"/>
      <c r="W329" s="4"/>
      <c r="X329" s="4"/>
      <c r="Y329" s="4"/>
      <c r="Z329" s="4"/>
      <c r="AA329" s="4"/>
      <c r="AB329" s="1"/>
      <c r="AC329" s="1"/>
      <c r="AD329" s="1"/>
      <c r="AE329" s="1"/>
      <c r="AF329" s="1"/>
      <c r="AG329" s="1"/>
      <c r="AH329" s="1"/>
      <c r="AI329" s="1"/>
    </row>
    <row r="330" spans="1:35" s="2" customFormat="1" ht="11.5" x14ac:dyDescent="0.25">
      <c r="A330" s="1"/>
      <c r="B330" s="227"/>
      <c r="C330" s="227"/>
      <c r="D330" s="225"/>
      <c r="E330" s="225"/>
      <c r="F330" s="226"/>
      <c r="G330" s="166"/>
      <c r="H330" s="226"/>
      <c r="I330" s="166"/>
      <c r="J330" s="226"/>
      <c r="K330" s="166"/>
      <c r="L330" s="226"/>
      <c r="M330" s="166"/>
      <c r="N330" s="226"/>
      <c r="O330" s="166"/>
      <c r="P330" s="226"/>
      <c r="Q330" s="166"/>
      <c r="R330" s="226"/>
      <c r="S330" s="1"/>
      <c r="T330" s="1"/>
      <c r="U330" s="1"/>
      <c r="V330" s="4"/>
      <c r="W330" s="4"/>
      <c r="X330" s="4"/>
      <c r="Y330" s="4"/>
      <c r="Z330" s="4"/>
      <c r="AA330" s="4"/>
      <c r="AB330" s="1"/>
      <c r="AC330" s="1"/>
      <c r="AD330" s="1"/>
      <c r="AE330" s="1"/>
      <c r="AF330" s="1"/>
      <c r="AG330" s="1"/>
      <c r="AH330" s="1"/>
      <c r="AI330" s="1"/>
    </row>
    <row r="331" spans="1:35" s="2" customFormat="1" ht="11.5" x14ac:dyDescent="0.25">
      <c r="A331" s="1"/>
      <c r="B331" s="227"/>
      <c r="C331" s="227"/>
      <c r="D331" s="225"/>
      <c r="E331" s="225"/>
      <c r="F331" s="226"/>
      <c r="G331" s="166"/>
      <c r="H331" s="226"/>
      <c r="I331" s="166"/>
      <c r="J331" s="226"/>
      <c r="K331" s="166"/>
      <c r="L331" s="226"/>
      <c r="M331" s="166"/>
      <c r="N331" s="226"/>
      <c r="O331" s="166"/>
      <c r="P331" s="226"/>
      <c r="Q331" s="166"/>
      <c r="R331" s="226"/>
      <c r="S331" s="1"/>
      <c r="T331" s="1"/>
      <c r="U331" s="1"/>
      <c r="V331" s="4"/>
      <c r="W331" s="4"/>
      <c r="X331" s="4"/>
      <c r="Y331" s="4"/>
      <c r="Z331" s="4"/>
      <c r="AA331" s="4"/>
      <c r="AB331" s="1"/>
      <c r="AC331" s="1"/>
      <c r="AD331" s="1"/>
      <c r="AE331" s="1"/>
      <c r="AF331" s="1"/>
      <c r="AG331" s="1"/>
      <c r="AH331" s="1"/>
      <c r="AI331" s="1"/>
    </row>
    <row r="332" spans="1:35" s="2" customFormat="1" ht="11.5" x14ac:dyDescent="0.25">
      <c r="A332" s="1"/>
      <c r="B332" s="227"/>
      <c r="C332" s="227"/>
      <c r="D332" s="225"/>
      <c r="E332" s="225"/>
      <c r="F332" s="226"/>
      <c r="G332" s="166"/>
      <c r="H332" s="226"/>
      <c r="I332" s="166"/>
      <c r="J332" s="226"/>
      <c r="K332" s="166"/>
      <c r="L332" s="226"/>
      <c r="M332" s="166"/>
      <c r="N332" s="226"/>
      <c r="O332" s="166"/>
      <c r="P332" s="226"/>
      <c r="Q332" s="166"/>
      <c r="R332" s="226"/>
      <c r="S332" s="1"/>
      <c r="T332" s="1"/>
      <c r="U332" s="1"/>
      <c r="V332" s="4"/>
      <c r="W332" s="4"/>
      <c r="X332" s="4"/>
      <c r="Y332" s="4"/>
      <c r="Z332" s="4"/>
      <c r="AA332" s="4"/>
      <c r="AB332" s="1"/>
      <c r="AC332" s="1"/>
      <c r="AD332" s="1"/>
      <c r="AE332" s="1"/>
      <c r="AF332" s="1"/>
      <c r="AG332" s="1"/>
      <c r="AH332" s="1"/>
      <c r="AI332" s="1"/>
    </row>
    <row r="333" spans="1:35" s="2" customFormat="1" ht="11.5" x14ac:dyDescent="0.25">
      <c r="A333" s="1"/>
      <c r="B333" s="227"/>
      <c r="C333" s="227"/>
      <c r="D333" s="225"/>
      <c r="E333" s="225"/>
      <c r="F333" s="226"/>
      <c r="G333" s="166"/>
      <c r="H333" s="226"/>
      <c r="I333" s="166"/>
      <c r="J333" s="226"/>
      <c r="K333" s="166"/>
      <c r="L333" s="226"/>
      <c r="M333" s="166"/>
      <c r="N333" s="226"/>
      <c r="O333" s="166"/>
      <c r="P333" s="226"/>
      <c r="Q333" s="166"/>
      <c r="R333" s="226"/>
      <c r="S333" s="1"/>
      <c r="T333" s="1"/>
      <c r="U333" s="1"/>
      <c r="V333" s="4"/>
      <c r="W333" s="4"/>
      <c r="X333" s="4"/>
      <c r="Y333" s="4"/>
      <c r="Z333" s="4"/>
      <c r="AA333" s="4"/>
      <c r="AB333" s="1"/>
      <c r="AC333" s="1"/>
      <c r="AD333" s="1"/>
      <c r="AE333" s="1"/>
      <c r="AF333" s="1"/>
      <c r="AG333" s="1"/>
      <c r="AH333" s="1"/>
      <c r="AI333" s="1"/>
    </row>
    <row r="334" spans="1:35" s="2" customFormat="1" ht="11.5" x14ac:dyDescent="0.25">
      <c r="A334" s="1"/>
      <c r="B334" s="227"/>
      <c r="C334" s="227"/>
      <c r="D334" s="225"/>
      <c r="E334" s="225"/>
      <c r="F334" s="226"/>
      <c r="G334" s="166"/>
      <c r="H334" s="226"/>
      <c r="I334" s="166"/>
      <c r="J334" s="226"/>
      <c r="K334" s="166"/>
      <c r="L334" s="226"/>
      <c r="M334" s="166"/>
      <c r="N334" s="226"/>
      <c r="O334" s="166"/>
      <c r="P334" s="226"/>
      <c r="Q334" s="166"/>
      <c r="R334" s="226"/>
      <c r="S334" s="1"/>
      <c r="T334" s="1"/>
      <c r="U334" s="1"/>
      <c r="V334" s="4"/>
      <c r="W334" s="4"/>
      <c r="X334" s="4"/>
      <c r="Y334" s="4"/>
      <c r="Z334" s="4"/>
      <c r="AA334" s="4"/>
      <c r="AB334" s="1"/>
      <c r="AC334" s="1"/>
      <c r="AD334" s="1"/>
      <c r="AE334" s="1"/>
      <c r="AF334" s="1"/>
      <c r="AG334" s="1"/>
      <c r="AH334" s="1"/>
      <c r="AI334" s="1"/>
    </row>
    <row r="335" spans="1:35" s="2" customFormat="1" ht="11.5" x14ac:dyDescent="0.25">
      <c r="A335" s="1"/>
      <c r="B335" s="227"/>
      <c r="C335" s="227"/>
      <c r="D335" s="225"/>
      <c r="E335" s="225"/>
      <c r="F335" s="226"/>
      <c r="G335" s="166"/>
      <c r="H335" s="226"/>
      <c r="I335" s="166"/>
      <c r="J335" s="226"/>
      <c r="K335" s="166"/>
      <c r="L335" s="226"/>
      <c r="M335" s="166"/>
      <c r="N335" s="226"/>
      <c r="O335" s="166"/>
      <c r="P335" s="226"/>
      <c r="Q335" s="166"/>
      <c r="R335" s="226"/>
      <c r="S335" s="1"/>
      <c r="T335" s="1"/>
      <c r="U335" s="1"/>
      <c r="V335" s="4"/>
      <c r="W335" s="4"/>
      <c r="X335" s="4"/>
      <c r="Y335" s="4"/>
      <c r="Z335" s="4"/>
      <c r="AA335" s="4"/>
      <c r="AB335" s="1"/>
      <c r="AC335" s="1"/>
      <c r="AD335" s="1"/>
      <c r="AE335" s="1"/>
      <c r="AF335" s="1"/>
      <c r="AG335" s="1"/>
      <c r="AH335" s="1"/>
      <c r="AI335" s="1"/>
    </row>
    <row r="336" spans="1:35" s="2" customFormat="1" ht="11.5" x14ac:dyDescent="0.25">
      <c r="A336" s="1"/>
      <c r="B336" s="227"/>
      <c r="C336" s="227"/>
      <c r="D336" s="225"/>
      <c r="E336" s="225"/>
      <c r="F336" s="226"/>
      <c r="G336" s="166"/>
      <c r="H336" s="226"/>
      <c r="I336" s="166"/>
      <c r="J336" s="226"/>
      <c r="K336" s="166"/>
      <c r="L336" s="226"/>
      <c r="M336" s="166"/>
      <c r="N336" s="226"/>
      <c r="O336" s="166"/>
      <c r="P336" s="226"/>
      <c r="Q336" s="166"/>
      <c r="R336" s="226"/>
      <c r="S336" s="1"/>
      <c r="T336" s="1"/>
      <c r="U336" s="1"/>
      <c r="V336" s="4"/>
      <c r="W336" s="4"/>
      <c r="X336" s="4"/>
      <c r="Y336" s="4"/>
      <c r="Z336" s="4"/>
      <c r="AA336" s="4"/>
      <c r="AB336" s="1"/>
      <c r="AC336" s="1"/>
      <c r="AD336" s="1"/>
      <c r="AE336" s="1"/>
      <c r="AF336" s="1"/>
      <c r="AG336" s="1"/>
      <c r="AH336" s="1"/>
      <c r="AI336" s="1"/>
    </row>
    <row r="337" spans="1:35" s="2" customFormat="1" ht="11.5" x14ac:dyDescent="0.25">
      <c r="A337" s="1"/>
      <c r="B337" s="227"/>
      <c r="C337" s="227"/>
      <c r="D337" s="225"/>
      <c r="E337" s="225"/>
      <c r="F337" s="226"/>
      <c r="G337" s="166"/>
      <c r="H337" s="226"/>
      <c r="I337" s="166"/>
      <c r="J337" s="226"/>
      <c r="K337" s="166"/>
      <c r="L337" s="226"/>
      <c r="M337" s="166"/>
      <c r="N337" s="226"/>
      <c r="O337" s="166"/>
      <c r="P337" s="226"/>
      <c r="Q337" s="166"/>
      <c r="R337" s="226"/>
      <c r="S337" s="1"/>
      <c r="T337" s="1"/>
      <c r="U337" s="1"/>
      <c r="V337" s="4"/>
      <c r="W337" s="4"/>
      <c r="X337" s="4"/>
      <c r="Y337" s="4"/>
      <c r="Z337" s="4"/>
      <c r="AA337" s="4"/>
      <c r="AB337" s="1"/>
      <c r="AC337" s="1"/>
      <c r="AD337" s="1"/>
      <c r="AE337" s="1"/>
      <c r="AF337" s="1"/>
      <c r="AG337" s="1"/>
      <c r="AH337" s="1"/>
      <c r="AI337" s="1"/>
    </row>
    <row r="338" spans="1:35" s="2" customFormat="1" ht="11.5" x14ac:dyDescent="0.25">
      <c r="A338" s="1"/>
      <c r="B338" s="227"/>
      <c r="C338" s="227"/>
      <c r="D338" s="225"/>
      <c r="E338" s="225"/>
      <c r="F338" s="226"/>
      <c r="G338" s="166"/>
      <c r="H338" s="226"/>
      <c r="I338" s="166"/>
      <c r="J338" s="226"/>
      <c r="K338" s="166"/>
      <c r="L338" s="226"/>
      <c r="M338" s="166"/>
      <c r="N338" s="226"/>
      <c r="O338" s="166"/>
      <c r="P338" s="226"/>
      <c r="Q338" s="166"/>
      <c r="R338" s="226"/>
      <c r="S338" s="1"/>
      <c r="T338" s="1"/>
      <c r="U338" s="1"/>
      <c r="V338" s="4"/>
      <c r="W338" s="4"/>
      <c r="X338" s="4"/>
      <c r="Y338" s="4"/>
      <c r="Z338" s="4"/>
      <c r="AA338" s="4"/>
      <c r="AB338" s="1"/>
      <c r="AC338" s="1"/>
      <c r="AD338" s="1"/>
      <c r="AE338" s="1"/>
      <c r="AF338" s="1"/>
      <c r="AG338" s="1"/>
      <c r="AH338" s="1"/>
      <c r="AI338" s="1"/>
    </row>
    <row r="339" spans="1:35" s="2" customFormat="1" ht="11.5" x14ac:dyDescent="0.25">
      <c r="A339" s="1"/>
      <c r="B339" s="227"/>
      <c r="C339" s="227"/>
      <c r="D339" s="225"/>
      <c r="E339" s="225"/>
      <c r="F339" s="226"/>
      <c r="G339" s="166"/>
      <c r="H339" s="226"/>
      <c r="I339" s="166"/>
      <c r="J339" s="226"/>
      <c r="K339" s="166"/>
      <c r="L339" s="226"/>
      <c r="M339" s="166"/>
      <c r="N339" s="226"/>
      <c r="O339" s="166"/>
      <c r="P339" s="226"/>
      <c r="Q339" s="166"/>
      <c r="R339" s="226"/>
      <c r="S339" s="1"/>
      <c r="T339" s="1"/>
      <c r="U339" s="1"/>
      <c r="V339" s="4"/>
      <c r="W339" s="4"/>
      <c r="X339" s="4"/>
      <c r="Y339" s="4"/>
      <c r="Z339" s="4"/>
      <c r="AA339" s="4"/>
      <c r="AB339" s="1"/>
      <c r="AC339" s="1"/>
      <c r="AD339" s="1"/>
      <c r="AE339" s="1"/>
      <c r="AF339" s="1"/>
      <c r="AG339" s="1"/>
      <c r="AH339" s="1"/>
      <c r="AI339" s="1"/>
    </row>
    <row r="340" spans="1:35" s="2" customFormat="1" ht="11.5" x14ac:dyDescent="0.25">
      <c r="A340" s="1"/>
      <c r="B340" s="227"/>
      <c r="C340" s="227"/>
      <c r="D340" s="225"/>
      <c r="E340" s="225"/>
      <c r="F340" s="226"/>
      <c r="G340" s="166"/>
      <c r="H340" s="226"/>
      <c r="I340" s="166"/>
      <c r="J340" s="226"/>
      <c r="K340" s="166"/>
      <c r="L340" s="226"/>
      <c r="M340" s="166"/>
      <c r="N340" s="226"/>
      <c r="O340" s="166"/>
      <c r="P340" s="226"/>
      <c r="Q340" s="166"/>
      <c r="R340" s="226"/>
      <c r="S340" s="1"/>
      <c r="T340" s="1"/>
      <c r="U340" s="1"/>
      <c r="V340" s="4"/>
      <c r="W340" s="4"/>
      <c r="X340" s="4"/>
      <c r="Y340" s="4"/>
      <c r="Z340" s="4"/>
      <c r="AA340" s="4"/>
      <c r="AB340" s="1"/>
      <c r="AC340" s="1"/>
      <c r="AD340" s="1"/>
      <c r="AE340" s="1"/>
      <c r="AF340" s="1"/>
      <c r="AG340" s="1"/>
      <c r="AH340" s="1"/>
      <c r="AI340" s="1"/>
    </row>
    <row r="341" spans="1:35" s="2" customFormat="1" ht="11.5" x14ac:dyDescent="0.25">
      <c r="A341" s="1"/>
      <c r="B341" s="227"/>
      <c r="C341" s="227"/>
      <c r="D341" s="225"/>
      <c r="E341" s="225"/>
      <c r="F341" s="226"/>
      <c r="G341" s="166"/>
      <c r="H341" s="226"/>
      <c r="I341" s="166"/>
      <c r="J341" s="226"/>
      <c r="K341" s="166"/>
      <c r="L341" s="226"/>
      <c r="M341" s="166"/>
      <c r="N341" s="226"/>
      <c r="O341" s="166"/>
      <c r="P341" s="226"/>
      <c r="Q341" s="166"/>
      <c r="R341" s="226"/>
      <c r="S341" s="1"/>
      <c r="T341" s="1"/>
      <c r="U341" s="1"/>
      <c r="V341" s="4"/>
      <c r="W341" s="4"/>
      <c r="X341" s="4"/>
      <c r="Y341" s="4"/>
      <c r="Z341" s="4"/>
      <c r="AA341" s="4"/>
      <c r="AB341" s="1"/>
      <c r="AC341" s="1"/>
      <c r="AD341" s="1"/>
      <c r="AE341" s="1"/>
      <c r="AF341" s="1"/>
      <c r="AG341" s="1"/>
      <c r="AH341" s="1"/>
      <c r="AI341" s="1"/>
    </row>
    <row r="342" spans="1:35" s="2" customFormat="1" ht="11.5" x14ac:dyDescent="0.25">
      <c r="A342" s="1"/>
      <c r="B342" s="227"/>
      <c r="C342" s="227"/>
      <c r="D342" s="225"/>
      <c r="E342" s="225"/>
      <c r="F342" s="226"/>
      <c r="G342" s="166"/>
      <c r="H342" s="226"/>
      <c r="I342" s="166"/>
      <c r="J342" s="226"/>
      <c r="K342" s="166"/>
      <c r="L342" s="226"/>
      <c r="M342" s="166"/>
      <c r="N342" s="226"/>
      <c r="O342" s="166"/>
      <c r="P342" s="226"/>
      <c r="Q342" s="166"/>
      <c r="R342" s="226"/>
      <c r="S342" s="1"/>
      <c r="T342" s="1"/>
      <c r="U342" s="1"/>
      <c r="V342" s="4"/>
      <c r="W342" s="4"/>
      <c r="X342" s="4"/>
      <c r="Y342" s="4"/>
      <c r="Z342" s="4"/>
      <c r="AA342" s="4"/>
      <c r="AB342" s="1"/>
      <c r="AC342" s="1"/>
      <c r="AD342" s="1"/>
      <c r="AE342" s="1"/>
      <c r="AF342" s="1"/>
      <c r="AG342" s="1"/>
      <c r="AH342" s="1"/>
      <c r="AI342" s="1"/>
    </row>
    <row r="343" spans="1:35" s="2" customFormat="1" ht="11.5" x14ac:dyDescent="0.25">
      <c r="A343" s="1"/>
      <c r="B343" s="227"/>
      <c r="C343" s="227"/>
      <c r="D343" s="225"/>
      <c r="E343" s="225"/>
      <c r="F343" s="226"/>
      <c r="G343" s="166"/>
      <c r="H343" s="226"/>
      <c r="I343" s="166"/>
      <c r="J343" s="226"/>
      <c r="K343" s="166"/>
      <c r="L343" s="226"/>
      <c r="M343" s="166"/>
      <c r="N343" s="226"/>
      <c r="O343" s="166"/>
      <c r="P343" s="226"/>
      <c r="Q343" s="166"/>
      <c r="R343" s="226"/>
      <c r="S343" s="1"/>
      <c r="T343" s="1"/>
      <c r="U343" s="1"/>
      <c r="V343" s="4"/>
      <c r="W343" s="4"/>
      <c r="X343" s="4"/>
      <c r="Y343" s="4"/>
      <c r="Z343" s="4"/>
      <c r="AA343" s="4"/>
      <c r="AB343" s="1"/>
      <c r="AC343" s="1"/>
      <c r="AD343" s="1"/>
      <c r="AE343" s="1"/>
      <c r="AF343" s="1"/>
      <c r="AG343" s="1"/>
      <c r="AH343" s="1"/>
      <c r="AI343" s="1"/>
    </row>
    <row r="344" spans="1:35" s="2" customFormat="1" ht="11.5" x14ac:dyDescent="0.25">
      <c r="A344" s="1"/>
      <c r="B344" s="227"/>
      <c r="C344" s="227"/>
      <c r="D344" s="225"/>
      <c r="E344" s="225"/>
      <c r="F344" s="226"/>
      <c r="G344" s="166"/>
      <c r="H344" s="226"/>
      <c r="I344" s="166"/>
      <c r="J344" s="226"/>
      <c r="K344" s="166"/>
      <c r="L344" s="226"/>
      <c r="M344" s="166"/>
      <c r="N344" s="226"/>
      <c r="O344" s="166"/>
      <c r="P344" s="226"/>
      <c r="Q344" s="166"/>
      <c r="R344" s="226"/>
      <c r="S344" s="1"/>
      <c r="T344" s="1"/>
      <c r="U344" s="1"/>
      <c r="V344" s="4"/>
      <c r="W344" s="4"/>
      <c r="X344" s="4"/>
      <c r="Y344" s="4"/>
      <c r="Z344" s="4"/>
      <c r="AA344" s="4"/>
      <c r="AB344" s="1"/>
      <c r="AC344" s="1"/>
      <c r="AD344" s="1"/>
      <c r="AE344" s="1"/>
      <c r="AF344" s="1"/>
      <c r="AG344" s="1"/>
      <c r="AH344" s="1"/>
      <c r="AI344" s="1"/>
    </row>
    <row r="345" spans="1:35" s="2" customFormat="1" ht="11.5" x14ac:dyDescent="0.25">
      <c r="A345" s="1"/>
      <c r="B345" s="227"/>
      <c r="C345" s="227"/>
      <c r="D345" s="225"/>
      <c r="E345" s="225"/>
      <c r="F345" s="226"/>
      <c r="G345" s="166"/>
      <c r="H345" s="226"/>
      <c r="I345" s="166"/>
      <c r="J345" s="226"/>
      <c r="K345" s="166"/>
      <c r="L345" s="226"/>
      <c r="M345" s="166"/>
      <c r="N345" s="226"/>
      <c r="O345" s="166"/>
      <c r="P345" s="226"/>
      <c r="Q345" s="166"/>
      <c r="R345" s="226"/>
      <c r="S345" s="1"/>
      <c r="T345" s="1"/>
      <c r="U345" s="1"/>
      <c r="V345" s="4"/>
      <c r="W345" s="4"/>
      <c r="X345" s="4"/>
      <c r="Y345" s="4"/>
      <c r="Z345" s="4"/>
      <c r="AA345" s="4"/>
      <c r="AB345" s="1"/>
      <c r="AC345" s="1"/>
      <c r="AD345" s="1"/>
      <c r="AE345" s="1"/>
      <c r="AF345" s="1"/>
      <c r="AG345" s="1"/>
      <c r="AH345" s="1"/>
      <c r="AI345" s="1"/>
    </row>
    <row r="346" spans="1:35" s="2" customFormat="1" ht="11.5" x14ac:dyDescent="0.25">
      <c r="A346" s="1"/>
      <c r="B346" s="227"/>
      <c r="C346" s="227"/>
      <c r="D346" s="225"/>
      <c r="E346" s="225"/>
      <c r="F346" s="226"/>
      <c r="G346" s="166"/>
      <c r="H346" s="226"/>
      <c r="I346" s="166"/>
      <c r="J346" s="226"/>
      <c r="K346" s="166"/>
      <c r="L346" s="226"/>
      <c r="M346" s="166"/>
      <c r="N346" s="226"/>
      <c r="O346" s="166"/>
      <c r="P346" s="226"/>
      <c r="Q346" s="166"/>
      <c r="R346" s="226"/>
      <c r="S346" s="1"/>
      <c r="T346" s="1"/>
      <c r="U346" s="1"/>
      <c r="V346" s="4"/>
      <c r="W346" s="4"/>
      <c r="X346" s="4"/>
      <c r="Y346" s="4"/>
      <c r="Z346" s="4"/>
      <c r="AA346" s="4"/>
      <c r="AB346" s="1"/>
      <c r="AC346" s="1"/>
      <c r="AD346" s="1"/>
      <c r="AE346" s="1"/>
      <c r="AF346" s="1"/>
      <c r="AG346" s="1"/>
      <c r="AH346" s="1"/>
      <c r="AI346" s="1"/>
    </row>
    <row r="347" spans="1:35" s="2" customFormat="1" ht="11.5" x14ac:dyDescent="0.25">
      <c r="A347" s="1"/>
      <c r="B347" s="227"/>
      <c r="C347" s="227"/>
      <c r="D347" s="225"/>
      <c r="E347" s="225"/>
      <c r="F347" s="226"/>
      <c r="G347" s="166"/>
      <c r="H347" s="226"/>
      <c r="I347" s="166"/>
      <c r="J347" s="226"/>
      <c r="K347" s="166"/>
      <c r="L347" s="226"/>
      <c r="M347" s="166"/>
      <c r="N347" s="226"/>
      <c r="O347" s="166"/>
      <c r="P347" s="226"/>
      <c r="Q347" s="166"/>
      <c r="R347" s="226"/>
      <c r="S347" s="1"/>
      <c r="T347" s="1"/>
      <c r="U347" s="1"/>
      <c r="V347" s="4"/>
      <c r="W347" s="4"/>
      <c r="X347" s="4"/>
      <c r="Y347" s="4"/>
      <c r="Z347" s="4"/>
      <c r="AA347" s="4"/>
      <c r="AB347" s="1"/>
      <c r="AC347" s="1"/>
      <c r="AD347" s="1"/>
      <c r="AE347" s="1"/>
      <c r="AF347" s="1"/>
      <c r="AG347" s="1"/>
      <c r="AH347" s="1"/>
      <c r="AI347" s="1"/>
    </row>
    <row r="348" spans="1:35" s="2" customFormat="1" ht="11.5" x14ac:dyDescent="0.25">
      <c r="A348" s="1"/>
      <c r="B348" s="227"/>
      <c r="C348" s="227"/>
      <c r="D348" s="225"/>
      <c r="E348" s="225"/>
      <c r="F348" s="226"/>
      <c r="G348" s="166"/>
      <c r="H348" s="226"/>
      <c r="I348" s="166"/>
      <c r="J348" s="226"/>
      <c r="K348" s="166"/>
      <c r="L348" s="226"/>
      <c r="M348" s="166"/>
      <c r="N348" s="226"/>
      <c r="O348" s="166"/>
      <c r="P348" s="226"/>
      <c r="Q348" s="166"/>
      <c r="R348" s="226"/>
      <c r="S348" s="1"/>
      <c r="T348" s="1"/>
      <c r="U348" s="1"/>
      <c r="V348" s="4"/>
      <c r="W348" s="4"/>
      <c r="X348" s="4"/>
      <c r="Y348" s="4"/>
      <c r="Z348" s="4"/>
      <c r="AA348" s="4"/>
      <c r="AB348" s="1"/>
      <c r="AC348" s="1"/>
      <c r="AD348" s="1"/>
      <c r="AE348" s="1"/>
      <c r="AF348" s="1"/>
      <c r="AG348" s="1"/>
      <c r="AH348" s="1"/>
      <c r="AI348" s="1"/>
    </row>
    <row r="349" spans="1:35" s="2" customFormat="1" ht="11.5" x14ac:dyDescent="0.25">
      <c r="A349" s="1"/>
      <c r="B349" s="227"/>
      <c r="C349" s="227"/>
      <c r="D349" s="225"/>
      <c r="E349" s="225"/>
      <c r="F349" s="226"/>
      <c r="G349" s="166"/>
      <c r="H349" s="226"/>
      <c r="I349" s="166"/>
      <c r="J349" s="226"/>
      <c r="K349" s="166"/>
      <c r="L349" s="226"/>
      <c r="M349" s="166"/>
      <c r="N349" s="226"/>
      <c r="O349" s="166"/>
      <c r="P349" s="226"/>
      <c r="Q349" s="166"/>
      <c r="R349" s="226"/>
      <c r="S349" s="1"/>
      <c r="T349" s="1"/>
      <c r="U349" s="1"/>
      <c r="V349" s="4"/>
      <c r="W349" s="4"/>
      <c r="X349" s="4"/>
      <c r="Y349" s="4"/>
      <c r="Z349" s="4"/>
      <c r="AA349" s="4"/>
      <c r="AB349" s="1"/>
      <c r="AC349" s="1"/>
      <c r="AD349" s="1"/>
      <c r="AE349" s="1"/>
      <c r="AF349" s="1"/>
      <c r="AG349" s="1"/>
      <c r="AH349" s="1"/>
      <c r="AI349" s="1"/>
    </row>
    <row r="350" spans="1:35" s="2" customFormat="1" ht="11.5" x14ac:dyDescent="0.25">
      <c r="A350" s="1"/>
      <c r="B350" s="227"/>
      <c r="C350" s="227"/>
      <c r="D350" s="225"/>
      <c r="E350" s="225"/>
      <c r="F350" s="226"/>
      <c r="G350" s="166"/>
      <c r="H350" s="226"/>
      <c r="I350" s="166"/>
      <c r="J350" s="226"/>
      <c r="K350" s="166"/>
      <c r="L350" s="226"/>
      <c r="M350" s="166"/>
      <c r="N350" s="226"/>
      <c r="O350" s="166"/>
      <c r="P350" s="226"/>
      <c r="Q350" s="166"/>
      <c r="R350" s="226"/>
      <c r="S350" s="1"/>
      <c r="T350" s="1"/>
      <c r="U350" s="1"/>
      <c r="V350" s="4"/>
      <c r="W350" s="4"/>
      <c r="X350" s="4"/>
      <c r="Y350" s="4"/>
      <c r="Z350" s="4"/>
      <c r="AA350" s="4"/>
      <c r="AB350" s="1"/>
      <c r="AC350" s="1"/>
      <c r="AD350" s="1"/>
      <c r="AE350" s="1"/>
      <c r="AF350" s="1"/>
      <c r="AG350" s="1"/>
      <c r="AH350" s="1"/>
      <c r="AI350" s="1"/>
    </row>
    <row r="351" spans="1:35" s="2" customFormat="1" ht="11.5" x14ac:dyDescent="0.25">
      <c r="A351" s="1"/>
      <c r="B351" s="227"/>
      <c r="C351" s="227"/>
      <c r="D351" s="225"/>
      <c r="E351" s="225"/>
      <c r="F351" s="226"/>
      <c r="G351" s="166"/>
      <c r="H351" s="226"/>
      <c r="I351" s="166"/>
      <c r="J351" s="226"/>
      <c r="K351" s="166"/>
      <c r="L351" s="226"/>
      <c r="M351" s="166"/>
      <c r="N351" s="226"/>
      <c r="O351" s="166"/>
      <c r="P351" s="226"/>
      <c r="Q351" s="166"/>
      <c r="R351" s="226"/>
      <c r="S351" s="1"/>
      <c r="T351" s="1"/>
      <c r="U351" s="1"/>
      <c r="V351" s="4"/>
      <c r="W351" s="4"/>
      <c r="X351" s="4"/>
      <c r="Y351" s="4"/>
      <c r="Z351" s="4"/>
      <c r="AA351" s="4"/>
      <c r="AB351" s="1"/>
      <c r="AC351" s="1"/>
      <c r="AD351" s="1"/>
      <c r="AE351" s="1"/>
      <c r="AF351" s="1"/>
      <c r="AG351" s="1"/>
      <c r="AH351" s="1"/>
      <c r="AI351" s="1"/>
    </row>
    <row r="352" spans="1:35" s="2" customFormat="1" ht="11.5" x14ac:dyDescent="0.25">
      <c r="A352" s="1"/>
      <c r="B352" s="227"/>
      <c r="C352" s="227"/>
      <c r="D352" s="225"/>
      <c r="E352" s="225"/>
      <c r="F352" s="226"/>
      <c r="G352" s="166"/>
      <c r="H352" s="226"/>
      <c r="I352" s="166"/>
      <c r="J352" s="226"/>
      <c r="K352" s="166"/>
      <c r="L352" s="226"/>
      <c r="M352" s="166"/>
      <c r="N352" s="226"/>
      <c r="O352" s="166"/>
      <c r="P352" s="226"/>
      <c r="Q352" s="166"/>
      <c r="R352" s="226"/>
      <c r="S352" s="1"/>
      <c r="T352" s="1"/>
      <c r="U352" s="1"/>
      <c r="V352" s="4"/>
      <c r="W352" s="4"/>
      <c r="X352" s="4"/>
      <c r="Y352" s="4"/>
      <c r="Z352" s="4"/>
      <c r="AA352" s="4"/>
      <c r="AB352" s="1"/>
      <c r="AC352" s="1"/>
      <c r="AD352" s="1"/>
      <c r="AE352" s="1"/>
      <c r="AF352" s="1"/>
      <c r="AG352" s="1"/>
      <c r="AH352" s="1"/>
      <c r="AI352" s="1"/>
    </row>
    <row r="353" spans="1:35" s="2" customFormat="1" ht="11.5" x14ac:dyDescent="0.25">
      <c r="A353" s="1"/>
      <c r="B353" s="227"/>
      <c r="C353" s="227"/>
      <c r="D353" s="225"/>
      <c r="E353" s="225"/>
      <c r="F353" s="226"/>
      <c r="G353" s="166"/>
      <c r="H353" s="226"/>
      <c r="I353" s="166"/>
      <c r="J353" s="226"/>
      <c r="K353" s="166"/>
      <c r="L353" s="226"/>
      <c r="M353" s="166"/>
      <c r="N353" s="226"/>
      <c r="O353" s="166"/>
      <c r="P353" s="226"/>
      <c r="Q353" s="166"/>
      <c r="R353" s="226"/>
      <c r="S353" s="1"/>
      <c r="T353" s="1"/>
      <c r="U353" s="1"/>
      <c r="V353" s="4"/>
      <c r="W353" s="4"/>
      <c r="X353" s="4"/>
      <c r="Y353" s="4"/>
      <c r="Z353" s="4"/>
      <c r="AA353" s="4"/>
      <c r="AB353" s="1"/>
      <c r="AC353" s="1"/>
      <c r="AD353" s="1"/>
      <c r="AE353" s="1"/>
      <c r="AF353" s="1"/>
      <c r="AG353" s="1"/>
      <c r="AH353" s="1"/>
      <c r="AI353" s="1"/>
    </row>
    <row r="354" spans="1:35" s="2" customFormat="1" ht="11.5" x14ac:dyDescent="0.25">
      <c r="A354" s="1"/>
      <c r="B354" s="227"/>
      <c r="C354" s="227"/>
      <c r="D354" s="225"/>
      <c r="E354" s="225"/>
      <c r="F354" s="226"/>
      <c r="G354" s="166"/>
      <c r="H354" s="226"/>
      <c r="I354" s="166"/>
      <c r="J354" s="226"/>
      <c r="K354" s="166"/>
      <c r="L354" s="226"/>
      <c r="M354" s="166"/>
      <c r="N354" s="226"/>
      <c r="O354" s="166"/>
      <c r="P354" s="226"/>
      <c r="Q354" s="166"/>
      <c r="R354" s="226"/>
      <c r="S354" s="1"/>
      <c r="T354" s="1"/>
      <c r="U354" s="1"/>
      <c r="V354" s="4"/>
      <c r="W354" s="4"/>
      <c r="X354" s="4"/>
      <c r="Y354" s="4"/>
      <c r="Z354" s="4"/>
      <c r="AA354" s="4"/>
      <c r="AB354" s="1"/>
      <c r="AC354" s="1"/>
      <c r="AD354" s="1"/>
      <c r="AE354" s="1"/>
      <c r="AF354" s="1"/>
      <c r="AG354" s="1"/>
      <c r="AH354" s="1"/>
      <c r="AI354" s="1"/>
    </row>
    <row r="355" spans="1:35" s="2" customFormat="1" ht="11.5" x14ac:dyDescent="0.25">
      <c r="A355" s="1"/>
      <c r="B355" s="227"/>
      <c r="C355" s="227"/>
      <c r="D355" s="225"/>
      <c r="E355" s="225"/>
      <c r="F355" s="226"/>
      <c r="G355" s="166"/>
      <c r="H355" s="226"/>
      <c r="I355" s="166"/>
      <c r="J355" s="226"/>
      <c r="K355" s="166"/>
      <c r="L355" s="226"/>
      <c r="M355" s="166"/>
      <c r="N355" s="226"/>
      <c r="O355" s="166"/>
      <c r="P355" s="226"/>
      <c r="Q355" s="166"/>
      <c r="R355" s="226"/>
      <c r="S355" s="1"/>
      <c r="T355" s="1"/>
      <c r="U355" s="1"/>
      <c r="V355" s="4"/>
      <c r="W355" s="4"/>
      <c r="X355" s="4"/>
      <c r="Y355" s="4"/>
      <c r="Z355" s="4"/>
      <c r="AA355" s="4"/>
      <c r="AB355" s="1"/>
      <c r="AC355" s="1"/>
      <c r="AD355" s="1"/>
      <c r="AE355" s="1"/>
      <c r="AF355" s="1"/>
      <c r="AG355" s="1"/>
      <c r="AH355" s="1"/>
      <c r="AI355" s="1"/>
    </row>
    <row r="356" spans="1:35" s="2" customFormat="1" ht="11.5" x14ac:dyDescent="0.25">
      <c r="A356" s="1"/>
      <c r="B356" s="227"/>
      <c r="C356" s="227"/>
      <c r="D356" s="225"/>
      <c r="E356" s="225"/>
      <c r="F356" s="226"/>
      <c r="G356" s="166"/>
      <c r="H356" s="226"/>
      <c r="I356" s="166"/>
      <c r="J356" s="226"/>
      <c r="K356" s="166"/>
      <c r="L356" s="226"/>
      <c r="M356" s="166"/>
      <c r="N356" s="226"/>
      <c r="O356" s="166"/>
      <c r="P356" s="226"/>
      <c r="Q356" s="166"/>
      <c r="R356" s="226"/>
      <c r="S356" s="1"/>
      <c r="T356" s="1"/>
      <c r="U356" s="1"/>
      <c r="V356" s="4"/>
      <c r="W356" s="4"/>
      <c r="X356" s="4"/>
      <c r="Y356" s="4"/>
      <c r="Z356" s="4"/>
      <c r="AA356" s="4"/>
      <c r="AB356" s="1"/>
      <c r="AC356" s="1"/>
      <c r="AD356" s="1"/>
      <c r="AE356" s="1"/>
      <c r="AF356" s="1"/>
      <c r="AG356" s="1"/>
      <c r="AH356" s="1"/>
      <c r="AI356" s="1"/>
    </row>
    <row r="357" spans="1:35" s="2" customFormat="1" ht="11.5" x14ac:dyDescent="0.25">
      <c r="A357" s="1"/>
      <c r="B357" s="227"/>
      <c r="C357" s="227"/>
      <c r="D357" s="225"/>
      <c r="E357" s="225"/>
      <c r="F357" s="226"/>
      <c r="G357" s="166"/>
      <c r="H357" s="226"/>
      <c r="I357" s="166"/>
      <c r="J357" s="226"/>
      <c r="K357" s="166"/>
      <c r="L357" s="226"/>
      <c r="M357" s="166"/>
      <c r="N357" s="226"/>
      <c r="O357" s="166"/>
      <c r="P357" s="226"/>
      <c r="Q357" s="166"/>
      <c r="R357" s="226"/>
      <c r="S357" s="1"/>
      <c r="T357" s="1"/>
      <c r="U357" s="1"/>
      <c r="V357" s="4"/>
      <c r="W357" s="4"/>
      <c r="X357" s="4"/>
      <c r="Y357" s="4"/>
      <c r="Z357" s="4"/>
      <c r="AA357" s="4"/>
      <c r="AB357" s="1"/>
      <c r="AC357" s="1"/>
      <c r="AD357" s="1"/>
      <c r="AE357" s="1"/>
      <c r="AF357" s="1"/>
      <c r="AG357" s="1"/>
      <c r="AH357" s="1"/>
      <c r="AI357" s="1"/>
    </row>
    <row r="358" spans="1:35" s="2" customFormat="1" ht="11.5" x14ac:dyDescent="0.25">
      <c r="A358" s="1"/>
      <c r="B358" s="227"/>
      <c r="C358" s="227"/>
      <c r="D358" s="225"/>
      <c r="E358" s="225"/>
      <c r="F358" s="226"/>
      <c r="G358" s="166"/>
      <c r="H358" s="226"/>
      <c r="I358" s="166"/>
      <c r="J358" s="226"/>
      <c r="K358" s="166"/>
      <c r="L358" s="226"/>
      <c r="M358" s="166"/>
      <c r="N358" s="226"/>
      <c r="O358" s="166"/>
      <c r="P358" s="226"/>
      <c r="Q358" s="166"/>
      <c r="R358" s="226"/>
      <c r="S358" s="1"/>
      <c r="T358" s="1"/>
      <c r="U358" s="1"/>
      <c r="V358" s="4"/>
      <c r="W358" s="4"/>
      <c r="X358" s="4"/>
      <c r="Y358" s="4"/>
      <c r="Z358" s="4"/>
      <c r="AA358" s="4"/>
      <c r="AB358" s="1"/>
      <c r="AC358" s="1"/>
      <c r="AD358" s="1"/>
      <c r="AE358" s="1"/>
      <c r="AF358" s="1"/>
      <c r="AG358" s="1"/>
      <c r="AH358" s="1"/>
      <c r="AI358" s="1"/>
    </row>
    <row r="359" spans="1:35" s="2" customFormat="1" ht="11.5" x14ac:dyDescent="0.25">
      <c r="A359" s="1"/>
      <c r="B359" s="227"/>
      <c r="C359" s="227"/>
      <c r="D359" s="225"/>
      <c r="E359" s="225"/>
      <c r="F359" s="226"/>
      <c r="G359" s="166"/>
      <c r="H359" s="226"/>
      <c r="I359" s="166"/>
      <c r="J359" s="226"/>
      <c r="K359" s="166"/>
      <c r="L359" s="226"/>
      <c r="M359" s="166"/>
      <c r="N359" s="226"/>
      <c r="O359" s="166"/>
      <c r="P359" s="226"/>
      <c r="Q359" s="166"/>
      <c r="R359" s="226"/>
      <c r="S359" s="1"/>
      <c r="T359" s="1"/>
      <c r="U359" s="1"/>
      <c r="V359" s="4"/>
      <c r="W359" s="4"/>
      <c r="X359" s="4"/>
      <c r="Y359" s="4"/>
      <c r="Z359" s="4"/>
      <c r="AA359" s="4"/>
      <c r="AB359" s="1"/>
      <c r="AC359" s="1"/>
      <c r="AD359" s="1"/>
      <c r="AE359" s="1"/>
      <c r="AF359" s="1"/>
      <c r="AG359" s="1"/>
      <c r="AH359" s="1"/>
      <c r="AI359" s="1"/>
    </row>
    <row r="360" spans="1:35" s="2" customFormat="1" ht="11.5" x14ac:dyDescent="0.25">
      <c r="A360" s="1"/>
      <c r="B360" s="227"/>
      <c r="C360" s="227"/>
      <c r="D360" s="225"/>
      <c r="E360" s="225"/>
      <c r="F360" s="226"/>
      <c r="G360" s="166"/>
      <c r="H360" s="226"/>
      <c r="I360" s="166"/>
      <c r="J360" s="226"/>
      <c r="K360" s="166"/>
      <c r="L360" s="226"/>
      <c r="M360" s="166"/>
      <c r="N360" s="226"/>
      <c r="O360" s="166"/>
      <c r="P360" s="226"/>
      <c r="Q360" s="166"/>
      <c r="R360" s="226"/>
      <c r="S360" s="1"/>
      <c r="T360" s="1"/>
      <c r="U360" s="1"/>
      <c r="V360" s="4"/>
      <c r="W360" s="4"/>
      <c r="X360" s="4"/>
      <c r="Y360" s="4"/>
      <c r="Z360" s="4"/>
      <c r="AA360" s="4"/>
      <c r="AB360" s="1"/>
      <c r="AC360" s="1"/>
      <c r="AD360" s="1"/>
      <c r="AE360" s="1"/>
      <c r="AF360" s="1"/>
      <c r="AG360" s="1"/>
      <c r="AH360" s="1"/>
      <c r="AI360" s="1"/>
    </row>
    <row r="361" spans="1:35" s="2" customFormat="1" ht="11.5" x14ac:dyDescent="0.25">
      <c r="A361" s="1"/>
      <c r="B361" s="227"/>
      <c r="C361" s="227"/>
      <c r="D361" s="225"/>
      <c r="E361" s="225"/>
      <c r="F361" s="226"/>
      <c r="G361" s="166"/>
      <c r="H361" s="226"/>
      <c r="I361" s="166"/>
      <c r="J361" s="226"/>
      <c r="K361" s="166"/>
      <c r="L361" s="226"/>
      <c r="M361" s="166"/>
      <c r="N361" s="226"/>
      <c r="O361" s="166"/>
      <c r="P361" s="226"/>
      <c r="Q361" s="166"/>
      <c r="R361" s="226"/>
      <c r="S361" s="1"/>
      <c r="T361" s="1"/>
      <c r="U361" s="1"/>
      <c r="V361" s="4"/>
      <c r="W361" s="4"/>
      <c r="X361" s="4"/>
      <c r="Y361" s="4"/>
      <c r="Z361" s="4"/>
      <c r="AA361" s="4"/>
      <c r="AB361" s="1"/>
      <c r="AC361" s="1"/>
      <c r="AD361" s="1"/>
      <c r="AE361" s="1"/>
      <c r="AF361" s="1"/>
      <c r="AG361" s="1"/>
      <c r="AH361" s="1"/>
      <c r="AI361" s="1"/>
    </row>
    <row r="362" spans="1:35" s="2" customFormat="1" ht="11.5" x14ac:dyDescent="0.25">
      <c r="A362" s="1"/>
      <c r="B362" s="227"/>
      <c r="C362" s="227"/>
      <c r="D362" s="225"/>
      <c r="E362" s="225"/>
      <c r="F362" s="226"/>
      <c r="G362" s="166"/>
      <c r="H362" s="226"/>
      <c r="I362" s="166"/>
      <c r="J362" s="226"/>
      <c r="K362" s="166"/>
      <c r="L362" s="226"/>
      <c r="M362" s="166"/>
      <c r="N362" s="226"/>
      <c r="O362" s="166"/>
      <c r="P362" s="226"/>
      <c r="Q362" s="166"/>
      <c r="R362" s="226"/>
      <c r="S362" s="1"/>
      <c r="T362" s="1"/>
      <c r="U362" s="1"/>
      <c r="V362" s="4"/>
      <c r="W362" s="4"/>
      <c r="X362" s="4"/>
      <c r="Y362" s="4"/>
      <c r="Z362" s="4"/>
      <c r="AA362" s="4"/>
      <c r="AB362" s="1"/>
      <c r="AC362" s="1"/>
      <c r="AD362" s="1"/>
      <c r="AE362" s="1"/>
      <c r="AF362" s="1"/>
      <c r="AG362" s="1"/>
      <c r="AH362" s="1"/>
      <c r="AI362" s="1"/>
    </row>
    <row r="363" spans="1:35" s="2" customFormat="1" ht="11.5" x14ac:dyDescent="0.25">
      <c r="A363" s="1"/>
      <c r="B363" s="227"/>
      <c r="C363" s="227"/>
      <c r="D363" s="225"/>
      <c r="E363" s="225"/>
      <c r="F363" s="226"/>
      <c r="G363" s="166"/>
      <c r="H363" s="226"/>
      <c r="I363" s="166"/>
      <c r="J363" s="226"/>
      <c r="K363" s="166"/>
      <c r="L363" s="226"/>
      <c r="M363" s="166"/>
      <c r="N363" s="226"/>
      <c r="O363" s="166"/>
      <c r="P363" s="226"/>
      <c r="Q363" s="166"/>
      <c r="R363" s="226"/>
      <c r="S363" s="1"/>
      <c r="T363" s="1"/>
      <c r="U363" s="1"/>
      <c r="V363" s="4"/>
      <c r="W363" s="4"/>
      <c r="X363" s="4"/>
      <c r="Y363" s="4"/>
      <c r="Z363" s="4"/>
      <c r="AA363" s="4"/>
      <c r="AB363" s="1"/>
      <c r="AC363" s="1"/>
      <c r="AD363" s="1"/>
      <c r="AE363" s="1"/>
      <c r="AF363" s="1"/>
      <c r="AG363" s="1"/>
      <c r="AH363" s="1"/>
      <c r="AI363" s="1"/>
    </row>
    <row r="364" spans="1:35" s="2" customFormat="1" ht="11.5" x14ac:dyDescent="0.25">
      <c r="A364" s="1"/>
      <c r="B364" s="227"/>
      <c r="C364" s="227"/>
      <c r="D364" s="225"/>
      <c r="E364" s="225"/>
      <c r="F364" s="226"/>
      <c r="G364" s="166"/>
      <c r="H364" s="226"/>
      <c r="I364" s="166"/>
      <c r="J364" s="226"/>
      <c r="K364" s="166"/>
      <c r="L364" s="226"/>
      <c r="M364" s="166"/>
      <c r="N364" s="226"/>
      <c r="O364" s="166"/>
      <c r="P364" s="226"/>
      <c r="Q364" s="166"/>
      <c r="R364" s="226"/>
      <c r="S364" s="1"/>
      <c r="T364" s="1"/>
      <c r="U364" s="1"/>
      <c r="V364" s="4"/>
      <c r="W364" s="4"/>
      <c r="X364" s="4"/>
      <c r="Y364" s="4"/>
      <c r="Z364" s="4"/>
      <c r="AA364" s="4"/>
      <c r="AB364" s="1"/>
      <c r="AC364" s="1"/>
      <c r="AD364" s="1"/>
      <c r="AE364" s="1"/>
      <c r="AF364" s="1"/>
      <c r="AG364" s="1"/>
      <c r="AH364" s="1"/>
      <c r="AI364" s="1"/>
    </row>
    <row r="365" spans="1:35" s="2" customFormat="1" ht="11.5" x14ac:dyDescent="0.25">
      <c r="A365" s="1"/>
      <c r="B365" s="227"/>
      <c r="C365" s="227"/>
      <c r="D365" s="225"/>
      <c r="E365" s="225"/>
      <c r="F365" s="226"/>
      <c r="G365" s="166"/>
      <c r="H365" s="226"/>
      <c r="I365" s="166"/>
      <c r="J365" s="226"/>
      <c r="K365" s="166"/>
      <c r="L365" s="226"/>
      <c r="M365" s="166"/>
      <c r="N365" s="226"/>
      <c r="O365" s="166"/>
      <c r="P365" s="226"/>
      <c r="Q365" s="166"/>
      <c r="R365" s="226"/>
      <c r="S365" s="1"/>
      <c r="T365" s="1"/>
      <c r="U365" s="1"/>
      <c r="V365" s="4"/>
      <c r="W365" s="4"/>
      <c r="X365" s="4"/>
      <c r="Y365" s="4"/>
      <c r="Z365" s="4"/>
      <c r="AA365" s="4"/>
      <c r="AB365" s="1"/>
      <c r="AC365" s="1"/>
      <c r="AD365" s="1"/>
      <c r="AE365" s="1"/>
      <c r="AF365" s="1"/>
      <c r="AG365" s="1"/>
      <c r="AH365" s="1"/>
      <c r="AI365" s="1"/>
    </row>
    <row r="366" spans="1:35" s="2" customFormat="1" ht="11.5" x14ac:dyDescent="0.25">
      <c r="A366" s="1"/>
      <c r="B366" s="227"/>
      <c r="C366" s="227"/>
      <c r="D366" s="225"/>
      <c r="E366" s="225"/>
      <c r="F366" s="226"/>
      <c r="G366" s="166"/>
      <c r="H366" s="226"/>
      <c r="I366" s="166"/>
      <c r="J366" s="226"/>
      <c r="K366" s="166"/>
      <c r="L366" s="226"/>
      <c r="M366" s="166"/>
      <c r="N366" s="226"/>
      <c r="O366" s="166"/>
      <c r="P366" s="226"/>
      <c r="Q366" s="166"/>
      <c r="R366" s="226"/>
      <c r="S366" s="1"/>
      <c r="T366" s="1"/>
      <c r="U366" s="1"/>
      <c r="V366" s="4"/>
      <c r="W366" s="4"/>
      <c r="X366" s="4"/>
      <c r="Y366" s="4"/>
      <c r="Z366" s="4"/>
      <c r="AA366" s="4"/>
      <c r="AB366" s="1"/>
      <c r="AC366" s="1"/>
      <c r="AD366" s="1"/>
      <c r="AE366" s="1"/>
      <c r="AF366" s="1"/>
      <c r="AG366" s="1"/>
      <c r="AH366" s="1"/>
      <c r="AI366" s="1"/>
    </row>
    <row r="367" spans="1:35" s="2" customFormat="1" ht="11.5" x14ac:dyDescent="0.25">
      <c r="A367" s="1"/>
      <c r="B367" s="227"/>
      <c r="C367" s="227"/>
      <c r="D367" s="225"/>
      <c r="E367" s="225"/>
      <c r="F367" s="226"/>
      <c r="G367" s="166"/>
      <c r="H367" s="226"/>
      <c r="I367" s="166"/>
      <c r="J367" s="226"/>
      <c r="K367" s="166"/>
      <c r="L367" s="226"/>
      <c r="M367" s="166"/>
      <c r="N367" s="226"/>
      <c r="O367" s="166"/>
      <c r="P367" s="226"/>
      <c r="Q367" s="166"/>
      <c r="R367" s="226"/>
      <c r="S367" s="1"/>
      <c r="T367" s="1"/>
      <c r="U367" s="1"/>
      <c r="V367" s="4"/>
      <c r="W367" s="4"/>
      <c r="X367" s="4"/>
      <c r="Y367" s="4"/>
      <c r="Z367" s="4"/>
      <c r="AA367" s="4"/>
      <c r="AB367" s="1"/>
      <c r="AC367" s="1"/>
      <c r="AD367" s="1"/>
      <c r="AE367" s="1"/>
      <c r="AF367" s="1"/>
      <c r="AG367" s="1"/>
      <c r="AH367" s="1"/>
      <c r="AI367" s="1"/>
    </row>
    <row r="368" spans="1:35" s="2" customFormat="1" ht="11.5" x14ac:dyDescent="0.25">
      <c r="A368" s="1"/>
      <c r="B368" s="227"/>
      <c r="C368" s="227"/>
      <c r="D368" s="225"/>
      <c r="E368" s="225"/>
      <c r="F368" s="226"/>
      <c r="G368" s="166"/>
      <c r="H368" s="226"/>
      <c r="I368" s="166"/>
      <c r="J368" s="226"/>
      <c r="K368" s="166"/>
      <c r="L368" s="226"/>
      <c r="M368" s="166"/>
      <c r="N368" s="226"/>
      <c r="O368" s="166"/>
      <c r="P368" s="226"/>
      <c r="Q368" s="166"/>
      <c r="R368" s="226"/>
      <c r="S368" s="1"/>
      <c r="T368" s="1"/>
      <c r="U368" s="1"/>
      <c r="V368" s="4"/>
      <c r="W368" s="4"/>
      <c r="X368" s="4"/>
      <c r="Y368" s="4"/>
      <c r="Z368" s="4"/>
      <c r="AA368" s="4"/>
      <c r="AB368" s="1"/>
      <c r="AC368" s="1"/>
      <c r="AD368" s="1"/>
      <c r="AE368" s="1"/>
      <c r="AF368" s="1"/>
      <c r="AG368" s="1"/>
      <c r="AH368" s="1"/>
      <c r="AI368" s="1"/>
    </row>
    <row r="369" spans="1:35" s="2" customFormat="1" ht="11.5" x14ac:dyDescent="0.25">
      <c r="A369" s="1"/>
      <c r="B369" s="227"/>
      <c r="C369" s="227"/>
      <c r="D369" s="225"/>
      <c r="E369" s="225"/>
      <c r="F369" s="226"/>
      <c r="G369" s="166"/>
      <c r="H369" s="226"/>
      <c r="I369" s="166"/>
      <c r="J369" s="226"/>
      <c r="K369" s="166"/>
      <c r="L369" s="226"/>
      <c r="M369" s="166"/>
      <c r="N369" s="226"/>
      <c r="O369" s="166"/>
      <c r="P369" s="226"/>
      <c r="Q369" s="166"/>
      <c r="R369" s="226"/>
      <c r="S369" s="1"/>
      <c r="T369" s="1"/>
      <c r="U369" s="1"/>
      <c r="V369" s="4"/>
      <c r="W369" s="4"/>
      <c r="X369" s="4"/>
      <c r="Y369" s="4"/>
      <c r="Z369" s="4"/>
      <c r="AA369" s="4"/>
      <c r="AB369" s="1"/>
      <c r="AC369" s="1"/>
      <c r="AD369" s="1"/>
      <c r="AE369" s="1"/>
      <c r="AF369" s="1"/>
      <c r="AG369" s="1"/>
      <c r="AH369" s="1"/>
      <c r="AI369" s="1"/>
    </row>
    <row r="370" spans="1:35" s="2" customFormat="1" ht="11.5" x14ac:dyDescent="0.25">
      <c r="A370" s="1"/>
      <c r="B370" s="227"/>
      <c r="C370" s="227"/>
      <c r="D370" s="225"/>
      <c r="E370" s="225"/>
      <c r="F370" s="226"/>
      <c r="G370" s="166"/>
      <c r="H370" s="226"/>
      <c r="I370" s="166"/>
      <c r="J370" s="226"/>
      <c r="K370" s="166"/>
      <c r="L370" s="226"/>
      <c r="M370" s="166"/>
      <c r="N370" s="226"/>
      <c r="O370" s="166"/>
      <c r="P370" s="226"/>
      <c r="Q370" s="166"/>
      <c r="R370" s="226"/>
      <c r="S370" s="1"/>
      <c r="T370" s="1"/>
      <c r="U370" s="1"/>
      <c r="V370" s="4"/>
      <c r="W370" s="4"/>
      <c r="X370" s="4"/>
      <c r="Y370" s="4"/>
      <c r="Z370" s="4"/>
      <c r="AA370" s="4"/>
      <c r="AB370" s="1"/>
      <c r="AC370" s="1"/>
      <c r="AD370" s="1"/>
      <c r="AE370" s="1"/>
      <c r="AF370" s="1"/>
      <c r="AG370" s="1"/>
      <c r="AH370" s="1"/>
      <c r="AI370" s="1"/>
    </row>
    <row r="371" spans="1:35" s="2" customFormat="1" ht="11.5" x14ac:dyDescent="0.25">
      <c r="A371" s="1"/>
      <c r="B371" s="227"/>
      <c r="C371" s="227"/>
      <c r="D371" s="225"/>
      <c r="E371" s="225"/>
      <c r="F371" s="226"/>
      <c r="G371" s="166"/>
      <c r="H371" s="226"/>
      <c r="I371" s="166"/>
      <c r="J371" s="226"/>
      <c r="K371" s="166"/>
      <c r="L371" s="226"/>
      <c r="M371" s="166"/>
      <c r="N371" s="226"/>
      <c r="O371" s="166"/>
      <c r="P371" s="226"/>
      <c r="Q371" s="166"/>
      <c r="R371" s="226"/>
      <c r="S371" s="1"/>
      <c r="T371" s="1"/>
      <c r="U371" s="1"/>
      <c r="V371" s="4"/>
      <c r="W371" s="4"/>
      <c r="X371" s="4"/>
      <c r="Y371" s="4"/>
      <c r="Z371" s="4"/>
      <c r="AA371" s="4"/>
      <c r="AB371" s="1"/>
      <c r="AC371" s="1"/>
      <c r="AD371" s="1"/>
      <c r="AE371" s="1"/>
      <c r="AF371" s="1"/>
      <c r="AG371" s="1"/>
      <c r="AH371" s="1"/>
      <c r="AI371" s="1"/>
    </row>
    <row r="372" spans="1:35" s="2" customFormat="1" ht="11.5" x14ac:dyDescent="0.25">
      <c r="A372" s="1"/>
      <c r="B372" s="227"/>
      <c r="C372" s="227"/>
      <c r="D372" s="225"/>
      <c r="E372" s="225"/>
      <c r="F372" s="226"/>
      <c r="G372" s="166"/>
      <c r="H372" s="226"/>
      <c r="I372" s="166"/>
      <c r="J372" s="226"/>
      <c r="K372" s="166"/>
      <c r="L372" s="226"/>
      <c r="M372" s="166"/>
      <c r="N372" s="226"/>
      <c r="O372" s="166"/>
      <c r="P372" s="226"/>
      <c r="Q372" s="166"/>
      <c r="R372" s="226"/>
      <c r="S372" s="1"/>
      <c r="T372" s="1"/>
      <c r="U372" s="1"/>
      <c r="V372" s="4"/>
      <c r="W372" s="4"/>
      <c r="X372" s="4"/>
      <c r="Y372" s="4"/>
      <c r="Z372" s="4"/>
      <c r="AA372" s="4"/>
      <c r="AB372" s="1"/>
      <c r="AC372" s="1"/>
      <c r="AD372" s="1"/>
      <c r="AE372" s="1"/>
      <c r="AF372" s="1"/>
      <c r="AG372" s="1"/>
      <c r="AH372" s="1"/>
      <c r="AI372" s="1"/>
    </row>
    <row r="373" spans="1:35" s="2" customFormat="1" ht="11.5" x14ac:dyDescent="0.25">
      <c r="A373" s="1"/>
      <c r="B373" s="227"/>
      <c r="C373" s="227"/>
      <c r="D373" s="225"/>
      <c r="E373" s="225"/>
      <c r="F373" s="226"/>
      <c r="G373" s="166"/>
      <c r="H373" s="226"/>
      <c r="I373" s="166"/>
      <c r="J373" s="226"/>
      <c r="K373" s="166"/>
      <c r="L373" s="226"/>
      <c r="M373" s="166"/>
      <c r="N373" s="226"/>
      <c r="O373" s="166"/>
      <c r="P373" s="226"/>
      <c r="Q373" s="166"/>
      <c r="R373" s="226"/>
      <c r="S373" s="1"/>
      <c r="T373" s="1"/>
      <c r="U373" s="1"/>
      <c r="V373" s="4"/>
      <c r="W373" s="4"/>
      <c r="X373" s="4"/>
      <c r="Y373" s="4"/>
      <c r="Z373" s="4"/>
      <c r="AA373" s="4"/>
      <c r="AB373" s="1"/>
      <c r="AC373" s="1"/>
      <c r="AD373" s="1"/>
      <c r="AE373" s="1"/>
      <c r="AF373" s="1"/>
      <c r="AG373" s="1"/>
      <c r="AH373" s="1"/>
      <c r="AI373" s="1"/>
    </row>
    <row r="374" spans="1:35" s="2" customFormat="1" ht="11.5" x14ac:dyDescent="0.25">
      <c r="A374" s="1"/>
      <c r="B374" s="227"/>
      <c r="C374" s="227"/>
      <c r="D374" s="225"/>
      <c r="E374" s="225"/>
      <c r="F374" s="226"/>
      <c r="G374" s="166"/>
      <c r="H374" s="226"/>
      <c r="I374" s="166"/>
      <c r="J374" s="226"/>
      <c r="K374" s="166"/>
      <c r="L374" s="226"/>
      <c r="M374" s="166"/>
      <c r="N374" s="226"/>
      <c r="O374" s="166"/>
      <c r="P374" s="226"/>
      <c r="Q374" s="166"/>
      <c r="R374" s="226"/>
      <c r="S374" s="1"/>
      <c r="T374" s="1"/>
      <c r="U374" s="1"/>
      <c r="V374" s="4"/>
      <c r="W374" s="4"/>
      <c r="X374" s="4"/>
      <c r="Y374" s="4"/>
      <c r="Z374" s="4"/>
      <c r="AA374" s="4"/>
      <c r="AB374" s="1"/>
      <c r="AC374" s="1"/>
      <c r="AD374" s="1"/>
      <c r="AE374" s="1"/>
      <c r="AF374" s="1"/>
      <c r="AG374" s="1"/>
      <c r="AH374" s="1"/>
      <c r="AI374" s="1"/>
    </row>
    <row r="375" spans="1:35" s="2" customFormat="1" ht="11.5" x14ac:dyDescent="0.25">
      <c r="A375" s="1"/>
      <c r="B375" s="227"/>
      <c r="C375" s="227"/>
      <c r="D375" s="225"/>
      <c r="E375" s="225"/>
      <c r="F375" s="226"/>
      <c r="G375" s="166"/>
      <c r="H375" s="226"/>
      <c r="I375" s="166"/>
      <c r="J375" s="226"/>
      <c r="K375" s="166"/>
      <c r="L375" s="226"/>
      <c r="M375" s="166"/>
      <c r="N375" s="226"/>
      <c r="O375" s="166"/>
      <c r="P375" s="226"/>
      <c r="Q375" s="166"/>
      <c r="R375" s="226"/>
      <c r="S375" s="1"/>
      <c r="T375" s="1"/>
      <c r="U375" s="1"/>
      <c r="V375" s="4"/>
      <c r="W375" s="4"/>
      <c r="X375" s="4"/>
      <c r="Y375" s="4"/>
      <c r="Z375" s="4"/>
      <c r="AA375" s="4"/>
      <c r="AB375" s="1"/>
      <c r="AC375" s="1"/>
      <c r="AD375" s="1"/>
      <c r="AE375" s="1"/>
      <c r="AF375" s="1"/>
      <c r="AG375" s="1"/>
      <c r="AH375" s="1"/>
      <c r="AI375" s="1"/>
    </row>
    <row r="376" spans="1:35" s="2" customFormat="1" ht="11.5" x14ac:dyDescent="0.25">
      <c r="A376" s="1"/>
      <c r="B376" s="227"/>
      <c r="C376" s="227"/>
      <c r="D376" s="225"/>
      <c r="E376" s="225"/>
      <c r="F376" s="226"/>
      <c r="G376" s="166"/>
      <c r="H376" s="226"/>
      <c r="I376" s="166"/>
      <c r="J376" s="226"/>
      <c r="K376" s="166"/>
      <c r="L376" s="226"/>
      <c r="M376" s="166"/>
      <c r="N376" s="226"/>
      <c r="O376" s="166"/>
      <c r="P376" s="226"/>
      <c r="Q376" s="166"/>
      <c r="R376" s="226"/>
      <c r="S376" s="1"/>
      <c r="T376" s="1"/>
      <c r="U376" s="1"/>
      <c r="V376" s="4"/>
      <c r="W376" s="4"/>
      <c r="X376" s="4"/>
      <c r="Y376" s="4"/>
      <c r="Z376" s="4"/>
      <c r="AA376" s="4"/>
      <c r="AB376" s="1"/>
      <c r="AC376" s="1"/>
      <c r="AD376" s="1"/>
      <c r="AE376" s="1"/>
      <c r="AF376" s="1"/>
      <c r="AG376" s="1"/>
      <c r="AH376" s="1"/>
      <c r="AI376" s="1"/>
    </row>
    <row r="377" spans="1:35" s="2" customFormat="1" ht="11.5" x14ac:dyDescent="0.25">
      <c r="A377" s="1"/>
      <c r="B377" s="227"/>
      <c r="C377" s="227"/>
      <c r="D377" s="225"/>
      <c r="E377" s="225"/>
      <c r="F377" s="226"/>
      <c r="G377" s="166"/>
      <c r="H377" s="226"/>
      <c r="I377" s="166"/>
      <c r="J377" s="226"/>
      <c r="K377" s="166"/>
      <c r="L377" s="226"/>
      <c r="M377" s="166"/>
      <c r="N377" s="226"/>
      <c r="O377" s="166"/>
      <c r="P377" s="226"/>
      <c r="Q377" s="166"/>
      <c r="R377" s="226"/>
      <c r="S377" s="1"/>
      <c r="T377" s="1"/>
      <c r="U377" s="1"/>
      <c r="V377" s="4"/>
      <c r="W377" s="4"/>
      <c r="X377" s="4"/>
      <c r="Y377" s="4"/>
      <c r="Z377" s="4"/>
      <c r="AA377" s="4"/>
      <c r="AB377" s="1"/>
      <c r="AC377" s="1"/>
      <c r="AD377" s="1"/>
      <c r="AE377" s="1"/>
      <c r="AF377" s="1"/>
      <c r="AG377" s="1"/>
      <c r="AH377" s="1"/>
      <c r="AI377" s="1"/>
    </row>
    <row r="378" spans="1:35" s="2" customFormat="1" ht="11.5" x14ac:dyDescent="0.25">
      <c r="A378" s="1"/>
      <c r="B378" s="227"/>
      <c r="C378" s="227"/>
      <c r="D378" s="225"/>
      <c r="E378" s="225"/>
      <c r="F378" s="226"/>
      <c r="G378" s="166"/>
      <c r="H378" s="226"/>
      <c r="I378" s="166"/>
      <c r="J378" s="226"/>
      <c r="K378" s="166"/>
      <c r="L378" s="226"/>
      <c r="M378" s="166"/>
      <c r="N378" s="226"/>
      <c r="O378" s="166"/>
      <c r="P378" s="226"/>
      <c r="Q378" s="166"/>
      <c r="R378" s="226"/>
      <c r="S378" s="1"/>
      <c r="T378" s="1"/>
      <c r="U378" s="1"/>
      <c r="V378" s="4"/>
      <c r="W378" s="4"/>
      <c r="X378" s="4"/>
      <c r="Y378" s="4"/>
      <c r="Z378" s="4"/>
      <c r="AA378" s="4"/>
      <c r="AB378" s="1"/>
      <c r="AC378" s="1"/>
      <c r="AD378" s="1"/>
      <c r="AE378" s="1"/>
      <c r="AF378" s="1"/>
      <c r="AG378" s="1"/>
      <c r="AH378" s="1"/>
      <c r="AI378" s="1"/>
    </row>
    <row r="379" spans="1:35" s="2" customFormat="1" ht="11.5" x14ac:dyDescent="0.25">
      <c r="A379" s="1"/>
      <c r="B379" s="227"/>
      <c r="C379" s="227"/>
      <c r="D379" s="225"/>
      <c r="E379" s="225"/>
      <c r="F379" s="226"/>
      <c r="G379" s="166"/>
      <c r="H379" s="226"/>
      <c r="I379" s="166"/>
      <c r="J379" s="226"/>
      <c r="K379" s="166"/>
      <c r="L379" s="226"/>
      <c r="M379" s="166"/>
      <c r="N379" s="226"/>
      <c r="O379" s="166"/>
      <c r="P379" s="226"/>
      <c r="Q379" s="166"/>
      <c r="R379" s="226"/>
      <c r="S379" s="1"/>
      <c r="T379" s="1"/>
      <c r="U379" s="1"/>
      <c r="V379" s="4"/>
      <c r="W379" s="4"/>
      <c r="X379" s="4"/>
      <c r="Y379" s="4"/>
      <c r="Z379" s="4"/>
      <c r="AA379" s="4"/>
      <c r="AB379" s="1"/>
      <c r="AC379" s="1"/>
      <c r="AD379" s="1"/>
      <c r="AE379" s="1"/>
      <c r="AF379" s="1"/>
      <c r="AG379" s="1"/>
      <c r="AH379" s="1"/>
      <c r="AI379" s="1"/>
    </row>
    <row r="380" spans="1:35" s="2" customFormat="1" ht="11.5" x14ac:dyDescent="0.25">
      <c r="A380" s="1"/>
      <c r="B380" s="227"/>
      <c r="C380" s="227"/>
      <c r="D380" s="225"/>
      <c r="E380" s="225"/>
      <c r="F380" s="226"/>
      <c r="G380" s="166"/>
      <c r="H380" s="226"/>
      <c r="I380" s="166"/>
      <c r="J380" s="226"/>
      <c r="K380" s="166"/>
      <c r="L380" s="226"/>
      <c r="M380" s="166"/>
      <c r="N380" s="226"/>
      <c r="O380" s="166"/>
      <c r="P380" s="226"/>
      <c r="Q380" s="166"/>
      <c r="R380" s="226"/>
      <c r="S380" s="1"/>
      <c r="T380" s="1"/>
      <c r="U380" s="1"/>
      <c r="V380" s="4"/>
      <c r="W380" s="4"/>
      <c r="X380" s="4"/>
      <c r="Y380" s="4"/>
      <c r="Z380" s="4"/>
      <c r="AA380" s="4"/>
      <c r="AB380" s="1"/>
      <c r="AC380" s="1"/>
      <c r="AD380" s="1"/>
      <c r="AE380" s="1"/>
      <c r="AF380" s="1"/>
      <c r="AG380" s="1"/>
      <c r="AH380" s="1"/>
      <c r="AI380" s="1"/>
    </row>
    <row r="381" spans="1:35" s="2" customFormat="1" ht="11.5" x14ac:dyDescent="0.25">
      <c r="A381" s="1"/>
      <c r="B381" s="227"/>
      <c r="C381" s="227"/>
      <c r="D381" s="225"/>
      <c r="E381" s="225"/>
      <c r="F381" s="226"/>
      <c r="G381" s="166"/>
      <c r="H381" s="226"/>
      <c r="I381" s="166"/>
      <c r="J381" s="226"/>
      <c r="K381" s="166"/>
      <c r="L381" s="226"/>
      <c r="M381" s="166"/>
      <c r="N381" s="226"/>
      <c r="O381" s="166"/>
      <c r="P381" s="226"/>
      <c r="Q381" s="166"/>
      <c r="R381" s="226"/>
      <c r="S381" s="1"/>
      <c r="T381" s="1"/>
      <c r="U381" s="1"/>
      <c r="V381" s="4"/>
      <c r="W381" s="4"/>
      <c r="X381" s="4"/>
      <c r="Y381" s="4"/>
      <c r="Z381" s="4"/>
      <c r="AA381" s="4"/>
      <c r="AB381" s="1"/>
      <c r="AC381" s="1"/>
      <c r="AD381" s="1"/>
      <c r="AE381" s="1"/>
      <c r="AF381" s="1"/>
      <c r="AG381" s="1"/>
      <c r="AH381" s="1"/>
      <c r="AI381" s="1"/>
    </row>
    <row r="382" spans="1:35" s="2" customFormat="1" ht="11.5" x14ac:dyDescent="0.25">
      <c r="A382" s="1"/>
      <c r="B382" s="227"/>
      <c r="C382" s="227"/>
      <c r="D382" s="225"/>
      <c r="E382" s="225"/>
      <c r="F382" s="226"/>
      <c r="G382" s="166"/>
      <c r="H382" s="226"/>
      <c r="I382" s="166"/>
      <c r="J382" s="226"/>
      <c r="K382" s="166"/>
      <c r="L382" s="226"/>
      <c r="M382" s="166"/>
      <c r="N382" s="226"/>
      <c r="O382" s="166"/>
      <c r="P382" s="226"/>
      <c r="Q382" s="166"/>
      <c r="R382" s="226"/>
      <c r="S382" s="1"/>
      <c r="T382" s="1"/>
      <c r="U382" s="1"/>
      <c r="V382" s="4"/>
      <c r="W382" s="4"/>
      <c r="X382" s="4"/>
      <c r="Y382" s="4"/>
      <c r="Z382" s="4"/>
      <c r="AA382" s="4"/>
      <c r="AB382" s="1"/>
      <c r="AC382" s="1"/>
      <c r="AD382" s="1"/>
      <c r="AE382" s="1"/>
      <c r="AF382" s="1"/>
      <c r="AG382" s="1"/>
      <c r="AH382" s="1"/>
      <c r="AI382" s="1"/>
    </row>
    <row r="383" spans="1:35" s="2" customFormat="1" ht="11.5" x14ac:dyDescent="0.25">
      <c r="A383" s="1"/>
      <c r="B383" s="227"/>
      <c r="C383" s="227"/>
      <c r="D383" s="225"/>
      <c r="E383" s="225"/>
      <c r="F383" s="226"/>
      <c r="G383" s="166"/>
      <c r="H383" s="226"/>
      <c r="I383" s="166"/>
      <c r="J383" s="226"/>
      <c r="K383" s="166"/>
      <c r="L383" s="226"/>
      <c r="M383" s="166"/>
      <c r="N383" s="226"/>
      <c r="O383" s="166"/>
      <c r="P383" s="226"/>
      <c r="Q383" s="166"/>
      <c r="R383" s="226"/>
      <c r="S383" s="1"/>
      <c r="T383" s="1"/>
      <c r="U383" s="1"/>
      <c r="V383" s="4"/>
      <c r="W383" s="4"/>
      <c r="X383" s="4"/>
      <c r="Y383" s="4"/>
      <c r="Z383" s="4"/>
      <c r="AA383" s="4"/>
      <c r="AB383" s="1"/>
      <c r="AC383" s="1"/>
      <c r="AD383" s="1"/>
      <c r="AE383" s="1"/>
      <c r="AF383" s="1"/>
      <c r="AG383" s="1"/>
      <c r="AH383" s="1"/>
      <c r="AI383" s="1"/>
    </row>
    <row r="384" spans="1:35" s="2" customFormat="1" ht="11.5" x14ac:dyDescent="0.25">
      <c r="A384" s="1"/>
      <c r="B384" s="227"/>
      <c r="C384" s="227"/>
      <c r="D384" s="225"/>
      <c r="E384" s="225"/>
      <c r="F384" s="226"/>
      <c r="G384" s="166"/>
      <c r="H384" s="226"/>
      <c r="I384" s="166"/>
      <c r="J384" s="226"/>
      <c r="K384" s="166"/>
      <c r="L384" s="226"/>
      <c r="M384" s="166"/>
      <c r="N384" s="226"/>
      <c r="O384" s="166"/>
      <c r="P384" s="226"/>
      <c r="Q384" s="166"/>
      <c r="R384" s="226"/>
      <c r="S384" s="1"/>
      <c r="T384" s="1"/>
      <c r="U384" s="1"/>
      <c r="V384" s="4"/>
      <c r="W384" s="4"/>
      <c r="X384" s="4"/>
      <c r="Y384" s="4"/>
      <c r="Z384" s="4"/>
      <c r="AA384" s="4"/>
      <c r="AB384" s="1"/>
      <c r="AC384" s="1"/>
      <c r="AD384" s="1"/>
      <c r="AE384" s="1"/>
      <c r="AF384" s="1"/>
      <c r="AG384" s="1"/>
      <c r="AH384" s="1"/>
      <c r="AI384" s="1"/>
    </row>
    <row r="385" spans="1:35" s="2" customFormat="1" ht="11.5" x14ac:dyDescent="0.25">
      <c r="A385" s="1"/>
      <c r="B385" s="227"/>
      <c r="C385" s="227"/>
      <c r="D385" s="225"/>
      <c r="E385" s="225"/>
      <c r="F385" s="226"/>
      <c r="G385" s="166"/>
      <c r="H385" s="226"/>
      <c r="I385" s="166"/>
      <c r="J385" s="226"/>
      <c r="K385" s="166"/>
      <c r="L385" s="226"/>
      <c r="M385" s="166"/>
      <c r="N385" s="226"/>
      <c r="O385" s="166"/>
      <c r="P385" s="226"/>
      <c r="Q385" s="166"/>
      <c r="R385" s="226"/>
      <c r="S385" s="1"/>
      <c r="T385" s="1"/>
      <c r="U385" s="1"/>
      <c r="V385" s="4"/>
      <c r="W385" s="4"/>
      <c r="X385" s="4"/>
      <c r="Y385" s="4"/>
      <c r="Z385" s="4"/>
      <c r="AA385" s="4"/>
      <c r="AB385" s="1"/>
      <c r="AC385" s="1"/>
      <c r="AD385" s="1"/>
      <c r="AE385" s="1"/>
      <c r="AF385" s="1"/>
      <c r="AG385" s="1"/>
      <c r="AH385" s="1"/>
      <c r="AI385" s="1"/>
    </row>
    <row r="386" spans="1:35" s="2" customFormat="1" ht="11.5" x14ac:dyDescent="0.25">
      <c r="A386" s="1"/>
      <c r="B386" s="227"/>
      <c r="C386" s="227"/>
      <c r="D386" s="225"/>
      <c r="E386" s="225"/>
      <c r="F386" s="226"/>
      <c r="G386" s="166"/>
      <c r="H386" s="226"/>
      <c r="I386" s="166"/>
      <c r="J386" s="226"/>
      <c r="K386" s="166"/>
      <c r="L386" s="226"/>
      <c r="M386" s="166"/>
      <c r="N386" s="226"/>
      <c r="O386" s="166"/>
      <c r="P386" s="226"/>
      <c r="Q386" s="166"/>
      <c r="R386" s="226"/>
      <c r="S386" s="1"/>
      <c r="T386" s="1"/>
      <c r="U386" s="1"/>
      <c r="V386" s="4"/>
      <c r="W386" s="4"/>
      <c r="X386" s="4"/>
      <c r="Y386" s="4"/>
      <c r="Z386" s="4"/>
      <c r="AA386" s="4"/>
      <c r="AB386" s="1"/>
      <c r="AC386" s="1"/>
      <c r="AD386" s="1"/>
      <c r="AE386" s="1"/>
      <c r="AF386" s="1"/>
      <c r="AG386" s="1"/>
      <c r="AH386" s="1"/>
      <c r="AI386" s="1"/>
    </row>
    <row r="387" spans="1:35" s="2" customFormat="1" ht="11.5" x14ac:dyDescent="0.25">
      <c r="A387" s="1"/>
      <c r="B387" s="227"/>
      <c r="C387" s="227"/>
      <c r="D387" s="225"/>
      <c r="E387" s="225"/>
      <c r="F387" s="226"/>
      <c r="G387" s="166"/>
      <c r="H387" s="226"/>
      <c r="I387" s="166"/>
      <c r="J387" s="226"/>
      <c r="K387" s="166"/>
      <c r="L387" s="226"/>
      <c r="M387" s="166"/>
      <c r="N387" s="226"/>
      <c r="O387" s="166"/>
      <c r="P387" s="226"/>
      <c r="Q387" s="166"/>
      <c r="R387" s="226"/>
      <c r="S387" s="1"/>
      <c r="T387" s="1"/>
      <c r="U387" s="1"/>
      <c r="V387" s="4"/>
      <c r="W387" s="4"/>
      <c r="X387" s="4"/>
      <c r="Y387" s="4"/>
      <c r="Z387" s="4"/>
      <c r="AA387" s="4"/>
      <c r="AB387" s="1"/>
      <c r="AC387" s="1"/>
      <c r="AD387" s="1"/>
      <c r="AE387" s="1"/>
      <c r="AF387" s="1"/>
      <c r="AG387" s="1"/>
      <c r="AH387" s="1"/>
      <c r="AI387" s="1"/>
    </row>
    <row r="388" spans="1:35" s="2" customFormat="1" ht="11.5" x14ac:dyDescent="0.25">
      <c r="A388" s="1"/>
      <c r="B388" s="227"/>
      <c r="C388" s="227"/>
      <c r="D388" s="225"/>
      <c r="E388" s="225"/>
      <c r="F388" s="226"/>
      <c r="G388" s="166"/>
      <c r="H388" s="226"/>
      <c r="I388" s="166"/>
      <c r="J388" s="226"/>
      <c r="K388" s="166"/>
      <c r="L388" s="226"/>
      <c r="M388" s="166"/>
      <c r="N388" s="226"/>
      <c r="O388" s="166"/>
      <c r="P388" s="226"/>
      <c r="Q388" s="166"/>
      <c r="R388" s="226"/>
      <c r="S388" s="1"/>
      <c r="T388" s="1"/>
      <c r="U388" s="1"/>
      <c r="V388" s="4"/>
      <c r="W388" s="4"/>
      <c r="X388" s="4"/>
      <c r="Y388" s="4"/>
      <c r="Z388" s="4"/>
      <c r="AA388" s="4"/>
      <c r="AB388" s="1"/>
      <c r="AC388" s="1"/>
      <c r="AD388" s="1"/>
      <c r="AE388" s="1"/>
      <c r="AF388" s="1"/>
      <c r="AG388" s="1"/>
      <c r="AH388" s="1"/>
      <c r="AI388" s="1"/>
    </row>
    <row r="389" spans="1:35" s="2" customFormat="1" ht="11.5" x14ac:dyDescent="0.25">
      <c r="A389" s="1"/>
      <c r="B389" s="227"/>
      <c r="C389" s="227"/>
      <c r="D389" s="225"/>
      <c r="E389" s="225"/>
      <c r="F389" s="226"/>
      <c r="G389" s="166"/>
      <c r="H389" s="226"/>
      <c r="I389" s="166"/>
      <c r="J389" s="226"/>
      <c r="K389" s="166"/>
      <c r="L389" s="226"/>
      <c r="M389" s="166"/>
      <c r="N389" s="226"/>
      <c r="O389" s="166"/>
      <c r="P389" s="226"/>
      <c r="Q389" s="166"/>
      <c r="R389" s="226"/>
      <c r="S389" s="1"/>
      <c r="T389" s="1"/>
      <c r="U389" s="1"/>
      <c r="V389" s="4"/>
      <c r="W389" s="4"/>
      <c r="X389" s="4"/>
      <c r="Y389" s="4"/>
      <c r="Z389" s="4"/>
      <c r="AA389" s="4"/>
      <c r="AB389" s="1"/>
      <c r="AC389" s="1"/>
      <c r="AD389" s="1"/>
      <c r="AE389" s="1"/>
      <c r="AF389" s="1"/>
      <c r="AG389" s="1"/>
      <c r="AH389" s="1"/>
      <c r="AI389" s="1"/>
    </row>
    <row r="390" spans="1:35" s="2" customFormat="1" ht="11.5" x14ac:dyDescent="0.25">
      <c r="A390" s="1"/>
      <c r="B390" s="227"/>
      <c r="C390" s="227"/>
      <c r="D390" s="225"/>
      <c r="E390" s="225"/>
      <c r="F390" s="226"/>
      <c r="G390" s="166"/>
      <c r="H390" s="226"/>
      <c r="I390" s="166"/>
      <c r="J390" s="226"/>
      <c r="K390" s="166"/>
      <c r="L390" s="226"/>
      <c r="M390" s="166"/>
      <c r="N390" s="226"/>
      <c r="O390" s="166"/>
      <c r="P390" s="226"/>
      <c r="Q390" s="166"/>
      <c r="R390" s="226"/>
      <c r="S390" s="1"/>
      <c r="T390" s="1"/>
      <c r="U390" s="1"/>
      <c r="V390" s="4"/>
      <c r="W390" s="4"/>
      <c r="X390" s="4"/>
      <c r="Y390" s="4"/>
      <c r="Z390" s="4"/>
      <c r="AA390" s="4"/>
      <c r="AB390" s="1"/>
      <c r="AC390" s="1"/>
      <c r="AD390" s="1"/>
      <c r="AE390" s="1"/>
      <c r="AF390" s="1"/>
      <c r="AG390" s="1"/>
      <c r="AH390" s="1"/>
      <c r="AI390" s="1"/>
    </row>
    <row r="391" spans="1:35" s="2" customFormat="1" ht="11.5" x14ac:dyDescent="0.25">
      <c r="A391" s="1"/>
      <c r="B391" s="227"/>
      <c r="C391" s="227"/>
      <c r="D391" s="225"/>
      <c r="E391" s="225"/>
      <c r="F391" s="226"/>
      <c r="G391" s="166"/>
      <c r="H391" s="226"/>
      <c r="I391" s="166"/>
      <c r="J391" s="226"/>
      <c r="K391" s="166"/>
      <c r="L391" s="226"/>
      <c r="M391" s="166"/>
      <c r="N391" s="226"/>
      <c r="O391" s="166"/>
      <c r="P391" s="226"/>
      <c r="Q391" s="166"/>
      <c r="R391" s="226"/>
      <c r="S391" s="1"/>
      <c r="T391" s="1"/>
      <c r="U391" s="1"/>
      <c r="V391" s="4"/>
      <c r="W391" s="4"/>
      <c r="X391" s="4"/>
      <c r="Y391" s="4"/>
      <c r="Z391" s="4"/>
      <c r="AA391" s="4"/>
      <c r="AB391" s="1"/>
      <c r="AC391" s="1"/>
      <c r="AD391" s="1"/>
      <c r="AE391" s="1"/>
      <c r="AF391" s="1"/>
      <c r="AG391" s="1"/>
      <c r="AH391" s="1"/>
      <c r="AI391" s="1"/>
    </row>
    <row r="392" spans="1:35" s="2" customFormat="1" ht="11.5" x14ac:dyDescent="0.25">
      <c r="A392" s="1"/>
      <c r="B392" s="227"/>
      <c r="C392" s="227"/>
      <c r="D392" s="225"/>
      <c r="E392" s="225"/>
      <c r="F392" s="226"/>
      <c r="G392" s="166"/>
      <c r="H392" s="226"/>
      <c r="I392" s="166"/>
      <c r="J392" s="226"/>
      <c r="K392" s="166"/>
      <c r="L392" s="226"/>
      <c r="M392" s="166"/>
      <c r="N392" s="226"/>
      <c r="O392" s="166"/>
      <c r="P392" s="226"/>
      <c r="Q392" s="166"/>
      <c r="R392" s="226"/>
      <c r="S392" s="1"/>
      <c r="T392" s="1"/>
      <c r="U392" s="1"/>
      <c r="V392" s="4"/>
      <c r="W392" s="4"/>
      <c r="X392" s="4"/>
      <c r="Y392" s="4"/>
      <c r="Z392" s="4"/>
      <c r="AA392" s="4"/>
      <c r="AB392" s="1"/>
      <c r="AC392" s="1"/>
      <c r="AD392" s="1"/>
      <c r="AE392" s="1"/>
      <c r="AF392" s="1"/>
      <c r="AG392" s="1"/>
      <c r="AH392" s="1"/>
      <c r="AI392" s="1"/>
    </row>
    <row r="393" spans="1:35" s="2" customFormat="1" ht="11.5" x14ac:dyDescent="0.25">
      <c r="A393" s="1"/>
      <c r="B393" s="227"/>
      <c r="C393" s="227"/>
      <c r="D393" s="225"/>
      <c r="E393" s="225"/>
      <c r="F393" s="226"/>
      <c r="G393" s="166"/>
      <c r="H393" s="226"/>
      <c r="I393" s="166"/>
      <c r="J393" s="226"/>
      <c r="K393" s="166"/>
      <c r="L393" s="226"/>
      <c r="M393" s="166"/>
      <c r="N393" s="226"/>
      <c r="O393" s="166"/>
      <c r="P393" s="226"/>
      <c r="Q393" s="166"/>
      <c r="R393" s="226"/>
      <c r="S393" s="1"/>
      <c r="T393" s="1"/>
      <c r="U393" s="1"/>
      <c r="V393" s="4"/>
      <c r="W393" s="4"/>
      <c r="X393" s="4"/>
      <c r="Y393" s="4"/>
      <c r="Z393" s="4"/>
      <c r="AA393" s="4"/>
      <c r="AB393" s="1"/>
      <c r="AC393" s="1"/>
      <c r="AD393" s="1"/>
      <c r="AE393" s="1"/>
      <c r="AF393" s="1"/>
      <c r="AG393" s="1"/>
      <c r="AH393" s="1"/>
      <c r="AI393" s="1"/>
    </row>
    <row r="394" spans="1:35" s="2" customFormat="1" ht="11.5" x14ac:dyDescent="0.25">
      <c r="A394" s="1"/>
      <c r="B394" s="227"/>
      <c r="C394" s="227"/>
      <c r="D394" s="225"/>
      <c r="E394" s="225"/>
      <c r="F394" s="226"/>
      <c r="G394" s="166"/>
      <c r="H394" s="226"/>
      <c r="I394" s="166"/>
      <c r="J394" s="226"/>
      <c r="K394" s="166"/>
      <c r="L394" s="226"/>
      <c r="M394" s="166"/>
      <c r="N394" s="226"/>
      <c r="O394" s="166"/>
      <c r="P394" s="226"/>
      <c r="Q394" s="166"/>
      <c r="R394" s="226"/>
      <c r="S394" s="1"/>
      <c r="T394" s="1"/>
      <c r="U394" s="1"/>
      <c r="V394" s="4"/>
      <c r="W394" s="4"/>
      <c r="X394" s="4"/>
      <c r="Y394" s="4"/>
      <c r="Z394" s="4"/>
      <c r="AA394" s="4"/>
      <c r="AB394" s="1"/>
      <c r="AC394" s="1"/>
      <c r="AD394" s="1"/>
      <c r="AE394" s="1"/>
      <c r="AF394" s="1"/>
      <c r="AG394" s="1"/>
      <c r="AH394" s="1"/>
      <c r="AI394" s="1"/>
    </row>
    <row r="395" spans="1:35" s="2" customFormat="1" ht="11.5" x14ac:dyDescent="0.25">
      <c r="A395" s="1"/>
      <c r="B395" s="227"/>
      <c r="C395" s="227"/>
      <c r="D395" s="225"/>
      <c r="E395" s="225"/>
      <c r="F395" s="226"/>
      <c r="G395" s="166"/>
      <c r="H395" s="226"/>
      <c r="I395" s="166"/>
      <c r="J395" s="226"/>
      <c r="K395" s="166"/>
      <c r="L395" s="226"/>
      <c r="M395" s="166"/>
      <c r="N395" s="226"/>
      <c r="O395" s="166"/>
      <c r="P395" s="226"/>
      <c r="Q395" s="166"/>
      <c r="R395" s="226"/>
      <c r="S395" s="1"/>
      <c r="T395" s="1"/>
      <c r="U395" s="1"/>
      <c r="V395" s="4"/>
      <c r="W395" s="4"/>
      <c r="X395" s="4"/>
      <c r="Y395" s="4"/>
      <c r="Z395" s="4"/>
      <c r="AA395" s="4"/>
      <c r="AB395" s="1"/>
      <c r="AC395" s="1"/>
      <c r="AD395" s="1"/>
      <c r="AE395" s="1"/>
      <c r="AF395" s="1"/>
      <c r="AG395" s="1"/>
      <c r="AH395" s="1"/>
      <c r="AI395" s="1"/>
    </row>
    <row r="396" spans="1:35" s="2" customFormat="1" ht="11.5" x14ac:dyDescent="0.25">
      <c r="A396" s="1"/>
      <c r="B396" s="227"/>
      <c r="C396" s="227"/>
      <c r="D396" s="225"/>
      <c r="E396" s="225"/>
      <c r="F396" s="226"/>
      <c r="G396" s="166"/>
      <c r="H396" s="226"/>
      <c r="I396" s="166"/>
      <c r="J396" s="226"/>
      <c r="K396" s="166"/>
      <c r="L396" s="226"/>
      <c r="M396" s="166"/>
      <c r="N396" s="226"/>
      <c r="O396" s="166"/>
      <c r="P396" s="226"/>
      <c r="Q396" s="166"/>
      <c r="R396" s="226"/>
      <c r="S396" s="1"/>
      <c r="T396" s="1"/>
      <c r="U396" s="1"/>
      <c r="V396" s="4"/>
      <c r="W396" s="4"/>
      <c r="X396" s="4"/>
      <c r="Y396" s="4"/>
      <c r="Z396" s="4"/>
      <c r="AA396" s="4"/>
      <c r="AB396" s="1"/>
      <c r="AC396" s="1"/>
      <c r="AD396" s="1"/>
      <c r="AE396" s="1"/>
      <c r="AF396" s="1"/>
      <c r="AG396" s="1"/>
      <c r="AH396" s="1"/>
      <c r="AI396" s="1"/>
    </row>
    <row r="397" spans="1:35" s="2" customFormat="1" ht="11.5" x14ac:dyDescent="0.25">
      <c r="A397" s="1"/>
      <c r="B397" s="227"/>
      <c r="C397" s="227"/>
      <c r="D397" s="225"/>
      <c r="E397" s="225"/>
      <c r="F397" s="226"/>
      <c r="G397" s="166"/>
      <c r="H397" s="226"/>
      <c r="I397" s="166"/>
      <c r="J397" s="226"/>
      <c r="K397" s="166"/>
      <c r="L397" s="226"/>
      <c r="M397" s="166"/>
      <c r="N397" s="226"/>
      <c r="O397" s="166"/>
      <c r="P397" s="226"/>
      <c r="Q397" s="166"/>
      <c r="R397" s="226"/>
      <c r="S397" s="1"/>
      <c r="T397" s="1"/>
      <c r="U397" s="1"/>
      <c r="V397" s="4"/>
      <c r="W397" s="4"/>
      <c r="X397" s="4"/>
      <c r="Y397" s="4"/>
      <c r="Z397" s="4"/>
      <c r="AA397" s="4"/>
      <c r="AB397" s="1"/>
      <c r="AC397" s="1"/>
      <c r="AD397" s="1"/>
      <c r="AE397" s="1"/>
      <c r="AF397" s="1"/>
      <c r="AG397" s="1"/>
      <c r="AH397" s="1"/>
      <c r="AI397" s="1"/>
    </row>
    <row r="398" spans="1:35" s="2" customFormat="1" ht="11.5" x14ac:dyDescent="0.25">
      <c r="A398" s="1"/>
      <c r="B398" s="227"/>
      <c r="C398" s="227"/>
      <c r="D398" s="225"/>
      <c r="E398" s="225"/>
      <c r="F398" s="226"/>
      <c r="G398" s="166"/>
      <c r="H398" s="226"/>
      <c r="I398" s="166"/>
      <c r="J398" s="226"/>
      <c r="K398" s="166"/>
      <c r="L398" s="226"/>
      <c r="M398" s="166"/>
      <c r="N398" s="226"/>
      <c r="O398" s="166"/>
      <c r="P398" s="226"/>
      <c r="Q398" s="166"/>
      <c r="R398" s="226"/>
      <c r="S398" s="1"/>
      <c r="T398" s="1"/>
      <c r="U398" s="1"/>
      <c r="V398" s="4"/>
      <c r="W398" s="4"/>
      <c r="X398" s="4"/>
      <c r="Y398" s="4"/>
      <c r="Z398" s="4"/>
      <c r="AA398" s="4"/>
      <c r="AB398" s="1"/>
      <c r="AC398" s="1"/>
      <c r="AD398" s="1"/>
      <c r="AE398" s="1"/>
      <c r="AF398" s="1"/>
      <c r="AG398" s="1"/>
      <c r="AH398" s="1"/>
      <c r="AI398" s="1"/>
    </row>
    <row r="399" spans="1:35" s="2" customFormat="1" ht="11.5" x14ac:dyDescent="0.25">
      <c r="A399" s="1"/>
      <c r="B399" s="227"/>
      <c r="C399" s="227"/>
      <c r="D399" s="225"/>
      <c r="E399" s="225"/>
      <c r="F399" s="226"/>
      <c r="G399" s="166"/>
      <c r="H399" s="226"/>
      <c r="I399" s="166"/>
      <c r="J399" s="226"/>
      <c r="K399" s="166"/>
      <c r="L399" s="226"/>
      <c r="M399" s="166"/>
      <c r="N399" s="226"/>
      <c r="O399" s="166"/>
      <c r="P399" s="226"/>
      <c r="Q399" s="166"/>
      <c r="R399" s="226"/>
      <c r="S399" s="1"/>
      <c r="T399" s="1"/>
      <c r="U399" s="1"/>
      <c r="V399" s="4"/>
      <c r="W399" s="4"/>
      <c r="X399" s="4"/>
      <c r="Y399" s="4"/>
      <c r="Z399" s="4"/>
      <c r="AA399" s="4"/>
      <c r="AB399" s="1"/>
      <c r="AC399" s="1"/>
      <c r="AD399" s="1"/>
      <c r="AE399" s="1"/>
      <c r="AF399" s="1"/>
      <c r="AG399" s="1"/>
      <c r="AH399" s="1"/>
      <c r="AI399" s="1"/>
    </row>
    <row r="400" spans="1:35" s="2" customFormat="1" ht="11.5" x14ac:dyDescent="0.25">
      <c r="A400" s="1"/>
      <c r="B400" s="227"/>
      <c r="C400" s="227"/>
      <c r="D400" s="225"/>
      <c r="E400" s="225"/>
      <c r="F400" s="226"/>
      <c r="G400" s="166"/>
      <c r="H400" s="226"/>
      <c r="I400" s="166"/>
      <c r="J400" s="226"/>
      <c r="K400" s="166"/>
      <c r="L400" s="226"/>
      <c r="M400" s="166"/>
      <c r="N400" s="226"/>
      <c r="O400" s="166"/>
      <c r="P400" s="226"/>
      <c r="Q400" s="166"/>
      <c r="R400" s="226"/>
      <c r="S400" s="1"/>
      <c r="T400" s="1"/>
      <c r="U400" s="1"/>
      <c r="V400" s="4"/>
      <c r="W400" s="4"/>
      <c r="X400" s="4"/>
      <c r="Y400" s="4"/>
      <c r="Z400" s="4"/>
      <c r="AA400" s="4"/>
      <c r="AB400" s="1"/>
      <c r="AC400" s="1"/>
      <c r="AD400" s="1"/>
      <c r="AE400" s="1"/>
      <c r="AF400" s="1"/>
      <c r="AG400" s="1"/>
      <c r="AH400" s="1"/>
      <c r="AI400" s="1"/>
    </row>
    <row r="401" spans="1:35" s="2" customFormat="1" ht="11.5" x14ac:dyDescent="0.25">
      <c r="A401" s="1"/>
      <c r="B401" s="227"/>
      <c r="C401" s="227"/>
      <c r="D401" s="225"/>
      <c r="E401" s="225"/>
      <c r="F401" s="226"/>
      <c r="G401" s="166"/>
      <c r="H401" s="226"/>
      <c r="I401" s="166"/>
      <c r="J401" s="226"/>
      <c r="K401" s="166"/>
      <c r="L401" s="226"/>
      <c r="M401" s="166"/>
      <c r="N401" s="226"/>
      <c r="O401" s="166"/>
      <c r="P401" s="226"/>
      <c r="Q401" s="166"/>
      <c r="R401" s="226"/>
      <c r="S401" s="1"/>
      <c r="T401" s="1"/>
      <c r="U401" s="1"/>
      <c r="V401" s="4"/>
      <c r="W401" s="4"/>
      <c r="X401" s="4"/>
      <c r="Y401" s="4"/>
      <c r="Z401" s="4"/>
      <c r="AA401" s="4"/>
      <c r="AB401" s="1"/>
      <c r="AC401" s="1"/>
      <c r="AD401" s="1"/>
      <c r="AE401" s="1"/>
      <c r="AF401" s="1"/>
      <c r="AG401" s="1"/>
      <c r="AH401" s="1"/>
      <c r="AI401" s="1"/>
    </row>
    <row r="402" spans="1:35" s="2" customFormat="1" ht="11.5" x14ac:dyDescent="0.25">
      <c r="A402" s="1"/>
      <c r="B402" s="227"/>
      <c r="C402" s="227"/>
      <c r="D402" s="225"/>
      <c r="E402" s="225"/>
      <c r="F402" s="226"/>
      <c r="G402" s="166"/>
      <c r="H402" s="226"/>
      <c r="I402" s="166"/>
      <c r="J402" s="226"/>
      <c r="K402" s="166"/>
      <c r="L402" s="226"/>
      <c r="M402" s="166"/>
      <c r="N402" s="226"/>
      <c r="O402" s="166"/>
      <c r="P402" s="226"/>
      <c r="Q402" s="166"/>
      <c r="R402" s="226"/>
      <c r="S402" s="1"/>
      <c r="T402" s="1"/>
      <c r="U402" s="1"/>
      <c r="V402" s="4"/>
      <c r="W402" s="4"/>
      <c r="X402" s="4"/>
      <c r="Y402" s="4"/>
      <c r="Z402" s="4"/>
      <c r="AA402" s="4"/>
      <c r="AB402" s="1"/>
      <c r="AC402" s="1"/>
      <c r="AD402" s="1"/>
      <c r="AE402" s="1"/>
      <c r="AF402" s="1"/>
      <c r="AG402" s="1"/>
      <c r="AH402" s="1"/>
      <c r="AI402" s="1"/>
    </row>
    <row r="403" spans="1:35" s="2" customFormat="1" ht="11.5" x14ac:dyDescent="0.25">
      <c r="A403" s="1"/>
      <c r="B403" s="227"/>
      <c r="C403" s="227"/>
      <c r="D403" s="225"/>
      <c r="E403" s="225"/>
      <c r="F403" s="226"/>
      <c r="G403" s="166"/>
      <c r="H403" s="226"/>
      <c r="I403" s="166"/>
      <c r="J403" s="226"/>
      <c r="K403" s="166"/>
      <c r="L403" s="226"/>
      <c r="M403" s="166"/>
      <c r="N403" s="226"/>
      <c r="O403" s="166"/>
      <c r="P403" s="226"/>
      <c r="Q403" s="166"/>
      <c r="R403" s="226"/>
      <c r="S403" s="1"/>
      <c r="T403" s="1"/>
      <c r="U403" s="1"/>
      <c r="V403" s="4"/>
      <c r="W403" s="4"/>
      <c r="X403" s="4"/>
      <c r="Y403" s="4"/>
      <c r="Z403" s="4"/>
      <c r="AA403" s="4"/>
      <c r="AB403" s="1"/>
      <c r="AC403" s="1"/>
      <c r="AD403" s="1"/>
      <c r="AE403" s="1"/>
      <c r="AF403" s="1"/>
      <c r="AG403" s="1"/>
      <c r="AH403" s="1"/>
      <c r="AI403" s="1"/>
    </row>
    <row r="404" spans="1:35" s="2" customFormat="1" ht="11.5" x14ac:dyDescent="0.25">
      <c r="A404" s="1"/>
      <c r="B404" s="227"/>
      <c r="C404" s="227"/>
      <c r="D404" s="225"/>
      <c r="E404" s="225"/>
      <c r="F404" s="226"/>
      <c r="G404" s="166"/>
      <c r="H404" s="226"/>
      <c r="I404" s="166"/>
      <c r="J404" s="226"/>
      <c r="K404" s="166"/>
      <c r="L404" s="226"/>
      <c r="M404" s="166"/>
      <c r="N404" s="226"/>
      <c r="O404" s="166"/>
      <c r="P404" s="226"/>
      <c r="Q404" s="166"/>
      <c r="R404" s="226"/>
      <c r="S404" s="1"/>
      <c r="T404" s="1"/>
      <c r="U404" s="1"/>
      <c r="V404" s="4"/>
      <c r="W404" s="4"/>
      <c r="X404" s="4"/>
      <c r="Y404" s="4"/>
      <c r="Z404" s="4"/>
      <c r="AA404" s="4"/>
      <c r="AB404" s="1"/>
      <c r="AC404" s="1"/>
      <c r="AD404" s="1"/>
      <c r="AE404" s="1"/>
      <c r="AF404" s="1"/>
      <c r="AG404" s="1"/>
      <c r="AH404" s="1"/>
      <c r="AI404" s="1"/>
    </row>
    <row r="405" spans="1:35" s="2" customFormat="1" ht="11.5" x14ac:dyDescent="0.25">
      <c r="A405" s="1"/>
      <c r="B405" s="227"/>
      <c r="C405" s="227"/>
      <c r="D405" s="225"/>
      <c r="E405" s="225"/>
      <c r="F405" s="226"/>
      <c r="G405" s="166"/>
      <c r="H405" s="226"/>
      <c r="I405" s="166"/>
      <c r="J405" s="226"/>
      <c r="K405" s="166"/>
      <c r="L405" s="226"/>
      <c r="M405" s="166"/>
      <c r="N405" s="226"/>
      <c r="O405" s="166"/>
      <c r="P405" s="226"/>
      <c r="Q405" s="166"/>
      <c r="R405" s="226"/>
      <c r="S405" s="1"/>
      <c r="T405" s="1"/>
      <c r="U405" s="1"/>
      <c r="V405" s="4"/>
      <c r="W405" s="4"/>
      <c r="X405" s="4"/>
      <c r="Y405" s="4"/>
      <c r="Z405" s="4"/>
      <c r="AA405" s="4"/>
      <c r="AB405" s="1"/>
      <c r="AC405" s="1"/>
      <c r="AD405" s="1"/>
      <c r="AE405" s="1"/>
      <c r="AF405" s="1"/>
      <c r="AG405" s="1"/>
      <c r="AH405" s="1"/>
      <c r="AI405" s="1"/>
    </row>
    <row r="406" spans="1:35" s="2" customFormat="1" ht="11.5" x14ac:dyDescent="0.25">
      <c r="A406" s="1"/>
      <c r="B406" s="227"/>
      <c r="C406" s="227"/>
      <c r="D406" s="225"/>
      <c r="E406" s="225"/>
      <c r="F406" s="226"/>
      <c r="G406" s="166"/>
      <c r="H406" s="226"/>
      <c r="I406" s="166"/>
      <c r="J406" s="226"/>
      <c r="K406" s="166"/>
      <c r="L406" s="226"/>
      <c r="M406" s="166"/>
      <c r="N406" s="226"/>
      <c r="O406" s="166"/>
      <c r="P406" s="226"/>
      <c r="Q406" s="166"/>
      <c r="R406" s="226"/>
      <c r="S406" s="1"/>
      <c r="T406" s="1"/>
      <c r="U406" s="1"/>
      <c r="V406" s="4"/>
      <c r="W406" s="4"/>
      <c r="X406" s="4"/>
      <c r="Y406" s="4"/>
      <c r="Z406" s="4"/>
      <c r="AA406" s="4"/>
      <c r="AB406" s="1"/>
      <c r="AC406" s="1"/>
      <c r="AD406" s="1"/>
      <c r="AE406" s="1"/>
      <c r="AF406" s="1"/>
      <c r="AG406" s="1"/>
      <c r="AH406" s="1"/>
      <c r="AI406" s="1"/>
    </row>
    <row r="407" spans="1:35" s="2" customFormat="1" ht="11.5" x14ac:dyDescent="0.25">
      <c r="A407" s="1"/>
      <c r="B407" s="227"/>
      <c r="C407" s="227"/>
      <c r="D407" s="225"/>
      <c r="E407" s="225"/>
      <c r="F407" s="226"/>
      <c r="G407" s="166"/>
      <c r="H407" s="226"/>
      <c r="I407" s="166"/>
      <c r="J407" s="226"/>
      <c r="K407" s="166"/>
      <c r="L407" s="226"/>
      <c r="M407" s="166"/>
      <c r="N407" s="226"/>
      <c r="O407" s="166"/>
      <c r="P407" s="226"/>
      <c r="Q407" s="166"/>
      <c r="R407" s="226"/>
      <c r="S407" s="1"/>
      <c r="T407" s="1"/>
      <c r="U407" s="1"/>
      <c r="V407" s="4"/>
      <c r="W407" s="4"/>
      <c r="X407" s="4"/>
      <c r="Y407" s="4"/>
      <c r="Z407" s="4"/>
      <c r="AA407" s="4"/>
      <c r="AB407" s="1"/>
      <c r="AC407" s="1"/>
      <c r="AD407" s="1"/>
      <c r="AE407" s="1"/>
      <c r="AF407" s="1"/>
      <c r="AG407" s="1"/>
      <c r="AH407" s="1"/>
      <c r="AI407" s="1"/>
    </row>
    <row r="408" spans="1:35" s="2" customFormat="1" ht="11.5" x14ac:dyDescent="0.25">
      <c r="A408" s="1"/>
      <c r="B408" s="227"/>
      <c r="C408" s="227"/>
      <c r="D408" s="225"/>
      <c r="E408" s="225"/>
      <c r="F408" s="226"/>
      <c r="G408" s="166"/>
      <c r="H408" s="226"/>
      <c r="I408" s="166"/>
      <c r="J408" s="226"/>
      <c r="K408" s="166"/>
      <c r="L408" s="226"/>
      <c r="M408" s="166"/>
      <c r="N408" s="226"/>
      <c r="O408" s="166"/>
      <c r="P408" s="226"/>
      <c r="Q408" s="166"/>
      <c r="R408" s="226"/>
      <c r="S408" s="1"/>
      <c r="T408" s="1"/>
      <c r="U408" s="1"/>
      <c r="V408" s="4"/>
      <c r="W408" s="4"/>
      <c r="X408" s="4"/>
      <c r="Y408" s="4"/>
      <c r="Z408" s="4"/>
      <c r="AA408" s="4"/>
      <c r="AB408" s="1"/>
      <c r="AC408" s="1"/>
      <c r="AD408" s="1"/>
      <c r="AE408" s="1"/>
      <c r="AF408" s="1"/>
      <c r="AG408" s="1"/>
      <c r="AH408" s="1"/>
      <c r="AI408" s="1"/>
    </row>
    <row r="409" spans="1:35" s="2" customFormat="1" ht="11.5" x14ac:dyDescent="0.25">
      <c r="A409" s="1"/>
      <c r="B409" s="227"/>
      <c r="C409" s="227"/>
      <c r="D409" s="225"/>
      <c r="E409" s="225"/>
      <c r="F409" s="226"/>
      <c r="G409" s="166"/>
      <c r="H409" s="226"/>
      <c r="I409" s="166"/>
      <c r="J409" s="226"/>
      <c r="K409" s="166"/>
      <c r="L409" s="226"/>
      <c r="M409" s="166"/>
      <c r="N409" s="226"/>
      <c r="O409" s="166"/>
      <c r="P409" s="226"/>
      <c r="Q409" s="166"/>
      <c r="R409" s="226"/>
      <c r="S409" s="1"/>
      <c r="T409" s="1"/>
      <c r="U409" s="1"/>
      <c r="V409" s="4"/>
      <c r="W409" s="4"/>
      <c r="X409" s="4"/>
      <c r="Y409" s="4"/>
      <c r="Z409" s="4"/>
      <c r="AA409" s="4"/>
      <c r="AB409" s="1"/>
      <c r="AC409" s="1"/>
      <c r="AD409" s="1"/>
      <c r="AE409" s="1"/>
      <c r="AF409" s="1"/>
      <c r="AG409" s="1"/>
      <c r="AH409" s="1"/>
      <c r="AI409" s="1"/>
    </row>
    <row r="410" spans="1:35" s="2" customFormat="1" ht="11.5" x14ac:dyDescent="0.25">
      <c r="A410" s="1"/>
      <c r="B410" s="227"/>
      <c r="C410" s="227"/>
      <c r="D410" s="225"/>
      <c r="E410" s="225"/>
      <c r="F410" s="226"/>
      <c r="G410" s="166"/>
      <c r="H410" s="226"/>
      <c r="I410" s="166"/>
      <c r="J410" s="226"/>
      <c r="K410" s="166"/>
      <c r="L410" s="226"/>
      <c r="M410" s="166"/>
      <c r="N410" s="226"/>
      <c r="O410" s="166"/>
      <c r="P410" s="226"/>
      <c r="Q410" s="166"/>
      <c r="R410" s="226"/>
      <c r="S410" s="1"/>
      <c r="T410" s="1"/>
      <c r="U410" s="1"/>
      <c r="V410" s="4"/>
      <c r="W410" s="4"/>
      <c r="X410" s="4"/>
      <c r="Y410" s="4"/>
      <c r="Z410" s="4"/>
      <c r="AA410" s="4"/>
      <c r="AB410" s="1"/>
      <c r="AC410" s="1"/>
      <c r="AD410" s="1"/>
      <c r="AE410" s="1"/>
      <c r="AF410" s="1"/>
      <c r="AG410" s="1"/>
      <c r="AH410" s="1"/>
      <c r="AI410" s="1"/>
    </row>
    <row r="411" spans="1:35" s="2" customFormat="1" ht="11.5" x14ac:dyDescent="0.25">
      <c r="A411" s="1"/>
      <c r="B411" s="227"/>
      <c r="C411" s="227"/>
      <c r="D411" s="225"/>
      <c r="E411" s="225"/>
      <c r="F411" s="226"/>
      <c r="G411" s="166"/>
      <c r="H411" s="226"/>
      <c r="I411" s="166"/>
      <c r="J411" s="226"/>
      <c r="K411" s="166"/>
      <c r="L411" s="226"/>
      <c r="M411" s="166"/>
      <c r="N411" s="226"/>
      <c r="O411" s="166"/>
      <c r="P411" s="226"/>
      <c r="Q411" s="166"/>
      <c r="R411" s="226"/>
      <c r="S411" s="1"/>
      <c r="T411" s="1"/>
      <c r="U411" s="1"/>
      <c r="V411" s="4"/>
      <c r="W411" s="4"/>
      <c r="X411" s="4"/>
      <c r="Y411" s="4"/>
      <c r="Z411" s="4"/>
      <c r="AA411" s="4"/>
      <c r="AB411" s="1"/>
      <c r="AC411" s="1"/>
      <c r="AD411" s="1"/>
      <c r="AE411" s="1"/>
      <c r="AF411" s="1"/>
      <c r="AG411" s="1"/>
      <c r="AH411" s="1"/>
      <c r="AI411" s="1"/>
    </row>
    <row r="412" spans="1:35" s="2" customFormat="1" ht="11.5" x14ac:dyDescent="0.25">
      <c r="A412" s="1"/>
      <c r="B412" s="227"/>
      <c r="C412" s="227"/>
      <c r="D412" s="225"/>
      <c r="E412" s="225"/>
      <c r="F412" s="226"/>
      <c r="G412" s="166"/>
      <c r="H412" s="226"/>
      <c r="I412" s="166"/>
      <c r="J412" s="226"/>
      <c r="K412" s="166"/>
      <c r="L412" s="226"/>
      <c r="M412" s="166"/>
      <c r="N412" s="226"/>
      <c r="O412" s="166"/>
      <c r="P412" s="226"/>
      <c r="Q412" s="166"/>
      <c r="R412" s="226"/>
      <c r="S412" s="1"/>
      <c r="T412" s="1"/>
      <c r="U412" s="1"/>
      <c r="V412" s="4"/>
      <c r="W412" s="4"/>
      <c r="X412" s="4"/>
      <c r="Y412" s="4"/>
      <c r="Z412" s="4"/>
      <c r="AA412" s="4"/>
      <c r="AB412" s="1"/>
      <c r="AC412" s="1"/>
      <c r="AD412" s="1"/>
      <c r="AE412" s="1"/>
      <c r="AF412" s="1"/>
      <c r="AG412" s="1"/>
      <c r="AH412" s="1"/>
      <c r="AI412" s="1"/>
    </row>
    <row r="413" spans="1:35" s="2" customFormat="1" ht="11.5" x14ac:dyDescent="0.25">
      <c r="A413" s="1"/>
      <c r="B413" s="227"/>
      <c r="C413" s="227"/>
      <c r="D413" s="225"/>
      <c r="E413" s="225"/>
      <c r="F413" s="226"/>
      <c r="G413" s="166"/>
      <c r="H413" s="226"/>
      <c r="I413" s="166"/>
      <c r="J413" s="226"/>
      <c r="K413" s="166"/>
      <c r="L413" s="226"/>
      <c r="M413" s="166"/>
      <c r="N413" s="226"/>
      <c r="O413" s="166"/>
      <c r="P413" s="226"/>
      <c r="Q413" s="166"/>
      <c r="R413" s="226"/>
      <c r="S413" s="1"/>
      <c r="T413" s="1"/>
      <c r="U413" s="1"/>
      <c r="V413" s="4"/>
      <c r="W413" s="4"/>
      <c r="X413" s="4"/>
      <c r="Y413" s="4"/>
      <c r="Z413" s="4"/>
      <c r="AA413" s="4"/>
      <c r="AB413" s="1"/>
      <c r="AC413" s="1"/>
      <c r="AD413" s="1"/>
      <c r="AE413" s="1"/>
      <c r="AF413" s="1"/>
      <c r="AG413" s="1"/>
      <c r="AH413" s="1"/>
      <c r="AI413" s="1"/>
    </row>
    <row r="414" spans="1:35" s="2" customFormat="1" ht="11.5" x14ac:dyDescent="0.25">
      <c r="A414" s="1"/>
      <c r="B414" s="227"/>
      <c r="C414" s="227"/>
      <c r="D414" s="225"/>
      <c r="E414" s="225"/>
      <c r="F414" s="226"/>
      <c r="G414" s="166"/>
      <c r="H414" s="226"/>
      <c r="I414" s="166"/>
      <c r="J414" s="226"/>
      <c r="K414" s="166"/>
      <c r="L414" s="226"/>
      <c r="M414" s="166"/>
      <c r="N414" s="226"/>
      <c r="O414" s="166"/>
      <c r="P414" s="226"/>
      <c r="Q414" s="166"/>
      <c r="R414" s="226"/>
      <c r="S414" s="1"/>
      <c r="T414" s="1"/>
      <c r="U414" s="1"/>
      <c r="V414" s="4"/>
      <c r="W414" s="4"/>
      <c r="X414" s="4"/>
      <c r="Y414" s="4"/>
      <c r="Z414" s="4"/>
      <c r="AA414" s="4"/>
      <c r="AB414" s="1"/>
      <c r="AC414" s="1"/>
      <c r="AD414" s="1"/>
      <c r="AE414" s="1"/>
      <c r="AF414" s="1"/>
      <c r="AG414" s="1"/>
      <c r="AH414" s="1"/>
      <c r="AI414" s="1"/>
    </row>
    <row r="415" spans="1:35" s="2" customFormat="1" ht="11.5" x14ac:dyDescent="0.25">
      <c r="A415" s="1"/>
      <c r="B415" s="227"/>
      <c r="C415" s="227"/>
      <c r="D415" s="225"/>
      <c r="E415" s="225"/>
      <c r="F415" s="226"/>
      <c r="G415" s="166"/>
      <c r="H415" s="226"/>
      <c r="I415" s="166"/>
      <c r="J415" s="226"/>
      <c r="K415" s="166"/>
      <c r="L415" s="226"/>
      <c r="M415" s="166"/>
      <c r="N415" s="226"/>
      <c r="O415" s="166"/>
      <c r="P415" s="226"/>
      <c r="Q415" s="166"/>
      <c r="R415" s="226"/>
      <c r="S415" s="1"/>
      <c r="T415" s="1"/>
      <c r="U415" s="1"/>
      <c r="V415" s="4"/>
      <c r="W415" s="4"/>
      <c r="X415" s="4"/>
      <c r="Y415" s="4"/>
      <c r="Z415" s="4"/>
      <c r="AA415" s="4"/>
      <c r="AB415" s="1"/>
      <c r="AC415" s="1"/>
      <c r="AD415" s="1"/>
      <c r="AE415" s="1"/>
      <c r="AF415" s="1"/>
      <c r="AG415" s="1"/>
      <c r="AH415" s="1"/>
      <c r="AI415" s="1"/>
    </row>
    <row r="416" spans="1:35" s="2" customFormat="1" ht="11.5" x14ac:dyDescent="0.25">
      <c r="A416" s="1"/>
      <c r="B416" s="227"/>
      <c r="C416" s="227"/>
      <c r="D416" s="225"/>
      <c r="E416" s="225"/>
      <c r="F416" s="226"/>
      <c r="G416" s="166"/>
      <c r="H416" s="226"/>
      <c r="I416" s="166"/>
      <c r="J416" s="226"/>
      <c r="K416" s="166"/>
      <c r="L416" s="226"/>
      <c r="M416" s="166"/>
      <c r="N416" s="226"/>
      <c r="O416" s="166"/>
      <c r="P416" s="226"/>
      <c r="Q416" s="166"/>
      <c r="R416" s="226"/>
      <c r="S416" s="1"/>
      <c r="T416" s="1"/>
      <c r="U416" s="1"/>
      <c r="V416" s="4"/>
      <c r="W416" s="4"/>
      <c r="X416" s="4"/>
      <c r="Y416" s="4"/>
      <c r="Z416" s="4"/>
      <c r="AA416" s="4"/>
      <c r="AB416" s="1"/>
      <c r="AC416" s="1"/>
      <c r="AD416" s="1"/>
      <c r="AE416" s="1"/>
      <c r="AF416" s="1"/>
      <c r="AG416" s="1"/>
      <c r="AH416" s="1"/>
      <c r="AI416" s="1"/>
    </row>
    <row r="417" spans="1:35" s="2" customFormat="1" ht="11.5" x14ac:dyDescent="0.25">
      <c r="A417" s="1"/>
      <c r="B417" s="227"/>
      <c r="C417" s="227"/>
      <c r="D417" s="225"/>
      <c r="E417" s="225"/>
      <c r="F417" s="226"/>
      <c r="G417" s="166"/>
      <c r="H417" s="226"/>
      <c r="I417" s="166"/>
      <c r="J417" s="226"/>
      <c r="K417" s="166"/>
      <c r="L417" s="226"/>
      <c r="M417" s="166"/>
      <c r="N417" s="226"/>
      <c r="O417" s="166"/>
      <c r="P417" s="226"/>
      <c r="Q417" s="166"/>
      <c r="R417" s="226"/>
      <c r="S417" s="1"/>
      <c r="T417" s="1"/>
      <c r="U417" s="1"/>
      <c r="V417" s="4"/>
      <c r="W417" s="4"/>
      <c r="X417" s="4"/>
      <c r="Y417" s="4"/>
      <c r="Z417" s="4"/>
      <c r="AA417" s="4"/>
      <c r="AB417" s="1"/>
      <c r="AC417" s="1"/>
      <c r="AD417" s="1"/>
      <c r="AE417" s="1"/>
      <c r="AF417" s="1"/>
      <c r="AG417" s="1"/>
      <c r="AH417" s="1"/>
      <c r="AI417" s="1"/>
    </row>
    <row r="418" spans="1:35" s="2" customFormat="1" ht="11.5" x14ac:dyDescent="0.25">
      <c r="A418" s="1"/>
      <c r="B418" s="227"/>
      <c r="C418" s="227"/>
      <c r="D418" s="225"/>
      <c r="E418" s="225"/>
      <c r="F418" s="226"/>
      <c r="G418" s="166"/>
      <c r="H418" s="226"/>
      <c r="I418" s="166"/>
      <c r="J418" s="226"/>
      <c r="K418" s="166"/>
      <c r="L418" s="226"/>
      <c r="M418" s="166"/>
      <c r="N418" s="226"/>
      <c r="O418" s="166"/>
      <c r="P418" s="226"/>
      <c r="Q418" s="166"/>
      <c r="R418" s="226"/>
      <c r="S418" s="1"/>
      <c r="T418" s="1"/>
      <c r="U418" s="1"/>
      <c r="V418" s="4"/>
      <c r="W418" s="4"/>
      <c r="X418" s="4"/>
      <c r="Y418" s="4"/>
      <c r="Z418" s="4"/>
      <c r="AA418" s="4"/>
      <c r="AB418" s="1"/>
      <c r="AC418" s="1"/>
      <c r="AD418" s="1"/>
      <c r="AE418" s="1"/>
      <c r="AF418" s="1"/>
      <c r="AG418" s="1"/>
      <c r="AH418" s="1"/>
      <c r="AI418" s="1"/>
    </row>
    <row r="419" spans="1:35" s="2" customFormat="1" ht="11.5" x14ac:dyDescent="0.25">
      <c r="A419" s="1"/>
      <c r="B419" s="227"/>
      <c r="C419" s="227"/>
      <c r="D419" s="225"/>
      <c r="E419" s="225"/>
      <c r="F419" s="226"/>
      <c r="G419" s="166"/>
      <c r="H419" s="226"/>
      <c r="I419" s="166"/>
      <c r="J419" s="226"/>
      <c r="K419" s="166"/>
      <c r="L419" s="226"/>
      <c r="M419" s="166"/>
      <c r="N419" s="226"/>
      <c r="O419" s="166"/>
      <c r="P419" s="226"/>
      <c r="Q419" s="166"/>
      <c r="R419" s="226"/>
      <c r="S419" s="1"/>
      <c r="T419" s="1"/>
      <c r="U419" s="1"/>
      <c r="V419" s="4"/>
      <c r="W419" s="4"/>
      <c r="X419" s="4"/>
      <c r="Y419" s="4"/>
      <c r="Z419" s="4"/>
      <c r="AA419" s="4"/>
      <c r="AB419" s="1"/>
      <c r="AC419" s="1"/>
      <c r="AD419" s="1"/>
      <c r="AE419" s="1"/>
      <c r="AF419" s="1"/>
      <c r="AG419" s="1"/>
      <c r="AH419" s="1"/>
      <c r="AI419" s="1"/>
    </row>
    <row r="420" spans="1:35" s="2" customFormat="1" ht="11.5" x14ac:dyDescent="0.25">
      <c r="A420" s="1"/>
      <c r="B420" s="227"/>
      <c r="C420" s="227"/>
      <c r="D420" s="225"/>
      <c r="E420" s="225"/>
      <c r="F420" s="226"/>
      <c r="G420" s="166"/>
      <c r="H420" s="226"/>
      <c r="I420" s="166"/>
      <c r="J420" s="226"/>
      <c r="K420" s="166"/>
      <c r="L420" s="226"/>
      <c r="M420" s="166"/>
      <c r="N420" s="226"/>
      <c r="O420" s="166"/>
      <c r="P420" s="226"/>
      <c r="Q420" s="166"/>
      <c r="R420" s="226"/>
      <c r="S420" s="1"/>
      <c r="T420" s="1"/>
      <c r="U420" s="1"/>
      <c r="V420" s="4"/>
      <c r="W420" s="4"/>
      <c r="X420" s="4"/>
      <c r="Y420" s="4"/>
      <c r="Z420" s="4"/>
      <c r="AA420" s="4"/>
      <c r="AB420" s="1"/>
      <c r="AC420" s="1"/>
      <c r="AD420" s="1"/>
      <c r="AE420" s="1"/>
      <c r="AF420" s="1"/>
      <c r="AG420" s="1"/>
      <c r="AH420" s="1"/>
      <c r="AI420" s="1"/>
    </row>
    <row r="421" spans="1:35" s="2" customFormat="1" ht="11.5" x14ac:dyDescent="0.25">
      <c r="A421" s="1"/>
      <c r="B421" s="227"/>
      <c r="C421" s="227"/>
      <c r="D421" s="225"/>
      <c r="E421" s="225"/>
      <c r="F421" s="226"/>
      <c r="G421" s="166"/>
      <c r="H421" s="226"/>
      <c r="I421" s="166"/>
      <c r="J421" s="226"/>
      <c r="K421" s="166"/>
      <c r="L421" s="226"/>
      <c r="M421" s="166"/>
      <c r="N421" s="226"/>
      <c r="O421" s="166"/>
      <c r="P421" s="226"/>
      <c r="Q421" s="166"/>
      <c r="R421" s="226"/>
      <c r="S421" s="1"/>
      <c r="T421" s="1"/>
      <c r="U421" s="1"/>
      <c r="V421" s="4"/>
      <c r="W421" s="4"/>
      <c r="X421" s="4"/>
      <c r="Y421" s="4"/>
      <c r="Z421" s="4"/>
      <c r="AA421" s="4"/>
      <c r="AB421" s="1"/>
      <c r="AC421" s="1"/>
      <c r="AD421" s="1"/>
      <c r="AE421" s="1"/>
      <c r="AF421" s="1"/>
      <c r="AG421" s="1"/>
      <c r="AH421" s="1"/>
      <c r="AI421" s="1"/>
    </row>
    <row r="422" spans="1:35" s="2" customFormat="1" ht="11.5" x14ac:dyDescent="0.25">
      <c r="A422" s="1"/>
      <c r="B422" s="227"/>
      <c r="C422" s="227"/>
      <c r="D422" s="225"/>
      <c r="E422" s="225"/>
      <c r="F422" s="226"/>
      <c r="G422" s="166"/>
      <c r="H422" s="226"/>
      <c r="I422" s="166"/>
      <c r="J422" s="226"/>
      <c r="K422" s="166"/>
      <c r="L422" s="226"/>
      <c r="M422" s="166"/>
      <c r="N422" s="226"/>
      <c r="O422" s="166"/>
      <c r="P422" s="226"/>
      <c r="Q422" s="166"/>
      <c r="R422" s="226"/>
      <c r="S422" s="1"/>
      <c r="T422" s="1"/>
      <c r="U422" s="1"/>
      <c r="V422" s="4"/>
      <c r="W422" s="4"/>
      <c r="X422" s="4"/>
      <c r="Y422" s="4"/>
      <c r="Z422" s="4"/>
      <c r="AA422" s="4"/>
      <c r="AB422" s="1"/>
      <c r="AC422" s="1"/>
      <c r="AD422" s="1"/>
      <c r="AE422" s="1"/>
      <c r="AF422" s="1"/>
      <c r="AG422" s="1"/>
      <c r="AH422" s="1"/>
      <c r="AI422" s="1"/>
    </row>
    <row r="423" spans="1:35" s="2" customFormat="1" ht="11.5" x14ac:dyDescent="0.25">
      <c r="A423" s="1"/>
      <c r="B423" s="227"/>
      <c r="C423" s="227"/>
      <c r="D423" s="225"/>
      <c r="E423" s="225"/>
      <c r="F423" s="226"/>
      <c r="G423" s="166"/>
      <c r="H423" s="226"/>
      <c r="I423" s="166"/>
      <c r="J423" s="226"/>
      <c r="K423" s="166"/>
      <c r="L423" s="226"/>
      <c r="M423" s="166"/>
      <c r="N423" s="226"/>
      <c r="O423" s="166"/>
      <c r="P423" s="226"/>
      <c r="Q423" s="166"/>
      <c r="R423" s="226"/>
      <c r="S423" s="1"/>
      <c r="T423" s="1"/>
      <c r="U423" s="1"/>
      <c r="V423" s="4"/>
      <c r="W423" s="4"/>
      <c r="X423" s="4"/>
      <c r="Y423" s="4"/>
      <c r="Z423" s="4"/>
      <c r="AA423" s="4"/>
      <c r="AB423" s="1"/>
      <c r="AC423" s="1"/>
      <c r="AD423" s="1"/>
      <c r="AE423" s="1"/>
      <c r="AF423" s="1"/>
      <c r="AG423" s="1"/>
      <c r="AH423" s="1"/>
      <c r="AI423" s="1"/>
    </row>
    <row r="424" spans="1:35" s="2" customFormat="1" ht="11.5" x14ac:dyDescent="0.25">
      <c r="A424" s="1"/>
      <c r="B424" s="227"/>
      <c r="C424" s="227"/>
      <c r="D424" s="225"/>
      <c r="E424" s="225"/>
      <c r="F424" s="226"/>
      <c r="G424" s="166"/>
      <c r="H424" s="226"/>
      <c r="I424" s="166"/>
      <c r="J424" s="226"/>
      <c r="K424" s="166"/>
      <c r="L424" s="226"/>
      <c r="M424" s="166"/>
      <c r="N424" s="226"/>
      <c r="O424" s="166"/>
      <c r="P424" s="226"/>
      <c r="Q424" s="166"/>
      <c r="R424" s="226"/>
      <c r="S424" s="1"/>
      <c r="T424" s="1"/>
      <c r="U424" s="1"/>
      <c r="V424" s="4"/>
      <c r="W424" s="4"/>
      <c r="X424" s="4"/>
      <c r="Y424" s="4"/>
      <c r="Z424" s="4"/>
      <c r="AA424" s="4"/>
      <c r="AB424" s="1"/>
      <c r="AC424" s="1"/>
      <c r="AD424" s="1"/>
      <c r="AE424" s="1"/>
      <c r="AF424" s="1"/>
      <c r="AG424" s="1"/>
      <c r="AH424" s="1"/>
      <c r="AI424" s="1"/>
    </row>
    <row r="425" spans="1:35" s="2" customFormat="1" ht="11.5" x14ac:dyDescent="0.25">
      <c r="A425" s="1"/>
      <c r="B425" s="227"/>
      <c r="C425" s="227"/>
      <c r="D425" s="225"/>
      <c r="E425" s="225"/>
      <c r="F425" s="226"/>
      <c r="G425" s="166"/>
      <c r="H425" s="226"/>
      <c r="I425" s="166"/>
      <c r="J425" s="226"/>
      <c r="K425" s="166"/>
      <c r="L425" s="226"/>
      <c r="M425" s="166"/>
      <c r="N425" s="226"/>
      <c r="O425" s="166"/>
      <c r="P425" s="226"/>
      <c r="Q425" s="166"/>
      <c r="R425" s="226"/>
      <c r="S425" s="1"/>
      <c r="T425" s="1"/>
      <c r="U425" s="1"/>
      <c r="V425" s="4"/>
      <c r="W425" s="4"/>
      <c r="X425" s="4"/>
      <c r="Y425" s="4"/>
      <c r="Z425" s="4"/>
      <c r="AA425" s="4"/>
      <c r="AB425" s="1"/>
      <c r="AC425" s="1"/>
      <c r="AD425" s="1"/>
      <c r="AE425" s="1"/>
      <c r="AF425" s="1"/>
      <c r="AG425" s="1"/>
      <c r="AH425" s="1"/>
      <c r="AI425" s="1"/>
    </row>
    <row r="426" spans="1:35" s="2" customFormat="1" ht="11.5" x14ac:dyDescent="0.25">
      <c r="A426" s="1"/>
      <c r="B426" s="227"/>
      <c r="C426" s="227"/>
      <c r="D426" s="225"/>
      <c r="E426" s="225"/>
      <c r="F426" s="226"/>
      <c r="G426" s="166"/>
      <c r="H426" s="226"/>
      <c r="I426" s="166"/>
      <c r="J426" s="226"/>
      <c r="K426" s="166"/>
      <c r="L426" s="226"/>
      <c r="M426" s="166"/>
      <c r="N426" s="226"/>
      <c r="O426" s="166"/>
      <c r="P426" s="226"/>
      <c r="Q426" s="166"/>
      <c r="R426" s="226"/>
      <c r="S426" s="1"/>
      <c r="T426" s="1"/>
      <c r="U426" s="1"/>
      <c r="V426" s="4"/>
      <c r="W426" s="4"/>
      <c r="X426" s="4"/>
      <c r="Y426" s="4"/>
      <c r="Z426" s="4"/>
      <c r="AA426" s="4"/>
      <c r="AB426" s="1"/>
      <c r="AC426" s="1"/>
      <c r="AD426" s="1"/>
      <c r="AE426" s="1"/>
      <c r="AF426" s="1"/>
      <c r="AG426" s="1"/>
      <c r="AH426" s="1"/>
      <c r="AI426" s="1"/>
    </row>
    <row r="427" spans="1:35" s="2" customFormat="1" ht="11.5" x14ac:dyDescent="0.25">
      <c r="A427" s="1"/>
      <c r="B427" s="227"/>
      <c r="C427" s="227"/>
      <c r="D427" s="225"/>
      <c r="E427" s="225"/>
      <c r="F427" s="226"/>
      <c r="G427" s="166"/>
      <c r="H427" s="226"/>
      <c r="I427" s="166"/>
      <c r="J427" s="226"/>
      <c r="K427" s="166"/>
      <c r="L427" s="226"/>
      <c r="M427" s="166"/>
      <c r="N427" s="226"/>
      <c r="O427" s="166"/>
      <c r="P427" s="226"/>
      <c r="Q427" s="166"/>
      <c r="R427" s="226"/>
      <c r="S427" s="1"/>
      <c r="T427" s="1"/>
      <c r="U427" s="1"/>
      <c r="V427" s="4"/>
      <c r="W427" s="4"/>
      <c r="X427" s="4"/>
      <c r="Y427" s="4"/>
      <c r="Z427" s="4"/>
      <c r="AA427" s="4"/>
      <c r="AB427" s="1"/>
      <c r="AC427" s="1"/>
      <c r="AD427" s="1"/>
      <c r="AE427" s="1"/>
      <c r="AF427" s="1"/>
      <c r="AG427" s="1"/>
      <c r="AH427" s="1"/>
      <c r="AI427" s="1"/>
    </row>
    <row r="428" spans="1:35" s="2" customFormat="1" ht="11.5" x14ac:dyDescent="0.25">
      <c r="A428" s="1"/>
      <c r="B428" s="227"/>
      <c r="C428" s="227"/>
      <c r="D428" s="225"/>
      <c r="E428" s="225"/>
      <c r="F428" s="226"/>
      <c r="G428" s="166"/>
      <c r="H428" s="226"/>
      <c r="I428" s="166"/>
      <c r="J428" s="226"/>
      <c r="K428" s="166"/>
      <c r="L428" s="226"/>
      <c r="M428" s="166"/>
      <c r="N428" s="226"/>
      <c r="O428" s="166"/>
      <c r="P428" s="226"/>
      <c r="Q428" s="166"/>
      <c r="R428" s="226"/>
      <c r="S428" s="1"/>
      <c r="T428" s="1"/>
      <c r="U428" s="1"/>
      <c r="V428" s="4"/>
      <c r="W428" s="4"/>
      <c r="X428" s="4"/>
      <c r="Y428" s="4"/>
      <c r="Z428" s="4"/>
      <c r="AA428" s="4"/>
      <c r="AB428" s="1"/>
      <c r="AC428" s="1"/>
      <c r="AD428" s="1"/>
      <c r="AE428" s="1"/>
      <c r="AF428" s="1"/>
      <c r="AG428" s="1"/>
      <c r="AH428" s="1"/>
      <c r="AI428" s="1"/>
    </row>
    <row r="429" spans="1:35" s="2" customFormat="1" ht="11.5" x14ac:dyDescent="0.25">
      <c r="A429" s="1"/>
      <c r="B429" s="227"/>
      <c r="C429" s="227"/>
      <c r="D429" s="225"/>
      <c r="E429" s="225"/>
      <c r="F429" s="226"/>
      <c r="G429" s="166"/>
      <c r="H429" s="226"/>
      <c r="I429" s="166"/>
      <c r="J429" s="226"/>
      <c r="K429" s="166"/>
      <c r="L429" s="226"/>
      <c r="M429" s="166"/>
      <c r="N429" s="226"/>
      <c r="O429" s="166"/>
      <c r="P429" s="226"/>
      <c r="Q429" s="166"/>
      <c r="R429" s="226"/>
      <c r="S429" s="1"/>
      <c r="T429" s="1"/>
      <c r="U429" s="1"/>
      <c r="V429" s="4"/>
      <c r="W429" s="4"/>
      <c r="X429" s="4"/>
      <c r="Y429" s="4"/>
      <c r="Z429" s="4"/>
      <c r="AA429" s="4"/>
      <c r="AB429" s="1"/>
      <c r="AC429" s="1"/>
      <c r="AD429" s="1"/>
      <c r="AE429" s="1"/>
      <c r="AF429" s="1"/>
      <c r="AG429" s="1"/>
      <c r="AH429" s="1"/>
      <c r="AI429" s="1"/>
    </row>
    <row r="430" spans="1:35" s="2" customFormat="1" ht="11.5" x14ac:dyDescent="0.25">
      <c r="A430" s="1"/>
      <c r="B430" s="227"/>
      <c r="C430" s="227"/>
      <c r="D430" s="225"/>
      <c r="E430" s="225"/>
      <c r="F430" s="226"/>
      <c r="G430" s="166"/>
      <c r="H430" s="226"/>
      <c r="I430" s="166"/>
      <c r="J430" s="226"/>
      <c r="K430" s="166"/>
      <c r="L430" s="226"/>
      <c r="M430" s="166"/>
      <c r="N430" s="226"/>
      <c r="O430" s="166"/>
      <c r="P430" s="226"/>
      <c r="Q430" s="166"/>
      <c r="R430" s="226"/>
      <c r="S430" s="1"/>
      <c r="T430" s="1"/>
      <c r="U430" s="1"/>
      <c r="V430" s="4"/>
      <c r="W430" s="4"/>
      <c r="X430" s="4"/>
      <c r="Y430" s="4"/>
      <c r="Z430" s="4"/>
      <c r="AA430" s="4"/>
      <c r="AB430" s="1"/>
      <c r="AC430" s="1"/>
      <c r="AD430" s="1"/>
      <c r="AE430" s="1"/>
      <c r="AF430" s="1"/>
      <c r="AG430" s="1"/>
      <c r="AH430" s="1"/>
      <c r="AI430" s="1"/>
    </row>
    <row r="431" spans="1:35" s="2" customFormat="1" ht="11.5" x14ac:dyDescent="0.25">
      <c r="A431" s="1"/>
      <c r="B431" s="227"/>
      <c r="C431" s="227"/>
      <c r="D431" s="225"/>
      <c r="E431" s="225"/>
      <c r="F431" s="226"/>
      <c r="G431" s="166"/>
      <c r="H431" s="226"/>
      <c r="I431" s="166"/>
      <c r="J431" s="226"/>
      <c r="K431" s="166"/>
      <c r="L431" s="226"/>
      <c r="M431" s="166"/>
      <c r="N431" s="226"/>
      <c r="O431" s="166"/>
      <c r="P431" s="226"/>
      <c r="Q431" s="166"/>
      <c r="R431" s="226"/>
      <c r="S431" s="1"/>
      <c r="T431" s="1"/>
      <c r="U431" s="1"/>
      <c r="V431" s="4"/>
      <c r="W431" s="4"/>
      <c r="X431" s="4"/>
      <c r="Y431" s="4"/>
      <c r="Z431" s="4"/>
      <c r="AA431" s="4"/>
      <c r="AB431" s="1"/>
      <c r="AC431" s="1"/>
      <c r="AD431" s="1"/>
      <c r="AE431" s="1"/>
      <c r="AF431" s="1"/>
      <c r="AG431" s="1"/>
      <c r="AH431" s="1"/>
      <c r="AI431" s="1"/>
    </row>
    <row r="432" spans="1:35" s="2" customFormat="1" ht="11.5" x14ac:dyDescent="0.25">
      <c r="A432" s="1"/>
      <c r="B432" s="227"/>
      <c r="C432" s="227"/>
      <c r="D432" s="225"/>
      <c r="E432" s="225"/>
      <c r="F432" s="226"/>
      <c r="G432" s="166"/>
      <c r="H432" s="226"/>
      <c r="I432" s="166"/>
      <c r="J432" s="226"/>
      <c r="K432" s="166"/>
      <c r="L432" s="226"/>
      <c r="M432" s="166"/>
      <c r="N432" s="226"/>
      <c r="O432" s="166"/>
      <c r="P432" s="226"/>
      <c r="Q432" s="166"/>
      <c r="R432" s="226"/>
      <c r="S432" s="1"/>
      <c r="T432" s="1"/>
      <c r="U432" s="1"/>
      <c r="V432" s="4"/>
      <c r="W432" s="4"/>
      <c r="X432" s="4"/>
      <c r="Y432" s="4"/>
      <c r="Z432" s="4"/>
      <c r="AA432" s="4"/>
      <c r="AB432" s="1"/>
      <c r="AC432" s="1"/>
      <c r="AD432" s="1"/>
      <c r="AE432" s="1"/>
      <c r="AF432" s="1"/>
      <c r="AG432" s="1"/>
      <c r="AH432" s="1"/>
      <c r="AI432" s="1"/>
    </row>
    <row r="433" spans="1:35" s="2" customFormat="1" ht="11.5" x14ac:dyDescent="0.25">
      <c r="A433" s="1"/>
      <c r="B433" s="227"/>
      <c r="C433" s="227"/>
      <c r="D433" s="225"/>
      <c r="E433" s="225"/>
      <c r="F433" s="226"/>
      <c r="G433" s="166"/>
      <c r="H433" s="226"/>
      <c r="I433" s="166"/>
      <c r="J433" s="226"/>
      <c r="K433" s="166"/>
      <c r="L433" s="226"/>
      <c r="M433" s="166"/>
      <c r="N433" s="226"/>
      <c r="O433" s="166"/>
      <c r="P433" s="226"/>
      <c r="Q433" s="166"/>
      <c r="R433" s="226"/>
      <c r="S433" s="1"/>
      <c r="T433" s="1"/>
      <c r="U433" s="1"/>
      <c r="V433" s="4"/>
      <c r="W433" s="4"/>
      <c r="X433" s="4"/>
      <c r="Y433" s="4"/>
      <c r="Z433" s="4"/>
      <c r="AA433" s="4"/>
      <c r="AB433" s="1"/>
      <c r="AC433" s="1"/>
      <c r="AD433" s="1"/>
      <c r="AE433" s="1"/>
      <c r="AF433" s="1"/>
      <c r="AG433" s="1"/>
      <c r="AH433" s="1"/>
      <c r="AI433" s="1"/>
    </row>
    <row r="434" spans="1:35" s="2" customFormat="1" ht="11.5" x14ac:dyDescent="0.25">
      <c r="A434" s="1"/>
      <c r="B434" s="227"/>
      <c r="C434" s="227"/>
      <c r="D434" s="225"/>
      <c r="E434" s="225"/>
      <c r="F434" s="226"/>
      <c r="G434" s="166"/>
      <c r="H434" s="226"/>
      <c r="I434" s="166"/>
      <c r="J434" s="226"/>
      <c r="K434" s="166"/>
      <c r="L434" s="226"/>
      <c r="M434" s="166"/>
      <c r="N434" s="226"/>
      <c r="O434" s="166"/>
      <c r="P434" s="226"/>
      <c r="Q434" s="166"/>
      <c r="R434" s="226"/>
      <c r="S434" s="1"/>
      <c r="T434" s="1"/>
      <c r="U434" s="1"/>
      <c r="V434" s="4"/>
      <c r="W434" s="4"/>
      <c r="X434" s="4"/>
      <c r="Y434" s="4"/>
      <c r="Z434" s="4"/>
      <c r="AA434" s="4"/>
      <c r="AB434" s="1"/>
      <c r="AC434" s="1"/>
      <c r="AD434" s="1"/>
      <c r="AE434" s="1"/>
      <c r="AF434" s="1"/>
      <c r="AG434" s="1"/>
      <c r="AH434" s="1"/>
      <c r="AI434" s="1"/>
    </row>
    <row r="435" spans="1:35" s="2" customFormat="1" ht="11.5" x14ac:dyDescent="0.25">
      <c r="A435" s="1"/>
      <c r="B435" s="227"/>
      <c r="C435" s="227"/>
      <c r="D435" s="225"/>
      <c r="E435" s="225"/>
      <c r="F435" s="226"/>
      <c r="G435" s="166"/>
      <c r="H435" s="226"/>
      <c r="I435" s="166"/>
      <c r="J435" s="226"/>
      <c r="K435" s="166"/>
      <c r="L435" s="226"/>
      <c r="M435" s="166"/>
      <c r="N435" s="226"/>
      <c r="O435" s="166"/>
      <c r="P435" s="226"/>
      <c r="Q435" s="166"/>
      <c r="R435" s="226"/>
      <c r="S435" s="1"/>
      <c r="T435" s="1"/>
      <c r="U435" s="1"/>
      <c r="V435" s="4"/>
      <c r="W435" s="4"/>
      <c r="X435" s="4"/>
      <c r="Y435" s="4"/>
      <c r="Z435" s="4"/>
      <c r="AA435" s="4"/>
      <c r="AB435" s="1"/>
      <c r="AC435" s="1"/>
      <c r="AD435" s="1"/>
      <c r="AE435" s="1"/>
      <c r="AF435" s="1"/>
      <c r="AG435" s="1"/>
      <c r="AH435" s="1"/>
      <c r="AI435" s="1"/>
    </row>
    <row r="436" spans="1:35" s="2" customFormat="1" ht="11.5" x14ac:dyDescent="0.25">
      <c r="A436" s="1"/>
      <c r="B436" s="227"/>
      <c r="C436" s="227"/>
      <c r="D436" s="225"/>
      <c r="E436" s="225"/>
      <c r="F436" s="226"/>
      <c r="G436" s="166"/>
      <c r="H436" s="226"/>
      <c r="I436" s="166"/>
      <c r="J436" s="226"/>
      <c r="K436" s="166"/>
      <c r="L436" s="226"/>
      <c r="M436" s="166"/>
      <c r="N436" s="226"/>
      <c r="O436" s="166"/>
      <c r="P436" s="226"/>
      <c r="Q436" s="166"/>
      <c r="R436" s="226"/>
      <c r="S436" s="1"/>
      <c r="T436" s="1"/>
      <c r="U436" s="1"/>
      <c r="V436" s="4"/>
      <c r="W436" s="4"/>
      <c r="X436" s="4"/>
      <c r="Y436" s="4"/>
      <c r="Z436" s="4"/>
      <c r="AA436" s="4"/>
      <c r="AB436" s="1"/>
      <c r="AC436" s="1"/>
      <c r="AD436" s="1"/>
      <c r="AE436" s="1"/>
      <c r="AF436" s="1"/>
      <c r="AG436" s="1"/>
      <c r="AH436" s="1"/>
      <c r="AI436" s="1"/>
    </row>
    <row r="437" spans="1:35" s="2" customFormat="1" ht="11.5" x14ac:dyDescent="0.25">
      <c r="A437" s="1"/>
      <c r="B437" s="227"/>
      <c r="C437" s="227"/>
      <c r="D437" s="225"/>
      <c r="E437" s="225"/>
      <c r="F437" s="226"/>
      <c r="G437" s="166"/>
      <c r="H437" s="226"/>
      <c r="I437" s="166"/>
      <c r="J437" s="226"/>
      <c r="K437" s="166"/>
      <c r="L437" s="226"/>
      <c r="M437" s="166"/>
      <c r="N437" s="226"/>
      <c r="O437" s="166"/>
      <c r="P437" s="226"/>
      <c r="Q437" s="166"/>
      <c r="R437" s="226"/>
      <c r="S437" s="1"/>
      <c r="T437" s="1"/>
      <c r="U437" s="1"/>
      <c r="V437" s="4"/>
      <c r="W437" s="4"/>
      <c r="X437" s="4"/>
      <c r="Y437" s="4"/>
      <c r="Z437" s="4"/>
      <c r="AA437" s="4"/>
      <c r="AB437" s="1"/>
      <c r="AC437" s="1"/>
      <c r="AD437" s="1"/>
      <c r="AE437" s="1"/>
      <c r="AF437" s="1"/>
      <c r="AG437" s="1"/>
      <c r="AH437" s="1"/>
      <c r="AI437" s="1"/>
    </row>
    <row r="438" spans="1:35" s="2" customFormat="1" ht="11.5" x14ac:dyDescent="0.25">
      <c r="A438" s="1"/>
      <c r="B438" s="227"/>
      <c r="C438" s="227"/>
      <c r="D438" s="225"/>
      <c r="E438" s="225"/>
      <c r="F438" s="226"/>
      <c r="G438" s="166"/>
      <c r="H438" s="226"/>
      <c r="I438" s="166"/>
      <c r="J438" s="226"/>
      <c r="K438" s="166"/>
      <c r="L438" s="226"/>
      <c r="M438" s="166"/>
      <c r="N438" s="226"/>
      <c r="O438" s="166"/>
      <c r="P438" s="226"/>
      <c r="Q438" s="166"/>
      <c r="R438" s="226"/>
      <c r="S438" s="1"/>
      <c r="T438" s="1"/>
      <c r="U438" s="1"/>
      <c r="V438" s="4"/>
      <c r="W438" s="4"/>
      <c r="X438" s="4"/>
      <c r="Y438" s="4"/>
      <c r="Z438" s="4"/>
      <c r="AA438" s="4"/>
      <c r="AB438" s="1"/>
      <c r="AC438" s="1"/>
      <c r="AD438" s="1"/>
      <c r="AE438" s="1"/>
      <c r="AF438" s="1"/>
      <c r="AG438" s="1"/>
      <c r="AH438" s="1"/>
      <c r="AI438" s="1"/>
    </row>
    <row r="439" spans="1:35" s="2" customFormat="1" ht="11.5" x14ac:dyDescent="0.25">
      <c r="A439" s="1"/>
      <c r="B439" s="227"/>
      <c r="C439" s="227"/>
      <c r="D439" s="225"/>
      <c r="E439" s="225"/>
      <c r="F439" s="226"/>
      <c r="G439" s="166"/>
      <c r="H439" s="226"/>
      <c r="I439" s="166"/>
      <c r="J439" s="226"/>
      <c r="K439" s="166"/>
      <c r="L439" s="226"/>
      <c r="M439" s="166"/>
      <c r="N439" s="226"/>
      <c r="O439" s="166"/>
      <c r="P439" s="226"/>
      <c r="Q439" s="166"/>
      <c r="R439" s="226"/>
      <c r="S439" s="1"/>
      <c r="T439" s="1"/>
      <c r="U439" s="1"/>
      <c r="V439" s="4"/>
      <c r="W439" s="4"/>
      <c r="X439" s="4"/>
      <c r="Y439" s="4"/>
      <c r="Z439" s="4"/>
      <c r="AA439" s="4"/>
      <c r="AB439" s="1"/>
      <c r="AC439" s="1"/>
      <c r="AD439" s="1"/>
      <c r="AE439" s="1"/>
      <c r="AF439" s="1"/>
      <c r="AG439" s="1"/>
      <c r="AH439" s="1"/>
      <c r="AI439" s="1"/>
    </row>
    <row r="440" spans="1:35" s="2" customFormat="1" ht="11.5" x14ac:dyDescent="0.25">
      <c r="A440" s="1"/>
      <c r="B440" s="227"/>
      <c r="C440" s="227"/>
      <c r="D440" s="225"/>
      <c r="E440" s="225"/>
      <c r="F440" s="226"/>
      <c r="G440" s="166"/>
      <c r="H440" s="226"/>
      <c r="I440" s="166"/>
      <c r="J440" s="226"/>
      <c r="K440" s="166"/>
      <c r="L440" s="226"/>
      <c r="M440" s="166"/>
      <c r="N440" s="226"/>
      <c r="O440" s="166"/>
      <c r="P440" s="226"/>
      <c r="Q440" s="166"/>
      <c r="R440" s="226"/>
      <c r="S440" s="1"/>
      <c r="T440" s="1"/>
      <c r="U440" s="1"/>
      <c r="V440" s="4"/>
      <c r="W440" s="4"/>
      <c r="X440" s="4"/>
      <c r="Y440" s="4"/>
      <c r="Z440" s="4"/>
      <c r="AA440" s="4"/>
      <c r="AB440" s="1"/>
      <c r="AC440" s="1"/>
      <c r="AD440" s="1"/>
      <c r="AE440" s="1"/>
      <c r="AF440" s="1"/>
      <c r="AG440" s="1"/>
      <c r="AH440" s="1"/>
      <c r="AI440" s="1"/>
    </row>
    <row r="441" spans="1:35" s="2" customFormat="1" ht="11.5" x14ac:dyDescent="0.25">
      <c r="A441" s="1"/>
      <c r="B441" s="227"/>
      <c r="C441" s="227"/>
      <c r="D441" s="225"/>
      <c r="E441" s="225"/>
      <c r="F441" s="226"/>
      <c r="G441" s="166"/>
      <c r="H441" s="226"/>
      <c r="I441" s="166"/>
      <c r="J441" s="226"/>
      <c r="K441" s="166"/>
      <c r="L441" s="226"/>
      <c r="M441" s="166"/>
      <c r="N441" s="226"/>
      <c r="O441" s="166"/>
      <c r="P441" s="226"/>
      <c r="Q441" s="166"/>
      <c r="R441" s="226"/>
      <c r="S441" s="1"/>
      <c r="T441" s="1"/>
      <c r="U441" s="1"/>
      <c r="V441" s="4"/>
      <c r="W441" s="4"/>
      <c r="X441" s="4"/>
      <c r="Y441" s="4"/>
      <c r="Z441" s="4"/>
      <c r="AA441" s="4"/>
      <c r="AB441" s="1"/>
      <c r="AC441" s="1"/>
      <c r="AD441" s="1"/>
      <c r="AE441" s="1"/>
      <c r="AF441" s="1"/>
      <c r="AG441" s="1"/>
      <c r="AH441" s="1"/>
      <c r="AI441" s="1"/>
    </row>
    <row r="442" spans="1:35" s="2" customFormat="1" ht="11.5" x14ac:dyDescent="0.25">
      <c r="A442" s="1"/>
      <c r="B442" s="227"/>
      <c r="C442" s="227"/>
      <c r="D442" s="225"/>
      <c r="E442" s="225"/>
      <c r="F442" s="226"/>
      <c r="G442" s="166"/>
      <c r="H442" s="226"/>
      <c r="I442" s="166"/>
      <c r="J442" s="226"/>
      <c r="K442" s="166"/>
      <c r="L442" s="226"/>
      <c r="M442" s="166"/>
      <c r="N442" s="226"/>
      <c r="O442" s="166"/>
      <c r="P442" s="226"/>
      <c r="Q442" s="166"/>
      <c r="R442" s="226"/>
      <c r="S442" s="1"/>
      <c r="T442" s="1"/>
      <c r="U442" s="1"/>
      <c r="V442" s="4"/>
      <c r="W442" s="4"/>
      <c r="X442" s="4"/>
      <c r="Y442" s="4"/>
      <c r="Z442" s="4"/>
      <c r="AA442" s="4"/>
      <c r="AB442" s="1"/>
      <c r="AC442" s="1"/>
      <c r="AD442" s="1"/>
      <c r="AE442" s="1"/>
      <c r="AF442" s="1"/>
      <c r="AG442" s="1"/>
      <c r="AH442" s="1"/>
      <c r="AI442" s="1"/>
    </row>
    <row r="443" spans="1:35" s="2" customFormat="1" ht="11.5" x14ac:dyDescent="0.25">
      <c r="A443" s="1"/>
      <c r="B443" s="227"/>
      <c r="C443" s="227"/>
      <c r="D443" s="225"/>
      <c r="E443" s="225"/>
      <c r="F443" s="226"/>
      <c r="G443" s="166"/>
      <c r="H443" s="226"/>
      <c r="I443" s="166"/>
      <c r="J443" s="226"/>
      <c r="K443" s="166"/>
      <c r="L443" s="226"/>
      <c r="M443" s="166"/>
      <c r="N443" s="226"/>
      <c r="O443" s="166"/>
      <c r="P443" s="226"/>
      <c r="Q443" s="166"/>
      <c r="R443" s="226"/>
      <c r="S443" s="1"/>
      <c r="T443" s="1"/>
      <c r="U443" s="1"/>
      <c r="V443" s="4"/>
      <c r="W443" s="4"/>
      <c r="X443" s="4"/>
      <c r="Y443" s="4"/>
      <c r="Z443" s="4"/>
      <c r="AA443" s="4"/>
      <c r="AB443" s="1"/>
      <c r="AC443" s="1"/>
      <c r="AD443" s="1"/>
      <c r="AE443" s="1"/>
      <c r="AF443" s="1"/>
      <c r="AG443" s="1"/>
      <c r="AH443" s="1"/>
      <c r="AI443" s="1"/>
    </row>
    <row r="444" spans="1:35" s="2" customFormat="1" ht="11.5" x14ac:dyDescent="0.25">
      <c r="A444" s="1"/>
      <c r="B444" s="227"/>
      <c r="C444" s="227"/>
      <c r="D444" s="225"/>
      <c r="E444" s="225"/>
      <c r="F444" s="226"/>
      <c r="G444" s="166"/>
      <c r="H444" s="226"/>
      <c r="I444" s="166"/>
      <c r="J444" s="226"/>
      <c r="K444" s="166"/>
      <c r="L444" s="226"/>
      <c r="M444" s="166"/>
      <c r="N444" s="226"/>
      <c r="O444" s="166"/>
      <c r="P444" s="226"/>
      <c r="Q444" s="166"/>
      <c r="R444" s="226"/>
      <c r="S444" s="1"/>
      <c r="T444" s="1"/>
      <c r="U444" s="1"/>
      <c r="V444" s="4"/>
      <c r="W444" s="4"/>
      <c r="X444" s="4"/>
      <c r="Y444" s="4"/>
      <c r="Z444" s="4"/>
      <c r="AA444" s="4"/>
      <c r="AB444" s="1"/>
      <c r="AC444" s="1"/>
      <c r="AD444" s="1"/>
      <c r="AE444" s="1"/>
      <c r="AF444" s="1"/>
      <c r="AG444" s="1"/>
      <c r="AH444" s="1"/>
      <c r="AI444" s="1"/>
    </row>
    <row r="445" spans="1:35" s="2" customFormat="1" ht="11.5" x14ac:dyDescent="0.25">
      <c r="A445" s="1"/>
      <c r="B445" s="227"/>
      <c r="C445" s="227"/>
      <c r="D445" s="225"/>
      <c r="E445" s="225"/>
      <c r="F445" s="226"/>
      <c r="G445" s="166"/>
      <c r="H445" s="226"/>
      <c r="I445" s="166"/>
      <c r="J445" s="226"/>
      <c r="K445" s="166"/>
      <c r="L445" s="226"/>
      <c r="M445" s="166"/>
      <c r="N445" s="226"/>
      <c r="O445" s="166"/>
      <c r="P445" s="226"/>
      <c r="Q445" s="166"/>
      <c r="R445" s="226"/>
      <c r="S445" s="1"/>
      <c r="T445" s="1"/>
      <c r="U445" s="1"/>
      <c r="V445" s="4"/>
      <c r="W445" s="4"/>
      <c r="X445" s="4"/>
      <c r="Y445" s="4"/>
      <c r="Z445" s="4"/>
      <c r="AA445" s="4"/>
      <c r="AB445" s="1"/>
      <c r="AC445" s="1"/>
      <c r="AD445" s="1"/>
      <c r="AE445" s="1"/>
      <c r="AF445" s="1"/>
      <c r="AG445" s="1"/>
      <c r="AH445" s="1"/>
      <c r="AI445" s="1"/>
    </row>
    <row r="446" spans="1:35" s="2" customFormat="1" ht="11.5" x14ac:dyDescent="0.25">
      <c r="A446" s="1"/>
      <c r="B446" s="227"/>
      <c r="C446" s="227"/>
      <c r="D446" s="225"/>
      <c r="E446" s="225"/>
      <c r="F446" s="226"/>
      <c r="G446" s="166"/>
      <c r="H446" s="226"/>
      <c r="I446" s="166"/>
      <c r="J446" s="226"/>
      <c r="K446" s="166"/>
      <c r="L446" s="226"/>
      <c r="M446" s="166"/>
      <c r="N446" s="226"/>
      <c r="O446" s="166"/>
      <c r="P446" s="226"/>
      <c r="Q446" s="166"/>
      <c r="R446" s="226"/>
      <c r="S446" s="1"/>
      <c r="T446" s="1"/>
      <c r="U446" s="1"/>
      <c r="V446" s="4"/>
      <c r="W446" s="4"/>
      <c r="X446" s="4"/>
      <c r="Y446" s="4"/>
      <c r="Z446" s="4"/>
      <c r="AA446" s="4"/>
      <c r="AB446" s="1"/>
      <c r="AC446" s="1"/>
      <c r="AD446" s="1"/>
      <c r="AE446" s="1"/>
      <c r="AF446" s="1"/>
      <c r="AG446" s="1"/>
      <c r="AH446" s="1"/>
      <c r="AI446" s="1"/>
    </row>
    <row r="447" spans="1:35" s="2" customFormat="1" ht="11.5" x14ac:dyDescent="0.25">
      <c r="A447" s="1"/>
      <c r="B447" s="227"/>
      <c r="C447" s="227"/>
      <c r="D447" s="225"/>
      <c r="E447" s="225"/>
      <c r="F447" s="226"/>
      <c r="G447" s="166"/>
      <c r="H447" s="226"/>
      <c r="I447" s="166"/>
      <c r="J447" s="226"/>
      <c r="K447" s="166"/>
      <c r="L447" s="226"/>
      <c r="M447" s="166"/>
      <c r="N447" s="226"/>
      <c r="O447" s="166"/>
      <c r="P447" s="226"/>
      <c r="Q447" s="166"/>
      <c r="R447" s="226"/>
      <c r="S447" s="1"/>
      <c r="T447" s="1"/>
      <c r="U447" s="1"/>
      <c r="V447" s="4"/>
      <c r="W447" s="4"/>
      <c r="X447" s="4"/>
      <c r="Y447" s="4"/>
      <c r="Z447" s="4"/>
      <c r="AA447" s="4"/>
      <c r="AB447" s="1"/>
      <c r="AC447" s="1"/>
      <c r="AD447" s="1"/>
      <c r="AE447" s="1"/>
      <c r="AF447" s="1"/>
      <c r="AG447" s="1"/>
      <c r="AH447" s="1"/>
      <c r="AI447" s="1"/>
    </row>
    <row r="448" spans="1:35" s="2" customFormat="1" ht="11.5" x14ac:dyDescent="0.25">
      <c r="A448" s="1"/>
      <c r="B448" s="227"/>
      <c r="C448" s="227"/>
      <c r="D448" s="225"/>
      <c r="E448" s="225"/>
      <c r="F448" s="226"/>
      <c r="G448" s="166"/>
      <c r="H448" s="226"/>
      <c r="I448" s="166"/>
      <c r="J448" s="226"/>
      <c r="K448" s="166"/>
      <c r="L448" s="226"/>
      <c r="M448" s="166"/>
      <c r="N448" s="226"/>
      <c r="O448" s="166"/>
      <c r="P448" s="226"/>
      <c r="Q448" s="166"/>
      <c r="R448" s="226"/>
      <c r="S448" s="1"/>
      <c r="T448" s="1"/>
      <c r="U448" s="1"/>
      <c r="V448" s="4"/>
      <c r="W448" s="4"/>
      <c r="X448" s="4"/>
      <c r="Y448" s="4"/>
      <c r="Z448" s="4"/>
      <c r="AA448" s="4"/>
      <c r="AB448" s="1"/>
      <c r="AC448" s="1"/>
      <c r="AD448" s="1"/>
      <c r="AE448" s="1"/>
      <c r="AF448" s="1"/>
      <c r="AG448" s="1"/>
      <c r="AH448" s="1"/>
      <c r="AI448" s="1"/>
    </row>
    <row r="449" spans="1:35" s="2" customFormat="1" ht="11.5" x14ac:dyDescent="0.25">
      <c r="A449" s="1"/>
      <c r="B449" s="227"/>
      <c r="C449" s="227"/>
      <c r="D449" s="225"/>
      <c r="E449" s="225"/>
      <c r="F449" s="226"/>
      <c r="G449" s="166"/>
      <c r="H449" s="226"/>
      <c r="I449" s="166"/>
      <c r="J449" s="226"/>
      <c r="K449" s="166"/>
      <c r="L449" s="226"/>
      <c r="M449" s="166"/>
      <c r="N449" s="226"/>
      <c r="O449" s="166"/>
      <c r="P449" s="226"/>
      <c r="Q449" s="166"/>
      <c r="R449" s="226"/>
      <c r="S449" s="1"/>
      <c r="T449" s="1"/>
      <c r="U449" s="1"/>
      <c r="V449" s="4"/>
      <c r="W449" s="4"/>
      <c r="X449" s="4"/>
      <c r="Y449" s="4"/>
      <c r="Z449" s="4"/>
      <c r="AA449" s="4"/>
      <c r="AB449" s="1"/>
      <c r="AC449" s="1"/>
      <c r="AD449" s="1"/>
      <c r="AE449" s="1"/>
      <c r="AF449" s="1"/>
      <c r="AG449" s="1"/>
      <c r="AH449" s="1"/>
      <c r="AI449" s="1"/>
    </row>
    <row r="450" spans="1:35" s="2" customFormat="1" ht="11.5" x14ac:dyDescent="0.25">
      <c r="A450" s="1"/>
      <c r="B450" s="227"/>
      <c r="C450" s="227"/>
      <c r="D450" s="225"/>
      <c r="E450" s="225"/>
      <c r="F450" s="226"/>
      <c r="G450" s="166"/>
      <c r="H450" s="226"/>
      <c r="I450" s="166"/>
      <c r="J450" s="226"/>
      <c r="K450" s="166"/>
      <c r="L450" s="226"/>
      <c r="M450" s="166"/>
      <c r="N450" s="226"/>
      <c r="O450" s="166"/>
      <c r="P450" s="226"/>
      <c r="Q450" s="166"/>
      <c r="R450" s="226"/>
      <c r="S450" s="1"/>
      <c r="T450" s="1"/>
      <c r="U450" s="1"/>
      <c r="V450" s="4"/>
      <c r="W450" s="4"/>
      <c r="X450" s="4"/>
      <c r="Y450" s="4"/>
      <c r="Z450" s="4"/>
      <c r="AA450" s="4"/>
      <c r="AB450" s="1"/>
      <c r="AC450" s="1"/>
      <c r="AD450" s="1"/>
      <c r="AE450" s="1"/>
      <c r="AF450" s="1"/>
      <c r="AG450" s="1"/>
      <c r="AH450" s="1"/>
      <c r="AI450" s="1"/>
    </row>
    <row r="451" spans="1:35" s="2" customFormat="1" ht="11.5" x14ac:dyDescent="0.25">
      <c r="A451" s="1"/>
      <c r="B451" s="227"/>
      <c r="C451" s="227"/>
      <c r="D451" s="225"/>
      <c r="E451" s="225"/>
      <c r="F451" s="226"/>
      <c r="G451" s="166"/>
      <c r="H451" s="226"/>
      <c r="I451" s="166"/>
      <c r="J451" s="226"/>
      <c r="K451" s="166"/>
      <c r="L451" s="226"/>
      <c r="M451" s="166"/>
      <c r="N451" s="226"/>
      <c r="O451" s="166"/>
      <c r="P451" s="226"/>
      <c r="Q451" s="166"/>
      <c r="R451" s="226"/>
      <c r="S451" s="1"/>
      <c r="T451" s="1"/>
      <c r="U451" s="1"/>
      <c r="V451" s="4"/>
      <c r="W451" s="4"/>
      <c r="X451" s="4"/>
      <c r="Y451" s="4"/>
      <c r="Z451" s="4"/>
      <c r="AA451" s="4"/>
      <c r="AB451" s="1"/>
      <c r="AC451" s="1"/>
      <c r="AD451" s="1"/>
      <c r="AE451" s="1"/>
      <c r="AF451" s="1"/>
      <c r="AG451" s="1"/>
      <c r="AH451" s="1"/>
      <c r="AI451" s="1"/>
    </row>
    <row r="452" spans="1:35" s="2" customFormat="1" ht="11.5" x14ac:dyDescent="0.25">
      <c r="A452" s="1"/>
      <c r="B452" s="227"/>
      <c r="C452" s="227"/>
      <c r="D452" s="225"/>
      <c r="E452" s="225"/>
      <c r="F452" s="226"/>
      <c r="G452" s="166"/>
      <c r="H452" s="226"/>
      <c r="I452" s="166"/>
      <c r="J452" s="226"/>
      <c r="K452" s="166"/>
      <c r="L452" s="226"/>
      <c r="M452" s="166"/>
      <c r="N452" s="226"/>
      <c r="O452" s="166"/>
      <c r="P452" s="226"/>
      <c r="Q452" s="166"/>
      <c r="R452" s="226"/>
      <c r="S452" s="1"/>
      <c r="T452" s="1"/>
      <c r="U452" s="1"/>
      <c r="V452" s="4"/>
      <c r="W452" s="4"/>
      <c r="X452" s="4"/>
      <c r="Y452" s="4"/>
      <c r="Z452" s="4"/>
      <c r="AA452" s="4"/>
      <c r="AB452" s="1"/>
      <c r="AC452" s="1"/>
      <c r="AD452" s="1"/>
      <c r="AE452" s="1"/>
      <c r="AF452" s="1"/>
      <c r="AG452" s="1"/>
      <c r="AH452" s="1"/>
      <c r="AI452" s="1"/>
    </row>
    <row r="453" spans="1:35" s="2" customFormat="1" ht="11.5" x14ac:dyDescent="0.25">
      <c r="A453" s="1"/>
      <c r="B453" s="227"/>
      <c r="C453" s="227"/>
      <c r="D453" s="225"/>
      <c r="E453" s="225"/>
      <c r="F453" s="226"/>
      <c r="G453" s="166"/>
      <c r="H453" s="226"/>
      <c r="I453" s="166"/>
      <c r="J453" s="226"/>
      <c r="K453" s="166"/>
      <c r="L453" s="226"/>
      <c r="M453" s="166"/>
      <c r="N453" s="226"/>
      <c r="O453" s="166"/>
      <c r="P453" s="226"/>
      <c r="Q453" s="166"/>
      <c r="R453" s="226"/>
      <c r="S453" s="1"/>
      <c r="T453" s="1"/>
      <c r="U453" s="1"/>
      <c r="V453" s="4"/>
      <c r="W453" s="4"/>
      <c r="X453" s="4"/>
      <c r="Y453" s="4"/>
      <c r="Z453" s="4"/>
      <c r="AA453" s="4"/>
      <c r="AB453" s="1"/>
      <c r="AC453" s="1"/>
      <c r="AD453" s="1"/>
      <c r="AE453" s="1"/>
      <c r="AF453" s="1"/>
      <c r="AG453" s="1"/>
      <c r="AH453" s="1"/>
      <c r="AI453" s="1"/>
    </row>
    <row r="454" spans="1:35" s="2" customFormat="1" ht="11.5" x14ac:dyDescent="0.25">
      <c r="A454" s="1"/>
      <c r="B454" s="227"/>
      <c r="C454" s="227"/>
      <c r="D454" s="225"/>
      <c r="E454" s="225"/>
      <c r="F454" s="226"/>
      <c r="G454" s="166"/>
      <c r="H454" s="226"/>
      <c r="I454" s="166"/>
      <c r="J454" s="226"/>
      <c r="K454" s="166"/>
      <c r="L454" s="226"/>
      <c r="M454" s="166"/>
      <c r="N454" s="226"/>
      <c r="O454" s="166"/>
      <c r="P454" s="226"/>
      <c r="Q454" s="166"/>
      <c r="R454" s="226"/>
      <c r="S454" s="1"/>
      <c r="T454" s="1"/>
      <c r="U454" s="1"/>
      <c r="V454" s="4"/>
      <c r="W454" s="4"/>
      <c r="X454" s="4"/>
      <c r="Y454" s="4"/>
      <c r="Z454" s="4"/>
      <c r="AA454" s="4"/>
      <c r="AB454" s="1"/>
      <c r="AC454" s="1"/>
      <c r="AD454" s="1"/>
      <c r="AE454" s="1"/>
      <c r="AF454" s="1"/>
      <c r="AG454" s="1"/>
      <c r="AH454" s="1"/>
      <c r="AI454" s="1"/>
    </row>
    <row r="455" spans="1:35" s="2" customFormat="1" ht="11.5" x14ac:dyDescent="0.25">
      <c r="A455" s="1"/>
      <c r="B455" s="227"/>
      <c r="C455" s="227"/>
      <c r="D455" s="225"/>
      <c r="E455" s="225"/>
      <c r="F455" s="226"/>
      <c r="G455" s="166"/>
      <c r="H455" s="226"/>
      <c r="I455" s="166"/>
      <c r="J455" s="226"/>
      <c r="K455" s="166"/>
      <c r="L455" s="226"/>
      <c r="M455" s="166"/>
      <c r="N455" s="226"/>
      <c r="O455" s="166"/>
      <c r="P455" s="226"/>
      <c r="Q455" s="166"/>
      <c r="R455" s="226"/>
      <c r="S455" s="1"/>
      <c r="T455" s="1"/>
      <c r="U455" s="1"/>
      <c r="V455" s="4"/>
      <c r="W455" s="4"/>
      <c r="X455" s="4"/>
      <c r="Y455" s="4"/>
      <c r="Z455" s="4"/>
      <c r="AA455" s="4"/>
      <c r="AB455" s="1"/>
      <c r="AC455" s="1"/>
      <c r="AD455" s="1"/>
      <c r="AE455" s="1"/>
      <c r="AF455" s="1"/>
      <c r="AG455" s="1"/>
      <c r="AH455" s="1"/>
      <c r="AI455" s="1"/>
    </row>
    <row r="456" spans="1:35" s="2" customFormat="1" ht="11.5" x14ac:dyDescent="0.25">
      <c r="A456" s="1"/>
      <c r="B456" s="227"/>
      <c r="C456" s="227"/>
      <c r="D456" s="225"/>
      <c r="E456" s="225"/>
      <c r="F456" s="226"/>
      <c r="G456" s="166"/>
      <c r="H456" s="226"/>
      <c r="I456" s="166"/>
      <c r="J456" s="226"/>
      <c r="K456" s="166"/>
      <c r="L456" s="226"/>
      <c r="M456" s="166"/>
      <c r="N456" s="226"/>
      <c r="O456" s="166"/>
      <c r="P456" s="226"/>
      <c r="Q456" s="166"/>
      <c r="R456" s="226"/>
      <c r="S456" s="1"/>
      <c r="T456" s="1"/>
      <c r="U456" s="1"/>
      <c r="V456" s="4"/>
      <c r="W456" s="4"/>
      <c r="X456" s="4"/>
      <c r="Y456" s="4"/>
      <c r="Z456" s="4"/>
      <c r="AA456" s="4"/>
      <c r="AB456" s="1"/>
      <c r="AC456" s="1"/>
      <c r="AD456" s="1"/>
      <c r="AE456" s="1"/>
      <c r="AF456" s="1"/>
      <c r="AG456" s="1"/>
      <c r="AH456" s="1"/>
      <c r="AI456" s="1"/>
    </row>
    <row r="457" spans="1:35" s="2" customFormat="1" ht="11.5" x14ac:dyDescent="0.25">
      <c r="A457" s="1"/>
      <c r="B457" s="227"/>
      <c r="C457" s="227"/>
      <c r="D457" s="225"/>
      <c r="E457" s="225"/>
      <c r="F457" s="226"/>
      <c r="G457" s="166"/>
      <c r="H457" s="226"/>
      <c r="I457" s="166"/>
      <c r="J457" s="226"/>
      <c r="K457" s="166"/>
      <c r="L457" s="226"/>
      <c r="M457" s="166"/>
      <c r="N457" s="226"/>
      <c r="O457" s="166"/>
      <c r="P457" s="226"/>
      <c r="Q457" s="166"/>
      <c r="R457" s="226"/>
      <c r="S457" s="1"/>
      <c r="T457" s="1"/>
      <c r="U457" s="1"/>
      <c r="V457" s="4"/>
      <c r="W457" s="4"/>
      <c r="X457" s="4"/>
      <c r="Y457" s="4"/>
      <c r="Z457" s="4"/>
      <c r="AA457" s="4"/>
      <c r="AB457" s="1"/>
      <c r="AC457" s="1"/>
      <c r="AD457" s="1"/>
      <c r="AE457" s="1"/>
      <c r="AF457" s="1"/>
      <c r="AG457" s="1"/>
      <c r="AH457" s="1"/>
      <c r="AI457" s="1"/>
    </row>
    <row r="458" spans="1:35" s="2" customFormat="1" ht="11.5" x14ac:dyDescent="0.25">
      <c r="A458" s="1"/>
      <c r="B458" s="227"/>
      <c r="C458" s="227"/>
      <c r="D458" s="225"/>
      <c r="E458" s="225"/>
      <c r="F458" s="226"/>
      <c r="G458" s="166"/>
      <c r="H458" s="226"/>
      <c r="I458" s="166"/>
      <c r="J458" s="226"/>
      <c r="K458" s="166"/>
      <c r="L458" s="226"/>
      <c r="M458" s="166"/>
      <c r="N458" s="226"/>
      <c r="O458" s="166"/>
      <c r="P458" s="226"/>
      <c r="Q458" s="166"/>
      <c r="R458" s="226"/>
      <c r="S458" s="1"/>
      <c r="T458" s="1"/>
      <c r="U458" s="1"/>
      <c r="V458" s="4"/>
      <c r="W458" s="4"/>
      <c r="X458" s="4"/>
      <c r="Y458" s="4"/>
      <c r="Z458" s="4"/>
      <c r="AA458" s="4"/>
      <c r="AB458" s="1"/>
      <c r="AC458" s="1"/>
      <c r="AD458" s="1"/>
      <c r="AE458" s="1"/>
      <c r="AF458" s="1"/>
      <c r="AG458" s="1"/>
      <c r="AH458" s="1"/>
      <c r="AI458" s="1"/>
    </row>
    <row r="459" spans="1:35" s="2" customFormat="1" ht="11.5" x14ac:dyDescent="0.25">
      <c r="A459" s="1"/>
      <c r="B459" s="227"/>
      <c r="C459" s="227"/>
      <c r="D459" s="225"/>
      <c r="E459" s="225"/>
      <c r="F459" s="226"/>
      <c r="G459" s="166"/>
      <c r="H459" s="226"/>
      <c r="I459" s="166"/>
      <c r="J459" s="226"/>
      <c r="K459" s="166"/>
      <c r="L459" s="226"/>
      <c r="M459" s="166"/>
      <c r="N459" s="226"/>
      <c r="O459" s="166"/>
      <c r="P459" s="226"/>
      <c r="Q459" s="166"/>
      <c r="R459" s="226"/>
      <c r="S459" s="1"/>
      <c r="T459" s="1"/>
      <c r="U459" s="1"/>
      <c r="V459" s="4"/>
      <c r="W459" s="4"/>
      <c r="X459" s="4"/>
      <c r="Y459" s="4"/>
      <c r="Z459" s="4"/>
      <c r="AA459" s="4"/>
      <c r="AB459" s="1"/>
      <c r="AC459" s="1"/>
      <c r="AD459" s="1"/>
      <c r="AE459" s="1"/>
      <c r="AF459" s="1"/>
      <c r="AG459" s="1"/>
      <c r="AH459" s="1"/>
      <c r="AI459" s="1"/>
    </row>
    <row r="460" spans="1:35" s="2" customFormat="1" ht="11.5" x14ac:dyDescent="0.25">
      <c r="A460" s="1"/>
      <c r="B460" s="227"/>
      <c r="C460" s="227"/>
      <c r="D460" s="225"/>
      <c r="E460" s="225"/>
      <c r="F460" s="226"/>
      <c r="G460" s="166"/>
      <c r="H460" s="226"/>
      <c r="I460" s="166"/>
      <c r="J460" s="226"/>
      <c r="K460" s="166"/>
      <c r="L460" s="226"/>
      <c r="M460" s="166"/>
      <c r="N460" s="226"/>
      <c r="O460" s="166"/>
      <c r="P460" s="226"/>
      <c r="Q460" s="166"/>
      <c r="R460" s="226"/>
      <c r="S460" s="1"/>
      <c r="T460" s="1"/>
      <c r="U460" s="1"/>
      <c r="V460" s="4"/>
      <c r="W460" s="4"/>
      <c r="X460" s="4"/>
      <c r="Y460" s="4"/>
      <c r="Z460" s="4"/>
      <c r="AA460" s="4"/>
      <c r="AB460" s="1"/>
      <c r="AC460" s="1"/>
      <c r="AD460" s="1"/>
      <c r="AE460" s="1"/>
      <c r="AF460" s="1"/>
      <c r="AG460" s="1"/>
      <c r="AH460" s="1"/>
      <c r="AI460" s="1"/>
    </row>
    <row r="461" spans="1:35" s="2" customFormat="1" ht="11.5" x14ac:dyDescent="0.25">
      <c r="A461" s="1"/>
      <c r="B461" s="227"/>
      <c r="C461" s="227"/>
      <c r="D461" s="225"/>
      <c r="E461" s="225"/>
      <c r="F461" s="226"/>
      <c r="G461" s="166"/>
      <c r="H461" s="226"/>
      <c r="I461" s="166"/>
      <c r="J461" s="226"/>
      <c r="K461" s="166"/>
      <c r="L461" s="226"/>
      <c r="M461" s="166"/>
      <c r="N461" s="226"/>
      <c r="O461" s="166"/>
      <c r="P461" s="226"/>
      <c r="Q461" s="166"/>
      <c r="R461" s="226"/>
      <c r="S461" s="1"/>
      <c r="T461" s="1"/>
      <c r="U461" s="1"/>
      <c r="V461" s="4"/>
      <c r="W461" s="4"/>
      <c r="X461" s="4"/>
      <c r="Y461" s="4"/>
      <c r="Z461" s="4"/>
      <c r="AA461" s="4"/>
      <c r="AB461" s="1"/>
      <c r="AC461" s="1"/>
      <c r="AD461" s="1"/>
      <c r="AE461" s="1"/>
      <c r="AF461" s="1"/>
      <c r="AG461" s="1"/>
      <c r="AH461" s="1"/>
      <c r="AI461" s="1"/>
    </row>
    <row r="462" spans="1:35" s="2" customFormat="1" ht="11.5" x14ac:dyDescent="0.25">
      <c r="A462" s="1"/>
      <c r="B462" s="227"/>
      <c r="C462" s="227"/>
      <c r="D462" s="225"/>
      <c r="E462" s="225"/>
      <c r="F462" s="226"/>
      <c r="G462" s="166"/>
      <c r="H462" s="226"/>
      <c r="I462" s="166"/>
      <c r="J462" s="226"/>
      <c r="K462" s="166"/>
      <c r="L462" s="226"/>
      <c r="M462" s="166"/>
      <c r="N462" s="226"/>
      <c r="O462" s="166"/>
      <c r="P462" s="226"/>
      <c r="Q462" s="166"/>
      <c r="R462" s="226"/>
      <c r="S462" s="1"/>
      <c r="T462" s="1"/>
      <c r="U462" s="1"/>
      <c r="V462" s="4"/>
      <c r="W462" s="4"/>
      <c r="X462" s="4"/>
      <c r="Y462" s="4"/>
      <c r="Z462" s="4"/>
      <c r="AA462" s="4"/>
      <c r="AB462" s="1"/>
      <c r="AC462" s="1"/>
      <c r="AD462" s="1"/>
      <c r="AE462" s="1"/>
      <c r="AF462" s="1"/>
      <c r="AG462" s="1"/>
      <c r="AH462" s="1"/>
      <c r="AI462" s="1"/>
    </row>
    <row r="463" spans="1:35" s="2" customFormat="1" ht="11.5" x14ac:dyDescent="0.25">
      <c r="A463" s="1"/>
      <c r="B463" s="227"/>
      <c r="C463" s="227"/>
      <c r="D463" s="225"/>
      <c r="E463" s="225"/>
      <c r="F463" s="226"/>
      <c r="G463" s="166"/>
      <c r="H463" s="226"/>
      <c r="I463" s="166"/>
      <c r="J463" s="226"/>
      <c r="K463" s="166"/>
      <c r="L463" s="226"/>
      <c r="M463" s="166"/>
      <c r="N463" s="226"/>
      <c r="O463" s="166"/>
      <c r="P463" s="226"/>
      <c r="Q463" s="166"/>
      <c r="R463" s="226"/>
      <c r="S463" s="1"/>
      <c r="T463" s="1"/>
      <c r="U463" s="1"/>
      <c r="V463" s="4"/>
      <c r="W463" s="4"/>
      <c r="X463" s="4"/>
      <c r="Y463" s="4"/>
      <c r="Z463" s="4"/>
      <c r="AA463" s="4"/>
      <c r="AB463" s="1"/>
      <c r="AC463" s="1"/>
      <c r="AD463" s="1"/>
      <c r="AE463" s="1"/>
      <c r="AF463" s="1"/>
      <c r="AG463" s="1"/>
      <c r="AH463" s="1"/>
      <c r="AI463" s="1"/>
    </row>
    <row r="464" spans="1:35" s="2" customFormat="1" ht="11.5" x14ac:dyDescent="0.25">
      <c r="A464" s="1"/>
      <c r="B464" s="227"/>
      <c r="C464" s="227"/>
      <c r="D464" s="225"/>
      <c r="E464" s="225"/>
      <c r="F464" s="226"/>
      <c r="G464" s="166"/>
      <c r="H464" s="226"/>
      <c r="I464" s="166"/>
      <c r="J464" s="226"/>
      <c r="K464" s="166"/>
      <c r="L464" s="226"/>
      <c r="M464" s="166"/>
      <c r="N464" s="226"/>
      <c r="O464" s="166"/>
      <c r="P464" s="226"/>
      <c r="Q464" s="166"/>
      <c r="R464" s="226"/>
      <c r="S464" s="1"/>
      <c r="T464" s="1"/>
      <c r="U464" s="1"/>
      <c r="V464" s="4"/>
      <c r="W464" s="4"/>
      <c r="X464" s="4"/>
      <c r="Y464" s="4"/>
      <c r="Z464" s="4"/>
      <c r="AA464" s="4"/>
      <c r="AB464" s="1"/>
      <c r="AC464" s="1"/>
      <c r="AD464" s="1"/>
      <c r="AE464" s="1"/>
      <c r="AF464" s="1"/>
      <c r="AG464" s="1"/>
      <c r="AH464" s="1"/>
      <c r="AI464" s="1"/>
    </row>
    <row r="465" spans="1:35" s="2" customFormat="1" ht="11.5" x14ac:dyDescent="0.25">
      <c r="A465" s="1"/>
      <c r="B465" s="227"/>
      <c r="C465" s="227"/>
      <c r="D465" s="225"/>
      <c r="E465" s="225"/>
      <c r="F465" s="226"/>
      <c r="G465" s="166"/>
      <c r="H465" s="226"/>
      <c r="I465" s="166"/>
      <c r="J465" s="226"/>
      <c r="K465" s="166"/>
      <c r="L465" s="226"/>
      <c r="M465" s="166"/>
      <c r="N465" s="226"/>
      <c r="O465" s="166"/>
      <c r="P465" s="226"/>
      <c r="Q465" s="166"/>
      <c r="R465" s="226"/>
      <c r="S465" s="1"/>
      <c r="T465" s="1"/>
      <c r="U465" s="1"/>
      <c r="V465" s="4"/>
      <c r="W465" s="4"/>
      <c r="X465" s="4"/>
      <c r="Y465" s="4"/>
      <c r="Z465" s="4"/>
      <c r="AA465" s="4"/>
      <c r="AB465" s="1"/>
      <c r="AC465" s="1"/>
      <c r="AD465" s="1"/>
      <c r="AE465" s="1"/>
      <c r="AF465" s="1"/>
      <c r="AG465" s="1"/>
      <c r="AH465" s="1"/>
      <c r="AI465" s="1"/>
    </row>
    <row r="466" spans="1:35" s="2" customFormat="1" ht="11.5" x14ac:dyDescent="0.25">
      <c r="A466" s="1"/>
      <c r="B466" s="227"/>
      <c r="C466" s="227"/>
      <c r="D466" s="225"/>
      <c r="E466" s="225"/>
      <c r="F466" s="226"/>
      <c r="G466" s="166"/>
      <c r="H466" s="226"/>
      <c r="I466" s="166"/>
      <c r="J466" s="226"/>
      <c r="K466" s="166"/>
      <c r="L466" s="226"/>
      <c r="M466" s="166"/>
      <c r="N466" s="226"/>
      <c r="O466" s="166"/>
      <c r="P466" s="226"/>
      <c r="Q466" s="166"/>
      <c r="R466" s="226"/>
      <c r="S466" s="1"/>
      <c r="T466" s="1"/>
      <c r="U466" s="1"/>
      <c r="V466" s="4"/>
      <c r="W466" s="4"/>
      <c r="X466" s="4"/>
      <c r="Y466" s="4"/>
      <c r="Z466" s="4"/>
      <c r="AA466" s="4"/>
      <c r="AB466" s="1"/>
      <c r="AC466" s="1"/>
      <c r="AD466" s="1"/>
      <c r="AE466" s="1"/>
      <c r="AF466" s="1"/>
      <c r="AG466" s="1"/>
      <c r="AH466" s="1"/>
      <c r="AI466" s="1"/>
    </row>
    <row r="467" spans="1:35" s="2" customFormat="1" ht="11.5" x14ac:dyDescent="0.25">
      <c r="A467" s="1"/>
      <c r="B467" s="227"/>
      <c r="C467" s="227"/>
      <c r="D467" s="225"/>
      <c r="E467" s="225"/>
      <c r="F467" s="226"/>
      <c r="G467" s="166"/>
      <c r="H467" s="226"/>
      <c r="I467" s="166"/>
      <c r="J467" s="226"/>
      <c r="K467" s="166"/>
      <c r="L467" s="226"/>
      <c r="M467" s="166"/>
      <c r="N467" s="226"/>
      <c r="O467" s="166"/>
      <c r="P467" s="226"/>
      <c r="Q467" s="166"/>
      <c r="R467" s="226"/>
      <c r="S467" s="1"/>
      <c r="T467" s="1"/>
      <c r="U467" s="1"/>
      <c r="V467" s="4"/>
      <c r="W467" s="4"/>
      <c r="X467" s="4"/>
      <c r="Y467" s="4"/>
      <c r="Z467" s="4"/>
      <c r="AA467" s="4"/>
      <c r="AB467" s="1"/>
      <c r="AC467" s="1"/>
      <c r="AD467" s="1"/>
      <c r="AE467" s="1"/>
      <c r="AF467" s="1"/>
      <c r="AG467" s="1"/>
      <c r="AH467" s="1"/>
      <c r="AI467" s="1"/>
    </row>
    <row r="468" spans="1:35" s="2" customFormat="1" ht="11.5" x14ac:dyDescent="0.25">
      <c r="A468" s="1"/>
      <c r="B468" s="227"/>
      <c r="C468" s="227"/>
      <c r="D468" s="225"/>
      <c r="E468" s="225"/>
      <c r="F468" s="226"/>
      <c r="G468" s="166"/>
      <c r="H468" s="226"/>
      <c r="I468" s="166"/>
      <c r="J468" s="226"/>
      <c r="K468" s="166"/>
      <c r="L468" s="226"/>
      <c r="M468" s="166"/>
      <c r="N468" s="226"/>
      <c r="O468" s="166"/>
      <c r="P468" s="226"/>
      <c r="Q468" s="166"/>
      <c r="R468" s="226"/>
      <c r="S468" s="1"/>
      <c r="T468" s="1"/>
      <c r="U468" s="1"/>
      <c r="V468" s="4"/>
      <c r="W468" s="4"/>
      <c r="X468" s="4"/>
      <c r="Y468" s="4"/>
      <c r="Z468" s="4"/>
      <c r="AA468" s="4"/>
      <c r="AB468" s="1"/>
      <c r="AC468" s="1"/>
      <c r="AD468" s="1"/>
      <c r="AE468" s="1"/>
      <c r="AF468" s="1"/>
      <c r="AG468" s="1"/>
      <c r="AH468" s="1"/>
      <c r="AI468" s="1"/>
    </row>
    <row r="469" spans="1:35" s="2" customFormat="1" ht="11.5" x14ac:dyDescent="0.25">
      <c r="A469" s="1"/>
      <c r="B469" s="227"/>
      <c r="C469" s="227"/>
      <c r="D469" s="225"/>
      <c r="E469" s="225"/>
      <c r="F469" s="226"/>
      <c r="G469" s="166"/>
      <c r="H469" s="226"/>
      <c r="I469" s="166"/>
      <c r="J469" s="226"/>
      <c r="K469" s="166"/>
      <c r="L469" s="226"/>
      <c r="M469" s="166"/>
      <c r="N469" s="226"/>
      <c r="O469" s="166"/>
      <c r="P469" s="226"/>
      <c r="Q469" s="166"/>
      <c r="R469" s="226"/>
      <c r="S469" s="1"/>
      <c r="T469" s="1"/>
      <c r="U469" s="1"/>
      <c r="V469" s="4"/>
      <c r="W469" s="4"/>
      <c r="X469" s="4"/>
      <c r="Y469" s="4"/>
      <c r="Z469" s="4"/>
      <c r="AA469" s="4"/>
      <c r="AB469" s="1"/>
      <c r="AC469" s="1"/>
      <c r="AD469" s="1"/>
      <c r="AE469" s="1"/>
      <c r="AF469" s="1"/>
      <c r="AG469" s="1"/>
      <c r="AH469" s="1"/>
      <c r="AI469" s="1"/>
    </row>
    <row r="470" spans="1:35" s="2" customFormat="1" ht="11.5" x14ac:dyDescent="0.25">
      <c r="A470" s="1"/>
      <c r="B470" s="227"/>
      <c r="C470" s="227"/>
      <c r="D470" s="225"/>
      <c r="E470" s="225"/>
      <c r="F470" s="226"/>
      <c r="G470" s="166"/>
      <c r="H470" s="226"/>
      <c r="I470" s="166"/>
      <c r="J470" s="226"/>
      <c r="K470" s="166"/>
      <c r="L470" s="226"/>
      <c r="M470" s="166"/>
      <c r="N470" s="226"/>
      <c r="O470" s="166"/>
      <c r="P470" s="226"/>
      <c r="Q470" s="166"/>
      <c r="R470" s="226"/>
      <c r="S470" s="1"/>
      <c r="T470" s="1"/>
      <c r="U470" s="1"/>
      <c r="V470" s="4"/>
      <c r="W470" s="4"/>
      <c r="X470" s="4"/>
      <c r="Y470" s="4"/>
      <c r="Z470" s="4"/>
      <c r="AA470" s="4"/>
      <c r="AB470" s="1"/>
      <c r="AC470" s="1"/>
      <c r="AD470" s="1"/>
      <c r="AE470" s="1"/>
      <c r="AF470" s="1"/>
      <c r="AG470" s="1"/>
      <c r="AH470" s="1"/>
      <c r="AI470" s="1"/>
    </row>
    <row r="471" spans="1:35" s="2" customFormat="1" ht="11.5" x14ac:dyDescent="0.25">
      <c r="A471" s="1"/>
      <c r="B471" s="227"/>
      <c r="C471" s="227"/>
      <c r="D471" s="225"/>
      <c r="E471" s="225"/>
      <c r="F471" s="226"/>
      <c r="G471" s="166"/>
      <c r="H471" s="226"/>
      <c r="I471" s="166"/>
      <c r="J471" s="226"/>
      <c r="K471" s="166"/>
      <c r="L471" s="226"/>
      <c r="M471" s="166"/>
      <c r="N471" s="226"/>
      <c r="O471" s="166"/>
      <c r="P471" s="226"/>
      <c r="Q471" s="166"/>
      <c r="R471" s="226"/>
      <c r="S471" s="1"/>
      <c r="T471" s="1"/>
      <c r="U471" s="1"/>
      <c r="V471" s="4"/>
      <c r="W471" s="4"/>
      <c r="X471" s="4"/>
      <c r="Y471" s="4"/>
      <c r="Z471" s="4"/>
      <c r="AA471" s="4"/>
      <c r="AB471" s="1"/>
      <c r="AC471" s="1"/>
      <c r="AD471" s="1"/>
      <c r="AE471" s="1"/>
      <c r="AF471" s="1"/>
      <c r="AG471" s="1"/>
      <c r="AH471" s="1"/>
      <c r="AI471" s="1"/>
    </row>
    <row r="472" spans="1:35" s="2" customFormat="1" ht="11.5" x14ac:dyDescent="0.25">
      <c r="A472" s="1"/>
      <c r="B472" s="227"/>
      <c r="C472" s="227"/>
      <c r="D472" s="225"/>
      <c r="E472" s="225"/>
      <c r="F472" s="226"/>
      <c r="G472" s="166"/>
      <c r="H472" s="226"/>
      <c r="I472" s="166"/>
      <c r="J472" s="226"/>
      <c r="K472" s="166"/>
      <c r="L472" s="226"/>
      <c r="M472" s="166"/>
      <c r="N472" s="226"/>
      <c r="O472" s="166"/>
      <c r="P472" s="226"/>
      <c r="Q472" s="166"/>
      <c r="R472" s="226"/>
      <c r="S472" s="1"/>
      <c r="T472" s="1"/>
      <c r="U472" s="1"/>
      <c r="V472" s="4"/>
      <c r="W472" s="4"/>
      <c r="X472" s="4"/>
      <c r="Y472" s="4"/>
      <c r="Z472" s="4"/>
      <c r="AA472" s="4"/>
      <c r="AB472" s="1"/>
      <c r="AC472" s="1"/>
      <c r="AD472" s="1"/>
      <c r="AE472" s="1"/>
      <c r="AF472" s="1"/>
      <c r="AG472" s="1"/>
      <c r="AH472" s="1"/>
      <c r="AI472" s="1"/>
    </row>
    <row r="473" spans="1:35" s="2" customFormat="1" ht="11.5" x14ac:dyDescent="0.25">
      <c r="A473" s="1"/>
      <c r="B473" s="227"/>
      <c r="C473" s="227"/>
      <c r="D473" s="225"/>
      <c r="E473" s="225"/>
      <c r="F473" s="226"/>
      <c r="G473" s="166"/>
      <c r="H473" s="226"/>
      <c r="I473" s="166"/>
      <c r="J473" s="226"/>
      <c r="K473" s="166"/>
      <c r="L473" s="226"/>
      <c r="M473" s="166"/>
      <c r="N473" s="226"/>
      <c r="O473" s="166"/>
      <c r="P473" s="226"/>
      <c r="Q473" s="166"/>
      <c r="R473" s="226"/>
      <c r="S473" s="1"/>
      <c r="T473" s="1"/>
      <c r="U473" s="1"/>
      <c r="V473" s="4"/>
      <c r="W473" s="4"/>
      <c r="X473" s="4"/>
      <c r="Y473" s="4"/>
      <c r="Z473" s="4"/>
      <c r="AA473" s="4"/>
      <c r="AB473" s="1"/>
      <c r="AC473" s="1"/>
      <c r="AD473" s="1"/>
      <c r="AE473" s="1"/>
      <c r="AF473" s="1"/>
      <c r="AG473" s="1"/>
      <c r="AH473" s="1"/>
      <c r="AI473" s="1"/>
    </row>
    <row r="474" spans="1:35" s="2" customFormat="1" ht="11.5" x14ac:dyDescent="0.25">
      <c r="A474" s="1"/>
      <c r="B474" s="227"/>
      <c r="C474" s="227"/>
      <c r="D474" s="225"/>
      <c r="E474" s="225"/>
      <c r="F474" s="226"/>
      <c r="G474" s="166"/>
      <c r="H474" s="226"/>
      <c r="I474" s="166"/>
      <c r="J474" s="226"/>
      <c r="K474" s="166"/>
      <c r="L474" s="226"/>
      <c r="M474" s="166"/>
      <c r="N474" s="226"/>
      <c r="O474" s="166"/>
      <c r="P474" s="226"/>
      <c r="Q474" s="166"/>
      <c r="R474" s="226"/>
      <c r="S474" s="1"/>
      <c r="T474" s="1"/>
      <c r="U474" s="1"/>
      <c r="V474" s="4"/>
      <c r="W474" s="4"/>
      <c r="X474" s="4"/>
      <c r="Y474" s="4"/>
      <c r="Z474" s="4"/>
      <c r="AA474" s="4"/>
      <c r="AB474" s="1"/>
      <c r="AC474" s="1"/>
      <c r="AD474" s="1"/>
      <c r="AE474" s="1"/>
      <c r="AF474" s="1"/>
      <c r="AG474" s="1"/>
      <c r="AH474" s="1"/>
      <c r="AI474" s="1"/>
    </row>
    <row r="475" spans="1:35" s="2" customFormat="1" ht="11.5" x14ac:dyDescent="0.25">
      <c r="A475" s="1"/>
      <c r="B475" s="227"/>
      <c r="C475" s="227"/>
      <c r="D475" s="225"/>
      <c r="E475" s="225"/>
      <c r="F475" s="226"/>
      <c r="G475" s="166"/>
      <c r="H475" s="226"/>
      <c r="I475" s="166"/>
      <c r="J475" s="226"/>
      <c r="K475" s="166"/>
      <c r="L475" s="226"/>
      <c r="M475" s="166"/>
      <c r="N475" s="226"/>
      <c r="O475" s="166"/>
      <c r="P475" s="226"/>
      <c r="Q475" s="166"/>
      <c r="R475" s="226"/>
      <c r="S475" s="1"/>
      <c r="T475" s="1"/>
      <c r="U475" s="1"/>
      <c r="V475" s="4"/>
      <c r="W475" s="4"/>
      <c r="X475" s="4"/>
      <c r="Y475" s="4"/>
      <c r="Z475" s="4"/>
      <c r="AA475" s="4"/>
      <c r="AB475" s="1"/>
      <c r="AC475" s="1"/>
      <c r="AD475" s="1"/>
      <c r="AE475" s="1"/>
      <c r="AF475" s="1"/>
      <c r="AG475" s="1"/>
      <c r="AH475" s="1"/>
      <c r="AI475" s="1"/>
    </row>
    <row r="476" spans="1:35" s="2" customFormat="1" ht="11.5" x14ac:dyDescent="0.25">
      <c r="A476" s="1"/>
      <c r="B476" s="227"/>
      <c r="C476" s="227"/>
      <c r="D476" s="225"/>
      <c r="E476" s="225"/>
      <c r="F476" s="226"/>
      <c r="G476" s="166"/>
      <c r="H476" s="226"/>
      <c r="I476" s="166"/>
      <c r="J476" s="226"/>
      <c r="K476" s="166"/>
      <c r="L476" s="226"/>
      <c r="M476" s="166"/>
      <c r="N476" s="226"/>
      <c r="O476" s="166"/>
      <c r="P476" s="226"/>
      <c r="Q476" s="166"/>
      <c r="R476" s="226"/>
      <c r="S476" s="1"/>
      <c r="T476" s="1"/>
      <c r="U476" s="1"/>
      <c r="V476" s="4"/>
      <c r="W476" s="4"/>
      <c r="X476" s="4"/>
      <c r="Y476" s="4"/>
      <c r="Z476" s="4"/>
      <c r="AA476" s="4"/>
      <c r="AB476" s="1"/>
      <c r="AC476" s="1"/>
      <c r="AD476" s="1"/>
      <c r="AE476" s="1"/>
      <c r="AF476" s="1"/>
      <c r="AG476" s="1"/>
      <c r="AH476" s="1"/>
      <c r="AI476" s="1"/>
    </row>
    <row r="477" spans="1:35" s="2" customFormat="1" ht="11.5" x14ac:dyDescent="0.25">
      <c r="A477" s="1"/>
      <c r="B477" s="227"/>
      <c r="C477" s="227"/>
      <c r="D477" s="225"/>
      <c r="E477" s="225"/>
      <c r="F477" s="226"/>
      <c r="G477" s="166"/>
      <c r="H477" s="226"/>
      <c r="I477" s="166"/>
      <c r="J477" s="226"/>
      <c r="K477" s="166"/>
      <c r="L477" s="226"/>
      <c r="M477" s="166"/>
      <c r="N477" s="226"/>
      <c r="O477" s="166"/>
      <c r="P477" s="226"/>
      <c r="Q477" s="166"/>
      <c r="R477" s="226"/>
      <c r="S477" s="1"/>
      <c r="T477" s="1"/>
      <c r="U477" s="1"/>
      <c r="V477" s="4"/>
      <c r="W477" s="4"/>
      <c r="X477" s="4"/>
      <c r="Y477" s="4"/>
      <c r="Z477" s="4"/>
      <c r="AA477" s="4"/>
      <c r="AB477" s="1"/>
      <c r="AC477" s="1"/>
      <c r="AD477" s="1"/>
      <c r="AE477" s="1"/>
      <c r="AF477" s="1"/>
      <c r="AG477" s="1"/>
      <c r="AH477" s="1"/>
      <c r="AI477" s="1"/>
    </row>
    <row r="478" spans="1:35" s="2" customFormat="1" ht="11.5" x14ac:dyDescent="0.25">
      <c r="A478" s="1"/>
      <c r="B478" s="227"/>
      <c r="C478" s="227"/>
      <c r="D478" s="225"/>
      <c r="E478" s="225"/>
      <c r="F478" s="226"/>
      <c r="G478" s="166"/>
      <c r="H478" s="226"/>
      <c r="I478" s="166"/>
      <c r="J478" s="226"/>
      <c r="K478" s="166"/>
      <c r="L478" s="226"/>
      <c r="M478" s="166"/>
      <c r="N478" s="226"/>
      <c r="O478" s="166"/>
      <c r="P478" s="226"/>
      <c r="Q478" s="166"/>
      <c r="R478" s="226"/>
      <c r="S478" s="1"/>
      <c r="T478" s="1"/>
      <c r="U478" s="1"/>
      <c r="V478" s="4"/>
      <c r="W478" s="4"/>
      <c r="X478" s="4"/>
      <c r="Y478" s="4"/>
      <c r="Z478" s="4"/>
      <c r="AA478" s="4"/>
      <c r="AB478" s="1"/>
      <c r="AC478" s="1"/>
      <c r="AD478" s="1"/>
      <c r="AE478" s="1"/>
      <c r="AF478" s="1"/>
      <c r="AG478" s="1"/>
      <c r="AH478" s="1"/>
      <c r="AI478" s="1"/>
    </row>
    <row r="479" spans="1:35" s="2" customFormat="1" ht="11.5" x14ac:dyDescent="0.25">
      <c r="A479" s="1"/>
      <c r="B479" s="227"/>
      <c r="C479" s="227"/>
      <c r="D479" s="225"/>
      <c r="E479" s="225"/>
      <c r="F479" s="226"/>
      <c r="G479" s="166"/>
      <c r="H479" s="226"/>
      <c r="I479" s="166"/>
      <c r="J479" s="226"/>
      <c r="K479" s="166"/>
      <c r="L479" s="226"/>
      <c r="M479" s="166"/>
      <c r="N479" s="226"/>
      <c r="O479" s="166"/>
      <c r="P479" s="226"/>
      <c r="Q479" s="166"/>
      <c r="R479" s="226"/>
      <c r="S479" s="1"/>
      <c r="T479" s="1"/>
      <c r="U479" s="1"/>
      <c r="V479" s="4"/>
      <c r="W479" s="4"/>
      <c r="X479" s="4"/>
      <c r="Y479" s="4"/>
      <c r="Z479" s="4"/>
      <c r="AA479" s="4"/>
      <c r="AB479" s="1"/>
      <c r="AC479" s="1"/>
      <c r="AD479" s="1"/>
      <c r="AE479" s="1"/>
      <c r="AF479" s="1"/>
      <c r="AG479" s="1"/>
      <c r="AH479" s="1"/>
      <c r="AI479" s="1"/>
    </row>
    <row r="480" spans="1:35" s="2" customFormat="1" ht="11.5" x14ac:dyDescent="0.25">
      <c r="A480" s="1"/>
      <c r="B480" s="227"/>
      <c r="C480" s="227"/>
      <c r="D480" s="225"/>
      <c r="E480" s="225"/>
      <c r="F480" s="226"/>
      <c r="G480" s="166"/>
      <c r="H480" s="226"/>
      <c r="I480" s="166"/>
      <c r="J480" s="226"/>
      <c r="K480" s="166"/>
      <c r="L480" s="226"/>
      <c r="M480" s="166"/>
      <c r="N480" s="226"/>
      <c r="O480" s="166"/>
      <c r="P480" s="226"/>
      <c r="Q480" s="166"/>
      <c r="R480" s="226"/>
      <c r="S480" s="1"/>
      <c r="T480" s="1"/>
      <c r="U480" s="1"/>
      <c r="V480" s="4"/>
      <c r="W480" s="4"/>
      <c r="X480" s="4"/>
      <c r="Y480" s="4"/>
      <c r="Z480" s="4"/>
      <c r="AA480" s="4"/>
      <c r="AB480" s="1"/>
      <c r="AC480" s="1"/>
      <c r="AD480" s="1"/>
      <c r="AE480" s="1"/>
      <c r="AF480" s="1"/>
      <c r="AG480" s="1"/>
      <c r="AH480" s="1"/>
      <c r="AI480" s="1"/>
    </row>
    <row r="481" spans="1:35" s="2" customFormat="1" ht="11.5" x14ac:dyDescent="0.25">
      <c r="A481" s="1"/>
      <c r="B481" s="227"/>
      <c r="C481" s="227"/>
      <c r="D481" s="225"/>
      <c r="E481" s="225"/>
      <c r="F481" s="226"/>
      <c r="G481" s="166"/>
      <c r="H481" s="226"/>
      <c r="I481" s="166"/>
      <c r="J481" s="226"/>
      <c r="K481" s="166"/>
      <c r="L481" s="226"/>
      <c r="M481" s="166"/>
      <c r="N481" s="226"/>
      <c r="O481" s="166"/>
      <c r="P481" s="226"/>
      <c r="Q481" s="166"/>
      <c r="R481" s="226"/>
      <c r="S481" s="1"/>
      <c r="T481" s="1"/>
      <c r="U481" s="1"/>
      <c r="V481" s="4"/>
      <c r="W481" s="4"/>
      <c r="X481" s="4"/>
      <c r="Y481" s="4"/>
      <c r="Z481" s="4"/>
      <c r="AA481" s="4"/>
      <c r="AB481" s="1"/>
      <c r="AC481" s="1"/>
      <c r="AD481" s="1"/>
      <c r="AE481" s="1"/>
      <c r="AF481" s="1"/>
      <c r="AG481" s="1"/>
      <c r="AH481" s="1"/>
      <c r="AI481" s="1"/>
    </row>
    <row r="482" spans="1:35" s="2" customFormat="1" ht="11.5" x14ac:dyDescent="0.25">
      <c r="A482" s="1"/>
      <c r="B482" s="227"/>
      <c r="C482" s="227"/>
      <c r="D482" s="225"/>
      <c r="E482" s="225"/>
      <c r="F482" s="226"/>
      <c r="G482" s="166"/>
      <c r="H482" s="226"/>
      <c r="I482" s="166"/>
      <c r="J482" s="226"/>
      <c r="K482" s="166"/>
      <c r="L482" s="226"/>
      <c r="M482" s="166"/>
      <c r="N482" s="226"/>
      <c r="O482" s="166"/>
      <c r="P482" s="226"/>
      <c r="Q482" s="166"/>
      <c r="R482" s="226"/>
      <c r="S482" s="1"/>
      <c r="T482" s="1"/>
      <c r="U482" s="1"/>
      <c r="V482" s="4"/>
      <c r="W482" s="4"/>
      <c r="X482" s="4"/>
      <c r="Y482" s="4"/>
      <c r="Z482" s="4"/>
      <c r="AA482" s="4"/>
      <c r="AB482" s="1"/>
      <c r="AC482" s="1"/>
      <c r="AD482" s="1"/>
      <c r="AE482" s="1"/>
      <c r="AF482" s="1"/>
      <c r="AG482" s="1"/>
      <c r="AH482" s="1"/>
      <c r="AI482" s="1"/>
    </row>
    <row r="483" spans="1:35" s="2" customFormat="1" ht="11.5" x14ac:dyDescent="0.25">
      <c r="A483" s="1"/>
      <c r="B483" s="227"/>
      <c r="C483" s="227"/>
      <c r="D483" s="225"/>
      <c r="E483" s="225"/>
      <c r="F483" s="226"/>
      <c r="G483" s="166"/>
      <c r="H483" s="226"/>
      <c r="I483" s="166"/>
      <c r="J483" s="226"/>
      <c r="K483" s="166"/>
      <c r="L483" s="226"/>
      <c r="M483" s="166"/>
      <c r="N483" s="226"/>
      <c r="O483" s="166"/>
      <c r="P483" s="226"/>
      <c r="Q483" s="166"/>
      <c r="R483" s="226"/>
      <c r="S483" s="1"/>
      <c r="T483" s="1"/>
      <c r="U483" s="1"/>
      <c r="V483" s="4"/>
      <c r="W483" s="4"/>
      <c r="X483" s="4"/>
      <c r="Y483" s="4"/>
      <c r="Z483" s="4"/>
      <c r="AA483" s="4"/>
      <c r="AB483" s="1"/>
      <c r="AC483" s="1"/>
      <c r="AD483" s="1"/>
      <c r="AE483" s="1"/>
      <c r="AF483" s="1"/>
      <c r="AG483" s="1"/>
      <c r="AH483" s="1"/>
      <c r="AI483" s="1"/>
    </row>
    <row r="484" spans="1:35" s="2" customFormat="1" ht="11.5" x14ac:dyDescent="0.25">
      <c r="A484" s="1"/>
      <c r="B484" s="227"/>
      <c r="C484" s="227"/>
      <c r="D484" s="225"/>
      <c r="E484" s="225"/>
      <c r="F484" s="226"/>
      <c r="G484" s="166"/>
      <c r="H484" s="226"/>
      <c r="I484" s="166"/>
      <c r="J484" s="226"/>
      <c r="K484" s="166"/>
      <c r="L484" s="226"/>
      <c r="M484" s="166"/>
      <c r="N484" s="226"/>
      <c r="O484" s="166"/>
      <c r="P484" s="226"/>
      <c r="Q484" s="166"/>
      <c r="R484" s="226"/>
      <c r="S484" s="1"/>
      <c r="T484" s="1"/>
      <c r="U484" s="1"/>
      <c r="V484" s="4"/>
      <c r="W484" s="4"/>
      <c r="X484" s="4"/>
      <c r="Y484" s="4"/>
      <c r="Z484" s="4"/>
      <c r="AA484" s="4"/>
      <c r="AB484" s="1"/>
      <c r="AC484" s="1"/>
      <c r="AD484" s="1"/>
      <c r="AE484" s="1"/>
      <c r="AF484" s="1"/>
      <c r="AG484" s="1"/>
      <c r="AH484" s="1"/>
      <c r="AI484" s="1"/>
    </row>
    <row r="485" spans="1:35" s="2" customFormat="1" ht="11.5" x14ac:dyDescent="0.25">
      <c r="A485" s="1"/>
      <c r="B485" s="227"/>
      <c r="C485" s="227"/>
      <c r="D485" s="225"/>
      <c r="E485" s="225"/>
      <c r="F485" s="226"/>
      <c r="G485" s="166"/>
      <c r="H485" s="226"/>
      <c r="I485" s="166"/>
      <c r="J485" s="226"/>
      <c r="K485" s="166"/>
      <c r="L485" s="226"/>
      <c r="M485" s="166"/>
      <c r="N485" s="226"/>
      <c r="O485" s="166"/>
      <c r="P485" s="226"/>
      <c r="Q485" s="166"/>
      <c r="R485" s="226"/>
      <c r="S485" s="1"/>
      <c r="T485" s="1"/>
      <c r="U485" s="1"/>
      <c r="V485" s="4"/>
      <c r="W485" s="4"/>
      <c r="X485" s="4"/>
      <c r="Y485" s="4"/>
      <c r="Z485" s="4"/>
      <c r="AA485" s="4"/>
      <c r="AB485" s="1"/>
      <c r="AC485" s="1"/>
      <c r="AD485" s="1"/>
      <c r="AE485" s="1"/>
      <c r="AF485" s="1"/>
      <c r="AG485" s="1"/>
      <c r="AH485" s="1"/>
      <c r="AI485" s="1"/>
    </row>
    <row r="486" spans="1:35" s="2" customFormat="1" ht="11.5" x14ac:dyDescent="0.25">
      <c r="A486" s="1"/>
      <c r="B486" s="227"/>
      <c r="C486" s="227"/>
      <c r="D486" s="225"/>
      <c r="E486" s="225"/>
      <c r="F486" s="226"/>
      <c r="G486" s="166"/>
      <c r="H486" s="226"/>
      <c r="I486" s="166"/>
      <c r="J486" s="226"/>
      <c r="K486" s="166"/>
      <c r="L486" s="226"/>
      <c r="M486" s="166"/>
      <c r="N486" s="226"/>
      <c r="O486" s="166"/>
      <c r="P486" s="226"/>
      <c r="Q486" s="166"/>
      <c r="R486" s="226"/>
      <c r="S486" s="1"/>
      <c r="T486" s="1"/>
      <c r="U486" s="1"/>
      <c r="V486" s="4"/>
      <c r="W486" s="4"/>
      <c r="X486" s="4"/>
      <c r="Y486" s="4"/>
      <c r="Z486" s="4"/>
      <c r="AA486" s="4"/>
      <c r="AB486" s="1"/>
      <c r="AC486" s="1"/>
      <c r="AD486" s="1"/>
      <c r="AE486" s="1"/>
      <c r="AF486" s="1"/>
      <c r="AG486" s="1"/>
      <c r="AH486" s="1"/>
      <c r="AI486" s="1"/>
    </row>
    <row r="487" spans="1:35" s="2" customFormat="1" ht="11.5" x14ac:dyDescent="0.25">
      <c r="A487" s="1"/>
      <c r="B487" s="227"/>
      <c r="C487" s="227"/>
      <c r="D487" s="225"/>
      <c r="E487" s="225"/>
      <c r="F487" s="226"/>
      <c r="G487" s="166"/>
      <c r="H487" s="226"/>
      <c r="I487" s="166"/>
      <c r="J487" s="226"/>
      <c r="K487" s="166"/>
      <c r="L487" s="226"/>
      <c r="M487" s="166"/>
      <c r="N487" s="226"/>
      <c r="O487" s="166"/>
      <c r="P487" s="226"/>
      <c r="Q487" s="166"/>
      <c r="R487" s="226"/>
      <c r="S487" s="1"/>
      <c r="T487" s="1"/>
      <c r="U487" s="1"/>
      <c r="V487" s="4"/>
      <c r="W487" s="4"/>
      <c r="X487" s="4"/>
      <c r="Y487" s="4"/>
      <c r="Z487" s="4"/>
      <c r="AA487" s="4"/>
      <c r="AB487" s="1"/>
      <c r="AC487" s="1"/>
      <c r="AD487" s="1"/>
      <c r="AE487" s="1"/>
      <c r="AF487" s="1"/>
      <c r="AG487" s="1"/>
      <c r="AH487" s="1"/>
      <c r="AI487" s="1"/>
    </row>
    <row r="488" spans="1:35" s="2" customFormat="1" ht="11.5" x14ac:dyDescent="0.25">
      <c r="A488" s="1"/>
      <c r="B488" s="227"/>
      <c r="C488" s="227"/>
      <c r="D488" s="225"/>
      <c r="E488" s="225"/>
      <c r="F488" s="226"/>
      <c r="G488" s="166"/>
      <c r="H488" s="226"/>
      <c r="I488" s="166"/>
      <c r="J488" s="226"/>
      <c r="K488" s="166"/>
      <c r="L488" s="226"/>
      <c r="M488" s="166"/>
      <c r="N488" s="226"/>
      <c r="O488" s="166"/>
      <c r="P488" s="226"/>
      <c r="Q488" s="166"/>
      <c r="R488" s="226"/>
      <c r="S488" s="1"/>
      <c r="T488" s="1"/>
      <c r="U488" s="1"/>
      <c r="V488" s="4"/>
      <c r="W488" s="4"/>
      <c r="X488" s="4"/>
      <c r="Y488" s="4"/>
      <c r="Z488" s="4"/>
      <c r="AA488" s="4"/>
      <c r="AB488" s="1"/>
      <c r="AC488" s="1"/>
      <c r="AD488" s="1"/>
      <c r="AE488" s="1"/>
      <c r="AF488" s="1"/>
      <c r="AG488" s="1"/>
      <c r="AH488" s="1"/>
      <c r="AI488" s="1"/>
    </row>
    <row r="489" spans="1:35" s="2" customFormat="1" ht="11.5" x14ac:dyDescent="0.25">
      <c r="A489" s="1"/>
      <c r="B489" s="227"/>
      <c r="C489" s="227"/>
      <c r="D489" s="225"/>
      <c r="E489" s="225"/>
      <c r="F489" s="226"/>
      <c r="G489" s="166"/>
      <c r="H489" s="226"/>
      <c r="I489" s="166"/>
      <c r="J489" s="226"/>
      <c r="K489" s="166"/>
      <c r="L489" s="226"/>
      <c r="M489" s="166"/>
      <c r="N489" s="226"/>
      <c r="O489" s="166"/>
      <c r="P489" s="226"/>
      <c r="Q489" s="166"/>
      <c r="R489" s="226"/>
      <c r="S489" s="1"/>
      <c r="T489" s="1"/>
      <c r="U489" s="1"/>
      <c r="V489" s="4"/>
      <c r="W489" s="4"/>
      <c r="X489" s="4"/>
      <c r="Y489" s="4"/>
      <c r="Z489" s="4"/>
      <c r="AA489" s="4"/>
      <c r="AB489" s="1"/>
      <c r="AC489" s="1"/>
      <c r="AD489" s="1"/>
      <c r="AE489" s="1"/>
      <c r="AF489" s="1"/>
      <c r="AG489" s="1"/>
      <c r="AH489" s="1"/>
      <c r="AI489" s="1"/>
    </row>
    <row r="490" spans="1:35" ht="11.5" x14ac:dyDescent="0.25">
      <c r="B490" s="227"/>
      <c r="C490" s="227"/>
      <c r="D490" s="225"/>
      <c r="E490" s="225"/>
      <c r="F490" s="226"/>
      <c r="G490" s="166"/>
      <c r="H490" s="226"/>
      <c r="I490" s="166"/>
      <c r="J490" s="226"/>
      <c r="K490" s="166"/>
      <c r="L490" s="226"/>
      <c r="M490" s="166"/>
      <c r="N490" s="226"/>
      <c r="O490" s="166"/>
      <c r="P490" s="226"/>
      <c r="Q490" s="166"/>
      <c r="R490" s="226"/>
    </row>
    <row r="491" spans="1:35" ht="11.5" x14ac:dyDescent="0.25">
      <c r="B491" s="227"/>
      <c r="C491" s="166"/>
      <c r="D491" s="225"/>
      <c r="E491" s="225"/>
      <c r="F491" s="226"/>
      <c r="G491" s="166"/>
      <c r="H491" s="226"/>
      <c r="I491" s="166"/>
      <c r="J491" s="226"/>
      <c r="K491" s="166"/>
      <c r="L491" s="226"/>
      <c r="M491" s="166"/>
      <c r="N491" s="226"/>
      <c r="O491" s="166"/>
      <c r="P491" s="226"/>
      <c r="Q491" s="166"/>
      <c r="R491" s="226"/>
    </row>
    <row r="492" spans="1:35" ht="11.5" x14ac:dyDescent="0.25">
      <c r="B492" s="227"/>
      <c r="C492" s="166"/>
      <c r="D492" s="225"/>
      <c r="E492" s="225"/>
      <c r="F492" s="226"/>
      <c r="G492" s="166"/>
      <c r="H492" s="226"/>
      <c r="I492" s="166"/>
      <c r="J492" s="226"/>
      <c r="K492" s="166"/>
      <c r="L492" s="226"/>
      <c r="M492" s="166"/>
      <c r="N492" s="226"/>
      <c r="O492" s="166"/>
      <c r="P492" s="226"/>
      <c r="Q492" s="166"/>
      <c r="R492" s="226"/>
    </row>
    <row r="493" spans="1:35" ht="11.5" x14ac:dyDescent="0.25">
      <c r="B493" s="228"/>
      <c r="C493" s="227"/>
      <c r="D493" s="227"/>
      <c r="E493" s="225"/>
      <c r="F493" s="226"/>
      <c r="G493" s="166"/>
      <c r="H493" s="226"/>
      <c r="I493" s="166"/>
      <c r="J493" s="166"/>
      <c r="K493" s="166"/>
      <c r="L493" s="166"/>
      <c r="M493" s="166"/>
      <c r="N493" s="226"/>
      <c r="O493" s="166"/>
      <c r="P493" s="226"/>
      <c r="Q493" s="166"/>
      <c r="R493" s="226"/>
    </row>
    <row r="494" spans="1:35" ht="11.5" x14ac:dyDescent="0.25">
      <c r="B494" s="228"/>
      <c r="C494" s="227"/>
      <c r="D494" s="227"/>
      <c r="E494" s="225"/>
      <c r="F494" s="226"/>
      <c r="G494" s="166"/>
      <c r="H494" s="226"/>
      <c r="I494" s="166"/>
      <c r="J494" s="166"/>
      <c r="K494" s="166"/>
      <c r="L494" s="166"/>
      <c r="M494" s="166"/>
      <c r="N494" s="226"/>
      <c r="O494" s="166"/>
      <c r="P494" s="226"/>
      <c r="Q494" s="166"/>
      <c r="R494" s="226"/>
    </row>
    <row r="495" spans="1:35" ht="11.5" x14ac:dyDescent="0.25">
      <c r="B495" s="228"/>
      <c r="C495" s="227"/>
      <c r="D495" s="227"/>
      <c r="E495" s="225"/>
      <c r="F495" s="226"/>
      <c r="G495" s="166"/>
      <c r="H495" s="226"/>
      <c r="I495" s="166"/>
      <c r="J495" s="226"/>
      <c r="K495" s="166"/>
      <c r="L495" s="226"/>
      <c r="M495" s="166"/>
      <c r="N495" s="226"/>
      <c r="O495" s="166"/>
      <c r="P495" s="226"/>
      <c r="Q495" s="166"/>
      <c r="R495" s="226"/>
    </row>
    <row r="496" spans="1:35" ht="11.5" x14ac:dyDescent="0.25">
      <c r="B496" s="228"/>
      <c r="C496" s="227"/>
      <c r="D496" s="227"/>
      <c r="E496" s="225"/>
      <c r="F496" s="226"/>
      <c r="G496" s="166"/>
      <c r="H496" s="226"/>
      <c r="I496" s="166"/>
      <c r="J496" s="226"/>
      <c r="K496" s="166"/>
      <c r="L496" s="226"/>
      <c r="M496" s="166"/>
      <c r="N496" s="226"/>
      <c r="O496" s="166"/>
      <c r="P496" s="226"/>
      <c r="Q496" s="166"/>
      <c r="R496" s="226"/>
    </row>
    <row r="497" spans="1:35" ht="11.5" x14ac:dyDescent="0.25">
      <c r="B497" s="228"/>
      <c r="C497" s="227"/>
      <c r="D497" s="227"/>
      <c r="E497" s="225"/>
      <c r="F497" s="226"/>
      <c r="G497" s="166"/>
      <c r="H497" s="226"/>
      <c r="I497" s="166"/>
      <c r="J497" s="226"/>
      <c r="K497" s="166"/>
      <c r="L497" s="226"/>
      <c r="M497" s="166"/>
      <c r="N497" s="226"/>
      <c r="O497" s="166"/>
      <c r="P497" s="226"/>
      <c r="Q497" s="166"/>
      <c r="R497" s="226"/>
    </row>
    <row r="498" spans="1:35" ht="11.5" x14ac:dyDescent="0.25">
      <c r="B498" s="229"/>
      <c r="C498" s="227"/>
      <c r="D498" s="227"/>
      <c r="E498" s="225"/>
      <c r="F498" s="226"/>
      <c r="G498" s="166"/>
      <c r="H498" s="226"/>
      <c r="I498" s="166"/>
      <c r="J498" s="226"/>
      <c r="K498" s="166"/>
      <c r="L498" s="226"/>
      <c r="M498" s="166"/>
      <c r="N498" s="226"/>
      <c r="O498" s="166"/>
      <c r="P498" s="226"/>
      <c r="Q498" s="166"/>
      <c r="R498" s="226"/>
    </row>
    <row r="499" spans="1:35" ht="11.5" x14ac:dyDescent="0.25">
      <c r="B499" s="230"/>
      <c r="C499" s="227"/>
      <c r="D499" s="227"/>
      <c r="E499" s="225"/>
      <c r="F499" s="226"/>
      <c r="G499" s="166"/>
      <c r="H499" s="226"/>
      <c r="I499" s="166"/>
      <c r="J499" s="226"/>
      <c r="K499" s="166"/>
      <c r="L499" s="226"/>
      <c r="M499" s="166"/>
      <c r="N499" s="226"/>
      <c r="O499" s="166"/>
      <c r="P499" s="226"/>
      <c r="Q499" s="166"/>
      <c r="R499" s="226"/>
    </row>
    <row r="500" spans="1:35" ht="11.5" x14ac:dyDescent="0.25">
      <c r="B500" s="230"/>
      <c r="C500" s="227"/>
      <c r="D500" s="227"/>
      <c r="E500" s="225"/>
      <c r="F500" s="226"/>
      <c r="G500" s="166"/>
      <c r="H500" s="226"/>
      <c r="I500" s="166"/>
      <c r="J500" s="226"/>
      <c r="K500" s="166"/>
      <c r="L500" s="226"/>
      <c r="M500" s="166"/>
      <c r="N500" s="226"/>
      <c r="O500" s="166"/>
      <c r="P500" s="226"/>
      <c r="Q500" s="166"/>
      <c r="R500" s="226"/>
    </row>
    <row r="501" spans="1:35" ht="11.5" x14ac:dyDescent="0.25">
      <c r="B501" s="231"/>
      <c r="C501" s="166"/>
      <c r="D501" s="225"/>
      <c r="E501" s="225"/>
      <c r="F501" s="226"/>
      <c r="G501" s="166"/>
      <c r="H501" s="226"/>
      <c r="I501" s="166"/>
      <c r="J501" s="226"/>
      <c r="K501" s="166"/>
      <c r="L501" s="226"/>
      <c r="M501" s="166"/>
      <c r="N501" s="226"/>
      <c r="O501" s="166"/>
      <c r="P501" s="226"/>
      <c r="Q501" s="166"/>
      <c r="R501" s="226"/>
    </row>
    <row r="502" spans="1:35" ht="11.5" x14ac:dyDescent="0.25">
      <c r="B502" s="231"/>
      <c r="C502" s="166"/>
      <c r="D502" s="225"/>
      <c r="E502" s="225"/>
      <c r="F502" s="226"/>
      <c r="G502" s="166"/>
      <c r="H502" s="226"/>
      <c r="I502" s="166"/>
      <c r="J502" s="226"/>
      <c r="K502" s="166"/>
      <c r="L502" s="226"/>
      <c r="M502" s="166"/>
      <c r="N502" s="226"/>
      <c r="O502" s="166"/>
      <c r="P502" s="226"/>
      <c r="Q502" s="166"/>
      <c r="R502" s="226"/>
    </row>
    <row r="503" spans="1:35" ht="11.5" x14ac:dyDescent="0.25">
      <c r="B503" s="227"/>
      <c r="C503" s="166"/>
      <c r="D503" s="227"/>
      <c r="E503" s="225"/>
      <c r="F503" s="226"/>
      <c r="G503" s="166"/>
      <c r="H503" s="226"/>
      <c r="I503" s="166"/>
      <c r="J503" s="226"/>
      <c r="K503" s="166"/>
      <c r="L503" s="226"/>
      <c r="M503" s="166"/>
      <c r="N503" s="226"/>
      <c r="O503" s="166"/>
      <c r="P503" s="226"/>
      <c r="Q503" s="166"/>
      <c r="R503" s="226"/>
    </row>
    <row r="504" spans="1:35" ht="11.5" x14ac:dyDescent="0.25">
      <c r="B504" s="230"/>
      <c r="C504" s="227"/>
      <c r="D504" s="227"/>
      <c r="E504" s="225"/>
      <c r="F504" s="226"/>
      <c r="G504" s="166"/>
      <c r="H504" s="226"/>
      <c r="I504" s="166"/>
      <c r="J504" s="226"/>
      <c r="K504" s="166"/>
      <c r="L504" s="226"/>
      <c r="M504" s="166"/>
      <c r="N504" s="226"/>
      <c r="O504" s="166"/>
      <c r="P504" s="226"/>
      <c r="Q504" s="166"/>
      <c r="R504" s="226"/>
    </row>
    <row r="505" spans="1:35" ht="11.5" x14ac:dyDescent="0.25">
      <c r="B505" s="230"/>
      <c r="C505" s="227"/>
      <c r="D505" s="227"/>
      <c r="E505" s="225"/>
      <c r="F505" s="226"/>
      <c r="G505" s="166"/>
      <c r="H505" s="226"/>
      <c r="I505" s="166"/>
      <c r="J505" s="226"/>
      <c r="K505" s="166"/>
      <c r="L505" s="226"/>
      <c r="M505" s="166"/>
      <c r="N505" s="226"/>
      <c r="O505" s="166"/>
      <c r="P505" s="226"/>
      <c r="Q505" s="166"/>
      <c r="R505" s="226"/>
    </row>
    <row r="506" spans="1:35" s="2" customFormat="1" ht="11.5" x14ac:dyDescent="0.25">
      <c r="A506" s="1"/>
      <c r="B506" s="230"/>
      <c r="C506" s="227"/>
      <c r="D506" s="227"/>
      <c r="E506" s="225"/>
      <c r="F506" s="226"/>
      <c r="G506" s="166"/>
      <c r="H506" s="226"/>
      <c r="I506" s="166"/>
      <c r="J506" s="226"/>
      <c r="K506" s="166"/>
      <c r="L506" s="226"/>
      <c r="M506" s="166"/>
      <c r="N506" s="226"/>
      <c r="O506" s="166"/>
      <c r="P506" s="226"/>
      <c r="Q506" s="166"/>
      <c r="R506" s="226"/>
      <c r="S506" s="1"/>
      <c r="T506" s="1"/>
      <c r="U506" s="1"/>
      <c r="V506" s="4"/>
      <c r="W506" s="4"/>
      <c r="X506" s="4"/>
      <c r="Y506" s="4"/>
      <c r="Z506" s="4"/>
      <c r="AA506" s="4"/>
      <c r="AB506" s="1"/>
      <c r="AC506" s="1"/>
      <c r="AD506" s="1"/>
      <c r="AE506" s="1"/>
      <c r="AF506" s="1"/>
      <c r="AG506" s="1"/>
      <c r="AH506" s="1"/>
      <c r="AI506" s="1"/>
    </row>
    <row r="507" spans="1:35" s="2" customFormat="1" ht="11.5" x14ac:dyDescent="0.25">
      <c r="A507" s="1"/>
      <c r="B507" s="230"/>
      <c r="C507" s="227"/>
      <c r="D507" s="227"/>
      <c r="E507" s="225"/>
      <c r="F507" s="226"/>
      <c r="G507" s="166"/>
      <c r="H507" s="226"/>
      <c r="I507" s="166"/>
      <c r="J507" s="226"/>
      <c r="K507" s="166"/>
      <c r="L507" s="226"/>
      <c r="M507" s="166"/>
      <c r="N507" s="226"/>
      <c r="O507" s="166"/>
      <c r="P507" s="226"/>
      <c r="Q507" s="166"/>
      <c r="R507" s="226"/>
      <c r="S507" s="1"/>
      <c r="T507" s="1"/>
      <c r="U507" s="1"/>
      <c r="V507" s="4"/>
      <c r="W507" s="4"/>
      <c r="X507" s="4"/>
      <c r="Y507" s="4"/>
      <c r="Z507" s="4"/>
      <c r="AA507" s="4"/>
      <c r="AB507" s="1"/>
      <c r="AC507" s="1"/>
      <c r="AD507" s="1"/>
      <c r="AE507" s="1"/>
      <c r="AF507" s="1"/>
      <c r="AG507" s="1"/>
      <c r="AH507" s="1"/>
      <c r="AI507" s="1"/>
    </row>
    <row r="508" spans="1:35" s="2" customFormat="1" ht="11.5" x14ac:dyDescent="0.25">
      <c r="A508" s="1"/>
      <c r="B508" s="230"/>
      <c r="C508" s="227"/>
      <c r="D508" s="227"/>
      <c r="E508" s="225"/>
      <c r="F508" s="226"/>
      <c r="G508" s="166"/>
      <c r="H508" s="226"/>
      <c r="I508" s="166"/>
      <c r="J508" s="226"/>
      <c r="K508" s="166"/>
      <c r="L508" s="226"/>
      <c r="M508" s="166"/>
      <c r="N508" s="226"/>
      <c r="O508" s="166"/>
      <c r="P508" s="226"/>
      <c r="Q508" s="166"/>
      <c r="R508" s="226"/>
      <c r="S508" s="1"/>
      <c r="T508" s="1"/>
      <c r="U508" s="1"/>
      <c r="V508" s="4"/>
      <c r="W508" s="4"/>
      <c r="X508" s="4"/>
      <c r="Y508" s="4"/>
      <c r="Z508" s="4"/>
      <c r="AA508" s="4"/>
      <c r="AB508" s="1"/>
      <c r="AC508" s="1"/>
      <c r="AD508" s="1"/>
      <c r="AE508" s="1"/>
      <c r="AF508" s="1"/>
      <c r="AG508" s="1"/>
      <c r="AH508" s="1"/>
      <c r="AI508" s="1"/>
    </row>
    <row r="509" spans="1:35" s="2" customFormat="1" ht="11.5" x14ac:dyDescent="0.25">
      <c r="A509" s="1"/>
      <c r="B509" s="230"/>
      <c r="C509" s="227"/>
      <c r="D509" s="227"/>
      <c r="E509" s="225"/>
      <c r="F509" s="226"/>
      <c r="G509" s="166"/>
      <c r="H509" s="226"/>
      <c r="I509" s="166"/>
      <c r="J509" s="226"/>
      <c r="K509" s="166"/>
      <c r="L509" s="226"/>
      <c r="M509" s="166"/>
      <c r="N509" s="226"/>
      <c r="O509" s="166"/>
      <c r="P509" s="226"/>
      <c r="Q509" s="166"/>
      <c r="R509" s="226"/>
      <c r="S509" s="1"/>
      <c r="T509" s="1"/>
      <c r="U509" s="1"/>
      <c r="V509" s="4"/>
      <c r="W509" s="4"/>
      <c r="X509" s="4"/>
      <c r="Y509" s="4"/>
      <c r="Z509" s="4"/>
      <c r="AA509" s="4"/>
      <c r="AB509" s="1"/>
      <c r="AC509" s="1"/>
      <c r="AD509" s="1"/>
      <c r="AE509" s="1"/>
      <c r="AF509" s="1"/>
      <c r="AG509" s="1"/>
      <c r="AH509" s="1"/>
      <c r="AI509" s="1"/>
    </row>
    <row r="510" spans="1:35" s="2" customFormat="1" ht="11.5" x14ac:dyDescent="0.25">
      <c r="A510" s="1"/>
      <c r="B510" s="230"/>
      <c r="C510" s="227"/>
      <c r="D510" s="227"/>
      <c r="E510" s="225"/>
      <c r="F510" s="226"/>
      <c r="G510" s="166"/>
      <c r="H510" s="226"/>
      <c r="I510" s="166"/>
      <c r="J510" s="226"/>
      <c r="K510" s="166"/>
      <c r="L510" s="226"/>
      <c r="M510" s="166"/>
      <c r="N510" s="226"/>
      <c r="O510" s="166"/>
      <c r="P510" s="226"/>
      <c r="Q510" s="166"/>
      <c r="R510" s="226"/>
      <c r="S510" s="1"/>
      <c r="T510" s="1"/>
      <c r="U510" s="1"/>
      <c r="V510" s="4"/>
      <c r="W510" s="4"/>
      <c r="X510" s="4"/>
      <c r="Y510" s="4"/>
      <c r="Z510" s="4"/>
      <c r="AA510" s="4"/>
      <c r="AB510" s="1"/>
      <c r="AC510" s="1"/>
      <c r="AD510" s="1"/>
      <c r="AE510" s="1"/>
      <c r="AF510" s="1"/>
      <c r="AG510" s="1"/>
      <c r="AH510" s="1"/>
      <c r="AI510" s="1"/>
    </row>
    <row r="511" spans="1:35" s="2" customFormat="1" ht="11.5" x14ac:dyDescent="0.25">
      <c r="A511" s="1"/>
      <c r="B511" s="230"/>
      <c r="C511" s="227"/>
      <c r="D511" s="227"/>
      <c r="E511" s="225"/>
      <c r="F511" s="226"/>
      <c r="G511" s="166"/>
      <c r="H511" s="226"/>
      <c r="I511" s="166"/>
      <c r="J511" s="226"/>
      <c r="K511" s="166"/>
      <c r="L511" s="226"/>
      <c r="M511" s="166"/>
      <c r="N511" s="226"/>
      <c r="O511" s="166"/>
      <c r="P511" s="226"/>
      <c r="Q511" s="166"/>
      <c r="R511" s="226"/>
      <c r="S511" s="1"/>
      <c r="T511" s="1"/>
      <c r="U511" s="1"/>
      <c r="V511" s="4"/>
      <c r="W511" s="4"/>
      <c r="X511" s="4"/>
      <c r="Y511" s="4"/>
      <c r="Z511" s="4"/>
      <c r="AA511" s="4"/>
      <c r="AB511" s="1"/>
      <c r="AC511" s="1"/>
      <c r="AD511" s="1"/>
      <c r="AE511" s="1"/>
      <c r="AF511" s="1"/>
      <c r="AG511" s="1"/>
      <c r="AH511" s="1"/>
      <c r="AI511" s="1"/>
    </row>
    <row r="512" spans="1:35" s="2" customFormat="1" ht="11.5" x14ac:dyDescent="0.25">
      <c r="A512" s="1"/>
      <c r="B512" s="230"/>
      <c r="C512" s="227"/>
      <c r="D512" s="227"/>
      <c r="E512" s="225"/>
      <c r="F512" s="226"/>
      <c r="G512" s="166"/>
      <c r="H512" s="226"/>
      <c r="I512" s="166"/>
      <c r="J512" s="226"/>
      <c r="K512" s="166"/>
      <c r="L512" s="226"/>
      <c r="M512" s="166"/>
      <c r="N512" s="226"/>
      <c r="O512" s="166"/>
      <c r="P512" s="226"/>
      <c r="Q512" s="166"/>
      <c r="R512" s="226"/>
      <c r="S512" s="1"/>
      <c r="T512" s="1"/>
      <c r="U512" s="1"/>
      <c r="V512" s="4"/>
      <c r="W512" s="4"/>
      <c r="X512" s="4"/>
      <c r="Y512" s="4"/>
      <c r="Z512" s="4"/>
      <c r="AA512" s="4"/>
      <c r="AB512" s="1"/>
      <c r="AC512" s="1"/>
      <c r="AD512" s="1"/>
      <c r="AE512" s="1"/>
      <c r="AF512" s="1"/>
      <c r="AG512" s="1"/>
      <c r="AH512" s="1"/>
      <c r="AI512" s="1"/>
    </row>
    <row r="513" spans="1:35" s="2" customFormat="1" ht="11.5" x14ac:dyDescent="0.25">
      <c r="A513" s="1"/>
      <c r="B513" s="230"/>
      <c r="C513" s="227"/>
      <c r="D513" s="227"/>
      <c r="E513" s="225"/>
      <c r="F513" s="226"/>
      <c r="G513" s="166"/>
      <c r="H513" s="226"/>
      <c r="I513" s="166"/>
      <c r="J513" s="226"/>
      <c r="K513" s="166"/>
      <c r="L513" s="226"/>
      <c r="M513" s="166"/>
      <c r="N513" s="226"/>
      <c r="O513" s="166"/>
      <c r="P513" s="226"/>
      <c r="Q513" s="166"/>
      <c r="R513" s="226"/>
      <c r="S513" s="1"/>
      <c r="T513" s="1"/>
      <c r="U513" s="1"/>
      <c r="V513" s="4"/>
      <c r="W513" s="4"/>
      <c r="X513" s="4"/>
      <c r="Y513" s="4"/>
      <c r="Z513" s="4"/>
      <c r="AA513" s="4"/>
      <c r="AB513" s="1"/>
      <c r="AC513" s="1"/>
      <c r="AD513" s="1"/>
      <c r="AE513" s="1"/>
      <c r="AF513" s="1"/>
      <c r="AG513" s="1"/>
      <c r="AH513" s="1"/>
      <c r="AI513" s="1"/>
    </row>
    <row r="514" spans="1:35" s="2" customFormat="1" ht="11.5" x14ac:dyDescent="0.25">
      <c r="A514" s="1"/>
      <c r="B514" s="230"/>
      <c r="C514" s="227"/>
      <c r="D514" s="227"/>
      <c r="E514" s="225"/>
      <c r="F514" s="226"/>
      <c r="G514" s="166"/>
      <c r="H514" s="226"/>
      <c r="I514" s="166"/>
      <c r="J514" s="226"/>
      <c r="K514" s="166"/>
      <c r="L514" s="226"/>
      <c r="M514" s="166"/>
      <c r="N514" s="226"/>
      <c r="O514" s="166"/>
      <c r="P514" s="226"/>
      <c r="Q514" s="166"/>
      <c r="R514" s="226"/>
      <c r="S514" s="1"/>
      <c r="T514" s="1"/>
      <c r="U514" s="1"/>
      <c r="V514" s="4"/>
      <c r="W514" s="4"/>
      <c r="X514" s="4"/>
      <c r="Y514" s="4"/>
      <c r="Z514" s="4"/>
      <c r="AA514" s="4"/>
      <c r="AB514" s="1"/>
      <c r="AC514" s="1"/>
      <c r="AD514" s="1"/>
      <c r="AE514" s="1"/>
      <c r="AF514" s="1"/>
      <c r="AG514" s="1"/>
      <c r="AH514" s="1"/>
      <c r="AI514" s="1"/>
    </row>
    <row r="515" spans="1:35" s="2" customFormat="1" ht="11.5" x14ac:dyDescent="0.25">
      <c r="A515" s="1"/>
      <c r="B515" s="230"/>
      <c r="C515" s="227"/>
      <c r="D515" s="227"/>
      <c r="E515" s="225"/>
      <c r="F515" s="226"/>
      <c r="G515" s="166"/>
      <c r="H515" s="226"/>
      <c r="I515" s="166"/>
      <c r="J515" s="226"/>
      <c r="K515" s="166"/>
      <c r="L515" s="226"/>
      <c r="M515" s="166"/>
      <c r="N515" s="226"/>
      <c r="O515" s="166"/>
      <c r="P515" s="226"/>
      <c r="Q515" s="166"/>
      <c r="R515" s="226"/>
      <c r="S515" s="1"/>
      <c r="T515" s="1"/>
      <c r="U515" s="1"/>
      <c r="V515" s="4"/>
      <c r="W515" s="4"/>
      <c r="X515" s="4"/>
      <c r="Y515" s="4"/>
      <c r="Z515" s="4"/>
      <c r="AA515" s="4"/>
      <c r="AB515" s="1"/>
      <c r="AC515" s="1"/>
      <c r="AD515" s="1"/>
      <c r="AE515" s="1"/>
      <c r="AF515" s="1"/>
      <c r="AG515" s="1"/>
      <c r="AH515" s="1"/>
      <c r="AI515" s="1"/>
    </row>
    <row r="516" spans="1:35" s="2" customFormat="1" ht="11.5" x14ac:dyDescent="0.25">
      <c r="A516" s="1"/>
      <c r="B516" s="230"/>
      <c r="C516" s="227"/>
      <c r="D516" s="227"/>
      <c r="E516" s="225"/>
      <c r="F516" s="226"/>
      <c r="G516" s="166"/>
      <c r="H516" s="226"/>
      <c r="I516" s="166"/>
      <c r="J516" s="226"/>
      <c r="K516" s="166"/>
      <c r="L516" s="226"/>
      <c r="M516" s="166"/>
      <c r="N516" s="226"/>
      <c r="O516" s="166"/>
      <c r="P516" s="226"/>
      <c r="Q516" s="166"/>
      <c r="R516" s="226"/>
      <c r="S516" s="1"/>
      <c r="T516" s="1"/>
      <c r="U516" s="1"/>
      <c r="V516" s="4"/>
      <c r="W516" s="4"/>
      <c r="X516" s="4"/>
      <c r="Y516" s="4"/>
      <c r="Z516" s="4"/>
      <c r="AA516" s="4"/>
      <c r="AB516" s="1"/>
      <c r="AC516" s="1"/>
      <c r="AD516" s="1"/>
      <c r="AE516" s="1"/>
      <c r="AF516" s="1"/>
      <c r="AG516" s="1"/>
      <c r="AH516" s="1"/>
      <c r="AI516" s="1"/>
    </row>
    <row r="517" spans="1:35" s="2" customFormat="1" ht="11.5" x14ac:dyDescent="0.25">
      <c r="A517" s="1"/>
      <c r="B517" s="230"/>
      <c r="C517" s="227"/>
      <c r="D517" s="227"/>
      <c r="E517" s="225"/>
      <c r="F517" s="226"/>
      <c r="G517" s="166"/>
      <c r="H517" s="226"/>
      <c r="I517" s="166"/>
      <c r="J517" s="226"/>
      <c r="K517" s="166"/>
      <c r="L517" s="226"/>
      <c r="M517" s="166"/>
      <c r="N517" s="226"/>
      <c r="O517" s="166"/>
      <c r="P517" s="226"/>
      <c r="Q517" s="166"/>
      <c r="R517" s="226"/>
      <c r="S517" s="1"/>
      <c r="T517" s="1"/>
      <c r="U517" s="1"/>
      <c r="V517" s="4"/>
      <c r="W517" s="4"/>
      <c r="X517" s="4"/>
      <c r="Y517" s="4"/>
      <c r="Z517" s="4"/>
      <c r="AA517" s="4"/>
      <c r="AB517" s="1"/>
      <c r="AC517" s="1"/>
      <c r="AD517" s="1"/>
      <c r="AE517" s="1"/>
      <c r="AF517" s="1"/>
      <c r="AG517" s="1"/>
      <c r="AH517" s="1"/>
      <c r="AI517" s="1"/>
    </row>
    <row r="518" spans="1:35" s="2" customFormat="1" ht="11.5" x14ac:dyDescent="0.25">
      <c r="A518" s="1"/>
      <c r="B518" s="230"/>
      <c r="C518" s="227"/>
      <c r="D518" s="227"/>
      <c r="E518" s="225"/>
      <c r="F518" s="226"/>
      <c r="G518" s="166"/>
      <c r="H518" s="226"/>
      <c r="I518" s="166"/>
      <c r="J518" s="226"/>
      <c r="K518" s="166"/>
      <c r="L518" s="226"/>
      <c r="M518" s="166"/>
      <c r="N518" s="226"/>
      <c r="O518" s="166"/>
      <c r="P518" s="226"/>
      <c r="Q518" s="166"/>
      <c r="R518" s="226"/>
      <c r="S518" s="1"/>
      <c r="T518" s="1"/>
      <c r="U518" s="1"/>
      <c r="V518" s="4"/>
      <c r="W518" s="4"/>
      <c r="X518" s="4"/>
      <c r="Y518" s="4"/>
      <c r="Z518" s="4"/>
      <c r="AA518" s="4"/>
      <c r="AB518" s="1"/>
      <c r="AC518" s="1"/>
      <c r="AD518" s="1"/>
      <c r="AE518" s="1"/>
      <c r="AF518" s="1"/>
      <c r="AG518" s="1"/>
      <c r="AH518" s="1"/>
      <c r="AI518" s="1"/>
    </row>
    <row r="519" spans="1:35" s="2" customFormat="1" ht="11.5" x14ac:dyDescent="0.25">
      <c r="A519" s="1"/>
      <c r="B519" s="230"/>
      <c r="C519" s="227"/>
      <c r="D519" s="227"/>
      <c r="E519" s="225"/>
      <c r="F519" s="226"/>
      <c r="G519" s="166"/>
      <c r="H519" s="226"/>
      <c r="I519" s="166"/>
      <c r="J519" s="226"/>
      <c r="K519" s="166"/>
      <c r="L519" s="226"/>
      <c r="M519" s="166"/>
      <c r="N519" s="226"/>
      <c r="O519" s="166"/>
      <c r="P519" s="226"/>
      <c r="Q519" s="166"/>
      <c r="R519" s="226"/>
      <c r="S519" s="1"/>
      <c r="T519" s="1"/>
      <c r="U519" s="1"/>
      <c r="V519" s="4"/>
      <c r="W519" s="4"/>
      <c r="X519" s="4"/>
      <c r="Y519" s="4"/>
      <c r="Z519" s="4"/>
      <c r="AA519" s="4"/>
      <c r="AB519" s="1"/>
      <c r="AC519" s="1"/>
      <c r="AD519" s="1"/>
      <c r="AE519" s="1"/>
      <c r="AF519" s="1"/>
      <c r="AG519" s="1"/>
      <c r="AH519" s="1"/>
      <c r="AI519" s="1"/>
    </row>
    <row r="520" spans="1:35" s="2" customFormat="1" ht="11.5" x14ac:dyDescent="0.25">
      <c r="A520" s="1"/>
      <c r="B520" s="230"/>
      <c r="C520" s="227"/>
      <c r="D520" s="227"/>
      <c r="E520" s="225"/>
      <c r="F520" s="226"/>
      <c r="G520" s="166"/>
      <c r="H520" s="226"/>
      <c r="I520" s="166"/>
      <c r="J520" s="226"/>
      <c r="K520" s="166"/>
      <c r="L520" s="226"/>
      <c r="M520" s="166"/>
      <c r="N520" s="226"/>
      <c r="O520" s="166"/>
      <c r="P520" s="226"/>
      <c r="Q520" s="166"/>
      <c r="R520" s="226"/>
      <c r="S520" s="1"/>
      <c r="T520" s="1"/>
      <c r="U520" s="1"/>
      <c r="V520" s="4"/>
      <c r="W520" s="4"/>
      <c r="X520" s="4"/>
      <c r="Y520" s="4"/>
      <c r="Z520" s="4"/>
      <c r="AA520" s="4"/>
      <c r="AB520" s="1"/>
      <c r="AC520" s="1"/>
      <c r="AD520" s="1"/>
      <c r="AE520" s="1"/>
      <c r="AF520" s="1"/>
      <c r="AG520" s="1"/>
      <c r="AH520" s="1"/>
      <c r="AI520" s="1"/>
    </row>
    <row r="521" spans="1:35" s="2" customFormat="1" ht="11.5" x14ac:dyDescent="0.25">
      <c r="A521" s="1"/>
      <c r="B521" s="230"/>
      <c r="C521" s="227"/>
      <c r="D521" s="227"/>
      <c r="E521" s="225"/>
      <c r="F521" s="226"/>
      <c r="G521" s="166"/>
      <c r="H521" s="226"/>
      <c r="I521" s="166"/>
      <c r="J521" s="226"/>
      <c r="K521" s="166"/>
      <c r="L521" s="226"/>
      <c r="M521" s="166"/>
      <c r="N521" s="226"/>
      <c r="O521" s="166"/>
      <c r="P521" s="226"/>
      <c r="Q521" s="166"/>
      <c r="R521" s="226"/>
      <c r="S521" s="1"/>
      <c r="T521" s="1"/>
      <c r="U521" s="1"/>
      <c r="V521" s="4"/>
      <c r="W521" s="4"/>
      <c r="X521" s="4"/>
      <c r="Y521" s="4"/>
      <c r="Z521" s="4"/>
      <c r="AA521" s="4"/>
      <c r="AB521" s="1"/>
      <c r="AC521" s="1"/>
      <c r="AD521" s="1"/>
      <c r="AE521" s="1"/>
      <c r="AF521" s="1"/>
      <c r="AG521" s="1"/>
      <c r="AH521" s="1"/>
      <c r="AI521" s="1"/>
    </row>
    <row r="522" spans="1:35" s="2" customFormat="1" ht="11.5" x14ac:dyDescent="0.25">
      <c r="A522" s="1"/>
      <c r="B522" s="230"/>
      <c r="C522" s="227"/>
      <c r="D522" s="227"/>
      <c r="E522" s="225"/>
      <c r="F522" s="226"/>
      <c r="G522" s="166"/>
      <c r="H522" s="226"/>
      <c r="I522" s="166"/>
      <c r="J522" s="226"/>
      <c r="K522" s="166"/>
      <c r="L522" s="226"/>
      <c r="M522" s="166"/>
      <c r="N522" s="226"/>
      <c r="O522" s="166"/>
      <c r="P522" s="226"/>
      <c r="Q522" s="166"/>
      <c r="R522" s="226"/>
      <c r="S522" s="1"/>
      <c r="T522" s="1"/>
      <c r="U522" s="1"/>
      <c r="V522" s="4"/>
      <c r="W522" s="4"/>
      <c r="X522" s="4"/>
      <c r="Y522" s="4"/>
      <c r="Z522" s="4"/>
      <c r="AA522" s="4"/>
      <c r="AB522" s="1"/>
      <c r="AC522" s="1"/>
      <c r="AD522" s="1"/>
      <c r="AE522" s="1"/>
      <c r="AF522" s="1"/>
      <c r="AG522" s="1"/>
      <c r="AH522" s="1"/>
      <c r="AI522" s="1"/>
    </row>
    <row r="523" spans="1:35" s="2" customFormat="1" ht="11.5" x14ac:dyDescent="0.25">
      <c r="A523" s="1"/>
      <c r="B523" s="230"/>
      <c r="C523" s="227"/>
      <c r="D523" s="227"/>
      <c r="E523" s="225"/>
      <c r="F523" s="226"/>
      <c r="G523" s="166"/>
      <c r="H523" s="226"/>
      <c r="I523" s="166"/>
      <c r="J523" s="226"/>
      <c r="K523" s="166"/>
      <c r="L523" s="226"/>
      <c r="M523" s="166"/>
      <c r="N523" s="226"/>
      <c r="O523" s="166"/>
      <c r="P523" s="226"/>
      <c r="Q523" s="166"/>
      <c r="R523" s="226"/>
      <c r="S523" s="1"/>
      <c r="T523" s="1"/>
      <c r="U523" s="1"/>
      <c r="V523" s="4"/>
      <c r="W523" s="4"/>
      <c r="X523" s="4"/>
      <c r="Y523" s="4"/>
      <c r="Z523" s="4"/>
      <c r="AA523" s="4"/>
      <c r="AB523" s="1"/>
      <c r="AC523" s="1"/>
      <c r="AD523" s="1"/>
      <c r="AE523" s="1"/>
      <c r="AF523" s="1"/>
      <c r="AG523" s="1"/>
      <c r="AH523" s="1"/>
      <c r="AI523" s="1"/>
    </row>
    <row r="524" spans="1:35" s="2" customFormat="1" ht="11.5" x14ac:dyDescent="0.25">
      <c r="A524" s="1"/>
      <c r="B524" s="230"/>
      <c r="C524" s="227"/>
      <c r="D524" s="227"/>
      <c r="E524" s="225"/>
      <c r="F524" s="226"/>
      <c r="G524" s="166"/>
      <c r="H524" s="226"/>
      <c r="I524" s="166"/>
      <c r="J524" s="226"/>
      <c r="K524" s="166"/>
      <c r="L524" s="226"/>
      <c r="M524" s="166"/>
      <c r="N524" s="226"/>
      <c r="O524" s="166"/>
      <c r="P524" s="226"/>
      <c r="Q524" s="166"/>
      <c r="R524" s="226"/>
      <c r="S524" s="1"/>
      <c r="T524" s="1"/>
      <c r="U524" s="1"/>
      <c r="V524" s="4"/>
      <c r="W524" s="4"/>
      <c r="X524" s="4"/>
      <c r="Y524" s="4"/>
      <c r="Z524" s="4"/>
      <c r="AA524" s="4"/>
      <c r="AB524" s="1"/>
      <c r="AC524" s="1"/>
      <c r="AD524" s="1"/>
      <c r="AE524" s="1"/>
      <c r="AF524" s="1"/>
      <c r="AG524" s="1"/>
      <c r="AH524" s="1"/>
      <c r="AI524" s="1"/>
    </row>
    <row r="525" spans="1:35" s="2" customFormat="1" ht="11.5" x14ac:dyDescent="0.25">
      <c r="A525" s="1"/>
      <c r="B525" s="230"/>
      <c r="C525" s="227"/>
      <c r="D525" s="227"/>
      <c r="E525" s="225"/>
      <c r="F525" s="226"/>
      <c r="G525" s="166"/>
      <c r="H525" s="226"/>
      <c r="I525" s="166"/>
      <c r="J525" s="226"/>
      <c r="K525" s="166"/>
      <c r="L525" s="226"/>
      <c r="M525" s="166"/>
      <c r="N525" s="226"/>
      <c r="O525" s="166"/>
      <c r="P525" s="226"/>
      <c r="Q525" s="166"/>
      <c r="R525" s="226"/>
      <c r="S525" s="1"/>
      <c r="T525" s="1"/>
      <c r="U525" s="1"/>
      <c r="V525" s="4"/>
      <c r="W525" s="4"/>
      <c r="X525" s="4"/>
      <c r="Y525" s="4"/>
      <c r="Z525" s="4"/>
      <c r="AA525" s="4"/>
      <c r="AB525" s="1"/>
      <c r="AC525" s="1"/>
      <c r="AD525" s="1"/>
      <c r="AE525" s="1"/>
      <c r="AF525" s="1"/>
      <c r="AG525" s="1"/>
      <c r="AH525" s="1"/>
      <c r="AI525" s="1"/>
    </row>
    <row r="526" spans="1:35" s="2" customFormat="1" ht="11.5" x14ac:dyDescent="0.25">
      <c r="A526" s="1"/>
      <c r="B526" s="230"/>
      <c r="C526" s="227"/>
      <c r="D526" s="227"/>
      <c r="E526" s="225"/>
      <c r="F526" s="226"/>
      <c r="G526" s="166"/>
      <c r="H526" s="226"/>
      <c r="I526" s="166"/>
      <c r="J526" s="226"/>
      <c r="K526" s="166"/>
      <c r="L526" s="226"/>
      <c r="M526" s="166"/>
      <c r="N526" s="226"/>
      <c r="O526" s="166"/>
      <c r="P526" s="226"/>
      <c r="Q526" s="166"/>
      <c r="R526" s="226"/>
      <c r="S526" s="1"/>
      <c r="T526" s="1"/>
      <c r="U526" s="1"/>
      <c r="V526" s="4"/>
      <c r="W526" s="4"/>
      <c r="X526" s="4"/>
      <c r="Y526" s="4"/>
      <c r="Z526" s="4"/>
      <c r="AA526" s="4"/>
      <c r="AB526" s="1"/>
      <c r="AC526" s="1"/>
      <c r="AD526" s="1"/>
      <c r="AE526" s="1"/>
      <c r="AF526" s="1"/>
      <c r="AG526" s="1"/>
      <c r="AH526" s="1"/>
      <c r="AI526" s="1"/>
    </row>
    <row r="527" spans="1:35" s="2" customFormat="1" ht="11.5" x14ac:dyDescent="0.25">
      <c r="A527" s="1"/>
      <c r="B527" s="230"/>
      <c r="C527" s="227"/>
      <c r="D527" s="227"/>
      <c r="E527" s="225"/>
      <c r="F527" s="226"/>
      <c r="G527" s="166"/>
      <c r="H527" s="226"/>
      <c r="I527" s="166"/>
      <c r="J527" s="226"/>
      <c r="K527" s="166"/>
      <c r="L527" s="226"/>
      <c r="M527" s="166"/>
      <c r="N527" s="226"/>
      <c r="O527" s="166"/>
      <c r="P527" s="226"/>
      <c r="Q527" s="166"/>
      <c r="R527" s="226"/>
      <c r="S527" s="1"/>
      <c r="T527" s="1"/>
      <c r="U527" s="1"/>
      <c r="V527" s="4"/>
      <c r="W527" s="4"/>
      <c r="X527" s="4"/>
      <c r="Y527" s="4"/>
      <c r="Z527" s="4"/>
      <c r="AA527" s="4"/>
      <c r="AB527" s="1"/>
      <c r="AC527" s="1"/>
      <c r="AD527" s="1"/>
      <c r="AE527" s="1"/>
      <c r="AF527" s="1"/>
      <c r="AG527" s="1"/>
      <c r="AH527" s="1"/>
      <c r="AI527" s="1"/>
    </row>
    <row r="528" spans="1:35" s="2" customFormat="1" ht="11.5" x14ac:dyDescent="0.25">
      <c r="A528" s="1"/>
      <c r="B528" s="230"/>
      <c r="C528" s="227"/>
      <c r="D528" s="227"/>
      <c r="E528" s="225"/>
      <c r="F528" s="226"/>
      <c r="G528" s="166"/>
      <c r="H528" s="226"/>
      <c r="I528" s="166"/>
      <c r="J528" s="226"/>
      <c r="K528" s="166"/>
      <c r="L528" s="226"/>
      <c r="M528" s="166"/>
      <c r="N528" s="226"/>
      <c r="O528" s="166"/>
      <c r="P528" s="226"/>
      <c r="Q528" s="166"/>
      <c r="R528" s="226"/>
      <c r="S528" s="1"/>
      <c r="T528" s="1"/>
      <c r="U528" s="1"/>
      <c r="V528" s="4"/>
      <c r="W528" s="4"/>
      <c r="X528" s="4"/>
      <c r="Y528" s="4"/>
      <c r="Z528" s="4"/>
      <c r="AA528" s="4"/>
      <c r="AB528" s="1"/>
      <c r="AC528" s="1"/>
      <c r="AD528" s="1"/>
      <c r="AE528" s="1"/>
      <c r="AF528" s="1"/>
      <c r="AG528" s="1"/>
      <c r="AH528" s="1"/>
      <c r="AI528" s="1"/>
    </row>
    <row r="529" spans="1:35" s="2" customFormat="1" ht="11.5" x14ac:dyDescent="0.25">
      <c r="A529" s="1"/>
      <c r="B529" s="230"/>
      <c r="C529" s="227"/>
      <c r="D529" s="227"/>
      <c r="E529" s="225"/>
      <c r="F529" s="226"/>
      <c r="G529" s="166"/>
      <c r="H529" s="226"/>
      <c r="I529" s="166"/>
      <c r="J529" s="226"/>
      <c r="K529" s="166"/>
      <c r="L529" s="226"/>
      <c r="M529" s="166"/>
      <c r="N529" s="226"/>
      <c r="O529" s="166"/>
      <c r="P529" s="226"/>
      <c r="Q529" s="166"/>
      <c r="R529" s="226"/>
      <c r="S529" s="1"/>
      <c r="T529" s="1"/>
      <c r="U529" s="1"/>
      <c r="V529" s="4"/>
      <c r="W529" s="4"/>
      <c r="X529" s="4"/>
      <c r="Y529" s="4"/>
      <c r="Z529" s="4"/>
      <c r="AA529" s="4"/>
      <c r="AB529" s="1"/>
      <c r="AC529" s="1"/>
      <c r="AD529" s="1"/>
      <c r="AE529" s="1"/>
      <c r="AF529" s="1"/>
      <c r="AG529" s="1"/>
      <c r="AH529" s="1"/>
      <c r="AI529" s="1"/>
    </row>
    <row r="530" spans="1:35" s="2" customFormat="1" ht="11.5" x14ac:dyDescent="0.25">
      <c r="A530" s="1"/>
      <c r="B530" s="230"/>
      <c r="C530" s="227"/>
      <c r="D530" s="227"/>
      <c r="E530" s="225"/>
      <c r="F530" s="226"/>
      <c r="G530" s="166"/>
      <c r="H530" s="226"/>
      <c r="I530" s="166"/>
      <c r="J530" s="226"/>
      <c r="K530" s="166"/>
      <c r="L530" s="226"/>
      <c r="M530" s="166"/>
      <c r="N530" s="226"/>
      <c r="O530" s="166"/>
      <c r="P530" s="226"/>
      <c r="Q530" s="166"/>
      <c r="R530" s="226"/>
      <c r="S530" s="1"/>
      <c r="T530" s="1"/>
      <c r="U530" s="1"/>
      <c r="V530" s="4"/>
      <c r="W530" s="4"/>
      <c r="X530" s="4"/>
      <c r="Y530" s="4"/>
      <c r="Z530" s="4"/>
      <c r="AA530" s="4"/>
      <c r="AB530" s="1"/>
      <c r="AC530" s="1"/>
      <c r="AD530" s="1"/>
      <c r="AE530" s="1"/>
      <c r="AF530" s="1"/>
      <c r="AG530" s="1"/>
      <c r="AH530" s="1"/>
      <c r="AI530" s="1"/>
    </row>
    <row r="531" spans="1:35" s="2" customFormat="1" ht="11.5" x14ac:dyDescent="0.25">
      <c r="A531" s="1"/>
      <c r="B531" s="230"/>
      <c r="C531" s="227"/>
      <c r="D531" s="227"/>
      <c r="E531" s="225"/>
      <c r="F531" s="226"/>
      <c r="G531" s="166"/>
      <c r="H531" s="226"/>
      <c r="I531" s="166"/>
      <c r="J531" s="226"/>
      <c r="K531" s="166"/>
      <c r="L531" s="226"/>
      <c r="M531" s="166"/>
      <c r="N531" s="226"/>
      <c r="O531" s="166"/>
      <c r="P531" s="226"/>
      <c r="Q531" s="166"/>
      <c r="R531" s="226"/>
      <c r="S531" s="1"/>
      <c r="T531" s="1"/>
      <c r="U531" s="1"/>
      <c r="V531" s="4"/>
      <c r="W531" s="4"/>
      <c r="X531" s="4"/>
      <c r="Y531" s="4"/>
      <c r="Z531" s="4"/>
      <c r="AA531" s="4"/>
      <c r="AB531" s="1"/>
      <c r="AC531" s="1"/>
      <c r="AD531" s="1"/>
      <c r="AE531" s="1"/>
      <c r="AF531" s="1"/>
      <c r="AG531" s="1"/>
      <c r="AH531" s="1"/>
      <c r="AI531" s="1"/>
    </row>
    <row r="532" spans="1:35" s="2" customFormat="1" ht="11.5" x14ac:dyDescent="0.25">
      <c r="A532" s="1"/>
      <c r="B532" s="230"/>
      <c r="C532" s="227"/>
      <c r="D532" s="227"/>
      <c r="E532" s="225"/>
      <c r="F532" s="226"/>
      <c r="G532" s="166"/>
      <c r="H532" s="226"/>
      <c r="I532" s="166"/>
      <c r="J532" s="226"/>
      <c r="K532" s="166"/>
      <c r="L532" s="226"/>
      <c r="M532" s="166"/>
      <c r="N532" s="226"/>
      <c r="O532" s="166"/>
      <c r="P532" s="226"/>
      <c r="Q532" s="166"/>
      <c r="R532" s="226"/>
      <c r="S532" s="1"/>
      <c r="T532" s="1"/>
      <c r="U532" s="1"/>
      <c r="V532" s="4"/>
      <c r="W532" s="4"/>
      <c r="X532" s="4"/>
      <c r="Y532" s="4"/>
      <c r="Z532" s="4"/>
      <c r="AA532" s="4"/>
      <c r="AB532" s="1"/>
      <c r="AC532" s="1"/>
      <c r="AD532" s="1"/>
      <c r="AE532" s="1"/>
      <c r="AF532" s="1"/>
      <c r="AG532" s="1"/>
      <c r="AH532" s="1"/>
      <c r="AI532" s="1"/>
    </row>
    <row r="533" spans="1:35" s="2" customFormat="1" ht="11.5" x14ac:dyDescent="0.25">
      <c r="A533" s="1"/>
      <c r="B533" s="230"/>
      <c r="C533" s="227"/>
      <c r="D533" s="227"/>
      <c r="E533" s="225"/>
      <c r="F533" s="226"/>
      <c r="G533" s="166"/>
      <c r="H533" s="226"/>
      <c r="I533" s="166"/>
      <c r="J533" s="226"/>
      <c r="K533" s="166"/>
      <c r="L533" s="226"/>
      <c r="M533" s="166"/>
      <c r="N533" s="226"/>
      <c r="O533" s="166"/>
      <c r="P533" s="226"/>
      <c r="Q533" s="166"/>
      <c r="R533" s="226"/>
      <c r="S533" s="1"/>
      <c r="T533" s="1"/>
      <c r="U533" s="1"/>
      <c r="V533" s="4"/>
      <c r="W533" s="4"/>
      <c r="X533" s="4"/>
      <c r="Y533" s="4"/>
      <c r="Z533" s="4"/>
      <c r="AA533" s="4"/>
      <c r="AB533" s="1"/>
      <c r="AC533" s="1"/>
      <c r="AD533" s="1"/>
      <c r="AE533" s="1"/>
      <c r="AF533" s="1"/>
      <c r="AG533" s="1"/>
      <c r="AH533" s="1"/>
      <c r="AI533" s="1"/>
    </row>
    <row r="534" spans="1:35" s="2" customFormat="1" ht="11.5" x14ac:dyDescent="0.25">
      <c r="A534" s="1"/>
      <c r="B534" s="230"/>
      <c r="C534" s="227"/>
      <c r="D534" s="227"/>
      <c r="E534" s="225"/>
      <c r="F534" s="226"/>
      <c r="G534" s="166"/>
      <c r="H534" s="226"/>
      <c r="I534" s="166"/>
      <c r="J534" s="226"/>
      <c r="K534" s="166"/>
      <c r="L534" s="226"/>
      <c r="M534" s="166"/>
      <c r="N534" s="226"/>
      <c r="O534" s="166"/>
      <c r="P534" s="226"/>
      <c r="Q534" s="166"/>
      <c r="R534" s="226"/>
      <c r="S534" s="1"/>
      <c r="T534" s="1"/>
      <c r="U534" s="1"/>
      <c r="V534" s="4"/>
      <c r="W534" s="4"/>
      <c r="X534" s="4"/>
      <c r="Y534" s="4"/>
      <c r="Z534" s="4"/>
      <c r="AA534" s="4"/>
      <c r="AB534" s="1"/>
      <c r="AC534" s="1"/>
      <c r="AD534" s="1"/>
      <c r="AE534" s="1"/>
      <c r="AF534" s="1"/>
      <c r="AG534" s="1"/>
      <c r="AH534" s="1"/>
      <c r="AI534" s="1"/>
    </row>
    <row r="535" spans="1:35" s="2" customFormat="1" ht="11.5" x14ac:dyDescent="0.25">
      <c r="A535" s="1"/>
      <c r="B535" s="230"/>
      <c r="C535" s="227"/>
      <c r="D535" s="227"/>
      <c r="E535" s="225"/>
      <c r="F535" s="226"/>
      <c r="G535" s="166"/>
      <c r="H535" s="226"/>
      <c r="I535" s="166"/>
      <c r="J535" s="226"/>
      <c r="K535" s="166"/>
      <c r="L535" s="226"/>
      <c r="M535" s="166"/>
      <c r="N535" s="226"/>
      <c r="O535" s="166"/>
      <c r="P535" s="226"/>
      <c r="Q535" s="166"/>
      <c r="R535" s="226"/>
      <c r="S535" s="1"/>
      <c r="T535" s="1"/>
      <c r="U535" s="1"/>
      <c r="V535" s="4"/>
      <c r="W535" s="4"/>
      <c r="X535" s="4"/>
      <c r="Y535" s="4"/>
      <c r="Z535" s="4"/>
      <c r="AA535" s="4"/>
      <c r="AB535" s="1"/>
      <c r="AC535" s="1"/>
      <c r="AD535" s="1"/>
      <c r="AE535" s="1"/>
      <c r="AF535" s="1"/>
      <c r="AG535" s="1"/>
      <c r="AH535" s="1"/>
      <c r="AI535" s="1"/>
    </row>
    <row r="536" spans="1:35" s="2" customFormat="1" ht="11.5" x14ac:dyDescent="0.25">
      <c r="A536" s="1"/>
      <c r="B536" s="230"/>
      <c r="C536" s="227"/>
      <c r="D536" s="227"/>
      <c r="E536" s="225"/>
      <c r="F536" s="226"/>
      <c r="G536" s="166"/>
      <c r="H536" s="226"/>
      <c r="I536" s="166"/>
      <c r="J536" s="226"/>
      <c r="K536" s="166"/>
      <c r="L536" s="226"/>
      <c r="M536" s="166"/>
      <c r="N536" s="226"/>
      <c r="O536" s="166"/>
      <c r="P536" s="226"/>
      <c r="Q536" s="166"/>
      <c r="R536" s="226"/>
      <c r="S536" s="1"/>
      <c r="T536" s="1"/>
      <c r="U536" s="1"/>
      <c r="V536" s="4"/>
      <c r="W536" s="4"/>
      <c r="X536" s="4"/>
      <c r="Y536" s="4"/>
      <c r="Z536" s="4"/>
      <c r="AA536" s="4"/>
      <c r="AB536" s="1"/>
      <c r="AC536" s="1"/>
      <c r="AD536" s="1"/>
      <c r="AE536" s="1"/>
      <c r="AF536" s="1"/>
      <c r="AG536" s="1"/>
      <c r="AH536" s="1"/>
      <c r="AI536" s="1"/>
    </row>
    <row r="537" spans="1:35" s="2" customFormat="1" ht="11.5" x14ac:dyDescent="0.25">
      <c r="A537" s="1"/>
      <c r="B537" s="230"/>
      <c r="C537" s="227"/>
      <c r="D537" s="227"/>
      <c r="E537" s="225"/>
      <c r="F537" s="226"/>
      <c r="G537" s="166"/>
      <c r="H537" s="226"/>
      <c r="I537" s="166"/>
      <c r="J537" s="226"/>
      <c r="K537" s="166"/>
      <c r="L537" s="226"/>
      <c r="M537" s="166"/>
      <c r="N537" s="226"/>
      <c r="O537" s="166"/>
      <c r="P537" s="226"/>
      <c r="Q537" s="166"/>
      <c r="R537" s="226"/>
      <c r="S537" s="1"/>
      <c r="T537" s="1"/>
      <c r="U537" s="1"/>
      <c r="V537" s="4"/>
      <c r="W537" s="4"/>
      <c r="X537" s="4"/>
      <c r="Y537" s="4"/>
      <c r="Z537" s="4"/>
      <c r="AA537" s="4"/>
      <c r="AB537" s="1"/>
      <c r="AC537" s="1"/>
      <c r="AD537" s="1"/>
      <c r="AE537" s="1"/>
      <c r="AF537" s="1"/>
      <c r="AG537" s="1"/>
      <c r="AH537" s="1"/>
      <c r="AI537" s="1"/>
    </row>
    <row r="538" spans="1:35" s="2" customFormat="1" ht="11.5" x14ac:dyDescent="0.25">
      <c r="A538" s="1"/>
      <c r="B538" s="230"/>
      <c r="C538" s="227"/>
      <c r="D538" s="227"/>
      <c r="E538" s="225"/>
      <c r="F538" s="226"/>
      <c r="G538" s="166"/>
      <c r="H538" s="226"/>
      <c r="I538" s="166"/>
      <c r="J538" s="226"/>
      <c r="K538" s="166"/>
      <c r="L538" s="226"/>
      <c r="M538" s="166"/>
      <c r="N538" s="226"/>
      <c r="O538" s="166"/>
      <c r="P538" s="226"/>
      <c r="Q538" s="166"/>
      <c r="R538" s="226"/>
      <c r="S538" s="1"/>
      <c r="T538" s="1"/>
      <c r="U538" s="1"/>
      <c r="V538" s="4"/>
      <c r="W538" s="4"/>
      <c r="X538" s="4"/>
      <c r="Y538" s="4"/>
      <c r="Z538" s="4"/>
      <c r="AA538" s="4"/>
      <c r="AB538" s="1"/>
      <c r="AC538" s="1"/>
      <c r="AD538" s="1"/>
      <c r="AE538" s="1"/>
      <c r="AF538" s="1"/>
      <c r="AG538" s="1"/>
      <c r="AH538" s="1"/>
      <c r="AI538" s="1"/>
    </row>
    <row r="539" spans="1:35" s="2" customFormat="1" ht="11.5" x14ac:dyDescent="0.25">
      <c r="A539" s="1"/>
      <c r="B539" s="230"/>
      <c r="C539" s="227"/>
      <c r="D539" s="227"/>
      <c r="E539" s="225"/>
      <c r="F539" s="226"/>
      <c r="G539" s="166"/>
      <c r="H539" s="226"/>
      <c r="I539" s="166"/>
      <c r="J539" s="226"/>
      <c r="K539" s="166"/>
      <c r="L539" s="226"/>
      <c r="M539" s="166"/>
      <c r="N539" s="226"/>
      <c r="O539" s="166"/>
      <c r="P539" s="226"/>
      <c r="Q539" s="166"/>
      <c r="R539" s="226"/>
      <c r="S539" s="1"/>
      <c r="T539" s="1"/>
      <c r="U539" s="1"/>
      <c r="V539" s="4"/>
      <c r="W539" s="4"/>
      <c r="X539" s="4"/>
      <c r="Y539" s="4"/>
      <c r="Z539" s="4"/>
      <c r="AA539" s="4"/>
      <c r="AB539" s="1"/>
      <c r="AC539" s="1"/>
      <c r="AD539" s="1"/>
      <c r="AE539" s="1"/>
      <c r="AF539" s="1"/>
      <c r="AG539" s="1"/>
      <c r="AH539" s="1"/>
      <c r="AI539" s="1"/>
    </row>
    <row r="540" spans="1:35" s="2" customFormat="1" ht="11.5" x14ac:dyDescent="0.25">
      <c r="A540" s="1"/>
      <c r="B540" s="227"/>
      <c r="C540" s="166"/>
      <c r="D540" s="225"/>
      <c r="E540" s="225"/>
      <c r="F540" s="226"/>
      <c r="G540" s="166"/>
      <c r="H540" s="226"/>
      <c r="I540" s="166"/>
      <c r="J540" s="226"/>
      <c r="K540" s="166"/>
      <c r="L540" s="226"/>
      <c r="M540" s="166"/>
      <c r="N540" s="226"/>
      <c r="O540" s="166"/>
      <c r="P540" s="226"/>
      <c r="Q540" s="166"/>
      <c r="R540" s="226"/>
      <c r="S540" s="1"/>
      <c r="T540" s="1"/>
      <c r="U540" s="1"/>
      <c r="V540" s="4"/>
      <c r="W540" s="4"/>
      <c r="X540" s="4"/>
      <c r="Y540" s="4"/>
      <c r="Z540" s="4"/>
      <c r="AA540" s="4"/>
      <c r="AB540" s="1"/>
      <c r="AC540" s="1"/>
      <c r="AD540" s="1"/>
      <c r="AE540" s="1"/>
      <c r="AF540" s="1"/>
      <c r="AG540" s="1"/>
      <c r="AH540" s="1"/>
      <c r="AI540" s="1"/>
    </row>
    <row r="541" spans="1:35" s="2" customFormat="1" ht="11.5" x14ac:dyDescent="0.25">
      <c r="A541" s="1"/>
      <c r="B541" s="227"/>
      <c r="C541" s="166"/>
      <c r="D541" s="225"/>
      <c r="E541" s="225"/>
      <c r="F541" s="226"/>
      <c r="G541" s="166"/>
      <c r="H541" s="226"/>
      <c r="I541" s="166"/>
      <c r="J541" s="226"/>
      <c r="K541" s="166"/>
      <c r="L541" s="226"/>
      <c r="M541" s="166"/>
      <c r="N541" s="226"/>
      <c r="O541" s="166"/>
      <c r="P541" s="226"/>
      <c r="Q541" s="166"/>
      <c r="R541" s="226"/>
      <c r="S541" s="1"/>
      <c r="T541" s="1"/>
      <c r="U541" s="1"/>
      <c r="V541" s="4"/>
      <c r="W541" s="4"/>
      <c r="X541" s="4"/>
      <c r="Y541" s="4"/>
      <c r="Z541" s="4"/>
      <c r="AA541" s="4"/>
      <c r="AB541" s="1"/>
      <c r="AC541" s="1"/>
      <c r="AD541" s="1"/>
      <c r="AE541" s="1"/>
      <c r="AF541" s="1"/>
      <c r="AG541" s="1"/>
      <c r="AH541" s="1"/>
      <c r="AI541" s="1"/>
    </row>
    <row r="542" spans="1:35" ht="11.5" x14ac:dyDescent="0.25">
      <c r="B542" s="166"/>
      <c r="C542" s="166"/>
      <c r="D542" s="225"/>
      <c r="E542" s="225"/>
      <c r="F542" s="226"/>
      <c r="G542" s="166"/>
      <c r="H542" s="226"/>
      <c r="I542" s="166"/>
      <c r="J542" s="226"/>
      <c r="K542" s="166"/>
      <c r="L542" s="226"/>
      <c r="M542" s="166"/>
      <c r="N542" s="226"/>
      <c r="O542" s="166"/>
      <c r="P542" s="226"/>
      <c r="Q542" s="166"/>
      <c r="R542" s="226"/>
    </row>
    <row r="543" spans="1:35" ht="11.5" x14ac:dyDescent="0.25">
      <c r="B543" s="166"/>
      <c r="C543" s="166"/>
      <c r="D543" s="225"/>
      <c r="E543" s="225"/>
      <c r="F543" s="226"/>
      <c r="G543" s="166"/>
      <c r="H543" s="226"/>
      <c r="I543" s="166"/>
      <c r="J543" s="226"/>
      <c r="K543" s="166"/>
      <c r="L543" s="226"/>
      <c r="M543" s="166"/>
      <c r="N543" s="226"/>
      <c r="O543" s="166"/>
      <c r="P543" s="226"/>
      <c r="Q543" s="166"/>
      <c r="R543" s="226"/>
    </row>
    <row r="544" spans="1:35" ht="11.5" x14ac:dyDescent="0.25">
      <c r="B544" s="166"/>
      <c r="C544" s="166"/>
      <c r="D544" s="225"/>
      <c r="E544" s="225"/>
      <c r="F544" s="226"/>
      <c r="G544" s="166"/>
      <c r="H544" s="226"/>
      <c r="I544" s="166"/>
      <c r="J544" s="226"/>
      <c r="K544" s="166"/>
      <c r="L544" s="226"/>
      <c r="M544" s="166"/>
      <c r="N544" s="226"/>
      <c r="O544" s="166"/>
      <c r="P544" s="226"/>
      <c r="Q544" s="166"/>
      <c r="R544" s="226"/>
    </row>
    <row r="545" spans="2:18" ht="11.5" x14ac:dyDescent="0.25">
      <c r="B545" s="166"/>
      <c r="C545" s="166"/>
      <c r="D545" s="225"/>
      <c r="E545" s="225"/>
      <c r="F545" s="226"/>
      <c r="G545" s="166"/>
      <c r="H545" s="226"/>
      <c r="I545" s="166"/>
      <c r="J545" s="226"/>
      <c r="K545" s="166"/>
      <c r="L545" s="226"/>
      <c r="M545" s="166"/>
      <c r="N545" s="226"/>
      <c r="O545" s="166"/>
      <c r="P545" s="226"/>
      <c r="Q545" s="166"/>
      <c r="R545" s="226"/>
    </row>
    <row r="546" spans="2:18" ht="11.5" x14ac:dyDescent="0.25">
      <c r="B546" s="166"/>
      <c r="C546" s="166"/>
      <c r="D546" s="225"/>
      <c r="E546" s="225"/>
      <c r="F546" s="226"/>
      <c r="G546" s="166"/>
      <c r="H546" s="226"/>
      <c r="I546" s="166"/>
      <c r="J546" s="226"/>
      <c r="K546" s="166"/>
      <c r="L546" s="226"/>
      <c r="M546" s="166"/>
      <c r="N546" s="226"/>
      <c r="O546" s="166"/>
      <c r="P546" s="226"/>
      <c r="Q546" s="166"/>
      <c r="R546" s="226"/>
    </row>
    <row r="547" spans="2:18" ht="11.5" x14ac:dyDescent="0.25">
      <c r="B547" s="166"/>
      <c r="C547" s="166"/>
      <c r="D547" s="225"/>
      <c r="E547" s="225"/>
      <c r="F547" s="226"/>
      <c r="G547" s="166"/>
      <c r="H547" s="226"/>
      <c r="I547" s="166"/>
      <c r="J547" s="226"/>
      <c r="K547" s="166"/>
      <c r="L547" s="226"/>
      <c r="M547" s="166"/>
      <c r="N547" s="226"/>
      <c r="O547" s="166"/>
      <c r="P547" s="226"/>
      <c r="Q547" s="166"/>
      <c r="R547" s="226"/>
    </row>
    <row r="548" spans="2:18" ht="11.5" x14ac:dyDescent="0.25">
      <c r="B548" s="166"/>
      <c r="C548" s="166"/>
      <c r="D548" s="225"/>
      <c r="E548" s="225"/>
      <c r="F548" s="226"/>
      <c r="G548" s="166"/>
      <c r="H548" s="226"/>
      <c r="I548" s="166"/>
      <c r="J548" s="226"/>
      <c r="K548" s="166"/>
      <c r="L548" s="226"/>
      <c r="M548" s="166"/>
      <c r="N548" s="226"/>
      <c r="O548" s="166"/>
      <c r="P548" s="226"/>
      <c r="Q548" s="166"/>
      <c r="R548" s="226"/>
    </row>
    <row r="549" spans="2:18" ht="11.5" x14ac:dyDescent="0.25">
      <c r="B549" s="166"/>
      <c r="C549" s="166"/>
      <c r="D549" s="225"/>
      <c r="E549" s="225"/>
      <c r="F549" s="226"/>
      <c r="G549" s="166"/>
      <c r="H549" s="226"/>
      <c r="I549" s="166"/>
      <c r="J549" s="226"/>
      <c r="K549" s="166"/>
      <c r="L549" s="226"/>
      <c r="M549" s="166"/>
      <c r="N549" s="226"/>
      <c r="O549" s="166"/>
      <c r="P549" s="226"/>
      <c r="Q549" s="166"/>
      <c r="R549" s="226"/>
    </row>
    <row r="550" spans="2:18" ht="11.5" x14ac:dyDescent="0.25">
      <c r="B550" s="166"/>
      <c r="C550" s="166"/>
      <c r="D550" s="225"/>
      <c r="E550" s="225"/>
      <c r="F550" s="226"/>
      <c r="G550" s="166"/>
      <c r="H550" s="226"/>
      <c r="I550" s="166"/>
      <c r="J550" s="226"/>
      <c r="K550" s="166"/>
      <c r="L550" s="226"/>
      <c r="M550" s="166"/>
      <c r="N550" s="226"/>
      <c r="O550" s="166"/>
      <c r="P550" s="226"/>
      <c r="Q550" s="166"/>
      <c r="R550" s="226"/>
    </row>
    <row r="551" spans="2:18" ht="11.5" x14ac:dyDescent="0.25">
      <c r="B551" s="166"/>
      <c r="C551" s="166"/>
      <c r="D551" s="225"/>
      <c r="E551" s="225"/>
      <c r="F551" s="226"/>
      <c r="G551" s="166"/>
      <c r="H551" s="226"/>
      <c r="I551" s="166"/>
      <c r="J551" s="226"/>
      <c r="K551" s="166"/>
      <c r="L551" s="226"/>
      <c r="M551" s="166"/>
      <c r="N551" s="226"/>
      <c r="O551" s="166"/>
      <c r="P551" s="226"/>
      <c r="Q551" s="166"/>
      <c r="R551" s="226"/>
    </row>
    <row r="552" spans="2:18" ht="11.5" x14ac:dyDescent="0.25">
      <c r="B552" s="166"/>
      <c r="C552" s="166"/>
      <c r="D552" s="225"/>
      <c r="E552" s="225"/>
      <c r="F552" s="226"/>
      <c r="G552" s="166"/>
      <c r="H552" s="226"/>
      <c r="I552" s="166"/>
      <c r="J552" s="226"/>
      <c r="K552" s="166"/>
      <c r="L552" s="226"/>
      <c r="M552" s="166"/>
      <c r="N552" s="226"/>
      <c r="O552" s="166"/>
      <c r="P552" s="226"/>
      <c r="Q552" s="166"/>
      <c r="R552" s="226"/>
    </row>
    <row r="553" spans="2:18" ht="11.5" x14ac:dyDescent="0.25">
      <c r="B553" s="166"/>
      <c r="C553" s="166"/>
      <c r="D553" s="225"/>
      <c r="E553" s="225"/>
      <c r="F553" s="226"/>
      <c r="G553" s="166"/>
      <c r="H553" s="226"/>
      <c r="I553" s="166"/>
      <c r="J553" s="226"/>
      <c r="K553" s="166"/>
      <c r="L553" s="226"/>
      <c r="M553" s="166"/>
      <c r="N553" s="226"/>
      <c r="O553" s="166"/>
      <c r="P553" s="226"/>
      <c r="Q553" s="166"/>
      <c r="R553" s="226"/>
    </row>
    <row r="554" spans="2:18" ht="11.5" x14ac:dyDescent="0.25">
      <c r="B554" s="166"/>
      <c r="C554" s="166"/>
      <c r="D554" s="225"/>
      <c r="E554" s="225"/>
      <c r="F554" s="226"/>
      <c r="G554" s="166"/>
      <c r="H554" s="226"/>
      <c r="I554" s="166"/>
      <c r="J554" s="226"/>
      <c r="K554" s="166"/>
      <c r="L554" s="226"/>
      <c r="M554" s="166"/>
      <c r="N554" s="226"/>
      <c r="O554" s="166"/>
      <c r="P554" s="226"/>
      <c r="Q554" s="166"/>
      <c r="R554" s="226"/>
    </row>
    <row r="555" spans="2:18" ht="11.5" x14ac:dyDescent="0.25">
      <c r="B555" s="166"/>
      <c r="C555" s="166"/>
      <c r="D555" s="225"/>
      <c r="E555" s="225"/>
      <c r="F555" s="226"/>
      <c r="G555" s="166"/>
      <c r="H555" s="226"/>
      <c r="I555" s="166"/>
      <c r="J555" s="226"/>
      <c r="K555" s="166"/>
      <c r="L555" s="226"/>
      <c r="M555" s="166"/>
      <c r="N555" s="226"/>
      <c r="O555" s="166"/>
      <c r="P555" s="226"/>
      <c r="Q555" s="166"/>
      <c r="R555" s="226"/>
    </row>
    <row r="556" spans="2:18" ht="11.5" x14ac:dyDescent="0.25">
      <c r="B556" s="166"/>
      <c r="C556" s="166"/>
      <c r="D556" s="225"/>
      <c r="E556" s="225"/>
      <c r="F556" s="226"/>
      <c r="G556" s="166"/>
      <c r="H556" s="226"/>
      <c r="I556" s="166"/>
      <c r="J556" s="226"/>
      <c r="K556" s="166"/>
      <c r="L556" s="226"/>
      <c r="M556" s="166"/>
      <c r="N556" s="226"/>
      <c r="O556" s="166"/>
      <c r="P556" s="226"/>
      <c r="Q556" s="166"/>
      <c r="R556" s="226"/>
    </row>
    <row r="557" spans="2:18" ht="11.5" x14ac:dyDescent="0.25">
      <c r="B557" s="166"/>
      <c r="C557" s="166"/>
      <c r="D557" s="225"/>
      <c r="E557" s="225"/>
      <c r="F557" s="226"/>
      <c r="G557" s="166"/>
      <c r="H557" s="226"/>
      <c r="I557" s="166"/>
      <c r="J557" s="226"/>
      <c r="K557" s="166"/>
      <c r="L557" s="226"/>
      <c r="M557" s="166"/>
      <c r="N557" s="226"/>
      <c r="O557" s="166"/>
      <c r="P557" s="226"/>
      <c r="Q557" s="166"/>
      <c r="R557" s="226"/>
    </row>
    <row r="558" spans="2:18" ht="11.5" x14ac:dyDescent="0.25">
      <c r="B558" s="166"/>
      <c r="C558" s="166"/>
      <c r="D558" s="225"/>
      <c r="E558" s="225"/>
      <c r="F558" s="226"/>
      <c r="G558" s="166"/>
      <c r="H558" s="226"/>
      <c r="I558" s="166"/>
      <c r="J558" s="226"/>
      <c r="K558" s="166"/>
      <c r="L558" s="226"/>
      <c r="M558" s="166"/>
      <c r="N558" s="226"/>
      <c r="O558" s="166"/>
      <c r="P558" s="226"/>
      <c r="Q558" s="166"/>
      <c r="R558" s="226"/>
    </row>
    <row r="559" spans="2:18" ht="11.5" x14ac:dyDescent="0.25">
      <c r="B559" s="166"/>
      <c r="C559" s="166"/>
      <c r="D559" s="225"/>
      <c r="E559" s="225"/>
      <c r="F559" s="226"/>
      <c r="G559" s="166"/>
      <c r="H559" s="226"/>
      <c r="I559" s="166"/>
      <c r="J559" s="226"/>
      <c r="K559" s="166"/>
      <c r="L559" s="226"/>
      <c r="M559" s="166"/>
      <c r="N559" s="226"/>
      <c r="O559" s="166"/>
      <c r="P559" s="226"/>
      <c r="Q559" s="166"/>
      <c r="R559" s="226"/>
    </row>
    <row r="560" spans="2:18" ht="11.5" x14ac:dyDescent="0.25">
      <c r="B560" s="166"/>
      <c r="C560" s="166"/>
      <c r="D560" s="225"/>
      <c r="E560" s="225"/>
      <c r="F560" s="226"/>
      <c r="G560" s="166"/>
      <c r="H560" s="226"/>
      <c r="I560" s="166"/>
      <c r="J560" s="226"/>
      <c r="K560" s="166"/>
      <c r="L560" s="226"/>
      <c r="M560" s="166"/>
      <c r="N560" s="226"/>
      <c r="O560" s="166"/>
      <c r="P560" s="226"/>
      <c r="Q560" s="166"/>
      <c r="R560" s="226"/>
    </row>
    <row r="561" spans="2:18" ht="11.5" x14ac:dyDescent="0.25">
      <c r="B561" s="166"/>
      <c r="C561" s="166"/>
      <c r="D561" s="225"/>
      <c r="E561" s="225"/>
      <c r="F561" s="226"/>
      <c r="G561" s="166"/>
      <c r="H561" s="226"/>
      <c r="I561" s="166"/>
      <c r="J561" s="226"/>
      <c r="K561" s="166"/>
      <c r="L561" s="226"/>
      <c r="M561" s="166"/>
      <c r="N561" s="226"/>
      <c r="O561" s="166"/>
      <c r="P561" s="226"/>
      <c r="Q561" s="166"/>
      <c r="R561" s="226"/>
    </row>
    <row r="562" spans="2:18" ht="11.5" x14ac:dyDescent="0.25">
      <c r="B562" s="166"/>
      <c r="C562" s="166"/>
      <c r="D562" s="225"/>
      <c r="E562" s="225"/>
      <c r="F562" s="226"/>
      <c r="G562" s="166"/>
      <c r="H562" s="226"/>
      <c r="I562" s="166"/>
      <c r="J562" s="226"/>
      <c r="K562" s="166"/>
      <c r="L562" s="226"/>
      <c r="M562" s="166"/>
      <c r="N562" s="226"/>
      <c r="O562" s="166"/>
      <c r="P562" s="226"/>
      <c r="Q562" s="166"/>
      <c r="R562" s="226"/>
    </row>
    <row r="563" spans="2:18" ht="11.5" x14ac:dyDescent="0.25">
      <c r="B563" s="166"/>
      <c r="C563" s="166"/>
      <c r="D563" s="225"/>
      <c r="E563" s="225"/>
      <c r="F563" s="226"/>
      <c r="G563" s="166"/>
      <c r="H563" s="226"/>
      <c r="I563" s="166"/>
      <c r="J563" s="226"/>
      <c r="K563" s="166"/>
      <c r="L563" s="226"/>
      <c r="M563" s="166"/>
      <c r="N563" s="226"/>
      <c r="O563" s="166"/>
      <c r="P563" s="226"/>
      <c r="Q563" s="166"/>
      <c r="R563" s="226"/>
    </row>
    <row r="564" spans="2:18" ht="11.5" x14ac:dyDescent="0.25">
      <c r="B564" s="166"/>
      <c r="C564" s="166"/>
      <c r="D564" s="225"/>
      <c r="E564" s="225"/>
      <c r="F564" s="226"/>
      <c r="G564" s="166"/>
      <c r="H564" s="226"/>
      <c r="I564" s="166"/>
      <c r="J564" s="226"/>
      <c r="K564" s="166"/>
      <c r="L564" s="226"/>
      <c r="M564" s="166"/>
      <c r="N564" s="226"/>
      <c r="O564" s="166"/>
      <c r="P564" s="226"/>
      <c r="Q564" s="166"/>
      <c r="R564" s="226"/>
    </row>
    <row r="565" spans="2:18" ht="11.5" x14ac:dyDescent="0.25">
      <c r="B565" s="166"/>
      <c r="C565" s="166"/>
      <c r="D565" s="225"/>
      <c r="E565" s="225"/>
      <c r="F565" s="226"/>
      <c r="G565" s="166"/>
      <c r="H565" s="226"/>
      <c r="I565" s="166"/>
      <c r="J565" s="226"/>
      <c r="K565" s="166"/>
      <c r="L565" s="226"/>
      <c r="M565" s="166"/>
      <c r="N565" s="226"/>
      <c r="O565" s="166"/>
      <c r="P565" s="226"/>
      <c r="Q565" s="166"/>
      <c r="R565" s="226"/>
    </row>
    <row r="566" spans="2:18" ht="11.5" x14ac:dyDescent="0.25">
      <c r="B566" s="166"/>
      <c r="C566" s="166"/>
      <c r="D566" s="225"/>
      <c r="E566" s="225"/>
      <c r="F566" s="226"/>
      <c r="G566" s="166"/>
      <c r="H566" s="226"/>
      <c r="I566" s="166"/>
      <c r="J566" s="226"/>
      <c r="K566" s="166"/>
      <c r="L566" s="226"/>
      <c r="M566" s="166"/>
      <c r="N566" s="226"/>
      <c r="O566" s="166"/>
      <c r="P566" s="226"/>
      <c r="Q566" s="166"/>
      <c r="R566" s="226"/>
    </row>
    <row r="567" spans="2:18" ht="11.5" x14ac:dyDescent="0.25">
      <c r="B567" s="166"/>
      <c r="C567" s="166"/>
      <c r="D567" s="225"/>
      <c r="E567" s="225"/>
      <c r="F567" s="226"/>
      <c r="G567" s="166"/>
      <c r="H567" s="226"/>
      <c r="I567" s="166"/>
      <c r="J567" s="226"/>
      <c r="K567" s="166"/>
      <c r="L567" s="226"/>
      <c r="M567" s="166"/>
      <c r="N567" s="226"/>
      <c r="O567" s="166"/>
      <c r="P567" s="226"/>
      <c r="Q567" s="166"/>
      <c r="R567" s="226"/>
    </row>
    <row r="568" spans="2:18" ht="11.5" x14ac:dyDescent="0.25">
      <c r="B568" s="166"/>
      <c r="C568" s="166"/>
      <c r="D568" s="225"/>
      <c r="E568" s="225"/>
      <c r="F568" s="226"/>
      <c r="G568" s="166"/>
      <c r="H568" s="226"/>
      <c r="I568" s="166"/>
      <c r="J568" s="226"/>
      <c r="K568" s="166"/>
      <c r="L568" s="226"/>
      <c r="M568" s="166"/>
      <c r="N568" s="226"/>
      <c r="O568" s="166"/>
      <c r="P568" s="226"/>
      <c r="Q568" s="166"/>
      <c r="R568" s="226"/>
    </row>
    <row r="569" spans="2:18" ht="11.5" x14ac:dyDescent="0.25">
      <c r="B569" s="166"/>
      <c r="C569" s="166"/>
      <c r="D569" s="225"/>
      <c r="E569" s="225"/>
      <c r="F569" s="226"/>
      <c r="G569" s="166"/>
      <c r="H569" s="226"/>
      <c r="I569" s="166"/>
      <c r="J569" s="226"/>
      <c r="K569" s="166"/>
      <c r="L569" s="226"/>
      <c r="M569" s="166"/>
      <c r="N569" s="226"/>
      <c r="O569" s="166"/>
      <c r="P569" s="226"/>
      <c r="Q569" s="166"/>
      <c r="R569" s="226"/>
    </row>
    <row r="570" spans="2:18" ht="11.5" x14ac:dyDescent="0.25">
      <c r="B570" s="166"/>
      <c r="C570" s="166"/>
      <c r="D570" s="225"/>
      <c r="E570" s="225"/>
      <c r="F570" s="226"/>
      <c r="G570" s="166"/>
      <c r="H570" s="226"/>
      <c r="I570" s="166"/>
      <c r="J570" s="226"/>
      <c r="K570" s="166"/>
      <c r="L570" s="226"/>
      <c r="M570" s="166"/>
      <c r="N570" s="226"/>
      <c r="O570" s="166"/>
      <c r="P570" s="226"/>
      <c r="Q570" s="166"/>
      <c r="R570" s="226"/>
    </row>
    <row r="571" spans="2:18" ht="11.5" x14ac:dyDescent="0.25">
      <c r="B571" s="166"/>
      <c r="C571" s="166"/>
      <c r="D571" s="225"/>
      <c r="E571" s="225"/>
      <c r="F571" s="226"/>
      <c r="G571" s="166"/>
      <c r="H571" s="226"/>
      <c r="I571" s="166"/>
      <c r="J571" s="226"/>
      <c r="K571" s="166"/>
      <c r="L571" s="226"/>
      <c r="M571" s="166"/>
      <c r="N571" s="226"/>
      <c r="O571" s="166"/>
      <c r="P571" s="226"/>
      <c r="Q571" s="166"/>
      <c r="R571" s="226"/>
    </row>
    <row r="572" spans="2:18" ht="11.5" x14ac:dyDescent="0.25">
      <c r="B572" s="166"/>
      <c r="C572" s="166"/>
      <c r="D572" s="225"/>
      <c r="E572" s="225"/>
      <c r="F572" s="226"/>
      <c r="G572" s="166"/>
      <c r="H572" s="226"/>
      <c r="I572" s="166"/>
      <c r="J572" s="226"/>
      <c r="K572" s="166"/>
      <c r="L572" s="226"/>
      <c r="M572" s="166"/>
      <c r="N572" s="226"/>
      <c r="O572" s="166"/>
      <c r="P572" s="226"/>
      <c r="Q572" s="166"/>
      <c r="R572" s="226"/>
    </row>
    <row r="573" spans="2:18" ht="11.5" x14ac:dyDescent="0.25">
      <c r="B573" s="166"/>
      <c r="C573" s="166"/>
      <c r="D573" s="225"/>
      <c r="E573" s="225"/>
      <c r="F573" s="226"/>
      <c r="G573" s="166"/>
      <c r="H573" s="226"/>
      <c r="I573" s="166"/>
      <c r="J573" s="226"/>
      <c r="K573" s="166"/>
      <c r="L573" s="226"/>
      <c r="M573" s="166"/>
      <c r="N573" s="226"/>
      <c r="O573" s="166"/>
      <c r="P573" s="226"/>
      <c r="Q573" s="166"/>
      <c r="R573" s="226"/>
    </row>
    <row r="574" spans="2:18" ht="11.5" x14ac:dyDescent="0.25">
      <c r="B574" s="166"/>
      <c r="C574" s="166"/>
      <c r="D574" s="225"/>
      <c r="E574" s="225"/>
      <c r="F574" s="226"/>
      <c r="G574" s="166"/>
      <c r="H574" s="226"/>
      <c r="I574" s="166"/>
      <c r="J574" s="226"/>
      <c r="K574" s="166"/>
      <c r="L574" s="226"/>
      <c r="M574" s="166"/>
      <c r="N574" s="226"/>
      <c r="O574" s="166"/>
      <c r="P574" s="226"/>
      <c r="Q574" s="166"/>
      <c r="R574" s="226"/>
    </row>
    <row r="575" spans="2:18" ht="11.5" x14ac:dyDescent="0.25">
      <c r="B575" s="166"/>
      <c r="C575" s="166"/>
      <c r="D575" s="225"/>
      <c r="E575" s="225"/>
      <c r="F575" s="226"/>
      <c r="G575" s="166"/>
      <c r="H575" s="226"/>
      <c r="I575" s="166"/>
      <c r="J575" s="226"/>
      <c r="K575" s="166"/>
      <c r="L575" s="226"/>
      <c r="M575" s="166"/>
      <c r="N575" s="226"/>
      <c r="O575" s="166"/>
      <c r="P575" s="226"/>
      <c r="Q575" s="166"/>
      <c r="R575" s="226"/>
    </row>
    <row r="576" spans="2:18" ht="11.5" x14ac:dyDescent="0.25">
      <c r="B576" s="166"/>
      <c r="C576" s="166"/>
      <c r="D576" s="225"/>
      <c r="E576" s="225"/>
      <c r="F576" s="226"/>
      <c r="G576" s="166"/>
      <c r="H576" s="226"/>
      <c r="I576" s="166"/>
      <c r="J576" s="226"/>
      <c r="K576" s="166"/>
      <c r="L576" s="226"/>
      <c r="M576" s="166"/>
      <c r="N576" s="226"/>
      <c r="O576" s="166"/>
      <c r="P576" s="226"/>
      <c r="Q576" s="166"/>
      <c r="R576" s="226"/>
    </row>
    <row r="577" spans="2:18" ht="11.5" x14ac:dyDescent="0.25">
      <c r="B577" s="166"/>
      <c r="C577" s="166"/>
      <c r="D577" s="225"/>
      <c r="E577" s="225"/>
      <c r="F577" s="226"/>
      <c r="G577" s="166"/>
      <c r="H577" s="226"/>
      <c r="I577" s="166"/>
      <c r="J577" s="226"/>
      <c r="K577" s="166"/>
      <c r="L577" s="226"/>
      <c r="M577" s="166"/>
      <c r="N577" s="226"/>
      <c r="O577" s="166"/>
      <c r="P577" s="226"/>
      <c r="Q577" s="166"/>
      <c r="R577" s="226"/>
    </row>
    <row r="578" spans="2:18" ht="11.5" x14ac:dyDescent="0.25">
      <c r="B578" s="166"/>
      <c r="C578" s="166"/>
      <c r="D578" s="225"/>
      <c r="E578" s="225"/>
      <c r="F578" s="226"/>
      <c r="G578" s="166"/>
      <c r="H578" s="226"/>
      <c r="I578" s="166"/>
      <c r="J578" s="226"/>
      <c r="K578" s="166"/>
      <c r="L578" s="226"/>
      <c r="M578" s="166"/>
      <c r="N578" s="226"/>
      <c r="O578" s="166"/>
      <c r="P578" s="226"/>
      <c r="Q578" s="166"/>
      <c r="R578" s="226"/>
    </row>
    <row r="579" spans="2:18" ht="11.5" x14ac:dyDescent="0.25">
      <c r="B579" s="166"/>
      <c r="C579" s="166"/>
      <c r="D579" s="225"/>
      <c r="E579" s="225"/>
      <c r="F579" s="226"/>
      <c r="G579" s="166"/>
      <c r="H579" s="226"/>
      <c r="I579" s="166"/>
      <c r="J579" s="226"/>
      <c r="K579" s="166"/>
      <c r="L579" s="226"/>
      <c r="M579" s="166"/>
      <c r="N579" s="226"/>
      <c r="O579" s="166"/>
      <c r="P579" s="226"/>
      <c r="Q579" s="166"/>
      <c r="R579" s="226"/>
    </row>
    <row r="580" spans="2:18" ht="11.5" x14ac:dyDescent="0.25">
      <c r="B580" s="166"/>
      <c r="C580" s="166"/>
      <c r="D580" s="225"/>
      <c r="E580" s="225"/>
      <c r="F580" s="226"/>
      <c r="G580" s="166"/>
      <c r="H580" s="226"/>
      <c r="I580" s="166"/>
      <c r="J580" s="226"/>
      <c r="K580" s="166"/>
      <c r="L580" s="226"/>
      <c r="M580" s="166"/>
      <c r="N580" s="226"/>
      <c r="O580" s="166"/>
      <c r="P580" s="226"/>
      <c r="Q580" s="166"/>
      <c r="R580" s="226"/>
    </row>
    <row r="581" spans="2:18" ht="11.5" x14ac:dyDescent="0.25">
      <c r="B581" s="166"/>
      <c r="C581" s="166"/>
      <c r="D581" s="225"/>
      <c r="E581" s="225"/>
      <c r="F581" s="226"/>
      <c r="G581" s="166"/>
      <c r="H581" s="226"/>
      <c r="I581" s="166"/>
      <c r="J581" s="226"/>
      <c r="K581" s="166"/>
      <c r="L581" s="226"/>
      <c r="M581" s="166"/>
      <c r="N581" s="226"/>
      <c r="O581" s="166"/>
      <c r="P581" s="226"/>
      <c r="Q581" s="166"/>
      <c r="R581" s="226"/>
    </row>
    <row r="582" spans="2:18" ht="11.5" x14ac:dyDescent="0.25">
      <c r="B582" s="166"/>
      <c r="C582" s="166"/>
      <c r="D582" s="225"/>
      <c r="E582" s="225"/>
      <c r="F582" s="226"/>
      <c r="G582" s="166"/>
      <c r="H582" s="226"/>
      <c r="I582" s="166"/>
      <c r="J582" s="226"/>
      <c r="K582" s="166"/>
      <c r="L582" s="226"/>
      <c r="M582" s="166"/>
      <c r="N582" s="226"/>
      <c r="O582" s="166"/>
      <c r="P582" s="226"/>
      <c r="Q582" s="166"/>
      <c r="R582" s="226"/>
    </row>
    <row r="583" spans="2:18" ht="11.5" x14ac:dyDescent="0.25">
      <c r="B583" s="166"/>
      <c r="C583" s="166"/>
      <c r="D583" s="225"/>
      <c r="E583" s="225"/>
      <c r="F583" s="226"/>
      <c r="G583" s="166"/>
      <c r="H583" s="226"/>
      <c r="I583" s="166"/>
      <c r="J583" s="226"/>
      <c r="K583" s="166"/>
      <c r="L583" s="226"/>
      <c r="M583" s="166"/>
      <c r="N583" s="226"/>
      <c r="O583" s="166"/>
      <c r="P583" s="226"/>
      <c r="Q583" s="166"/>
      <c r="R583" s="226"/>
    </row>
    <row r="584" spans="2:18" ht="11.5" x14ac:dyDescent="0.25">
      <c r="B584" s="166"/>
      <c r="C584" s="166"/>
      <c r="D584" s="225"/>
      <c r="E584" s="225"/>
      <c r="F584" s="226"/>
      <c r="G584" s="166"/>
      <c r="H584" s="226"/>
      <c r="I584" s="166"/>
      <c r="J584" s="226"/>
      <c r="K584" s="166"/>
      <c r="L584" s="226"/>
      <c r="M584" s="166"/>
      <c r="N584" s="226"/>
      <c r="O584" s="166"/>
      <c r="P584" s="226"/>
      <c r="Q584" s="166"/>
      <c r="R584" s="226"/>
    </row>
    <row r="585" spans="2:18" ht="11.5" x14ac:dyDescent="0.25">
      <c r="B585" s="166"/>
      <c r="C585" s="166"/>
      <c r="D585" s="225"/>
      <c r="E585" s="225"/>
      <c r="F585" s="226"/>
      <c r="G585" s="166"/>
      <c r="H585" s="226"/>
      <c r="I585" s="166"/>
      <c r="J585" s="226"/>
      <c r="K585" s="166"/>
      <c r="L585" s="226"/>
      <c r="M585" s="166"/>
      <c r="N585" s="226"/>
      <c r="O585" s="166"/>
      <c r="P585" s="226"/>
      <c r="Q585" s="166"/>
      <c r="R585" s="226"/>
    </row>
    <row r="586" spans="2:18" ht="11.5" x14ac:dyDescent="0.25">
      <c r="B586" s="166"/>
      <c r="C586" s="166"/>
      <c r="D586" s="225"/>
      <c r="E586" s="225"/>
      <c r="F586" s="226"/>
      <c r="G586" s="166"/>
      <c r="H586" s="226"/>
      <c r="I586" s="166"/>
      <c r="J586" s="226"/>
      <c r="K586" s="166"/>
      <c r="L586" s="226"/>
      <c r="M586" s="166"/>
      <c r="N586" s="226"/>
      <c r="O586" s="166"/>
      <c r="P586" s="226"/>
      <c r="Q586" s="166"/>
      <c r="R586" s="226"/>
    </row>
    <row r="587" spans="2:18" ht="11.5" x14ac:dyDescent="0.25">
      <c r="B587" s="166"/>
      <c r="C587" s="166"/>
      <c r="D587" s="225"/>
      <c r="E587" s="225"/>
      <c r="F587" s="226"/>
      <c r="G587" s="166"/>
      <c r="H587" s="226"/>
      <c r="I587" s="166"/>
      <c r="J587" s="226"/>
      <c r="K587" s="166"/>
      <c r="L587" s="226"/>
      <c r="M587" s="166"/>
      <c r="N587" s="226"/>
      <c r="O587" s="166"/>
      <c r="P587" s="226"/>
      <c r="Q587" s="166"/>
      <c r="R587" s="226"/>
    </row>
    <row r="588" spans="2:18" ht="11.5" x14ac:dyDescent="0.25">
      <c r="B588" s="166"/>
      <c r="C588" s="166"/>
      <c r="D588" s="225"/>
      <c r="E588" s="225"/>
      <c r="F588" s="226"/>
      <c r="G588" s="166"/>
      <c r="H588" s="226"/>
      <c r="I588" s="166"/>
      <c r="J588" s="226"/>
      <c r="K588" s="166"/>
      <c r="L588" s="226"/>
      <c r="M588" s="166"/>
      <c r="N588" s="226"/>
      <c r="O588" s="166"/>
      <c r="P588" s="226"/>
      <c r="Q588" s="166"/>
      <c r="R588" s="226"/>
    </row>
    <row r="589" spans="2:18" ht="11.5" x14ac:dyDescent="0.25">
      <c r="B589" s="166"/>
      <c r="C589" s="166"/>
      <c r="D589" s="225"/>
      <c r="E589" s="225"/>
      <c r="F589" s="226"/>
      <c r="G589" s="166"/>
      <c r="H589" s="226"/>
      <c r="I589" s="166"/>
      <c r="J589" s="226"/>
      <c r="K589" s="166"/>
      <c r="L589" s="226"/>
      <c r="M589" s="166"/>
      <c r="N589" s="226"/>
      <c r="O589" s="166"/>
      <c r="P589" s="226"/>
      <c r="Q589" s="166"/>
      <c r="R589" s="226"/>
    </row>
    <row r="590" spans="2:18" ht="11.5" x14ac:dyDescent="0.25">
      <c r="B590" s="166"/>
      <c r="C590" s="166"/>
      <c r="D590" s="225"/>
      <c r="E590" s="225"/>
      <c r="F590" s="226"/>
      <c r="G590" s="166"/>
      <c r="H590" s="226"/>
      <c r="I590" s="166"/>
      <c r="J590" s="226"/>
      <c r="K590" s="166"/>
      <c r="L590" s="226"/>
      <c r="M590" s="166"/>
      <c r="N590" s="226"/>
      <c r="O590" s="166"/>
      <c r="P590" s="226"/>
      <c r="Q590" s="166"/>
      <c r="R590" s="226"/>
    </row>
    <row r="591" spans="2:18" ht="11.5" x14ac:dyDescent="0.25">
      <c r="B591" s="166"/>
      <c r="C591" s="166"/>
      <c r="D591" s="225"/>
      <c r="E591" s="225"/>
      <c r="F591" s="226"/>
      <c r="G591" s="166"/>
      <c r="H591" s="226"/>
      <c r="I591" s="166"/>
      <c r="J591" s="226"/>
      <c r="K591" s="166"/>
      <c r="L591" s="226"/>
      <c r="M591" s="166"/>
      <c r="N591" s="226"/>
      <c r="O591" s="166"/>
      <c r="P591" s="226"/>
      <c r="Q591" s="166"/>
      <c r="R591" s="226"/>
    </row>
    <row r="592" spans="2:18" ht="11.5" x14ac:dyDescent="0.25">
      <c r="B592" s="166"/>
      <c r="C592" s="166"/>
      <c r="D592" s="225"/>
      <c r="E592" s="225"/>
      <c r="F592" s="226"/>
      <c r="G592" s="166"/>
      <c r="H592" s="226"/>
      <c r="I592" s="166"/>
      <c r="J592" s="226"/>
      <c r="K592" s="166"/>
      <c r="L592" s="226"/>
      <c r="M592" s="166"/>
      <c r="N592" s="226"/>
      <c r="O592" s="166"/>
      <c r="P592" s="226"/>
      <c r="Q592" s="166"/>
      <c r="R592" s="226"/>
    </row>
    <row r="593" spans="2:18" ht="11.5" x14ac:dyDescent="0.25">
      <c r="B593" s="166"/>
      <c r="C593" s="166"/>
      <c r="D593" s="225"/>
      <c r="E593" s="225"/>
      <c r="F593" s="226"/>
      <c r="G593" s="166"/>
      <c r="H593" s="226"/>
      <c r="I593" s="166"/>
      <c r="J593" s="226"/>
      <c r="K593" s="166"/>
      <c r="L593" s="226"/>
      <c r="M593" s="166"/>
      <c r="N593" s="226"/>
      <c r="O593" s="166"/>
      <c r="P593" s="226"/>
      <c r="Q593" s="166"/>
      <c r="R593" s="226"/>
    </row>
    <row r="594" spans="2:18" ht="11.5" x14ac:dyDescent="0.25">
      <c r="B594" s="166"/>
      <c r="C594" s="166"/>
      <c r="D594" s="225"/>
      <c r="E594" s="225"/>
      <c r="F594" s="226"/>
      <c r="G594" s="166"/>
      <c r="H594" s="226"/>
      <c r="I594" s="166"/>
      <c r="J594" s="226"/>
      <c r="K594" s="166"/>
      <c r="L594" s="226"/>
      <c r="M594" s="166"/>
      <c r="N594" s="226"/>
      <c r="O594" s="166"/>
      <c r="P594" s="226"/>
      <c r="Q594" s="166"/>
      <c r="R594" s="226"/>
    </row>
    <row r="595" spans="2:18" ht="11.5" x14ac:dyDescent="0.25">
      <c r="B595" s="166"/>
      <c r="C595" s="166"/>
      <c r="D595" s="225"/>
      <c r="E595" s="225"/>
      <c r="F595" s="226"/>
      <c r="G595" s="166"/>
      <c r="H595" s="226"/>
      <c r="I595" s="166"/>
      <c r="J595" s="226"/>
      <c r="K595" s="166"/>
      <c r="L595" s="226"/>
      <c r="M595" s="166"/>
      <c r="N595" s="226"/>
      <c r="O595" s="166"/>
      <c r="P595" s="226"/>
      <c r="Q595" s="166"/>
      <c r="R595" s="226"/>
    </row>
    <row r="596" spans="2:18" ht="11.5" x14ac:dyDescent="0.25">
      <c r="B596" s="166"/>
      <c r="C596" s="166"/>
      <c r="D596" s="225"/>
      <c r="E596" s="225"/>
      <c r="F596" s="226"/>
      <c r="G596" s="166"/>
      <c r="H596" s="226"/>
      <c r="I596" s="166"/>
      <c r="J596" s="226"/>
      <c r="K596" s="166"/>
      <c r="L596" s="226"/>
      <c r="M596" s="166"/>
      <c r="N596" s="226"/>
      <c r="O596" s="166"/>
      <c r="P596" s="226"/>
      <c r="Q596" s="166"/>
      <c r="R596" s="226"/>
    </row>
    <row r="597" spans="2:18" ht="11.5" x14ac:dyDescent="0.25">
      <c r="B597" s="166"/>
      <c r="C597" s="166"/>
      <c r="D597" s="225"/>
      <c r="E597" s="225"/>
      <c r="F597" s="226"/>
      <c r="G597" s="166"/>
      <c r="H597" s="226"/>
      <c r="I597" s="166"/>
      <c r="J597" s="226"/>
      <c r="K597" s="166"/>
      <c r="L597" s="226"/>
      <c r="M597" s="166"/>
      <c r="N597" s="226"/>
      <c r="O597" s="166"/>
      <c r="P597" s="226"/>
      <c r="Q597" s="166"/>
      <c r="R597" s="226"/>
    </row>
    <row r="598" spans="2:18" ht="11.5" x14ac:dyDescent="0.25">
      <c r="B598" s="166"/>
      <c r="C598" s="166"/>
      <c r="D598" s="225"/>
      <c r="E598" s="225"/>
      <c r="F598" s="226"/>
      <c r="G598" s="166"/>
      <c r="H598" s="226"/>
      <c r="I598" s="166"/>
      <c r="J598" s="226"/>
      <c r="K598" s="166"/>
      <c r="L598" s="226"/>
      <c r="M598" s="166"/>
      <c r="N598" s="226"/>
      <c r="O598" s="166"/>
      <c r="P598" s="226"/>
      <c r="Q598" s="166"/>
      <c r="R598" s="226"/>
    </row>
    <row r="599" spans="2:18" ht="11.5" x14ac:dyDescent="0.25">
      <c r="B599" s="166"/>
      <c r="C599" s="166"/>
      <c r="D599" s="225"/>
      <c r="E599" s="225"/>
      <c r="F599" s="226"/>
      <c r="G599" s="166"/>
      <c r="H599" s="226"/>
      <c r="I599" s="166"/>
      <c r="J599" s="226"/>
      <c r="K599" s="166"/>
      <c r="L599" s="226"/>
      <c r="M599" s="166"/>
      <c r="N599" s="226"/>
      <c r="O599" s="166"/>
      <c r="P599" s="226"/>
      <c r="Q599" s="166"/>
      <c r="R599" s="226"/>
    </row>
    <row r="600" spans="2:18" ht="11.5" x14ac:dyDescent="0.25">
      <c r="B600" s="166"/>
      <c r="C600" s="166"/>
      <c r="D600" s="225"/>
      <c r="E600" s="225"/>
      <c r="F600" s="226"/>
      <c r="G600" s="166"/>
      <c r="H600" s="226"/>
      <c r="I600" s="166"/>
      <c r="J600" s="226"/>
      <c r="K600" s="166"/>
      <c r="L600" s="226"/>
      <c r="M600" s="166"/>
      <c r="N600" s="226"/>
      <c r="O600" s="166"/>
      <c r="P600" s="226"/>
      <c r="Q600" s="166"/>
      <c r="R600" s="226"/>
    </row>
    <row r="601" spans="2:18" ht="11.5" x14ac:dyDescent="0.25">
      <c r="B601" s="166"/>
      <c r="C601" s="166"/>
      <c r="D601" s="225"/>
      <c r="E601" s="225"/>
      <c r="F601" s="226"/>
      <c r="G601" s="166"/>
      <c r="H601" s="226"/>
      <c r="I601" s="166"/>
      <c r="J601" s="226"/>
      <c r="K601" s="166"/>
      <c r="L601" s="226"/>
      <c r="M601" s="166"/>
      <c r="N601" s="226"/>
      <c r="O601" s="166"/>
      <c r="P601" s="226"/>
      <c r="Q601" s="166"/>
      <c r="R601" s="226"/>
    </row>
    <row r="602" spans="2:18" ht="11.5" x14ac:dyDescent="0.25">
      <c r="B602" s="166"/>
      <c r="C602" s="166"/>
      <c r="D602" s="225"/>
      <c r="E602" s="225"/>
      <c r="F602" s="226"/>
      <c r="G602" s="166"/>
      <c r="H602" s="226"/>
      <c r="I602" s="166"/>
      <c r="J602" s="226"/>
      <c r="K602" s="166"/>
      <c r="L602" s="226"/>
      <c r="M602" s="166"/>
      <c r="N602" s="226"/>
      <c r="O602" s="166"/>
      <c r="P602" s="226"/>
      <c r="Q602" s="166"/>
      <c r="R602" s="226"/>
    </row>
    <row r="603" spans="2:18" ht="11.5" x14ac:dyDescent="0.25">
      <c r="B603" s="166"/>
      <c r="C603" s="166"/>
      <c r="D603" s="225"/>
      <c r="E603" s="225"/>
      <c r="F603" s="226"/>
      <c r="G603" s="166"/>
      <c r="H603" s="226"/>
      <c r="I603" s="166"/>
      <c r="J603" s="226"/>
      <c r="K603" s="166"/>
      <c r="L603" s="226"/>
      <c r="M603" s="166"/>
      <c r="N603" s="226"/>
      <c r="O603" s="166"/>
      <c r="P603" s="226"/>
      <c r="Q603" s="166"/>
      <c r="R603" s="226"/>
    </row>
    <row r="604" spans="2:18" ht="11.5" x14ac:dyDescent="0.25">
      <c r="B604" s="166"/>
      <c r="C604" s="166"/>
      <c r="D604" s="225"/>
      <c r="E604" s="225"/>
      <c r="F604" s="226"/>
      <c r="G604" s="166"/>
      <c r="H604" s="226"/>
      <c r="I604" s="166"/>
      <c r="J604" s="226"/>
      <c r="K604" s="166"/>
      <c r="L604" s="226"/>
      <c r="M604" s="166"/>
      <c r="N604" s="226"/>
      <c r="O604" s="166"/>
      <c r="P604" s="226"/>
      <c r="Q604" s="166"/>
      <c r="R604" s="226"/>
    </row>
    <row r="605" spans="2:18" ht="11.5" x14ac:dyDescent="0.25">
      <c r="B605" s="166"/>
      <c r="C605" s="166"/>
      <c r="D605" s="225"/>
      <c r="E605" s="225"/>
      <c r="F605" s="226"/>
      <c r="G605" s="166"/>
      <c r="H605" s="226"/>
      <c r="I605" s="166"/>
      <c r="J605" s="226"/>
      <c r="K605" s="166"/>
      <c r="L605" s="226"/>
      <c r="M605" s="166"/>
      <c r="N605" s="226"/>
      <c r="O605" s="166"/>
      <c r="P605" s="226"/>
      <c r="Q605" s="166"/>
      <c r="R605" s="226"/>
    </row>
    <row r="606" spans="2:18" ht="11.5" x14ac:dyDescent="0.25">
      <c r="B606" s="166"/>
      <c r="C606" s="166"/>
      <c r="D606" s="225"/>
      <c r="E606" s="225"/>
      <c r="F606" s="226"/>
      <c r="G606" s="166"/>
      <c r="H606" s="226"/>
      <c r="I606" s="166"/>
      <c r="J606" s="226"/>
      <c r="K606" s="166"/>
      <c r="L606" s="226"/>
      <c r="M606" s="166"/>
      <c r="N606" s="226"/>
      <c r="O606" s="166"/>
      <c r="P606" s="226"/>
      <c r="Q606" s="166"/>
      <c r="R606" s="226"/>
    </row>
    <row r="607" spans="2:18" ht="11.5" x14ac:dyDescent="0.25">
      <c r="B607" s="166"/>
      <c r="C607" s="166"/>
      <c r="D607" s="225"/>
      <c r="E607" s="225"/>
      <c r="F607" s="226"/>
      <c r="G607" s="166"/>
      <c r="H607" s="226"/>
      <c r="I607" s="166"/>
      <c r="J607" s="226"/>
      <c r="K607" s="166"/>
      <c r="L607" s="226"/>
      <c r="M607" s="166"/>
      <c r="N607" s="226"/>
      <c r="O607" s="166"/>
      <c r="P607" s="226"/>
      <c r="Q607" s="166"/>
      <c r="R607" s="226"/>
    </row>
    <row r="608" spans="2:18" ht="11.5" x14ac:dyDescent="0.25">
      <c r="B608" s="166"/>
      <c r="C608" s="166"/>
      <c r="D608" s="225"/>
      <c r="E608" s="225"/>
      <c r="F608" s="226"/>
      <c r="G608" s="166"/>
      <c r="H608" s="226"/>
      <c r="I608" s="166"/>
      <c r="J608" s="226"/>
      <c r="K608" s="166"/>
      <c r="L608" s="226"/>
      <c r="M608" s="166"/>
      <c r="N608" s="226"/>
      <c r="O608" s="166"/>
      <c r="P608" s="226"/>
      <c r="Q608" s="166"/>
      <c r="R608" s="226"/>
    </row>
    <row r="609" spans="2:18" ht="11.5" x14ac:dyDescent="0.25">
      <c r="B609" s="166"/>
      <c r="C609" s="166"/>
      <c r="D609" s="225"/>
      <c r="E609" s="225"/>
      <c r="F609" s="226"/>
      <c r="G609" s="166"/>
      <c r="H609" s="226"/>
      <c r="I609" s="166"/>
      <c r="J609" s="226"/>
      <c r="K609" s="166"/>
      <c r="L609" s="226"/>
      <c r="M609" s="166"/>
      <c r="N609" s="226"/>
      <c r="O609" s="166"/>
      <c r="P609" s="226"/>
      <c r="Q609" s="166"/>
      <c r="R609" s="226"/>
    </row>
    <row r="610" spans="2:18" ht="11.5" x14ac:dyDescent="0.25">
      <c r="B610" s="166"/>
      <c r="C610" s="166"/>
      <c r="D610" s="225"/>
      <c r="E610" s="225"/>
      <c r="F610" s="226"/>
      <c r="G610" s="166"/>
      <c r="H610" s="226"/>
      <c r="I610" s="166"/>
      <c r="J610" s="226"/>
      <c r="K610" s="166"/>
      <c r="L610" s="226"/>
      <c r="M610" s="166"/>
      <c r="N610" s="226"/>
      <c r="O610" s="166"/>
      <c r="P610" s="226"/>
      <c r="Q610" s="166"/>
      <c r="R610" s="226"/>
    </row>
    <row r="611" spans="2:18" ht="11.5" x14ac:dyDescent="0.25">
      <c r="B611" s="166"/>
      <c r="C611" s="166"/>
      <c r="D611" s="225"/>
      <c r="E611" s="225"/>
      <c r="F611" s="226"/>
      <c r="G611" s="166"/>
      <c r="H611" s="226"/>
      <c r="I611" s="166"/>
      <c r="J611" s="226"/>
      <c r="K611" s="166"/>
      <c r="L611" s="226"/>
      <c r="M611" s="166"/>
      <c r="N611" s="226"/>
      <c r="O611" s="166"/>
      <c r="P611" s="226"/>
      <c r="Q611" s="166"/>
      <c r="R611" s="226"/>
    </row>
    <row r="612" spans="2:18" ht="11.5" x14ac:dyDescent="0.25">
      <c r="B612" s="166"/>
      <c r="C612" s="166"/>
      <c r="D612" s="225"/>
      <c r="E612" s="225"/>
      <c r="F612" s="226"/>
      <c r="G612" s="166"/>
      <c r="H612" s="226"/>
      <c r="I612" s="166"/>
      <c r="J612" s="226"/>
      <c r="K612" s="166"/>
      <c r="L612" s="226"/>
      <c r="M612" s="166"/>
      <c r="N612" s="226"/>
      <c r="O612" s="166"/>
      <c r="P612" s="226"/>
      <c r="Q612" s="166"/>
      <c r="R612" s="226"/>
    </row>
    <row r="613" spans="2:18" ht="11.5" x14ac:dyDescent="0.25">
      <c r="B613" s="166"/>
      <c r="C613" s="166"/>
      <c r="D613" s="225"/>
      <c r="E613" s="225"/>
      <c r="F613" s="226"/>
      <c r="G613" s="166"/>
      <c r="H613" s="226"/>
      <c r="I613" s="166"/>
      <c r="J613" s="226"/>
      <c r="K613" s="166"/>
      <c r="L613" s="226"/>
      <c r="M613" s="166"/>
      <c r="N613" s="226"/>
      <c r="O613" s="166"/>
      <c r="P613" s="226"/>
      <c r="Q613" s="166"/>
      <c r="R613" s="226"/>
    </row>
    <row r="614" spans="2:18" ht="11.5" x14ac:dyDescent="0.25">
      <c r="B614" s="166"/>
      <c r="C614" s="166"/>
      <c r="D614" s="225"/>
      <c r="E614" s="225"/>
      <c r="F614" s="226"/>
      <c r="G614" s="166"/>
      <c r="H614" s="226"/>
      <c r="I614" s="166"/>
      <c r="J614" s="226"/>
      <c r="K614" s="166"/>
      <c r="L614" s="226"/>
      <c r="M614" s="166"/>
      <c r="N614" s="226"/>
      <c r="O614" s="166"/>
      <c r="P614" s="226"/>
      <c r="Q614" s="166"/>
      <c r="R614" s="226"/>
    </row>
    <row r="615" spans="2:18" ht="11.5" x14ac:dyDescent="0.25">
      <c r="B615" s="166"/>
      <c r="C615" s="166"/>
      <c r="D615" s="225"/>
      <c r="E615" s="225"/>
      <c r="F615" s="226"/>
      <c r="G615" s="166"/>
      <c r="H615" s="226"/>
      <c r="I615" s="166"/>
      <c r="J615" s="226"/>
      <c r="K615" s="166"/>
      <c r="L615" s="226"/>
      <c r="M615" s="166"/>
      <c r="N615" s="226"/>
      <c r="O615" s="166"/>
      <c r="P615" s="226"/>
      <c r="Q615" s="166"/>
      <c r="R615" s="226"/>
    </row>
    <row r="616" spans="2:18" ht="11.5" x14ac:dyDescent="0.25">
      <c r="B616" s="166"/>
      <c r="C616" s="166"/>
      <c r="D616" s="225"/>
      <c r="E616" s="225"/>
      <c r="F616" s="226"/>
      <c r="G616" s="166"/>
      <c r="H616" s="226"/>
      <c r="I616" s="166"/>
      <c r="J616" s="226"/>
      <c r="K616" s="166"/>
      <c r="L616" s="226"/>
      <c r="M616" s="166"/>
      <c r="N616" s="226"/>
      <c r="O616" s="166"/>
      <c r="P616" s="226"/>
      <c r="Q616" s="166"/>
      <c r="R616" s="226"/>
    </row>
    <row r="617" spans="2:18" ht="11.5" x14ac:dyDescent="0.25">
      <c r="B617" s="166"/>
      <c r="C617" s="166"/>
      <c r="D617" s="225"/>
      <c r="E617" s="225"/>
      <c r="F617" s="226"/>
      <c r="G617" s="166"/>
      <c r="H617" s="226"/>
      <c r="I617" s="166"/>
      <c r="J617" s="226"/>
      <c r="K617" s="166"/>
      <c r="L617" s="226"/>
      <c r="M617" s="166"/>
      <c r="N617" s="226"/>
      <c r="O617" s="166"/>
      <c r="P617" s="226"/>
      <c r="Q617" s="166"/>
      <c r="R617" s="226"/>
    </row>
    <row r="618" spans="2:18" ht="11.5" x14ac:dyDescent="0.25">
      <c r="B618" s="166"/>
      <c r="C618" s="166"/>
      <c r="D618" s="225"/>
      <c r="E618" s="225"/>
      <c r="F618" s="226"/>
      <c r="G618" s="166"/>
      <c r="H618" s="226"/>
      <c r="I618" s="166"/>
      <c r="J618" s="226"/>
      <c r="K618" s="166"/>
      <c r="L618" s="226"/>
      <c r="M618" s="166"/>
      <c r="N618" s="226"/>
      <c r="O618" s="166"/>
      <c r="P618" s="226"/>
      <c r="Q618" s="166"/>
      <c r="R618" s="226"/>
    </row>
    <row r="619" spans="2:18" ht="11.5" x14ac:dyDescent="0.25">
      <c r="B619" s="166"/>
      <c r="C619" s="166"/>
      <c r="D619" s="225"/>
      <c r="E619" s="225"/>
      <c r="F619" s="226"/>
      <c r="G619" s="166"/>
      <c r="H619" s="226"/>
      <c r="I619" s="166"/>
      <c r="J619" s="226"/>
      <c r="K619" s="166"/>
      <c r="L619" s="226"/>
      <c r="M619" s="166"/>
      <c r="N619" s="226"/>
      <c r="O619" s="166"/>
      <c r="P619" s="226"/>
      <c r="Q619" s="166"/>
      <c r="R619" s="226"/>
    </row>
    <row r="620" spans="2:18" ht="11.5" x14ac:dyDescent="0.25">
      <c r="B620" s="166"/>
      <c r="C620" s="166"/>
      <c r="D620" s="225"/>
      <c r="E620" s="225"/>
      <c r="F620" s="226"/>
      <c r="G620" s="166"/>
      <c r="H620" s="226"/>
      <c r="I620" s="166"/>
      <c r="J620" s="226"/>
      <c r="K620" s="166"/>
      <c r="L620" s="226"/>
      <c r="M620" s="166"/>
      <c r="N620" s="226"/>
      <c r="O620" s="166"/>
      <c r="P620" s="226"/>
      <c r="Q620" s="166"/>
      <c r="R620" s="226"/>
    </row>
    <row r="621" spans="2:18" ht="11.5" x14ac:dyDescent="0.25">
      <c r="B621" s="166"/>
      <c r="C621" s="166"/>
      <c r="D621" s="225"/>
      <c r="E621" s="225"/>
      <c r="F621" s="226"/>
      <c r="G621" s="166"/>
      <c r="H621" s="226"/>
      <c r="I621" s="166"/>
      <c r="J621" s="226"/>
      <c r="K621" s="166"/>
      <c r="L621" s="226"/>
      <c r="M621" s="166"/>
      <c r="N621" s="226"/>
      <c r="O621" s="166"/>
      <c r="P621" s="226"/>
      <c r="Q621" s="166"/>
      <c r="R621" s="226"/>
    </row>
    <row r="622" spans="2:18" ht="11.5" x14ac:dyDescent="0.25">
      <c r="B622" s="166"/>
      <c r="C622" s="166"/>
      <c r="D622" s="225"/>
      <c r="E622" s="225"/>
      <c r="F622" s="226"/>
      <c r="G622" s="166"/>
      <c r="H622" s="226"/>
      <c r="I622" s="166"/>
      <c r="J622" s="226"/>
      <c r="K622" s="166"/>
      <c r="L622" s="226"/>
      <c r="M622" s="166"/>
      <c r="N622" s="226"/>
      <c r="O622" s="166"/>
      <c r="P622" s="226"/>
      <c r="Q622" s="166"/>
      <c r="R622" s="226"/>
    </row>
    <row r="623" spans="2:18" ht="11.5" x14ac:dyDescent="0.25">
      <c r="B623" s="166"/>
      <c r="C623" s="166"/>
      <c r="D623" s="225"/>
      <c r="E623" s="225"/>
      <c r="F623" s="226"/>
      <c r="G623" s="166"/>
      <c r="H623" s="226"/>
      <c r="I623" s="166"/>
      <c r="J623" s="226"/>
      <c r="K623" s="166"/>
      <c r="L623" s="226"/>
      <c r="M623" s="166"/>
      <c r="N623" s="226"/>
      <c r="O623" s="166"/>
      <c r="P623" s="226"/>
      <c r="Q623" s="166"/>
      <c r="R623" s="226"/>
    </row>
    <row r="624" spans="2:18" ht="11.5" x14ac:dyDescent="0.25">
      <c r="B624" s="166"/>
      <c r="C624" s="166"/>
      <c r="D624" s="225"/>
      <c r="E624" s="225"/>
      <c r="F624" s="226"/>
      <c r="G624" s="166"/>
      <c r="H624" s="226"/>
      <c r="I624" s="166"/>
      <c r="J624" s="226"/>
      <c r="K624" s="166"/>
      <c r="L624" s="226"/>
      <c r="M624" s="166"/>
      <c r="N624" s="226"/>
      <c r="O624" s="166"/>
      <c r="P624" s="226"/>
      <c r="Q624" s="166"/>
      <c r="R624" s="226"/>
    </row>
    <row r="625" spans="2:18" ht="11.5" x14ac:dyDescent="0.25">
      <c r="B625" s="166"/>
      <c r="C625" s="166"/>
      <c r="D625" s="225"/>
      <c r="E625" s="225"/>
      <c r="F625" s="226"/>
      <c r="G625" s="166"/>
      <c r="H625" s="226"/>
      <c r="I625" s="166"/>
      <c r="J625" s="226"/>
      <c r="K625" s="166"/>
      <c r="L625" s="226"/>
      <c r="M625" s="166"/>
      <c r="N625" s="226"/>
      <c r="O625" s="166"/>
      <c r="P625" s="226"/>
      <c r="Q625" s="166"/>
      <c r="R625" s="226"/>
    </row>
    <row r="626" spans="2:18" ht="11.5" x14ac:dyDescent="0.25">
      <c r="B626" s="166"/>
      <c r="C626" s="166"/>
      <c r="D626" s="225"/>
      <c r="E626" s="225"/>
      <c r="F626" s="226"/>
      <c r="G626" s="166"/>
      <c r="H626" s="226"/>
      <c r="I626" s="166"/>
      <c r="J626" s="226"/>
      <c r="K626" s="166"/>
      <c r="L626" s="226"/>
      <c r="M626" s="166"/>
      <c r="N626" s="226"/>
      <c r="O626" s="166"/>
      <c r="P626" s="226"/>
      <c r="Q626" s="166"/>
      <c r="R626" s="226"/>
    </row>
    <row r="627" spans="2:18" ht="11.5" x14ac:dyDescent="0.25">
      <c r="B627" s="166"/>
      <c r="C627" s="166"/>
      <c r="D627" s="225"/>
      <c r="E627" s="225"/>
      <c r="F627" s="226"/>
      <c r="G627" s="166"/>
      <c r="H627" s="226"/>
      <c r="I627" s="166"/>
      <c r="J627" s="226"/>
      <c r="K627" s="166"/>
      <c r="L627" s="226"/>
      <c r="M627" s="166"/>
      <c r="N627" s="226"/>
      <c r="O627" s="166"/>
      <c r="P627" s="226"/>
      <c r="Q627" s="166"/>
      <c r="R627" s="226"/>
    </row>
    <row r="628" spans="2:18" ht="11.5" x14ac:dyDescent="0.25">
      <c r="B628" s="166"/>
      <c r="C628" s="166"/>
      <c r="D628" s="225"/>
      <c r="E628" s="225"/>
      <c r="F628" s="226"/>
      <c r="G628" s="166"/>
      <c r="H628" s="226"/>
      <c r="I628" s="166"/>
      <c r="J628" s="226"/>
      <c r="K628" s="166"/>
      <c r="L628" s="226"/>
      <c r="M628" s="166"/>
      <c r="N628" s="226"/>
      <c r="O628" s="166"/>
      <c r="P628" s="226"/>
      <c r="Q628" s="166"/>
      <c r="R628" s="226"/>
    </row>
    <row r="629" spans="2:18" ht="11.5" x14ac:dyDescent="0.25">
      <c r="B629" s="166"/>
      <c r="C629" s="166"/>
      <c r="D629" s="225"/>
      <c r="E629" s="225"/>
      <c r="F629" s="226"/>
      <c r="G629" s="166"/>
      <c r="H629" s="226"/>
      <c r="I629" s="166"/>
      <c r="J629" s="226"/>
      <c r="K629" s="166"/>
      <c r="L629" s="226"/>
      <c r="M629" s="166"/>
      <c r="N629" s="226"/>
      <c r="O629" s="166"/>
      <c r="P629" s="226"/>
      <c r="Q629" s="166"/>
      <c r="R629" s="226"/>
    </row>
    <row r="630" spans="2:18" ht="11.5" x14ac:dyDescent="0.25">
      <c r="B630" s="166"/>
      <c r="C630" s="166"/>
      <c r="D630" s="225"/>
      <c r="E630" s="225"/>
      <c r="F630" s="226"/>
      <c r="G630" s="166"/>
      <c r="H630" s="226"/>
      <c r="I630" s="166"/>
      <c r="J630" s="226"/>
      <c r="K630" s="166"/>
      <c r="L630" s="226"/>
      <c r="M630" s="166"/>
      <c r="N630" s="226"/>
      <c r="O630" s="166"/>
      <c r="P630" s="226"/>
      <c r="Q630" s="166"/>
      <c r="R630" s="226"/>
    </row>
    <row r="631" spans="2:18" ht="11.5" x14ac:dyDescent="0.25">
      <c r="B631" s="166"/>
      <c r="C631" s="166"/>
      <c r="D631" s="225"/>
      <c r="E631" s="225"/>
      <c r="F631" s="226"/>
      <c r="G631" s="166"/>
      <c r="H631" s="226"/>
      <c r="I631" s="166"/>
      <c r="J631" s="226"/>
      <c r="K631" s="166"/>
      <c r="L631" s="226"/>
      <c r="M631" s="166"/>
      <c r="N631" s="226"/>
      <c r="O631" s="166"/>
      <c r="P631" s="226"/>
      <c r="Q631" s="166"/>
      <c r="R631" s="226"/>
    </row>
    <row r="632" spans="2:18" ht="11.5" x14ac:dyDescent="0.25">
      <c r="B632" s="166"/>
      <c r="C632" s="166"/>
      <c r="D632" s="225"/>
      <c r="E632" s="225"/>
      <c r="F632" s="226"/>
      <c r="G632" s="166"/>
      <c r="H632" s="226"/>
      <c r="I632" s="166"/>
      <c r="J632" s="226"/>
      <c r="K632" s="166"/>
      <c r="L632" s="226"/>
      <c r="M632" s="166"/>
      <c r="N632" s="226"/>
      <c r="O632" s="166"/>
      <c r="P632" s="226"/>
      <c r="Q632" s="166"/>
      <c r="R632" s="226"/>
    </row>
    <row r="633" spans="2:18" ht="11.5" x14ac:dyDescent="0.25">
      <c r="B633" s="166"/>
      <c r="C633" s="166"/>
      <c r="D633" s="225"/>
      <c r="E633" s="225"/>
      <c r="F633" s="226"/>
      <c r="G633" s="166"/>
      <c r="H633" s="226"/>
      <c r="I633" s="166"/>
      <c r="J633" s="226"/>
      <c r="K633" s="166"/>
      <c r="L633" s="226"/>
      <c r="M633" s="166"/>
      <c r="N633" s="226"/>
      <c r="O633" s="166"/>
      <c r="P633" s="226"/>
      <c r="Q633" s="166"/>
      <c r="R633" s="226"/>
    </row>
    <row r="634" spans="2:18" ht="11.5" x14ac:dyDescent="0.25">
      <c r="B634" s="166"/>
      <c r="C634" s="166"/>
      <c r="D634" s="225"/>
      <c r="E634" s="225"/>
      <c r="F634" s="226"/>
      <c r="G634" s="166"/>
      <c r="H634" s="226"/>
      <c r="I634" s="166"/>
      <c r="J634" s="226"/>
      <c r="K634" s="166"/>
      <c r="L634" s="226"/>
      <c r="M634" s="166"/>
      <c r="N634" s="226"/>
      <c r="O634" s="166"/>
      <c r="P634" s="226"/>
      <c r="Q634" s="166"/>
      <c r="R634" s="226"/>
    </row>
    <row r="635" spans="2:18" ht="11.5" x14ac:dyDescent="0.25">
      <c r="B635" s="166"/>
      <c r="C635" s="166"/>
      <c r="D635" s="225"/>
      <c r="E635" s="225"/>
      <c r="F635" s="226"/>
      <c r="G635" s="166"/>
      <c r="H635" s="226"/>
      <c r="I635" s="166"/>
      <c r="J635" s="226"/>
      <c r="K635" s="166"/>
      <c r="L635" s="226"/>
      <c r="M635" s="166"/>
      <c r="N635" s="226"/>
      <c r="O635" s="166"/>
      <c r="P635" s="226"/>
      <c r="Q635" s="166"/>
      <c r="R635" s="226"/>
    </row>
    <row r="636" spans="2:18" ht="11.5" x14ac:dyDescent="0.25">
      <c r="B636" s="166"/>
      <c r="C636" s="166"/>
      <c r="D636" s="225"/>
      <c r="E636" s="225"/>
      <c r="F636" s="226"/>
      <c r="G636" s="166"/>
      <c r="H636" s="226"/>
      <c r="I636" s="166"/>
      <c r="J636" s="226"/>
      <c r="K636" s="166"/>
      <c r="L636" s="226"/>
      <c r="M636" s="166"/>
      <c r="N636" s="226"/>
      <c r="O636" s="166"/>
      <c r="P636" s="226"/>
      <c r="Q636" s="166"/>
      <c r="R636" s="226"/>
    </row>
    <row r="637" spans="2:18" ht="11.5" x14ac:dyDescent="0.25">
      <c r="B637" s="166"/>
      <c r="C637" s="166"/>
      <c r="D637" s="225"/>
      <c r="E637" s="225"/>
      <c r="F637" s="226"/>
      <c r="G637" s="166"/>
      <c r="H637" s="226"/>
      <c r="I637" s="166"/>
      <c r="J637" s="226"/>
      <c r="K637" s="166"/>
      <c r="L637" s="226"/>
      <c r="M637" s="166"/>
      <c r="N637" s="226"/>
      <c r="O637" s="166"/>
      <c r="P637" s="226"/>
      <c r="Q637" s="166"/>
      <c r="R637" s="226"/>
    </row>
    <row r="638" spans="2:18" ht="11.5" x14ac:dyDescent="0.25">
      <c r="B638" s="166"/>
      <c r="C638" s="166"/>
      <c r="D638" s="225"/>
      <c r="E638" s="225"/>
      <c r="F638" s="226"/>
      <c r="G638" s="166"/>
      <c r="H638" s="226"/>
      <c r="I638" s="166"/>
      <c r="J638" s="226"/>
      <c r="K638" s="166"/>
      <c r="L638" s="226"/>
      <c r="M638" s="166"/>
      <c r="N638" s="226"/>
      <c r="O638" s="166"/>
      <c r="P638" s="226"/>
      <c r="Q638" s="166"/>
      <c r="R638" s="226"/>
    </row>
    <row r="639" spans="2:18" ht="11.5" x14ac:dyDescent="0.25">
      <c r="B639" s="166"/>
      <c r="C639" s="166"/>
      <c r="D639" s="225"/>
      <c r="E639" s="225"/>
      <c r="F639" s="226"/>
      <c r="G639" s="166"/>
      <c r="H639" s="226"/>
      <c r="I639" s="166"/>
      <c r="J639" s="226"/>
      <c r="K639" s="166"/>
      <c r="L639" s="226"/>
      <c r="M639" s="166"/>
      <c r="N639" s="226"/>
      <c r="O639" s="166"/>
      <c r="P639" s="226"/>
      <c r="Q639" s="166"/>
      <c r="R639" s="226"/>
    </row>
    <row r="640" spans="2:18" ht="11.5" x14ac:dyDescent="0.25">
      <c r="B640" s="166"/>
      <c r="C640" s="166"/>
      <c r="D640" s="225"/>
      <c r="E640" s="225"/>
      <c r="F640" s="226"/>
      <c r="G640" s="166"/>
      <c r="H640" s="226"/>
      <c r="I640" s="166"/>
      <c r="J640" s="226"/>
      <c r="K640" s="166"/>
      <c r="L640" s="226"/>
      <c r="M640" s="166"/>
      <c r="N640" s="226"/>
      <c r="O640" s="166"/>
      <c r="P640" s="226"/>
      <c r="Q640" s="166"/>
      <c r="R640" s="226"/>
    </row>
    <row r="641" spans="2:18" ht="11.5" x14ac:dyDescent="0.25">
      <c r="B641" s="166"/>
      <c r="C641" s="166"/>
      <c r="D641" s="225"/>
      <c r="E641" s="225"/>
      <c r="F641" s="226"/>
      <c r="G641" s="166"/>
      <c r="H641" s="226"/>
      <c r="I641" s="166"/>
      <c r="J641" s="226"/>
      <c r="K641" s="166"/>
      <c r="L641" s="226"/>
      <c r="M641" s="166"/>
      <c r="N641" s="226"/>
      <c r="O641" s="166"/>
      <c r="P641" s="226"/>
      <c r="Q641" s="166"/>
      <c r="R641" s="226"/>
    </row>
    <row r="642" spans="2:18" ht="11.5" x14ac:dyDescent="0.25">
      <c r="B642" s="166"/>
      <c r="C642" s="166"/>
      <c r="D642" s="225"/>
      <c r="E642" s="225"/>
      <c r="F642" s="226"/>
      <c r="G642" s="166"/>
      <c r="H642" s="226"/>
      <c r="I642" s="166"/>
      <c r="J642" s="226"/>
      <c r="K642" s="166"/>
      <c r="L642" s="226"/>
      <c r="M642" s="166"/>
      <c r="N642" s="226"/>
      <c r="O642" s="166"/>
      <c r="P642" s="226"/>
      <c r="Q642" s="166"/>
      <c r="R642" s="226"/>
    </row>
    <row r="643" spans="2:18" ht="11.5" x14ac:dyDescent="0.25">
      <c r="B643" s="166"/>
      <c r="C643" s="166"/>
      <c r="D643" s="225"/>
      <c r="E643" s="225"/>
      <c r="F643" s="226"/>
      <c r="G643" s="166"/>
      <c r="H643" s="226"/>
      <c r="I643" s="166"/>
      <c r="J643" s="226"/>
      <c r="K643" s="166"/>
      <c r="L643" s="226"/>
      <c r="M643" s="166"/>
      <c r="N643" s="226"/>
      <c r="O643" s="166"/>
      <c r="P643" s="226"/>
      <c r="Q643" s="166"/>
      <c r="R643" s="226"/>
    </row>
    <row r="644" spans="2:18" ht="11.5" x14ac:dyDescent="0.25">
      <c r="B644" s="166"/>
      <c r="C644" s="166"/>
      <c r="D644" s="225"/>
      <c r="E644" s="225"/>
      <c r="F644" s="226"/>
      <c r="G644" s="166"/>
      <c r="H644" s="226"/>
      <c r="I644" s="166"/>
      <c r="J644" s="226"/>
      <c r="K644" s="166"/>
      <c r="L644" s="226"/>
      <c r="M644" s="166"/>
      <c r="N644" s="226"/>
      <c r="O644" s="166"/>
      <c r="P644" s="226"/>
      <c r="Q644" s="166"/>
      <c r="R644" s="226"/>
    </row>
    <row r="645" spans="2:18" ht="11.5" x14ac:dyDescent="0.25">
      <c r="B645" s="166"/>
      <c r="C645" s="166"/>
      <c r="D645" s="225"/>
      <c r="E645" s="225"/>
      <c r="F645" s="226"/>
      <c r="G645" s="166"/>
      <c r="H645" s="226"/>
      <c r="I645" s="166"/>
      <c r="J645" s="226"/>
      <c r="K645" s="166"/>
      <c r="L645" s="226"/>
      <c r="M645" s="166"/>
      <c r="N645" s="226"/>
      <c r="O645" s="166"/>
      <c r="P645" s="226"/>
      <c r="Q645" s="166"/>
      <c r="R645" s="226"/>
    </row>
    <row r="646" spans="2:18" ht="11.5" x14ac:dyDescent="0.25">
      <c r="B646" s="166"/>
      <c r="C646" s="166"/>
      <c r="D646" s="225"/>
      <c r="E646" s="225"/>
      <c r="F646" s="226"/>
      <c r="G646" s="166"/>
      <c r="H646" s="226"/>
      <c r="I646" s="166"/>
      <c r="J646" s="226"/>
      <c r="K646" s="166"/>
      <c r="L646" s="226"/>
      <c r="M646" s="166"/>
      <c r="N646" s="226"/>
      <c r="O646" s="166"/>
      <c r="P646" s="226"/>
      <c r="Q646" s="166"/>
      <c r="R646" s="226"/>
    </row>
    <row r="647" spans="2:18" ht="11.5" x14ac:dyDescent="0.25">
      <c r="B647" s="166"/>
      <c r="C647" s="166"/>
      <c r="D647" s="225"/>
      <c r="E647" s="225"/>
      <c r="F647" s="226"/>
      <c r="G647" s="166"/>
      <c r="H647" s="226"/>
      <c r="I647" s="166"/>
      <c r="J647" s="226"/>
      <c r="K647" s="166"/>
      <c r="L647" s="226"/>
      <c r="M647" s="166"/>
      <c r="N647" s="226"/>
      <c r="O647" s="166"/>
      <c r="P647" s="226"/>
      <c r="Q647" s="166"/>
      <c r="R647" s="226"/>
    </row>
    <row r="648" spans="2:18" ht="11.5" x14ac:dyDescent="0.25">
      <c r="B648" s="166"/>
      <c r="C648" s="166"/>
      <c r="D648" s="225"/>
      <c r="E648" s="225"/>
      <c r="F648" s="226"/>
      <c r="G648" s="166"/>
      <c r="H648" s="226"/>
      <c r="I648" s="166"/>
      <c r="J648" s="226"/>
      <c r="K648" s="166"/>
      <c r="L648" s="226"/>
      <c r="M648" s="166"/>
      <c r="N648" s="226"/>
      <c r="O648" s="166"/>
      <c r="P648" s="226"/>
      <c r="Q648" s="166"/>
      <c r="R648" s="226"/>
    </row>
    <row r="649" spans="2:18" ht="11.5" x14ac:dyDescent="0.25">
      <c r="B649" s="166"/>
      <c r="C649" s="166"/>
      <c r="D649" s="225"/>
      <c r="E649" s="225"/>
      <c r="F649" s="226"/>
      <c r="G649" s="166"/>
      <c r="H649" s="226"/>
      <c r="I649" s="166"/>
      <c r="J649" s="226"/>
      <c r="K649" s="166"/>
      <c r="L649" s="226"/>
      <c r="M649" s="166"/>
      <c r="N649" s="226"/>
      <c r="O649" s="166"/>
      <c r="P649" s="226"/>
      <c r="Q649" s="166"/>
      <c r="R649" s="226"/>
    </row>
    <row r="650" spans="2:18" ht="11.5" x14ac:dyDescent="0.25">
      <c r="B650" s="166"/>
      <c r="C650" s="166"/>
      <c r="D650" s="225"/>
      <c r="E650" s="225"/>
      <c r="F650" s="226"/>
      <c r="G650" s="166"/>
      <c r="H650" s="226"/>
      <c r="I650" s="166"/>
      <c r="J650" s="226"/>
      <c r="K650" s="166"/>
      <c r="L650" s="226"/>
      <c r="M650" s="166"/>
      <c r="N650" s="226"/>
      <c r="O650" s="166"/>
      <c r="P650" s="226"/>
      <c r="Q650" s="166"/>
      <c r="R650" s="226"/>
    </row>
    <row r="651" spans="2:18" ht="11.5" x14ac:dyDescent="0.25">
      <c r="B651" s="166"/>
      <c r="C651" s="166"/>
      <c r="D651" s="225"/>
      <c r="E651" s="225"/>
      <c r="F651" s="226"/>
      <c r="G651" s="166"/>
      <c r="H651" s="226"/>
      <c r="I651" s="166"/>
      <c r="J651" s="226"/>
      <c r="K651" s="166"/>
      <c r="L651" s="226"/>
      <c r="M651" s="166"/>
      <c r="N651" s="226"/>
      <c r="O651" s="166"/>
      <c r="P651" s="226"/>
      <c r="Q651" s="166"/>
      <c r="R651" s="226"/>
    </row>
    <row r="652" spans="2:18" ht="11.5" x14ac:dyDescent="0.25">
      <c r="B652" s="166"/>
      <c r="C652" s="166"/>
      <c r="D652" s="225"/>
      <c r="E652" s="225"/>
      <c r="F652" s="226"/>
      <c r="G652" s="166"/>
      <c r="H652" s="226"/>
      <c r="I652" s="166"/>
      <c r="J652" s="226"/>
      <c r="K652" s="166"/>
      <c r="L652" s="226"/>
      <c r="M652" s="166"/>
      <c r="N652" s="226"/>
      <c r="O652" s="166"/>
      <c r="P652" s="226"/>
      <c r="Q652" s="166"/>
      <c r="R652" s="226"/>
    </row>
    <row r="653" spans="2:18" ht="11.5" x14ac:dyDescent="0.25">
      <c r="B653" s="166"/>
      <c r="C653" s="166"/>
      <c r="D653" s="225"/>
      <c r="E653" s="225"/>
      <c r="F653" s="226"/>
      <c r="G653" s="166"/>
      <c r="H653" s="226"/>
      <c r="I653" s="166"/>
      <c r="J653" s="226"/>
      <c r="K653" s="166"/>
      <c r="L653" s="226"/>
      <c r="M653" s="166"/>
      <c r="N653" s="226"/>
      <c r="O653" s="166"/>
      <c r="P653" s="226"/>
      <c r="Q653" s="166"/>
      <c r="R653" s="226"/>
    </row>
    <row r="654" spans="2:18" ht="11.5" x14ac:dyDescent="0.25">
      <c r="B654" s="166"/>
      <c r="C654" s="166"/>
      <c r="D654" s="225"/>
      <c r="E654" s="225"/>
      <c r="F654" s="226"/>
      <c r="G654" s="166"/>
      <c r="H654" s="226"/>
      <c r="I654" s="166"/>
      <c r="J654" s="226"/>
      <c r="K654" s="166"/>
      <c r="L654" s="226"/>
      <c r="M654" s="166"/>
      <c r="N654" s="226"/>
      <c r="O654" s="166"/>
      <c r="P654" s="226"/>
      <c r="Q654" s="166"/>
      <c r="R654" s="226"/>
    </row>
    <row r="655" spans="2:18" ht="11.5" x14ac:dyDescent="0.25">
      <c r="B655" s="166"/>
      <c r="C655" s="166"/>
      <c r="D655" s="225"/>
      <c r="E655" s="225"/>
      <c r="F655" s="226"/>
      <c r="G655" s="166"/>
      <c r="H655" s="226"/>
      <c r="I655" s="166"/>
      <c r="J655" s="226"/>
      <c r="K655" s="166"/>
      <c r="L655" s="226"/>
      <c r="M655" s="166"/>
      <c r="N655" s="226"/>
      <c r="O655" s="166"/>
      <c r="P655" s="226"/>
      <c r="Q655" s="166"/>
      <c r="R655" s="226"/>
    </row>
    <row r="656" spans="2:18" ht="11.5" x14ac:dyDescent="0.25">
      <c r="B656" s="166"/>
      <c r="C656" s="166"/>
      <c r="D656" s="225"/>
      <c r="E656" s="225"/>
      <c r="F656" s="226"/>
      <c r="G656" s="166"/>
      <c r="H656" s="226"/>
      <c r="I656" s="166"/>
      <c r="J656" s="226"/>
      <c r="K656" s="166"/>
      <c r="L656" s="226"/>
      <c r="M656" s="166"/>
      <c r="N656" s="226"/>
      <c r="O656" s="166"/>
      <c r="P656" s="226"/>
      <c r="Q656" s="166"/>
      <c r="R656" s="226"/>
    </row>
    <row r="657" spans="2:18" ht="11.5" x14ac:dyDescent="0.25">
      <c r="B657" s="166"/>
      <c r="C657" s="166"/>
      <c r="D657" s="225"/>
      <c r="E657" s="225"/>
      <c r="F657" s="226"/>
      <c r="G657" s="166"/>
      <c r="H657" s="226"/>
      <c r="I657" s="166"/>
      <c r="J657" s="226"/>
      <c r="K657" s="166"/>
      <c r="L657" s="226"/>
      <c r="M657" s="166"/>
      <c r="N657" s="226"/>
      <c r="O657" s="166"/>
      <c r="P657" s="226"/>
      <c r="Q657" s="166"/>
      <c r="R657" s="226"/>
    </row>
    <row r="658" spans="2:18" ht="11.5" x14ac:dyDescent="0.25">
      <c r="B658" s="166"/>
      <c r="C658" s="166"/>
      <c r="D658" s="225"/>
      <c r="E658" s="225"/>
      <c r="F658" s="226"/>
      <c r="G658" s="166"/>
      <c r="H658" s="226"/>
      <c r="I658" s="166"/>
      <c r="J658" s="226"/>
      <c r="K658" s="166"/>
      <c r="L658" s="226"/>
      <c r="M658" s="166"/>
      <c r="N658" s="226"/>
      <c r="O658" s="166"/>
      <c r="P658" s="226"/>
      <c r="Q658" s="166"/>
      <c r="R658" s="226"/>
    </row>
    <row r="659" spans="2:18" ht="11.5" x14ac:dyDescent="0.25">
      <c r="B659" s="166"/>
      <c r="C659" s="166"/>
      <c r="D659" s="225"/>
      <c r="E659" s="225"/>
      <c r="F659" s="226"/>
      <c r="G659" s="166"/>
      <c r="H659" s="226"/>
      <c r="I659" s="166"/>
      <c r="J659" s="226"/>
      <c r="K659" s="166"/>
      <c r="L659" s="226"/>
      <c r="M659" s="166"/>
      <c r="N659" s="226"/>
      <c r="O659" s="166"/>
      <c r="P659" s="226"/>
      <c r="Q659" s="166"/>
      <c r="R659" s="226"/>
    </row>
    <row r="660" spans="2:18" ht="11.5" x14ac:dyDescent="0.25">
      <c r="B660" s="166"/>
      <c r="C660" s="166"/>
      <c r="D660" s="225"/>
      <c r="E660" s="225"/>
      <c r="F660" s="226"/>
      <c r="G660" s="166"/>
      <c r="H660" s="226"/>
      <c r="I660" s="166"/>
      <c r="J660" s="226"/>
      <c r="K660" s="166"/>
      <c r="L660" s="226"/>
      <c r="M660" s="166"/>
      <c r="N660" s="226"/>
      <c r="O660" s="166"/>
      <c r="P660" s="226"/>
      <c r="Q660" s="166"/>
      <c r="R660" s="226"/>
    </row>
    <row r="661" spans="2:18" ht="11.5" x14ac:dyDescent="0.25">
      <c r="B661" s="166"/>
      <c r="C661" s="166"/>
      <c r="D661" s="225"/>
      <c r="E661" s="225"/>
      <c r="F661" s="226"/>
      <c r="G661" s="166"/>
      <c r="H661" s="226"/>
      <c r="I661" s="166"/>
      <c r="J661" s="226"/>
      <c r="K661" s="166"/>
      <c r="L661" s="226"/>
      <c r="M661" s="166"/>
      <c r="N661" s="226"/>
      <c r="O661" s="166"/>
      <c r="P661" s="226"/>
      <c r="Q661" s="166"/>
      <c r="R661" s="226"/>
    </row>
    <row r="662" spans="2:18" ht="11.5" x14ac:dyDescent="0.25">
      <c r="B662" s="166"/>
      <c r="C662" s="166"/>
      <c r="D662" s="225"/>
      <c r="E662" s="225"/>
      <c r="F662" s="226"/>
      <c r="G662" s="166"/>
      <c r="H662" s="226"/>
      <c r="I662" s="166"/>
      <c r="J662" s="226"/>
      <c r="K662" s="166"/>
      <c r="L662" s="226"/>
      <c r="M662" s="166"/>
      <c r="N662" s="226"/>
      <c r="O662" s="166"/>
      <c r="P662" s="226"/>
      <c r="Q662" s="166"/>
      <c r="R662" s="226"/>
    </row>
    <row r="663" spans="2:18" ht="11.5" x14ac:dyDescent="0.25">
      <c r="B663" s="166"/>
      <c r="C663" s="166"/>
      <c r="D663" s="225"/>
      <c r="E663" s="225"/>
      <c r="F663" s="226"/>
      <c r="G663" s="166"/>
      <c r="H663" s="226"/>
      <c r="I663" s="166"/>
      <c r="J663" s="226"/>
      <c r="K663" s="166"/>
      <c r="L663" s="226"/>
      <c r="M663" s="166"/>
      <c r="N663" s="226"/>
      <c r="O663" s="166"/>
      <c r="P663" s="226"/>
      <c r="Q663" s="166"/>
      <c r="R663" s="226"/>
    </row>
    <row r="664" spans="2:18" ht="11.5" x14ac:dyDescent="0.25">
      <c r="B664" s="166"/>
      <c r="C664" s="166"/>
      <c r="D664" s="225"/>
      <c r="E664" s="225"/>
      <c r="F664" s="226"/>
      <c r="G664" s="166"/>
      <c r="H664" s="226"/>
      <c r="I664" s="166"/>
      <c r="J664" s="226"/>
      <c r="K664" s="166"/>
      <c r="L664" s="226"/>
      <c r="M664" s="166"/>
      <c r="N664" s="226"/>
      <c r="O664" s="166"/>
      <c r="P664" s="226"/>
      <c r="Q664" s="166"/>
      <c r="R664" s="226"/>
    </row>
    <row r="665" spans="2:18" ht="11.5" x14ac:dyDescent="0.25">
      <c r="B665" s="166"/>
      <c r="C665" s="166"/>
      <c r="D665" s="225"/>
      <c r="E665" s="225"/>
      <c r="F665" s="226"/>
      <c r="G665" s="166"/>
      <c r="H665" s="226"/>
      <c r="I665" s="166"/>
      <c r="J665" s="226"/>
      <c r="K665" s="166"/>
      <c r="L665" s="226"/>
      <c r="M665" s="166"/>
      <c r="N665" s="226"/>
      <c r="O665" s="166"/>
      <c r="P665" s="226"/>
      <c r="Q665" s="166"/>
      <c r="R665" s="226"/>
    </row>
    <row r="666" spans="2:18" ht="11.5" x14ac:dyDescent="0.25">
      <c r="B666" s="166"/>
      <c r="C666" s="166"/>
      <c r="D666" s="225"/>
      <c r="E666" s="225"/>
      <c r="F666" s="226"/>
      <c r="G666" s="166"/>
      <c r="H666" s="226"/>
      <c r="I666" s="166"/>
      <c r="J666" s="226"/>
      <c r="K666" s="166"/>
      <c r="L666" s="226"/>
      <c r="M666" s="166"/>
      <c r="N666" s="226"/>
      <c r="O666" s="166"/>
      <c r="P666" s="226"/>
      <c r="Q666" s="166"/>
      <c r="R666" s="226"/>
    </row>
    <row r="667" spans="2:18" ht="11.5" x14ac:dyDescent="0.25">
      <c r="B667" s="166"/>
      <c r="C667" s="166"/>
      <c r="D667" s="225"/>
      <c r="E667" s="225"/>
      <c r="F667" s="226"/>
      <c r="G667" s="166"/>
      <c r="H667" s="226"/>
      <c r="I667" s="166"/>
      <c r="J667" s="226"/>
      <c r="K667" s="166"/>
      <c r="L667" s="226"/>
      <c r="M667" s="166"/>
      <c r="N667" s="226"/>
      <c r="O667" s="166"/>
      <c r="P667" s="226"/>
      <c r="Q667" s="166"/>
      <c r="R667" s="226"/>
    </row>
    <row r="668" spans="2:18" ht="11.5" x14ac:dyDescent="0.25">
      <c r="B668" s="166"/>
      <c r="C668" s="166"/>
      <c r="D668" s="225"/>
      <c r="E668" s="225"/>
      <c r="F668" s="226"/>
      <c r="G668" s="166"/>
      <c r="H668" s="226"/>
      <c r="I668" s="166"/>
      <c r="J668" s="226"/>
      <c r="K668" s="166"/>
      <c r="L668" s="226"/>
      <c r="M668" s="166"/>
      <c r="N668" s="226"/>
      <c r="O668" s="166"/>
      <c r="P668" s="226"/>
      <c r="Q668" s="166"/>
      <c r="R668" s="226"/>
    </row>
    <row r="669" spans="2:18" ht="11.5" x14ac:dyDescent="0.25">
      <c r="B669" s="166"/>
      <c r="C669" s="166"/>
      <c r="D669" s="225"/>
      <c r="E669" s="225"/>
      <c r="F669" s="226"/>
      <c r="G669" s="166"/>
      <c r="H669" s="226"/>
      <c r="I669" s="166"/>
      <c r="J669" s="226"/>
      <c r="K669" s="166"/>
      <c r="L669" s="226"/>
      <c r="M669" s="166"/>
      <c r="N669" s="226"/>
      <c r="O669" s="166"/>
      <c r="P669" s="226"/>
      <c r="Q669" s="166"/>
      <c r="R669" s="226"/>
    </row>
    <row r="670" spans="2:18" ht="11.5" x14ac:dyDescent="0.25">
      <c r="B670" s="166"/>
      <c r="C670" s="166"/>
      <c r="D670" s="225"/>
      <c r="E670" s="225"/>
      <c r="F670" s="226"/>
      <c r="G670" s="166"/>
      <c r="H670" s="226"/>
      <c r="I670" s="166"/>
      <c r="J670" s="226"/>
      <c r="K670" s="166"/>
      <c r="L670" s="226"/>
      <c r="M670" s="166"/>
      <c r="N670" s="226"/>
      <c r="O670" s="166"/>
      <c r="P670" s="226"/>
      <c r="Q670" s="166"/>
      <c r="R670" s="226"/>
    </row>
    <row r="671" spans="2:18" ht="11.5" x14ac:dyDescent="0.25">
      <c r="B671" s="166"/>
      <c r="C671" s="166"/>
      <c r="D671" s="225"/>
      <c r="E671" s="225"/>
      <c r="F671" s="226"/>
      <c r="G671" s="166"/>
      <c r="H671" s="226"/>
      <c r="I671" s="166"/>
      <c r="J671" s="226"/>
      <c r="K671" s="166"/>
      <c r="L671" s="226"/>
      <c r="M671" s="166"/>
      <c r="N671" s="226"/>
      <c r="O671" s="166"/>
      <c r="P671" s="226"/>
      <c r="Q671" s="166"/>
      <c r="R671" s="226"/>
    </row>
    <row r="672" spans="2:18" ht="11.5" x14ac:dyDescent="0.25">
      <c r="B672" s="166"/>
      <c r="C672" s="166"/>
      <c r="D672" s="225"/>
      <c r="E672" s="225"/>
      <c r="F672" s="226"/>
      <c r="G672" s="166"/>
      <c r="H672" s="226"/>
      <c r="I672" s="166"/>
      <c r="J672" s="226"/>
      <c r="K672" s="166"/>
      <c r="L672" s="226"/>
      <c r="M672" s="166"/>
      <c r="N672" s="226"/>
      <c r="O672" s="166"/>
      <c r="P672" s="226"/>
      <c r="Q672" s="166"/>
      <c r="R672" s="226"/>
    </row>
    <row r="673" spans="2:18" ht="11.5" x14ac:dyDescent="0.25">
      <c r="B673" s="166"/>
      <c r="C673" s="166"/>
      <c r="D673" s="225"/>
      <c r="E673" s="225"/>
      <c r="F673" s="226"/>
      <c r="G673" s="166"/>
      <c r="H673" s="226"/>
      <c r="I673" s="166"/>
      <c r="J673" s="226"/>
      <c r="K673" s="166"/>
      <c r="L673" s="226"/>
      <c r="M673" s="166"/>
      <c r="N673" s="226"/>
      <c r="O673" s="166"/>
      <c r="P673" s="226"/>
      <c r="Q673" s="166"/>
      <c r="R673" s="226"/>
    </row>
    <row r="674" spans="2:18" ht="11.5" x14ac:dyDescent="0.25">
      <c r="B674" s="166"/>
      <c r="C674" s="166"/>
      <c r="D674" s="225"/>
      <c r="E674" s="225"/>
      <c r="F674" s="226"/>
      <c r="G674" s="166"/>
      <c r="H674" s="226"/>
      <c r="I674" s="166"/>
      <c r="J674" s="226"/>
      <c r="K674" s="166"/>
      <c r="L674" s="226"/>
      <c r="M674" s="166"/>
      <c r="N674" s="226"/>
      <c r="O674" s="166"/>
      <c r="P674" s="226"/>
      <c r="Q674" s="166"/>
      <c r="R674" s="226"/>
    </row>
    <row r="675" spans="2:18" ht="11.5" x14ac:dyDescent="0.25">
      <c r="B675" s="166"/>
      <c r="C675" s="166"/>
      <c r="D675" s="225"/>
      <c r="E675" s="225"/>
      <c r="F675" s="226"/>
      <c r="G675" s="166"/>
      <c r="H675" s="226"/>
      <c r="I675" s="166"/>
      <c r="J675" s="226"/>
      <c r="K675" s="166"/>
      <c r="L675" s="226"/>
      <c r="M675" s="166"/>
      <c r="N675" s="226"/>
      <c r="O675" s="166"/>
      <c r="P675" s="226"/>
      <c r="Q675" s="166"/>
      <c r="R675" s="226"/>
    </row>
    <row r="676" spans="2:18" ht="11.5" x14ac:dyDescent="0.25">
      <c r="B676" s="166"/>
      <c r="C676" s="166"/>
      <c r="D676" s="225"/>
      <c r="E676" s="225"/>
      <c r="F676" s="226"/>
      <c r="G676" s="166"/>
      <c r="H676" s="226"/>
      <c r="I676" s="166"/>
      <c r="J676" s="226"/>
      <c r="K676" s="166"/>
      <c r="L676" s="226"/>
      <c r="M676" s="166"/>
      <c r="N676" s="226"/>
      <c r="O676" s="166"/>
      <c r="P676" s="226"/>
      <c r="Q676" s="166"/>
      <c r="R676" s="226"/>
    </row>
    <row r="677" spans="2:18" ht="11.5" x14ac:dyDescent="0.25">
      <c r="B677" s="166"/>
      <c r="C677" s="166"/>
      <c r="D677" s="225"/>
      <c r="E677" s="225"/>
      <c r="F677" s="226"/>
      <c r="G677" s="166"/>
      <c r="H677" s="226"/>
      <c r="I677" s="166"/>
      <c r="J677" s="226"/>
      <c r="K677" s="166"/>
      <c r="L677" s="226"/>
      <c r="M677" s="166"/>
      <c r="N677" s="226"/>
      <c r="O677" s="166"/>
      <c r="P677" s="226"/>
      <c r="Q677" s="166"/>
      <c r="R677" s="226"/>
    </row>
    <row r="678" spans="2:18" ht="11.5" x14ac:dyDescent="0.25">
      <c r="B678" s="166"/>
      <c r="C678" s="166"/>
      <c r="D678" s="225"/>
      <c r="E678" s="225"/>
      <c r="F678" s="226"/>
      <c r="G678" s="166"/>
      <c r="H678" s="226"/>
      <c r="I678" s="166"/>
      <c r="J678" s="226"/>
      <c r="K678" s="166"/>
      <c r="L678" s="226"/>
      <c r="M678" s="166"/>
      <c r="N678" s="226"/>
      <c r="O678" s="166"/>
      <c r="P678" s="226"/>
      <c r="Q678" s="166"/>
      <c r="R678" s="226"/>
    </row>
    <row r="679" spans="2:18" ht="11.5" x14ac:dyDescent="0.25">
      <c r="B679" s="166"/>
      <c r="C679" s="166"/>
      <c r="D679" s="225"/>
      <c r="E679" s="225"/>
      <c r="F679" s="226"/>
      <c r="G679" s="166"/>
      <c r="H679" s="226"/>
      <c r="I679" s="166"/>
      <c r="J679" s="226"/>
      <c r="K679" s="166"/>
      <c r="L679" s="226"/>
      <c r="M679" s="166"/>
      <c r="N679" s="226"/>
      <c r="O679" s="166"/>
      <c r="P679" s="226"/>
      <c r="Q679" s="166"/>
      <c r="R679" s="226"/>
    </row>
    <row r="680" spans="2:18" ht="11.5" x14ac:dyDescent="0.25">
      <c r="B680" s="166"/>
      <c r="C680" s="166"/>
      <c r="D680" s="225"/>
      <c r="E680" s="225"/>
      <c r="F680" s="226"/>
      <c r="G680" s="166"/>
      <c r="H680" s="226"/>
      <c r="I680" s="166"/>
      <c r="J680" s="226"/>
      <c r="K680" s="166"/>
      <c r="L680" s="226"/>
      <c r="M680" s="166"/>
      <c r="N680" s="226"/>
      <c r="O680" s="166"/>
      <c r="P680" s="226"/>
      <c r="Q680" s="166"/>
      <c r="R680" s="226"/>
    </row>
    <row r="681" spans="2:18" ht="11.5" x14ac:dyDescent="0.25">
      <c r="B681" s="166"/>
      <c r="C681" s="166"/>
      <c r="D681" s="225"/>
      <c r="E681" s="225"/>
      <c r="F681" s="226"/>
      <c r="G681" s="166"/>
      <c r="H681" s="226"/>
      <c r="I681" s="166"/>
      <c r="J681" s="226"/>
      <c r="K681" s="166"/>
      <c r="L681" s="226"/>
      <c r="M681" s="166"/>
      <c r="N681" s="226"/>
      <c r="O681" s="166"/>
      <c r="P681" s="226"/>
      <c r="Q681" s="166"/>
      <c r="R681" s="226"/>
    </row>
    <row r="682" spans="2:18" ht="11.5" x14ac:dyDescent="0.25">
      <c r="B682" s="166"/>
      <c r="C682" s="166"/>
      <c r="D682" s="225"/>
      <c r="E682" s="225"/>
      <c r="F682" s="226"/>
      <c r="G682" s="166"/>
      <c r="H682" s="226"/>
      <c r="I682" s="166"/>
      <c r="J682" s="226"/>
      <c r="K682" s="166"/>
      <c r="L682" s="226"/>
      <c r="M682" s="166"/>
      <c r="N682" s="226"/>
      <c r="O682" s="166"/>
      <c r="P682" s="226"/>
      <c r="Q682" s="166"/>
      <c r="R682" s="226"/>
    </row>
    <row r="683" spans="2:18" ht="11.5" x14ac:dyDescent="0.25">
      <c r="B683" s="166"/>
      <c r="C683" s="166"/>
      <c r="D683" s="225"/>
      <c r="E683" s="225"/>
      <c r="F683" s="226"/>
      <c r="G683" s="166"/>
      <c r="H683" s="226"/>
      <c r="I683" s="166"/>
      <c r="J683" s="226"/>
      <c r="K683" s="166"/>
      <c r="L683" s="226"/>
      <c r="M683" s="166"/>
      <c r="N683" s="226"/>
      <c r="O683" s="166"/>
      <c r="P683" s="226"/>
      <c r="Q683" s="166"/>
      <c r="R683" s="226"/>
    </row>
    <row r="684" spans="2:18" ht="11.5" x14ac:dyDescent="0.25">
      <c r="B684" s="166"/>
      <c r="C684" s="166"/>
      <c r="D684" s="225"/>
      <c r="E684" s="225"/>
      <c r="F684" s="226"/>
      <c r="G684" s="166"/>
      <c r="H684" s="226"/>
      <c r="I684" s="166"/>
      <c r="J684" s="226"/>
      <c r="K684" s="166"/>
      <c r="L684" s="226"/>
      <c r="M684" s="166"/>
      <c r="N684" s="226"/>
      <c r="O684" s="166"/>
      <c r="P684" s="226"/>
      <c r="Q684" s="166"/>
      <c r="R684" s="226"/>
    </row>
    <row r="685" spans="2:18" ht="11.5" x14ac:dyDescent="0.25">
      <c r="B685" s="166"/>
      <c r="C685" s="166"/>
      <c r="D685" s="225"/>
      <c r="E685" s="225"/>
      <c r="F685" s="226"/>
      <c r="G685" s="166"/>
      <c r="H685" s="226"/>
      <c r="I685" s="166"/>
      <c r="J685" s="226"/>
      <c r="K685" s="166"/>
      <c r="L685" s="226"/>
      <c r="M685" s="166"/>
      <c r="N685" s="226"/>
      <c r="O685" s="166"/>
      <c r="P685" s="226"/>
      <c r="Q685" s="166"/>
      <c r="R685" s="226"/>
    </row>
    <row r="686" spans="2:18" ht="11.5" x14ac:dyDescent="0.25">
      <c r="B686" s="166"/>
      <c r="C686" s="166"/>
      <c r="D686" s="225"/>
      <c r="E686" s="225"/>
      <c r="F686" s="226"/>
      <c r="G686" s="166"/>
      <c r="H686" s="226"/>
      <c r="I686" s="166"/>
      <c r="J686" s="226"/>
      <c r="K686" s="166"/>
      <c r="L686" s="226"/>
      <c r="M686" s="166"/>
      <c r="N686" s="226"/>
      <c r="O686" s="166"/>
      <c r="P686" s="226"/>
      <c r="Q686" s="166"/>
      <c r="R686" s="226"/>
    </row>
    <row r="687" spans="2:18" ht="11.5" x14ac:dyDescent="0.25">
      <c r="B687" s="166"/>
      <c r="C687" s="166"/>
      <c r="D687" s="225"/>
      <c r="E687" s="225"/>
      <c r="F687" s="226"/>
      <c r="G687" s="166"/>
      <c r="H687" s="226"/>
      <c r="I687" s="166"/>
      <c r="J687" s="226"/>
      <c r="K687" s="166"/>
      <c r="L687" s="226"/>
      <c r="M687" s="166"/>
      <c r="N687" s="226"/>
      <c r="O687" s="166"/>
      <c r="P687" s="226"/>
      <c r="Q687" s="166"/>
      <c r="R687" s="226"/>
    </row>
    <row r="688" spans="2:18" ht="11.5" x14ac:dyDescent="0.25">
      <c r="B688" s="166"/>
      <c r="C688" s="166"/>
      <c r="D688" s="225"/>
      <c r="E688" s="225"/>
      <c r="F688" s="226"/>
      <c r="G688" s="166"/>
      <c r="H688" s="226"/>
      <c r="I688" s="166"/>
      <c r="J688" s="226"/>
      <c r="K688" s="166"/>
      <c r="L688" s="226"/>
      <c r="M688" s="166"/>
      <c r="N688" s="226"/>
      <c r="O688" s="166"/>
      <c r="P688" s="226"/>
      <c r="Q688" s="166"/>
      <c r="R688" s="226"/>
    </row>
    <row r="689" spans="2:18" ht="11.5" x14ac:dyDescent="0.25">
      <c r="B689" s="166"/>
      <c r="C689" s="166"/>
      <c r="D689" s="225"/>
      <c r="E689" s="225"/>
      <c r="F689" s="226"/>
      <c r="G689" s="166"/>
      <c r="H689" s="226"/>
      <c r="I689" s="166"/>
      <c r="J689" s="226"/>
      <c r="K689" s="166"/>
      <c r="L689" s="226"/>
      <c r="M689" s="166"/>
      <c r="N689" s="226"/>
      <c r="O689" s="166"/>
      <c r="P689" s="226"/>
      <c r="Q689" s="166"/>
      <c r="R689" s="226"/>
    </row>
    <row r="690" spans="2:18" ht="11.5" x14ac:dyDescent="0.25">
      <c r="B690" s="166"/>
      <c r="C690" s="166"/>
      <c r="D690" s="225"/>
      <c r="E690" s="225"/>
      <c r="F690" s="226"/>
      <c r="G690" s="166"/>
      <c r="H690" s="226"/>
      <c r="I690" s="166"/>
      <c r="J690" s="226"/>
      <c r="K690" s="166"/>
      <c r="L690" s="226"/>
      <c r="M690" s="166"/>
      <c r="N690" s="226"/>
      <c r="O690" s="166"/>
      <c r="P690" s="226"/>
      <c r="Q690" s="166"/>
      <c r="R690" s="226"/>
    </row>
    <row r="691" spans="2:18" ht="11.5" x14ac:dyDescent="0.25">
      <c r="B691" s="166"/>
      <c r="C691" s="166"/>
      <c r="D691" s="225"/>
      <c r="E691" s="225"/>
      <c r="F691" s="226"/>
      <c r="G691" s="166"/>
      <c r="H691" s="226"/>
      <c r="I691" s="166"/>
      <c r="J691" s="226"/>
      <c r="K691" s="166"/>
      <c r="L691" s="226"/>
      <c r="M691" s="166"/>
      <c r="N691" s="226"/>
      <c r="O691" s="166"/>
      <c r="P691" s="226"/>
      <c r="Q691" s="166"/>
      <c r="R691" s="226"/>
    </row>
    <row r="692" spans="2:18" ht="11.5" x14ac:dyDescent="0.25">
      <c r="B692" s="166"/>
      <c r="C692" s="166"/>
      <c r="D692" s="225"/>
      <c r="E692" s="225"/>
      <c r="F692" s="226"/>
      <c r="G692" s="166"/>
      <c r="H692" s="226"/>
      <c r="I692" s="166"/>
      <c r="J692" s="226"/>
      <c r="K692" s="166"/>
      <c r="L692" s="226"/>
      <c r="M692" s="166"/>
      <c r="N692" s="226"/>
      <c r="O692" s="166"/>
      <c r="P692" s="226"/>
      <c r="Q692" s="166"/>
      <c r="R692" s="226"/>
    </row>
    <row r="693" spans="2:18" ht="11.5" x14ac:dyDescent="0.25">
      <c r="B693" s="166"/>
      <c r="C693" s="166"/>
      <c r="D693" s="225"/>
      <c r="E693" s="225"/>
      <c r="F693" s="226"/>
      <c r="G693" s="166"/>
      <c r="H693" s="226"/>
      <c r="I693" s="166"/>
      <c r="J693" s="226"/>
      <c r="K693" s="166"/>
      <c r="L693" s="226"/>
      <c r="M693" s="166"/>
      <c r="N693" s="226"/>
      <c r="O693" s="166"/>
      <c r="P693" s="226"/>
      <c r="Q693" s="166"/>
      <c r="R693" s="226"/>
    </row>
    <row r="694" spans="2:18" ht="11.5" x14ac:dyDescent="0.25">
      <c r="B694" s="166"/>
      <c r="C694" s="166"/>
      <c r="D694" s="225"/>
      <c r="E694" s="225"/>
      <c r="F694" s="226"/>
      <c r="G694" s="166"/>
      <c r="H694" s="226"/>
      <c r="I694" s="166"/>
      <c r="J694" s="226"/>
      <c r="K694" s="166"/>
      <c r="L694" s="226"/>
      <c r="M694" s="166"/>
      <c r="N694" s="226"/>
      <c r="O694" s="166"/>
      <c r="P694" s="226"/>
      <c r="Q694" s="166"/>
      <c r="R694" s="226"/>
    </row>
    <row r="695" spans="2:18" ht="11.5" x14ac:dyDescent="0.25">
      <c r="B695" s="166"/>
      <c r="C695" s="166"/>
      <c r="D695" s="225"/>
      <c r="E695" s="225"/>
      <c r="F695" s="226"/>
      <c r="G695" s="166"/>
      <c r="H695" s="226"/>
      <c r="I695" s="166"/>
      <c r="J695" s="226"/>
      <c r="K695" s="166"/>
      <c r="L695" s="226"/>
      <c r="M695" s="166"/>
      <c r="N695" s="226"/>
      <c r="O695" s="166"/>
      <c r="P695" s="226"/>
      <c r="Q695" s="166"/>
      <c r="R695" s="226"/>
    </row>
    <row r="696" spans="2:18" ht="11.5" x14ac:dyDescent="0.25">
      <c r="B696" s="166"/>
      <c r="C696" s="166"/>
      <c r="D696" s="225"/>
      <c r="E696" s="225"/>
      <c r="F696" s="226"/>
      <c r="G696" s="166"/>
      <c r="H696" s="226"/>
      <c r="I696" s="166"/>
      <c r="J696" s="226"/>
      <c r="K696" s="166"/>
      <c r="L696" s="226"/>
      <c r="M696" s="166"/>
      <c r="N696" s="226"/>
      <c r="O696" s="166"/>
      <c r="P696" s="226"/>
      <c r="Q696" s="166"/>
      <c r="R696" s="226"/>
    </row>
    <row r="697" spans="2:18" ht="11.5" x14ac:dyDescent="0.25">
      <c r="B697" s="166"/>
      <c r="C697" s="166"/>
      <c r="D697" s="225"/>
      <c r="E697" s="225"/>
      <c r="F697" s="226"/>
      <c r="G697" s="166"/>
      <c r="H697" s="226"/>
      <c r="I697" s="166"/>
      <c r="J697" s="226"/>
      <c r="K697" s="166"/>
      <c r="L697" s="226"/>
      <c r="M697" s="166"/>
      <c r="N697" s="226"/>
      <c r="O697" s="166"/>
      <c r="P697" s="226"/>
      <c r="Q697" s="166"/>
      <c r="R697" s="226"/>
    </row>
    <row r="698" spans="2:18" ht="11.5" x14ac:dyDescent="0.25">
      <c r="B698" s="166"/>
      <c r="C698" s="166"/>
      <c r="D698" s="225"/>
      <c r="E698" s="225"/>
      <c r="F698" s="226"/>
      <c r="G698" s="166"/>
      <c r="H698" s="226"/>
      <c r="I698" s="166"/>
      <c r="J698" s="226"/>
      <c r="K698" s="166"/>
      <c r="L698" s="226"/>
      <c r="M698" s="166"/>
      <c r="N698" s="226"/>
      <c r="O698" s="166"/>
      <c r="P698" s="226"/>
      <c r="Q698" s="166"/>
      <c r="R698" s="226"/>
    </row>
    <row r="699" spans="2:18" ht="11.5" x14ac:dyDescent="0.25">
      <c r="B699" s="166"/>
      <c r="C699" s="166"/>
      <c r="D699" s="225"/>
      <c r="E699" s="225"/>
      <c r="F699" s="226"/>
      <c r="G699" s="166"/>
      <c r="H699" s="226"/>
      <c r="I699" s="166"/>
      <c r="J699" s="226"/>
      <c r="K699" s="166"/>
      <c r="L699" s="226"/>
      <c r="M699" s="166"/>
      <c r="N699" s="226"/>
      <c r="O699" s="166"/>
      <c r="P699" s="226"/>
      <c r="Q699" s="166"/>
      <c r="R699" s="226"/>
    </row>
    <row r="700" spans="2:18" ht="11.5" x14ac:dyDescent="0.25">
      <c r="B700" s="166"/>
      <c r="C700" s="166"/>
      <c r="D700" s="225"/>
      <c r="E700" s="225"/>
      <c r="F700" s="226"/>
      <c r="G700" s="166"/>
      <c r="H700" s="226"/>
      <c r="I700" s="166"/>
      <c r="J700" s="226"/>
      <c r="K700" s="166"/>
      <c r="L700" s="226"/>
      <c r="M700" s="166"/>
      <c r="N700" s="226"/>
      <c r="O700" s="166"/>
      <c r="P700" s="226"/>
      <c r="Q700" s="166"/>
      <c r="R700" s="226"/>
    </row>
    <row r="701" spans="2:18" ht="11.5" x14ac:dyDescent="0.25">
      <c r="B701" s="166"/>
      <c r="C701" s="166"/>
      <c r="D701" s="225"/>
      <c r="E701" s="225"/>
      <c r="F701" s="226"/>
      <c r="G701" s="166"/>
      <c r="H701" s="226"/>
      <c r="I701" s="166"/>
      <c r="J701" s="226"/>
      <c r="K701" s="166"/>
      <c r="L701" s="226"/>
      <c r="M701" s="166"/>
      <c r="N701" s="226"/>
      <c r="O701" s="166"/>
      <c r="P701" s="226"/>
      <c r="Q701" s="166"/>
      <c r="R701" s="226"/>
    </row>
    <row r="702" spans="2:18" ht="11.5" x14ac:dyDescent="0.25">
      <c r="B702" s="166"/>
      <c r="C702" s="166"/>
      <c r="D702" s="225"/>
      <c r="E702" s="225"/>
      <c r="F702" s="226"/>
      <c r="G702" s="166"/>
      <c r="H702" s="226"/>
      <c r="I702" s="166"/>
      <c r="J702" s="226"/>
      <c r="K702" s="166"/>
      <c r="L702" s="226"/>
      <c r="M702" s="166"/>
      <c r="N702" s="226"/>
      <c r="O702" s="166"/>
      <c r="P702" s="226"/>
      <c r="Q702" s="166"/>
      <c r="R702" s="226"/>
    </row>
    <row r="703" spans="2:18" ht="11.5" x14ac:dyDescent="0.25">
      <c r="B703" s="166"/>
      <c r="C703" s="166"/>
      <c r="D703" s="225"/>
      <c r="E703" s="225"/>
      <c r="F703" s="226"/>
      <c r="G703" s="166"/>
      <c r="H703" s="226"/>
      <c r="I703" s="166"/>
      <c r="J703" s="226"/>
      <c r="K703" s="166"/>
      <c r="L703" s="226"/>
      <c r="M703" s="166"/>
      <c r="N703" s="226"/>
      <c r="O703" s="166"/>
      <c r="P703" s="226"/>
      <c r="Q703" s="166"/>
      <c r="R703" s="226"/>
    </row>
    <row r="704" spans="2:18" ht="11.5" x14ac:dyDescent="0.25">
      <c r="B704" s="166"/>
      <c r="C704" s="166"/>
      <c r="D704" s="225"/>
      <c r="E704" s="225"/>
      <c r="F704" s="226"/>
      <c r="G704" s="166"/>
      <c r="H704" s="226"/>
      <c r="I704" s="166"/>
      <c r="J704" s="226"/>
      <c r="K704" s="166"/>
      <c r="L704" s="226"/>
      <c r="M704" s="166"/>
      <c r="N704" s="226"/>
      <c r="O704" s="166"/>
      <c r="P704" s="226"/>
      <c r="Q704" s="166"/>
      <c r="R704" s="226"/>
    </row>
    <row r="705" spans="2:18" ht="11.5" x14ac:dyDescent="0.25">
      <c r="B705" s="166"/>
      <c r="C705" s="166"/>
      <c r="D705" s="225"/>
      <c r="E705" s="225"/>
      <c r="F705" s="226"/>
      <c r="G705" s="166"/>
      <c r="H705" s="226"/>
      <c r="I705" s="166"/>
      <c r="J705" s="226"/>
      <c r="K705" s="166"/>
      <c r="L705" s="226"/>
      <c r="M705" s="166"/>
      <c r="N705" s="226"/>
      <c r="O705" s="166"/>
      <c r="P705" s="226"/>
      <c r="Q705" s="166"/>
      <c r="R705" s="226"/>
    </row>
    <row r="706" spans="2:18" ht="11.5" x14ac:dyDescent="0.25">
      <c r="B706" s="166"/>
      <c r="C706" s="166"/>
      <c r="D706" s="225"/>
      <c r="E706" s="225"/>
      <c r="F706" s="226"/>
      <c r="G706" s="166"/>
      <c r="H706" s="226"/>
      <c r="I706" s="166"/>
      <c r="J706" s="226"/>
      <c r="K706" s="166"/>
      <c r="L706" s="226"/>
      <c r="M706" s="166"/>
      <c r="N706" s="226"/>
      <c r="O706" s="166"/>
      <c r="P706" s="226"/>
      <c r="Q706" s="166"/>
      <c r="R706" s="226"/>
    </row>
    <row r="707" spans="2:18" ht="11.5" x14ac:dyDescent="0.25">
      <c r="B707" s="166"/>
      <c r="C707" s="166"/>
      <c r="D707" s="225"/>
      <c r="E707" s="225"/>
      <c r="F707" s="226"/>
      <c r="G707" s="166"/>
      <c r="H707" s="226"/>
      <c r="I707" s="166"/>
      <c r="J707" s="226"/>
      <c r="K707" s="166"/>
      <c r="L707" s="226"/>
      <c r="M707" s="166"/>
      <c r="N707" s="226"/>
      <c r="O707" s="166"/>
      <c r="P707" s="226"/>
      <c r="Q707" s="166"/>
      <c r="R707" s="226"/>
    </row>
    <row r="708" spans="2:18" ht="11.5" x14ac:dyDescent="0.25">
      <c r="B708" s="166"/>
      <c r="C708" s="166"/>
      <c r="D708" s="225"/>
      <c r="E708" s="225"/>
      <c r="F708" s="226"/>
      <c r="G708" s="166"/>
      <c r="H708" s="226"/>
      <c r="I708" s="166"/>
      <c r="J708" s="226"/>
      <c r="K708" s="166"/>
      <c r="L708" s="226"/>
      <c r="M708" s="166"/>
      <c r="N708" s="226"/>
      <c r="O708" s="166"/>
      <c r="P708" s="226"/>
      <c r="Q708" s="166"/>
      <c r="R708" s="226"/>
    </row>
    <row r="709" spans="2:18" ht="11.5" x14ac:dyDescent="0.25">
      <c r="B709" s="166"/>
      <c r="C709" s="166"/>
      <c r="D709" s="225"/>
      <c r="E709" s="225"/>
      <c r="F709" s="226"/>
      <c r="G709" s="166"/>
      <c r="H709" s="226"/>
      <c r="I709" s="166"/>
      <c r="J709" s="226"/>
      <c r="K709" s="166"/>
      <c r="L709" s="226"/>
      <c r="M709" s="166"/>
      <c r="N709" s="226"/>
      <c r="O709" s="166"/>
      <c r="P709" s="226"/>
      <c r="Q709" s="166"/>
      <c r="R709" s="226"/>
    </row>
    <row r="710" spans="2:18" ht="11.5" x14ac:dyDescent="0.25">
      <c r="B710" s="166"/>
      <c r="C710" s="166"/>
      <c r="D710" s="225"/>
      <c r="E710" s="225"/>
      <c r="F710" s="226"/>
      <c r="G710" s="166"/>
      <c r="H710" s="226"/>
      <c r="I710" s="166"/>
      <c r="J710" s="226"/>
      <c r="K710" s="166"/>
      <c r="L710" s="226"/>
      <c r="M710" s="166"/>
      <c r="N710" s="226"/>
      <c r="O710" s="166"/>
      <c r="P710" s="226"/>
      <c r="Q710" s="166"/>
      <c r="R710" s="226"/>
    </row>
    <row r="711" spans="2:18" ht="11.5" x14ac:dyDescent="0.25">
      <c r="B711" s="166"/>
      <c r="C711" s="166"/>
      <c r="D711" s="225"/>
      <c r="E711" s="225"/>
      <c r="F711" s="226"/>
      <c r="G711" s="166"/>
      <c r="H711" s="226"/>
      <c r="I711" s="166"/>
      <c r="J711" s="226"/>
      <c r="K711" s="166"/>
      <c r="L711" s="226"/>
      <c r="M711" s="166"/>
      <c r="N711" s="226"/>
      <c r="O711" s="166"/>
      <c r="P711" s="226"/>
      <c r="Q711" s="166"/>
      <c r="R711" s="226"/>
    </row>
    <row r="712" spans="2:18" ht="11.5" x14ac:dyDescent="0.25">
      <c r="B712" s="166"/>
      <c r="C712" s="166"/>
      <c r="D712" s="225"/>
      <c r="E712" s="225"/>
      <c r="F712" s="226"/>
      <c r="G712" s="166"/>
      <c r="H712" s="226"/>
      <c r="I712" s="166"/>
      <c r="J712" s="226"/>
      <c r="K712" s="166"/>
      <c r="L712" s="226"/>
      <c r="M712" s="166"/>
      <c r="N712" s="226"/>
      <c r="O712" s="166"/>
      <c r="P712" s="226"/>
      <c r="Q712" s="166"/>
      <c r="R712" s="226"/>
    </row>
    <row r="713" spans="2:18" ht="11.5" x14ac:dyDescent="0.25">
      <c r="B713" s="166"/>
      <c r="C713" s="166"/>
      <c r="D713" s="225"/>
      <c r="E713" s="225"/>
      <c r="F713" s="226"/>
      <c r="G713" s="166"/>
      <c r="H713" s="226"/>
      <c r="I713" s="166"/>
      <c r="J713" s="226"/>
      <c r="K713" s="166"/>
      <c r="L713" s="226"/>
      <c r="M713" s="166"/>
      <c r="N713" s="226"/>
      <c r="O713" s="166"/>
      <c r="P713" s="226"/>
      <c r="Q713" s="166"/>
      <c r="R713" s="226"/>
    </row>
    <row r="714" spans="2:18" ht="11.5" x14ac:dyDescent="0.25">
      <c r="B714" s="166"/>
      <c r="C714" s="166"/>
      <c r="D714" s="225"/>
      <c r="E714" s="225"/>
      <c r="F714" s="226"/>
      <c r="G714" s="166"/>
      <c r="H714" s="226"/>
      <c r="I714" s="166"/>
      <c r="J714" s="226"/>
      <c r="K714" s="166"/>
      <c r="L714" s="226"/>
      <c r="M714" s="166"/>
      <c r="N714" s="226"/>
      <c r="O714" s="166"/>
      <c r="P714" s="226"/>
      <c r="Q714" s="166"/>
      <c r="R714" s="226"/>
    </row>
    <row r="715" spans="2:18" ht="11.5" x14ac:dyDescent="0.25">
      <c r="B715" s="166"/>
      <c r="C715" s="166"/>
      <c r="D715" s="225"/>
      <c r="E715" s="225"/>
      <c r="F715" s="226"/>
      <c r="G715" s="166"/>
      <c r="H715" s="226"/>
      <c r="I715" s="166"/>
      <c r="J715" s="226"/>
      <c r="K715" s="166"/>
      <c r="L715" s="226"/>
      <c r="M715" s="166"/>
      <c r="N715" s="226"/>
      <c r="O715" s="166"/>
      <c r="P715" s="226"/>
      <c r="Q715" s="166"/>
      <c r="R715" s="226"/>
    </row>
    <row r="716" spans="2:18" ht="11.5" x14ac:dyDescent="0.25">
      <c r="B716" s="166"/>
      <c r="C716" s="166"/>
      <c r="D716" s="225"/>
      <c r="E716" s="225"/>
      <c r="F716" s="226"/>
      <c r="G716" s="166"/>
      <c r="H716" s="226"/>
      <c r="I716" s="166"/>
      <c r="J716" s="226"/>
      <c r="K716" s="166"/>
      <c r="L716" s="226"/>
      <c r="M716" s="166"/>
      <c r="N716" s="226"/>
      <c r="O716" s="166"/>
      <c r="P716" s="226"/>
      <c r="Q716" s="166"/>
      <c r="R716" s="226"/>
    </row>
    <row r="717" spans="2:18" ht="11.5" x14ac:dyDescent="0.25">
      <c r="B717" s="166"/>
      <c r="C717" s="166"/>
      <c r="D717" s="225"/>
      <c r="E717" s="225"/>
      <c r="F717" s="226"/>
      <c r="G717" s="166"/>
      <c r="H717" s="226"/>
      <c r="I717" s="166"/>
      <c r="J717" s="226"/>
      <c r="K717" s="166"/>
      <c r="L717" s="226"/>
      <c r="M717" s="166"/>
      <c r="N717" s="226"/>
      <c r="O717" s="166"/>
      <c r="P717" s="226"/>
      <c r="Q717" s="166"/>
      <c r="R717" s="226"/>
    </row>
    <row r="718" spans="2:18" ht="11.5" x14ac:dyDescent="0.25">
      <c r="B718" s="166"/>
      <c r="C718" s="166"/>
      <c r="D718" s="225"/>
      <c r="E718" s="225"/>
      <c r="F718" s="226"/>
      <c r="G718" s="166"/>
      <c r="H718" s="226"/>
      <c r="I718" s="166"/>
      <c r="J718" s="226"/>
      <c r="K718" s="166"/>
      <c r="L718" s="226"/>
      <c r="M718" s="166"/>
      <c r="N718" s="226"/>
      <c r="O718" s="166"/>
      <c r="P718" s="226"/>
      <c r="Q718" s="166"/>
      <c r="R718" s="226"/>
    </row>
    <row r="719" spans="2:18" ht="11.5" x14ac:dyDescent="0.25">
      <c r="B719" s="166"/>
      <c r="C719" s="166"/>
      <c r="D719" s="225"/>
      <c r="E719" s="225"/>
      <c r="F719" s="226"/>
      <c r="G719" s="166"/>
      <c r="H719" s="226"/>
      <c r="I719" s="166"/>
      <c r="J719" s="226"/>
      <c r="K719" s="166"/>
      <c r="L719" s="226"/>
      <c r="M719" s="166"/>
      <c r="N719" s="226"/>
      <c r="O719" s="166"/>
      <c r="P719" s="226"/>
      <c r="Q719" s="166"/>
      <c r="R719" s="226"/>
    </row>
    <row r="720" spans="2:18" ht="11.5" x14ac:dyDescent="0.25">
      <c r="B720" s="166"/>
      <c r="C720" s="166"/>
      <c r="D720" s="225"/>
      <c r="E720" s="225"/>
      <c r="F720" s="226"/>
      <c r="G720" s="166"/>
      <c r="H720" s="226"/>
      <c r="I720" s="166"/>
      <c r="J720" s="226"/>
      <c r="K720" s="166"/>
      <c r="L720" s="226"/>
      <c r="M720" s="166"/>
      <c r="N720" s="226"/>
      <c r="O720" s="166"/>
      <c r="P720" s="226"/>
      <c r="Q720" s="166"/>
      <c r="R720" s="226"/>
    </row>
    <row r="721" spans="2:18" ht="11.5" x14ac:dyDescent="0.25">
      <c r="B721" s="166"/>
      <c r="C721" s="166"/>
      <c r="D721" s="225"/>
      <c r="E721" s="225"/>
      <c r="F721" s="226"/>
      <c r="G721" s="166"/>
      <c r="H721" s="226"/>
      <c r="I721" s="166"/>
      <c r="J721" s="226"/>
      <c r="K721" s="166"/>
      <c r="L721" s="226"/>
      <c r="M721" s="166"/>
      <c r="N721" s="226"/>
      <c r="O721" s="166"/>
      <c r="P721" s="226"/>
      <c r="Q721" s="166"/>
      <c r="R721" s="226"/>
    </row>
    <row r="722" spans="2:18" ht="11.5" x14ac:dyDescent="0.25">
      <c r="B722" s="166"/>
      <c r="C722" s="166"/>
      <c r="D722" s="225"/>
      <c r="E722" s="225"/>
      <c r="F722" s="226"/>
      <c r="G722" s="166"/>
      <c r="H722" s="226"/>
      <c r="I722" s="166"/>
      <c r="J722" s="226"/>
      <c r="K722" s="166"/>
      <c r="L722" s="226"/>
      <c r="M722" s="166"/>
      <c r="N722" s="226"/>
      <c r="O722" s="166"/>
      <c r="P722" s="226"/>
      <c r="Q722" s="166"/>
      <c r="R722" s="226"/>
    </row>
    <row r="723" spans="2:18" ht="11.5" x14ac:dyDescent="0.25">
      <c r="B723" s="166"/>
      <c r="C723" s="166"/>
      <c r="D723" s="225"/>
      <c r="E723" s="225"/>
      <c r="F723" s="226"/>
      <c r="G723" s="166"/>
      <c r="H723" s="226"/>
      <c r="I723" s="166"/>
      <c r="J723" s="226"/>
      <c r="K723" s="166"/>
      <c r="L723" s="226"/>
      <c r="M723" s="166"/>
      <c r="N723" s="226"/>
      <c r="O723" s="166"/>
      <c r="P723" s="226"/>
      <c r="Q723" s="166"/>
      <c r="R723" s="226"/>
    </row>
    <row r="724" spans="2:18" ht="11.5" x14ac:dyDescent="0.25">
      <c r="B724" s="166"/>
      <c r="C724" s="166"/>
      <c r="D724" s="225"/>
      <c r="E724" s="225"/>
      <c r="F724" s="226"/>
      <c r="G724" s="166"/>
      <c r="H724" s="226"/>
      <c r="I724" s="166"/>
      <c r="J724" s="226"/>
      <c r="K724" s="166"/>
      <c r="L724" s="226"/>
      <c r="M724" s="166"/>
      <c r="N724" s="226"/>
      <c r="O724" s="166"/>
      <c r="P724" s="226"/>
      <c r="Q724" s="166"/>
      <c r="R724" s="226"/>
    </row>
    <row r="725" spans="2:18" ht="11.5" x14ac:dyDescent="0.25">
      <c r="B725" s="166"/>
      <c r="C725" s="166"/>
      <c r="D725" s="225"/>
      <c r="E725" s="225"/>
      <c r="F725" s="226"/>
      <c r="G725" s="166"/>
      <c r="H725" s="226"/>
      <c r="I725" s="166"/>
      <c r="J725" s="226"/>
      <c r="K725" s="166"/>
      <c r="L725" s="226"/>
      <c r="M725" s="166"/>
      <c r="N725" s="226"/>
      <c r="O725" s="166"/>
      <c r="P725" s="226"/>
      <c r="Q725" s="166"/>
      <c r="R725" s="226"/>
    </row>
    <row r="726" spans="2:18" ht="11.5" x14ac:dyDescent="0.25">
      <c r="B726" s="166"/>
      <c r="C726" s="166"/>
      <c r="D726" s="225"/>
      <c r="E726" s="225"/>
      <c r="F726" s="226"/>
      <c r="G726" s="166"/>
      <c r="H726" s="226"/>
      <c r="I726" s="166"/>
      <c r="J726" s="226"/>
      <c r="K726" s="166"/>
      <c r="L726" s="226"/>
      <c r="M726" s="166"/>
      <c r="N726" s="226"/>
      <c r="O726" s="166"/>
      <c r="P726" s="226"/>
      <c r="Q726" s="166"/>
      <c r="R726" s="226"/>
    </row>
    <row r="727" spans="2:18" ht="11.5" x14ac:dyDescent="0.25">
      <c r="B727" s="166"/>
      <c r="C727" s="166"/>
      <c r="D727" s="225"/>
      <c r="E727" s="225"/>
      <c r="F727" s="226"/>
      <c r="G727" s="166"/>
      <c r="H727" s="226"/>
      <c r="I727" s="166"/>
      <c r="J727" s="226"/>
      <c r="K727" s="166"/>
      <c r="L727" s="226"/>
      <c r="M727" s="166"/>
      <c r="N727" s="226"/>
      <c r="O727" s="166"/>
      <c r="P727" s="226"/>
      <c r="Q727" s="166"/>
      <c r="R727" s="226"/>
    </row>
    <row r="728" spans="2:18" ht="11.5" x14ac:dyDescent="0.25">
      <c r="B728" s="166"/>
      <c r="C728" s="166"/>
      <c r="D728" s="225"/>
      <c r="E728" s="225"/>
      <c r="F728" s="226"/>
      <c r="G728" s="166"/>
      <c r="H728" s="226"/>
      <c r="I728" s="166"/>
      <c r="J728" s="226"/>
      <c r="K728" s="166"/>
      <c r="L728" s="226"/>
      <c r="M728" s="166"/>
      <c r="N728" s="226"/>
      <c r="O728" s="166"/>
      <c r="P728" s="226"/>
      <c r="Q728" s="166"/>
      <c r="R728" s="226"/>
    </row>
    <row r="729" spans="2:18" ht="11.5" x14ac:dyDescent="0.25">
      <c r="B729" s="166"/>
      <c r="C729" s="166"/>
      <c r="D729" s="225"/>
      <c r="E729" s="225"/>
      <c r="F729" s="226"/>
      <c r="G729" s="166"/>
      <c r="H729" s="226"/>
      <c r="I729" s="166"/>
      <c r="J729" s="226"/>
      <c r="K729" s="166"/>
      <c r="L729" s="226"/>
      <c r="M729" s="166"/>
      <c r="N729" s="226"/>
      <c r="O729" s="166"/>
      <c r="P729" s="226"/>
      <c r="Q729" s="166"/>
      <c r="R729" s="226"/>
    </row>
    <row r="730" spans="2:18" ht="11.5" x14ac:dyDescent="0.25">
      <c r="B730" s="166"/>
      <c r="C730" s="166"/>
      <c r="D730" s="225"/>
      <c r="E730" s="225"/>
      <c r="F730" s="226"/>
      <c r="G730" s="166"/>
      <c r="H730" s="226"/>
      <c r="I730" s="166"/>
      <c r="J730" s="226"/>
      <c r="K730" s="166"/>
      <c r="L730" s="226"/>
      <c r="M730" s="166"/>
      <c r="N730" s="226"/>
      <c r="O730" s="166"/>
      <c r="P730" s="226"/>
      <c r="Q730" s="166"/>
      <c r="R730" s="226"/>
    </row>
    <row r="731" spans="2:18" ht="11.5" x14ac:dyDescent="0.25">
      <c r="B731" s="166"/>
      <c r="C731" s="166"/>
      <c r="D731" s="225"/>
      <c r="E731" s="225"/>
      <c r="F731" s="226"/>
      <c r="G731" s="166"/>
      <c r="H731" s="226"/>
      <c r="I731" s="166"/>
      <c r="J731" s="226"/>
      <c r="K731" s="166"/>
      <c r="L731" s="226"/>
      <c r="M731" s="166"/>
      <c r="N731" s="226"/>
      <c r="O731" s="166"/>
      <c r="P731" s="226"/>
      <c r="Q731" s="166"/>
      <c r="R731" s="226"/>
    </row>
    <row r="732" spans="2:18" ht="11.5" x14ac:dyDescent="0.25">
      <c r="B732" s="166"/>
      <c r="C732" s="166"/>
      <c r="D732" s="225"/>
      <c r="E732" s="225"/>
      <c r="F732" s="226"/>
      <c r="G732" s="166"/>
      <c r="H732" s="226"/>
      <c r="I732" s="166"/>
      <c r="J732" s="226"/>
      <c r="K732" s="166"/>
      <c r="L732" s="226"/>
      <c r="M732" s="166"/>
      <c r="N732" s="226"/>
      <c r="O732" s="166"/>
      <c r="P732" s="226"/>
      <c r="Q732" s="166"/>
      <c r="R732" s="226"/>
    </row>
    <row r="733" spans="2:18" ht="11.5" x14ac:dyDescent="0.25">
      <c r="B733" s="166"/>
      <c r="C733" s="166"/>
      <c r="D733" s="225"/>
      <c r="E733" s="225"/>
      <c r="F733" s="226"/>
      <c r="G733" s="166"/>
      <c r="H733" s="226"/>
      <c r="I733" s="166"/>
      <c r="J733" s="226"/>
      <c r="K733" s="166"/>
      <c r="L733" s="226"/>
      <c r="M733" s="166"/>
      <c r="N733" s="226"/>
      <c r="O733" s="166"/>
      <c r="P733" s="226"/>
      <c r="Q733" s="166"/>
      <c r="R733" s="226"/>
    </row>
    <row r="734" spans="2:18" ht="11.5" x14ac:dyDescent="0.25">
      <c r="B734" s="166"/>
      <c r="C734" s="166"/>
      <c r="D734" s="225"/>
      <c r="E734" s="225"/>
      <c r="F734" s="226"/>
      <c r="G734" s="166"/>
      <c r="H734" s="226"/>
      <c r="I734" s="166"/>
      <c r="J734" s="226"/>
      <c r="K734" s="166"/>
      <c r="L734" s="226"/>
      <c r="M734" s="166"/>
      <c r="N734" s="226"/>
      <c r="O734" s="166"/>
      <c r="P734" s="226"/>
      <c r="Q734" s="166"/>
      <c r="R734" s="226"/>
    </row>
    <row r="735" spans="2:18" ht="11.5" x14ac:dyDescent="0.25">
      <c r="B735" s="166"/>
      <c r="C735" s="166"/>
      <c r="D735" s="225"/>
      <c r="E735" s="225"/>
      <c r="F735" s="226"/>
      <c r="G735" s="166"/>
      <c r="H735" s="226"/>
      <c r="I735" s="166"/>
      <c r="J735" s="226"/>
      <c r="K735" s="166"/>
      <c r="L735" s="226"/>
      <c r="M735" s="166"/>
      <c r="N735" s="226"/>
      <c r="O735" s="166"/>
      <c r="P735" s="226"/>
      <c r="Q735" s="166"/>
      <c r="R735" s="226"/>
    </row>
    <row r="736" spans="2:18" ht="11.5" x14ac:dyDescent="0.25">
      <c r="B736" s="166"/>
      <c r="C736" s="166"/>
      <c r="D736" s="225"/>
      <c r="E736" s="225"/>
      <c r="F736" s="226"/>
      <c r="G736" s="166"/>
      <c r="H736" s="226"/>
      <c r="I736" s="166"/>
      <c r="J736" s="226"/>
      <c r="K736" s="166"/>
      <c r="L736" s="226"/>
      <c r="M736" s="166"/>
      <c r="N736" s="226"/>
      <c r="O736" s="166"/>
      <c r="P736" s="226"/>
      <c r="Q736" s="166"/>
      <c r="R736" s="226"/>
    </row>
    <row r="737" spans="2:18" ht="11.5" x14ac:dyDescent="0.25">
      <c r="B737" s="166"/>
      <c r="C737" s="166"/>
      <c r="D737" s="225"/>
      <c r="E737" s="225"/>
      <c r="F737" s="226"/>
      <c r="G737" s="166"/>
      <c r="H737" s="226"/>
      <c r="I737" s="166"/>
      <c r="J737" s="226"/>
      <c r="K737" s="166"/>
      <c r="L737" s="226"/>
      <c r="M737" s="166"/>
      <c r="N737" s="226"/>
      <c r="O737" s="166"/>
      <c r="P737" s="226"/>
      <c r="Q737" s="166"/>
      <c r="R737" s="226"/>
    </row>
    <row r="738" spans="2:18" ht="11.5" x14ac:dyDescent="0.25">
      <c r="B738" s="166"/>
      <c r="C738" s="166"/>
      <c r="D738" s="225"/>
      <c r="E738" s="225"/>
      <c r="F738" s="226"/>
      <c r="G738" s="166"/>
      <c r="H738" s="226"/>
      <c r="I738" s="166"/>
      <c r="J738" s="226"/>
      <c r="K738" s="166"/>
      <c r="L738" s="226"/>
      <c r="M738" s="166"/>
      <c r="N738" s="226"/>
      <c r="O738" s="166"/>
      <c r="P738" s="226"/>
      <c r="Q738" s="166"/>
      <c r="R738" s="226"/>
    </row>
    <row r="739" spans="2:18" ht="11.5" x14ac:dyDescent="0.25">
      <c r="B739" s="166"/>
      <c r="C739" s="166"/>
      <c r="D739" s="225"/>
      <c r="E739" s="225"/>
      <c r="F739" s="226"/>
      <c r="G739" s="166"/>
      <c r="H739" s="226"/>
      <c r="I739" s="166"/>
      <c r="J739" s="226"/>
      <c r="K739" s="166"/>
      <c r="L739" s="226"/>
      <c r="M739" s="166"/>
      <c r="N739" s="226"/>
      <c r="O739" s="166"/>
      <c r="P739" s="226"/>
      <c r="Q739" s="166"/>
      <c r="R739" s="226"/>
    </row>
    <row r="740" spans="2:18" ht="11.5" x14ac:dyDescent="0.25">
      <c r="B740" s="166"/>
      <c r="C740" s="166"/>
      <c r="D740" s="225"/>
      <c r="E740" s="225"/>
      <c r="F740" s="226"/>
      <c r="G740" s="166"/>
      <c r="H740" s="226"/>
      <c r="I740" s="166"/>
      <c r="J740" s="226"/>
      <c r="K740" s="166"/>
      <c r="L740" s="226"/>
      <c r="M740" s="166"/>
      <c r="N740" s="226"/>
      <c r="O740" s="166"/>
      <c r="P740" s="226"/>
      <c r="Q740" s="166"/>
      <c r="R740" s="226"/>
    </row>
    <row r="741" spans="2:18" ht="11.5" x14ac:dyDescent="0.25">
      <c r="B741" s="166"/>
      <c r="C741" s="166"/>
      <c r="D741" s="225"/>
      <c r="E741" s="225"/>
      <c r="F741" s="226"/>
      <c r="G741" s="166"/>
      <c r="H741" s="226"/>
      <c r="I741" s="166"/>
      <c r="J741" s="226"/>
      <c r="K741" s="166"/>
      <c r="L741" s="226"/>
      <c r="M741" s="166"/>
      <c r="N741" s="226"/>
      <c r="O741" s="166"/>
      <c r="P741" s="226"/>
      <c r="Q741" s="166"/>
      <c r="R741" s="226"/>
    </row>
    <row r="742" spans="2:18" ht="11.5" x14ac:dyDescent="0.25">
      <c r="B742" s="166"/>
      <c r="C742" s="166"/>
      <c r="D742" s="225"/>
      <c r="E742" s="225"/>
      <c r="F742" s="226"/>
      <c r="G742" s="166"/>
      <c r="H742" s="226"/>
      <c r="I742" s="166"/>
      <c r="J742" s="226"/>
      <c r="K742" s="166"/>
      <c r="L742" s="226"/>
      <c r="M742" s="166"/>
      <c r="N742" s="226"/>
      <c r="O742" s="166"/>
      <c r="P742" s="226"/>
      <c r="Q742" s="166"/>
      <c r="R742" s="226"/>
    </row>
    <row r="743" spans="2:18" ht="11.5" x14ac:dyDescent="0.25">
      <c r="B743" s="166"/>
      <c r="C743" s="166"/>
      <c r="D743" s="225"/>
      <c r="E743" s="225"/>
      <c r="F743" s="226"/>
      <c r="G743" s="166"/>
      <c r="H743" s="226"/>
      <c r="I743" s="166"/>
      <c r="J743" s="226"/>
      <c r="K743" s="166"/>
      <c r="L743" s="226"/>
      <c r="M743" s="166"/>
      <c r="N743" s="226"/>
      <c r="O743" s="166"/>
      <c r="P743" s="226"/>
      <c r="Q743" s="166"/>
      <c r="R743" s="226"/>
    </row>
    <row r="744" spans="2:18" ht="11.5" x14ac:dyDescent="0.25">
      <c r="B744" s="166"/>
      <c r="C744" s="166"/>
      <c r="D744" s="225"/>
      <c r="E744" s="225"/>
      <c r="F744" s="226"/>
      <c r="G744" s="166"/>
      <c r="H744" s="226"/>
      <c r="I744" s="166"/>
      <c r="J744" s="226"/>
      <c r="K744" s="166"/>
      <c r="L744" s="226"/>
      <c r="M744" s="166"/>
      <c r="N744" s="226"/>
      <c r="O744" s="166"/>
      <c r="P744" s="226"/>
      <c r="Q744" s="166"/>
      <c r="R744" s="226"/>
    </row>
    <row r="745" spans="2:18" ht="11.5" x14ac:dyDescent="0.25">
      <c r="B745" s="166"/>
      <c r="C745" s="166"/>
      <c r="D745" s="225"/>
      <c r="E745" s="225"/>
      <c r="F745" s="226"/>
      <c r="G745" s="166"/>
      <c r="H745" s="226"/>
      <c r="I745" s="166"/>
      <c r="J745" s="226"/>
      <c r="K745" s="166"/>
      <c r="L745" s="226"/>
      <c r="M745" s="166"/>
      <c r="N745" s="226"/>
      <c r="O745" s="166"/>
      <c r="P745" s="226"/>
      <c r="Q745" s="166"/>
      <c r="R745" s="226"/>
    </row>
    <row r="746" spans="2:18" ht="11.5" x14ac:dyDescent="0.25">
      <c r="B746" s="166"/>
      <c r="C746" s="166"/>
      <c r="D746" s="225"/>
      <c r="E746" s="225"/>
      <c r="F746" s="226"/>
      <c r="G746" s="166"/>
      <c r="H746" s="226"/>
      <c r="I746" s="166"/>
      <c r="J746" s="226"/>
      <c r="K746" s="166"/>
      <c r="L746" s="226"/>
      <c r="M746" s="166"/>
      <c r="N746" s="226"/>
      <c r="O746" s="166"/>
      <c r="P746" s="226"/>
      <c r="Q746" s="166"/>
      <c r="R746" s="226"/>
    </row>
    <row r="747" spans="2:18" ht="11.5" x14ac:dyDescent="0.25">
      <c r="B747" s="166"/>
      <c r="C747" s="166"/>
      <c r="D747" s="225"/>
      <c r="E747" s="225"/>
      <c r="F747" s="226"/>
      <c r="G747" s="166"/>
      <c r="H747" s="226"/>
      <c r="I747" s="166"/>
      <c r="J747" s="226"/>
      <c r="K747" s="166"/>
      <c r="L747" s="226"/>
      <c r="M747" s="166"/>
      <c r="N747" s="226"/>
      <c r="O747" s="166"/>
      <c r="P747" s="226"/>
      <c r="Q747" s="166"/>
      <c r="R747" s="226"/>
    </row>
    <row r="748" spans="2:18" ht="11.5" x14ac:dyDescent="0.25">
      <c r="B748" s="166"/>
      <c r="C748" s="166"/>
      <c r="D748" s="225"/>
      <c r="E748" s="225"/>
      <c r="F748" s="226"/>
      <c r="G748" s="166"/>
      <c r="H748" s="226"/>
      <c r="I748" s="166"/>
      <c r="J748" s="226"/>
      <c r="K748" s="166"/>
      <c r="L748" s="226"/>
      <c r="M748" s="166"/>
      <c r="N748" s="226"/>
      <c r="O748" s="166"/>
      <c r="P748" s="226"/>
      <c r="Q748" s="166"/>
      <c r="R748" s="226"/>
    </row>
    <row r="749" spans="2:18" ht="11.5" x14ac:dyDescent="0.25">
      <c r="B749" s="166"/>
      <c r="C749" s="166"/>
      <c r="D749" s="225"/>
      <c r="E749" s="225"/>
      <c r="F749" s="226"/>
      <c r="G749" s="166"/>
      <c r="H749" s="226"/>
      <c r="I749" s="166"/>
      <c r="J749" s="226"/>
      <c r="K749" s="166"/>
      <c r="L749" s="226"/>
      <c r="M749" s="166"/>
      <c r="N749" s="226"/>
      <c r="O749" s="166"/>
      <c r="P749" s="226"/>
      <c r="Q749" s="166"/>
      <c r="R749" s="226"/>
    </row>
    <row r="750" spans="2:18" ht="11.5" x14ac:dyDescent="0.25">
      <c r="B750" s="166"/>
      <c r="C750" s="166"/>
      <c r="D750" s="225"/>
      <c r="E750" s="225"/>
      <c r="F750" s="226"/>
      <c r="G750" s="166"/>
      <c r="H750" s="226"/>
      <c r="I750" s="166"/>
      <c r="J750" s="226"/>
      <c r="K750" s="166"/>
      <c r="L750" s="226"/>
      <c r="M750" s="166"/>
      <c r="N750" s="226"/>
      <c r="O750" s="166"/>
      <c r="P750" s="226"/>
      <c r="Q750" s="166"/>
      <c r="R750" s="226"/>
    </row>
    <row r="751" spans="2:18" ht="11.5" x14ac:dyDescent="0.25">
      <c r="B751" s="166"/>
      <c r="C751" s="166"/>
      <c r="D751" s="225"/>
      <c r="E751" s="225"/>
      <c r="F751" s="226"/>
      <c r="G751" s="166"/>
      <c r="H751" s="226"/>
      <c r="I751" s="166"/>
      <c r="J751" s="226"/>
      <c r="K751" s="166"/>
      <c r="L751" s="226"/>
      <c r="M751" s="166"/>
      <c r="N751" s="226"/>
      <c r="O751" s="166"/>
      <c r="P751" s="226"/>
      <c r="Q751" s="166"/>
      <c r="R751" s="226"/>
    </row>
    <row r="752" spans="2:18" ht="11.5" x14ac:dyDescent="0.25">
      <c r="B752" s="166"/>
      <c r="C752" s="166"/>
      <c r="D752" s="225"/>
      <c r="E752" s="225"/>
      <c r="F752" s="226"/>
      <c r="G752" s="166"/>
      <c r="H752" s="226"/>
      <c r="I752" s="166"/>
      <c r="J752" s="226"/>
      <c r="K752" s="166"/>
      <c r="L752" s="226"/>
      <c r="M752" s="166"/>
      <c r="N752" s="226"/>
      <c r="O752" s="166"/>
      <c r="P752" s="226"/>
      <c r="Q752" s="166"/>
      <c r="R752" s="226"/>
    </row>
    <row r="753" spans="2:18" ht="11.5" x14ac:dyDescent="0.25">
      <c r="B753" s="166"/>
      <c r="C753" s="166"/>
      <c r="D753" s="225"/>
      <c r="E753" s="225"/>
      <c r="F753" s="226"/>
      <c r="G753" s="166"/>
      <c r="H753" s="226"/>
      <c r="I753" s="166"/>
      <c r="J753" s="226"/>
      <c r="K753" s="166"/>
      <c r="L753" s="226"/>
      <c r="M753" s="166"/>
      <c r="N753" s="226"/>
      <c r="O753" s="166"/>
      <c r="P753" s="226"/>
      <c r="Q753" s="166"/>
      <c r="R753" s="226"/>
    </row>
    <row r="754" spans="2:18" ht="11.5" x14ac:dyDescent="0.25">
      <c r="B754" s="166"/>
      <c r="C754" s="166"/>
      <c r="D754" s="225"/>
      <c r="E754" s="225"/>
      <c r="F754" s="226"/>
      <c r="G754" s="166"/>
      <c r="H754" s="226"/>
      <c r="I754" s="166"/>
      <c r="J754" s="226"/>
      <c r="K754" s="166"/>
      <c r="L754" s="226"/>
      <c r="M754" s="166"/>
      <c r="N754" s="226"/>
      <c r="O754" s="166"/>
      <c r="P754" s="226"/>
      <c r="Q754" s="166"/>
      <c r="R754" s="226"/>
    </row>
    <row r="755" spans="2:18" ht="11.5" x14ac:dyDescent="0.25">
      <c r="B755" s="166"/>
      <c r="C755" s="166"/>
      <c r="D755" s="225"/>
      <c r="E755" s="225"/>
      <c r="F755" s="226"/>
      <c r="G755" s="166"/>
      <c r="H755" s="226"/>
      <c r="I755" s="166"/>
      <c r="J755" s="226"/>
      <c r="K755" s="166"/>
      <c r="L755" s="226"/>
      <c r="M755" s="166"/>
      <c r="N755" s="226"/>
      <c r="O755" s="166"/>
      <c r="P755" s="226"/>
      <c r="Q755" s="166"/>
      <c r="R755" s="226"/>
    </row>
    <row r="756" spans="2:18" ht="11.5" x14ac:dyDescent="0.25">
      <c r="B756" s="166"/>
      <c r="C756" s="166"/>
      <c r="D756" s="225"/>
      <c r="E756" s="225"/>
      <c r="F756" s="226"/>
      <c r="G756" s="166"/>
      <c r="H756" s="226"/>
      <c r="I756" s="166"/>
      <c r="J756" s="226"/>
      <c r="K756" s="166"/>
      <c r="L756" s="226"/>
      <c r="M756" s="166"/>
      <c r="N756" s="226"/>
      <c r="O756" s="166"/>
      <c r="P756" s="226"/>
      <c r="Q756" s="166"/>
      <c r="R756" s="226"/>
    </row>
    <row r="757" spans="2:18" ht="11.5" x14ac:dyDescent="0.25">
      <c r="B757" s="166"/>
      <c r="C757" s="166"/>
      <c r="D757" s="225"/>
      <c r="E757" s="225"/>
      <c r="F757" s="226"/>
      <c r="G757" s="166"/>
      <c r="H757" s="226"/>
      <c r="I757" s="166"/>
      <c r="J757" s="226"/>
      <c r="K757" s="166"/>
      <c r="L757" s="226"/>
      <c r="M757" s="166"/>
      <c r="N757" s="226"/>
      <c r="O757" s="166"/>
      <c r="P757" s="226"/>
      <c r="Q757" s="166"/>
      <c r="R757" s="226"/>
    </row>
    <row r="758" spans="2:18" ht="11.5" x14ac:dyDescent="0.25">
      <c r="B758" s="166"/>
      <c r="C758" s="166"/>
      <c r="D758" s="225"/>
      <c r="E758" s="225"/>
      <c r="F758" s="226"/>
      <c r="G758" s="166"/>
      <c r="H758" s="226"/>
      <c r="I758" s="166"/>
      <c r="J758" s="226"/>
      <c r="K758" s="166"/>
      <c r="L758" s="226"/>
      <c r="M758" s="166"/>
      <c r="N758" s="226"/>
      <c r="O758" s="166"/>
      <c r="P758" s="226"/>
      <c r="Q758" s="166"/>
      <c r="R758" s="226"/>
    </row>
    <row r="759" spans="2:18" ht="11.5" x14ac:dyDescent="0.25">
      <c r="O759" s="166"/>
      <c r="P759" s="226"/>
      <c r="Q759" s="166"/>
    </row>
  </sheetData>
  <sheetProtection selectLockedCells="1"/>
  <mergeCells count="148">
    <mergeCell ref="C2:G2"/>
    <mergeCell ref="C3:D3"/>
    <mergeCell ref="E3:F3"/>
    <mergeCell ref="O113:Q113"/>
    <mergeCell ref="O117:Q117"/>
    <mergeCell ref="B99:D99"/>
    <mergeCell ref="E99:H99"/>
    <mergeCell ref="I99:N99"/>
    <mergeCell ref="O99:Q99"/>
    <mergeCell ref="O102:Q102"/>
    <mergeCell ref="O109:Q109"/>
    <mergeCell ref="O87:Q87"/>
    <mergeCell ref="O88:Q88"/>
    <mergeCell ref="O90:Q90"/>
    <mergeCell ref="O94:Q94"/>
    <mergeCell ref="B98:D98"/>
    <mergeCell ref="E98:H98"/>
    <mergeCell ref="I98:N98"/>
    <mergeCell ref="O81:Q81"/>
    <mergeCell ref="O82:Q82"/>
    <mergeCell ref="O83:Q83"/>
    <mergeCell ref="O84:Q84"/>
    <mergeCell ref="O85:Q85"/>
    <mergeCell ref="O86:Q86"/>
    <mergeCell ref="O64:Q64"/>
    <mergeCell ref="O66:Q66"/>
    <mergeCell ref="O72:Q72"/>
    <mergeCell ref="O74:Q74"/>
    <mergeCell ref="O79:Q79"/>
    <mergeCell ref="O80:Q80"/>
    <mergeCell ref="B55:M55"/>
    <mergeCell ref="O55:Q55"/>
    <mergeCell ref="B56:M56"/>
    <mergeCell ref="O56:Q56"/>
    <mergeCell ref="O58:Q58"/>
    <mergeCell ref="O63:Q63"/>
    <mergeCell ref="B52:M52"/>
    <mergeCell ref="O52:Q52"/>
    <mergeCell ref="B53:M53"/>
    <mergeCell ref="O53:Q53"/>
    <mergeCell ref="B54:M54"/>
    <mergeCell ref="O54:Q54"/>
    <mergeCell ref="I41:K41"/>
    <mergeCell ref="L41:N41"/>
    <mergeCell ref="O41:Q41"/>
    <mergeCell ref="O43:Q43"/>
    <mergeCell ref="O45:Q45"/>
    <mergeCell ref="B51:M51"/>
    <mergeCell ref="O51:Q51"/>
    <mergeCell ref="I39:K39"/>
    <mergeCell ref="L39:N39"/>
    <mergeCell ref="O39:Q39"/>
    <mergeCell ref="I40:K40"/>
    <mergeCell ref="L40:N40"/>
    <mergeCell ref="O40:Q40"/>
    <mergeCell ref="O32:Q32"/>
    <mergeCell ref="I37:K37"/>
    <mergeCell ref="L37:N37"/>
    <mergeCell ref="O37:Q37"/>
    <mergeCell ref="I38:K38"/>
    <mergeCell ref="L38:N38"/>
    <mergeCell ref="O38:Q38"/>
    <mergeCell ref="B30:C30"/>
    <mergeCell ref="D30:E30"/>
    <mergeCell ref="F30:G30"/>
    <mergeCell ref="I30:K30"/>
    <mergeCell ref="L30:N30"/>
    <mergeCell ref="O30:Q30"/>
    <mergeCell ref="B29:C29"/>
    <mergeCell ref="D29:E29"/>
    <mergeCell ref="F29:G29"/>
    <mergeCell ref="I29:K29"/>
    <mergeCell ref="L29:N29"/>
    <mergeCell ref="O29:Q29"/>
    <mergeCell ref="B28:C28"/>
    <mergeCell ref="D28:E28"/>
    <mergeCell ref="F28:G28"/>
    <mergeCell ref="I28:K28"/>
    <mergeCell ref="L28:N28"/>
    <mergeCell ref="O28:Q28"/>
    <mergeCell ref="B27:C27"/>
    <mergeCell ref="D27:E27"/>
    <mergeCell ref="F27:G27"/>
    <mergeCell ref="I27:K27"/>
    <mergeCell ref="L27:N27"/>
    <mergeCell ref="O27:Q27"/>
    <mergeCell ref="B26:C26"/>
    <mergeCell ref="D26:E26"/>
    <mergeCell ref="F26:G26"/>
    <mergeCell ref="I26:K26"/>
    <mergeCell ref="L26:N26"/>
    <mergeCell ref="O26:Q26"/>
    <mergeCell ref="B25:C25"/>
    <mergeCell ref="D25:E25"/>
    <mergeCell ref="F25:G25"/>
    <mergeCell ref="I25:K25"/>
    <mergeCell ref="L25:N25"/>
    <mergeCell ref="O25:Q25"/>
    <mergeCell ref="B24:C24"/>
    <mergeCell ref="D24:E24"/>
    <mergeCell ref="F24:G24"/>
    <mergeCell ref="I24:K24"/>
    <mergeCell ref="L24:N24"/>
    <mergeCell ref="O24:Q24"/>
    <mergeCell ref="B23:C23"/>
    <mergeCell ref="D23:E23"/>
    <mergeCell ref="F23:G23"/>
    <mergeCell ref="I23:K23"/>
    <mergeCell ref="L23:N23"/>
    <mergeCell ref="O23:Q23"/>
    <mergeCell ref="B22:C22"/>
    <mergeCell ref="D22:E22"/>
    <mergeCell ref="F22:G22"/>
    <mergeCell ref="I22:K22"/>
    <mergeCell ref="L22:N22"/>
    <mergeCell ref="O22:Q22"/>
    <mergeCell ref="B21:C21"/>
    <mergeCell ref="D21:E21"/>
    <mergeCell ref="F21:G21"/>
    <mergeCell ref="I21:K21"/>
    <mergeCell ref="L21:N21"/>
    <mergeCell ref="O21:Q21"/>
    <mergeCell ref="C14:D14"/>
    <mergeCell ref="F14:I14"/>
    <mergeCell ref="J14:Q14"/>
    <mergeCell ref="L16:M16"/>
    <mergeCell ref="P16:Q16"/>
    <mergeCell ref="R9:S9"/>
    <mergeCell ref="H10:I10"/>
    <mergeCell ref="J10:K10"/>
    <mergeCell ref="L10:M10"/>
    <mergeCell ref="N10:O10"/>
    <mergeCell ref="P10:Q10"/>
    <mergeCell ref="R10:S10"/>
    <mergeCell ref="B12:Q12"/>
    <mergeCell ref="P9:Q9"/>
    <mergeCell ref="C7:D7"/>
    <mergeCell ref="E7:F7"/>
    <mergeCell ref="C8:D8"/>
    <mergeCell ref="E8:F8"/>
    <mergeCell ref="C9:D9"/>
    <mergeCell ref="E9:F9"/>
    <mergeCell ref="C4:D4"/>
    <mergeCell ref="E4:F4"/>
    <mergeCell ref="C5:D5"/>
    <mergeCell ref="E5:F5"/>
    <mergeCell ref="C6:D6"/>
    <mergeCell ref="E6:F6"/>
  </mergeCells>
  <conditionalFormatting sqref="O117:Q117">
    <cfRule type="cellIs" dxfId="16" priority="1" operator="lessThan">
      <formula>$O$109</formula>
    </cfRule>
    <cfRule type="cellIs" dxfId="15" priority="2" operator="greaterThan">
      <formula>$O$109</formula>
    </cfRule>
  </conditionalFormatting>
  <printOptions horizontalCentered="1"/>
  <pageMargins left="0.25" right="0.25" top="0.23" bottom="0.28999999999999998" header="0.23" footer="0.3"/>
  <pageSetup scale="69" orientation="landscape" horizontalDpi="1200" verticalDpi="120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  <pageSetUpPr fitToPage="1"/>
  </sheetPr>
  <dimension ref="A2:AI759"/>
  <sheetViews>
    <sheetView topLeftCell="A88" zoomScale="115" zoomScaleNormal="115" zoomScaleSheetLayoutView="100" workbookViewId="0">
      <selection activeCell="D104" sqref="D104"/>
    </sheetView>
  </sheetViews>
  <sheetFormatPr defaultColWidth="9.1796875" defaultRowHeight="10" x14ac:dyDescent="0.25"/>
  <cols>
    <col min="1" max="1" width="3.453125" style="1" customWidth="1"/>
    <col min="2" max="3" width="19.7265625" style="1" customWidth="1"/>
    <col min="4" max="4" width="10.7265625" style="2" customWidth="1"/>
    <col min="5" max="5" width="7.81640625" style="2" customWidth="1"/>
    <col min="6" max="6" width="6.54296875" style="3" customWidth="1"/>
    <col min="7" max="7" width="10.7265625" style="1" customWidth="1"/>
    <col min="8" max="8" width="6.54296875" style="3" customWidth="1"/>
    <col min="9" max="9" width="10.7265625" style="1" customWidth="1"/>
    <col min="10" max="10" width="5.7265625" style="3" customWidth="1"/>
    <col min="11" max="11" width="10.7265625" style="1" customWidth="1"/>
    <col min="12" max="12" width="5.7265625" style="3" customWidth="1"/>
    <col min="13" max="13" width="10.7265625" style="1" customWidth="1"/>
    <col min="14" max="14" width="5.7265625" style="3" customWidth="1"/>
    <col min="15" max="15" width="10.7265625" style="1" customWidth="1"/>
    <col min="16" max="16" width="5.7265625" style="3" customWidth="1"/>
    <col min="17" max="17" width="10.7265625" style="1" customWidth="1"/>
    <col min="18" max="18" width="5.7265625" style="3" customWidth="1"/>
    <col min="19" max="19" width="10.7265625" style="1" customWidth="1"/>
    <col min="20" max="20" width="13.453125" style="1" bestFit="1" customWidth="1"/>
    <col min="21" max="21" width="5" style="1" bestFit="1" customWidth="1"/>
    <col min="22" max="22" width="7.453125" style="4" customWidth="1"/>
    <col min="23" max="23" width="5.7265625" style="4" customWidth="1"/>
    <col min="24" max="24" width="3.7265625" style="4" customWidth="1"/>
    <col min="25" max="25" width="5.7265625" style="4" customWidth="1"/>
    <col min="26" max="26" width="3.7265625" style="4" customWidth="1"/>
    <col min="27" max="27" width="5.7265625" style="4" customWidth="1"/>
    <col min="28" max="28" width="3.7265625" style="1" customWidth="1"/>
    <col min="29" max="29" width="5.7265625" style="1" customWidth="1"/>
    <col min="30" max="30" width="3.7265625" style="1" customWidth="1"/>
    <col min="31" max="31" width="5.7265625" style="1" customWidth="1"/>
    <col min="32" max="32" width="3.7265625" style="1" customWidth="1"/>
    <col min="33" max="33" width="5.7265625" style="1" customWidth="1"/>
    <col min="34" max="34" width="3.7265625" style="1" customWidth="1"/>
    <col min="35" max="35" width="5.7265625" style="1" customWidth="1"/>
    <col min="36" max="42" width="3.7265625" style="1" customWidth="1"/>
    <col min="43" max="16384" width="9.1796875" style="1"/>
  </cols>
  <sheetData>
    <row r="2" spans="2:27" ht="11.25" customHeight="1" x14ac:dyDescent="0.25">
      <c r="B2" s="394" t="s">
        <v>0</v>
      </c>
      <c r="C2" s="795">
        <f>+'BVARI BUDGET'!C2</f>
        <v>0</v>
      </c>
      <c r="D2" s="795"/>
      <c r="E2" s="795"/>
      <c r="F2" s="795"/>
      <c r="G2" s="796"/>
    </row>
    <row r="3" spans="2:27" ht="11.25" customHeight="1" x14ac:dyDescent="0.25">
      <c r="B3" s="395" t="s">
        <v>47</v>
      </c>
      <c r="C3" s="759">
        <f>+'BVARI BUDGET'!C3</f>
        <v>0</v>
      </c>
      <c r="D3" s="759"/>
      <c r="E3" s="745" t="s">
        <v>58</v>
      </c>
      <c r="F3" s="745"/>
      <c r="G3" s="429">
        <f>+'BVARI BUDGET'!H3</f>
        <v>0</v>
      </c>
      <c r="H3" s="6"/>
      <c r="I3" s="104" t="s">
        <v>59</v>
      </c>
      <c r="J3" s="95"/>
      <c r="K3" s="96"/>
      <c r="L3" s="95"/>
      <c r="M3" s="96"/>
      <c r="N3" s="95"/>
      <c r="O3" s="97"/>
      <c r="V3" s="1"/>
      <c r="W3" s="1"/>
      <c r="X3" s="1"/>
      <c r="Y3" s="1"/>
      <c r="Z3" s="1"/>
      <c r="AA3" s="1"/>
    </row>
    <row r="4" spans="2:27" ht="11.25" customHeight="1" x14ac:dyDescent="0.25">
      <c r="B4" s="395" t="s">
        <v>1</v>
      </c>
      <c r="C4" s="759">
        <f>+'BVARI BUDGET'!C4</f>
        <v>0</v>
      </c>
      <c r="D4" s="759"/>
      <c r="E4" s="745" t="s">
        <v>43</v>
      </c>
      <c r="F4" s="745"/>
      <c r="G4" s="571">
        <f>+'BVARI BUDGET'!H4</f>
        <v>44743</v>
      </c>
      <c r="H4" s="6"/>
      <c r="I4" s="158" t="s">
        <v>60</v>
      </c>
      <c r="J4" s="159"/>
      <c r="K4" s="159"/>
      <c r="L4" s="159"/>
      <c r="M4" s="159"/>
      <c r="N4" s="159"/>
      <c r="O4" s="160"/>
      <c r="V4" s="1"/>
      <c r="W4" s="1"/>
      <c r="X4" s="1"/>
      <c r="Y4" s="1"/>
      <c r="Z4" s="1"/>
      <c r="AA4" s="1"/>
    </row>
    <row r="5" spans="2:27" ht="11.25" customHeight="1" x14ac:dyDescent="0.25">
      <c r="B5" s="395" t="s">
        <v>9</v>
      </c>
      <c r="C5" s="759">
        <f>+'BVARI BUDGET'!C5</f>
        <v>0</v>
      </c>
      <c r="D5" s="759"/>
      <c r="E5" s="745" t="s">
        <v>44</v>
      </c>
      <c r="F5" s="745"/>
      <c r="G5" s="571">
        <f>+'BVARI BUDGET'!H5</f>
        <v>47299</v>
      </c>
      <c r="H5" s="6"/>
      <c r="I5" s="107" t="s">
        <v>61</v>
      </c>
      <c r="J5" s="105"/>
      <c r="K5" s="105"/>
      <c r="L5" s="105"/>
      <c r="M5" s="105"/>
      <c r="N5" s="105"/>
      <c r="O5" s="106"/>
      <c r="V5" s="1"/>
      <c r="W5" s="1"/>
      <c r="X5" s="1"/>
      <c r="Y5" s="1"/>
      <c r="Z5" s="1"/>
      <c r="AA5" s="1"/>
    </row>
    <row r="6" spans="2:27" ht="11.25" customHeight="1" x14ac:dyDescent="0.25">
      <c r="B6" s="395" t="s">
        <v>10</v>
      </c>
      <c r="C6" s="759">
        <f>+'BVARI BUDGET'!C6</f>
        <v>0</v>
      </c>
      <c r="D6" s="759"/>
      <c r="E6" s="745" t="s">
        <v>45</v>
      </c>
      <c r="F6" s="745"/>
      <c r="G6" s="430" t="str">
        <f>+'BVARI BUDGET'!H6</f>
        <v>7 Yrs</v>
      </c>
      <c r="H6" s="6"/>
      <c r="I6" s="161" t="s">
        <v>63</v>
      </c>
      <c r="J6" s="99"/>
      <c r="K6" s="99"/>
      <c r="L6" s="99"/>
      <c r="M6" s="99"/>
      <c r="N6" s="99"/>
      <c r="O6" s="100"/>
      <c r="V6" s="1"/>
      <c r="W6" s="1"/>
      <c r="X6" s="1"/>
      <c r="Y6" s="1"/>
      <c r="Z6" s="1"/>
      <c r="AA6" s="1"/>
    </row>
    <row r="7" spans="2:27" ht="11.25" customHeight="1" x14ac:dyDescent="0.25">
      <c r="B7" s="396" t="s">
        <v>356</v>
      </c>
      <c r="C7" s="780">
        <f>+'BVARI BUDGET'!C7</f>
        <v>0</v>
      </c>
      <c r="D7" s="780"/>
      <c r="E7" s="745" t="s">
        <v>46</v>
      </c>
      <c r="F7" s="745"/>
      <c r="G7" s="431">
        <f>+'BVARI BUDGET'!H7</f>
        <v>0.03</v>
      </c>
      <c r="H7" s="6"/>
      <c r="I7" s="256" t="s">
        <v>143</v>
      </c>
      <c r="J7" s="99"/>
      <c r="K7" s="99"/>
      <c r="L7" s="99"/>
      <c r="M7" s="99"/>
      <c r="N7" s="99"/>
      <c r="O7" s="100"/>
      <c r="V7" s="1"/>
      <c r="W7" s="1"/>
      <c r="X7" s="1"/>
      <c r="Y7" s="1"/>
      <c r="Z7" s="1"/>
      <c r="AA7" s="1"/>
    </row>
    <row r="8" spans="2:27" ht="11.25" customHeight="1" x14ac:dyDescent="0.25">
      <c r="B8" s="396" t="s">
        <v>250</v>
      </c>
      <c r="C8" s="781">
        <f>+'BVARI BUDGET'!C8</f>
        <v>0</v>
      </c>
      <c r="D8" s="781"/>
      <c r="E8" s="745"/>
      <c r="F8" s="745"/>
      <c r="G8" s="430"/>
      <c r="H8" s="6"/>
      <c r="I8" s="98"/>
      <c r="J8" s="99"/>
      <c r="K8" s="99"/>
      <c r="L8" s="99"/>
      <c r="M8" s="99"/>
      <c r="N8" s="99"/>
      <c r="O8" s="100"/>
      <c r="Q8" s="5"/>
      <c r="S8" s="5"/>
      <c r="V8" s="1"/>
      <c r="W8" s="1"/>
      <c r="X8" s="1"/>
      <c r="Y8" s="1"/>
      <c r="Z8" s="1"/>
      <c r="AA8" s="1"/>
    </row>
    <row r="9" spans="2:27" ht="11.25" customHeight="1" x14ac:dyDescent="0.25">
      <c r="B9" s="397"/>
      <c r="C9" s="782"/>
      <c r="D9" s="782"/>
      <c r="E9" s="751"/>
      <c r="F9" s="751"/>
      <c r="G9" s="432"/>
      <c r="H9" s="94"/>
      <c r="I9" s="101"/>
      <c r="J9" s="102"/>
      <c r="K9" s="102"/>
      <c r="L9" s="102"/>
      <c r="M9" s="102"/>
      <c r="N9" s="102"/>
      <c r="O9" s="103"/>
      <c r="P9" s="766"/>
      <c r="Q9" s="766"/>
      <c r="R9" s="766"/>
      <c r="S9" s="766"/>
      <c r="V9" s="1"/>
      <c r="W9" s="1"/>
      <c r="X9" s="1"/>
      <c r="Y9" s="1"/>
      <c r="Z9" s="1"/>
      <c r="AA9" s="1"/>
    </row>
    <row r="10" spans="2:27" s="10" customFormat="1" ht="11.25" customHeight="1" x14ac:dyDescent="0.25">
      <c r="D10" s="51"/>
      <c r="E10" s="51"/>
      <c r="F10" s="52"/>
      <c r="H10" s="727"/>
      <c r="I10" s="727"/>
      <c r="J10" s="727"/>
      <c r="K10" s="727"/>
      <c r="L10" s="727"/>
      <c r="M10" s="727"/>
      <c r="N10" s="727"/>
      <c r="O10" s="727"/>
      <c r="P10" s="727"/>
      <c r="Q10" s="727"/>
      <c r="R10" s="727"/>
      <c r="S10" s="727"/>
      <c r="T10" s="9" t="str">
        <f>IF($B$498=5,"","↓")</f>
        <v>↓</v>
      </c>
      <c r="U10" s="1"/>
      <c r="V10" s="9"/>
      <c r="W10" s="9"/>
      <c r="X10" s="9"/>
      <c r="Y10" s="9"/>
      <c r="Z10" s="9"/>
      <c r="AA10" s="9"/>
    </row>
    <row r="11" spans="2:27" s="10" customFormat="1" ht="11.25" customHeight="1" x14ac:dyDescent="0.25">
      <c r="D11" s="51"/>
      <c r="E11" s="51"/>
      <c r="F11" s="52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1"/>
      <c r="V11" s="9"/>
      <c r="W11" s="9"/>
      <c r="X11" s="9"/>
      <c r="Y11" s="9"/>
      <c r="Z11" s="9"/>
      <c r="AA11" s="9"/>
    </row>
    <row r="12" spans="2:27" s="10" customFormat="1" ht="11.25" customHeight="1" x14ac:dyDescent="0.25">
      <c r="B12" s="779" t="s">
        <v>195</v>
      </c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341"/>
      <c r="S12" s="341"/>
      <c r="T12" s="341"/>
      <c r="U12" s="1"/>
      <c r="V12" s="9"/>
      <c r="W12" s="9"/>
      <c r="X12" s="9"/>
      <c r="Y12" s="9"/>
      <c r="Z12" s="9"/>
      <c r="AA12" s="9"/>
    </row>
    <row r="13" spans="2:27" s="10" customFormat="1" ht="11.25" customHeight="1" x14ac:dyDescent="0.25">
      <c r="D13" s="51"/>
      <c r="E13" s="51"/>
      <c r="F13" s="52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1"/>
      <c r="V13" s="9"/>
      <c r="W13" s="9"/>
      <c r="X13" s="9"/>
      <c r="Y13" s="9"/>
      <c r="Z13" s="9"/>
      <c r="AA13" s="9"/>
    </row>
    <row r="14" spans="2:27" s="10" customFormat="1" ht="11.25" customHeight="1" x14ac:dyDescent="0.25">
      <c r="B14" s="162" t="s">
        <v>358</v>
      </c>
      <c r="C14" s="771" t="s">
        <v>359</v>
      </c>
      <c r="D14" s="772"/>
      <c r="E14" s="51"/>
      <c r="F14" s="773" t="s">
        <v>65</v>
      </c>
      <c r="G14" s="773"/>
      <c r="H14" s="773"/>
      <c r="I14" s="773"/>
      <c r="J14" s="774" t="s">
        <v>357</v>
      </c>
      <c r="K14" s="775"/>
      <c r="L14" s="775"/>
      <c r="M14" s="775"/>
      <c r="N14" s="775"/>
      <c r="O14" s="775"/>
      <c r="P14" s="775"/>
      <c r="Q14" s="776"/>
      <c r="R14" s="9"/>
      <c r="S14" s="9"/>
      <c r="T14" s="9"/>
      <c r="U14" s="1"/>
      <c r="V14" s="9"/>
      <c r="W14" s="9"/>
      <c r="X14" s="9"/>
      <c r="Y14" s="9"/>
      <c r="Z14" s="9"/>
      <c r="AA14" s="9"/>
    </row>
    <row r="15" spans="2:27" s="10" customFormat="1" ht="11.25" customHeight="1" x14ac:dyDescent="0.25">
      <c r="D15" s="51"/>
      <c r="E15" s="51"/>
      <c r="F15" s="52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1"/>
      <c r="V15" s="9"/>
      <c r="W15" s="9"/>
      <c r="X15" s="9"/>
      <c r="Y15" s="9"/>
      <c r="Z15" s="9"/>
      <c r="AA15" s="9"/>
    </row>
    <row r="16" spans="2:27" s="164" customFormat="1" ht="11.25" customHeight="1" x14ac:dyDescent="0.25">
      <c r="B16" s="167" t="s">
        <v>66</v>
      </c>
      <c r="C16" s="167" t="s">
        <v>57</v>
      </c>
      <c r="D16" s="168" t="s">
        <v>67</v>
      </c>
      <c r="E16" s="169"/>
      <c r="F16" s="170"/>
      <c r="G16" s="167"/>
      <c r="H16" s="171"/>
      <c r="I16" s="171" t="s">
        <v>68</v>
      </c>
      <c r="J16" s="171"/>
      <c r="K16" s="162" t="s">
        <v>43</v>
      </c>
      <c r="L16" s="777">
        <f>+'BVARI BUDGET'!L13</f>
        <v>45474</v>
      </c>
      <c r="M16" s="778"/>
      <c r="N16" s="167"/>
      <c r="O16" s="162">
        <f>+'R&amp;R Budget YR 1'!O32+'R&amp;R Budget YR 2'!O32+'R&amp;R Budget YR 3'!O32</f>
        <v>0</v>
      </c>
      <c r="P16" s="777">
        <f>+'BVARI BUDGET'!L14</f>
        <v>45838</v>
      </c>
      <c r="Q16" s="778"/>
      <c r="R16" s="171"/>
      <c r="S16" s="171"/>
      <c r="T16" s="171"/>
      <c r="U16" s="166"/>
      <c r="V16" s="165"/>
      <c r="W16" s="165"/>
      <c r="X16" s="165"/>
      <c r="Y16" s="165"/>
      <c r="Z16" s="165"/>
      <c r="AA16" s="165"/>
    </row>
    <row r="17" spans="1:27" s="164" customFormat="1" ht="11.25" customHeight="1" x14ac:dyDescent="0.25">
      <c r="B17" s="167"/>
      <c r="C17" s="167"/>
      <c r="D17" s="169"/>
      <c r="E17" s="169"/>
      <c r="F17" s="170"/>
      <c r="G17" s="167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66"/>
      <c r="V17" s="165"/>
      <c r="W17" s="165"/>
      <c r="X17" s="165"/>
      <c r="Y17" s="165"/>
      <c r="Z17" s="165"/>
      <c r="AA17" s="165"/>
    </row>
    <row r="18" spans="1:27" s="164" customFormat="1" ht="11.25" customHeight="1" x14ac:dyDescent="0.25">
      <c r="B18" s="172" t="s">
        <v>70</v>
      </c>
      <c r="C18" s="173"/>
      <c r="D18" s="174"/>
      <c r="E18" s="174"/>
      <c r="F18" s="175"/>
      <c r="G18" s="173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1"/>
      <c r="S18" s="171"/>
      <c r="T18" s="171"/>
      <c r="U18" s="166"/>
      <c r="V18" s="165"/>
      <c r="W18" s="165"/>
      <c r="X18" s="165"/>
      <c r="Y18" s="165"/>
      <c r="Z18" s="165"/>
      <c r="AA18" s="165"/>
    </row>
    <row r="19" spans="1:27" s="164" customFormat="1" ht="11.25" customHeight="1" x14ac:dyDescent="0.25">
      <c r="B19" s="167"/>
      <c r="C19" s="167"/>
      <c r="D19" s="169"/>
      <c r="E19" s="169"/>
      <c r="F19" s="170"/>
      <c r="G19" s="167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66"/>
      <c r="V19" s="165"/>
      <c r="W19" s="165"/>
      <c r="X19" s="165"/>
      <c r="Y19" s="165"/>
      <c r="Z19" s="165"/>
      <c r="AA19" s="165"/>
    </row>
    <row r="20" spans="1:27" s="164" customFormat="1" ht="11.25" customHeight="1" x14ac:dyDescent="0.25">
      <c r="A20" s="178"/>
      <c r="B20" s="167" t="s">
        <v>76</v>
      </c>
      <c r="C20" s="167"/>
      <c r="D20" s="177" t="s">
        <v>77</v>
      </c>
      <c r="E20" s="169"/>
      <c r="F20" s="163" t="s">
        <v>71</v>
      </c>
      <c r="G20" s="167"/>
      <c r="H20" s="171" t="s">
        <v>72</v>
      </c>
      <c r="I20" s="171"/>
      <c r="J20" s="171" t="s">
        <v>73</v>
      </c>
      <c r="K20" s="171"/>
      <c r="L20" s="171"/>
      <c r="M20" s="171" t="s">
        <v>74</v>
      </c>
      <c r="N20" s="171"/>
      <c r="O20" s="171"/>
      <c r="P20" s="171" t="s">
        <v>75</v>
      </c>
      <c r="Q20" s="171"/>
      <c r="R20" s="171"/>
      <c r="S20" s="171"/>
      <c r="T20" s="171"/>
      <c r="U20" s="166"/>
      <c r="V20" s="165"/>
      <c r="W20" s="165"/>
      <c r="X20" s="165"/>
      <c r="Y20" s="165"/>
      <c r="Z20" s="165"/>
      <c r="AA20" s="165"/>
    </row>
    <row r="21" spans="1:27" s="164" customFormat="1" ht="11.25" customHeight="1" x14ac:dyDescent="0.25">
      <c r="A21" s="178">
        <v>1</v>
      </c>
      <c r="B21" s="769">
        <f>+'BVARI BUDGET'!B17</f>
        <v>0</v>
      </c>
      <c r="C21" s="770"/>
      <c r="D21" s="769" t="str">
        <f>+'BVARI BUDGET'!C17</f>
        <v>PD/PI</v>
      </c>
      <c r="E21" s="770"/>
      <c r="F21" s="767">
        <f>+'BVARI BUDGET'!M17</f>
        <v>0</v>
      </c>
      <c r="G21" s="768"/>
      <c r="H21" s="179">
        <f>12*'BVARI BUDGET'!L17</f>
        <v>12</v>
      </c>
      <c r="I21" s="760">
        <f>+'BVARI BUDGET'!N17</f>
        <v>0</v>
      </c>
      <c r="J21" s="761"/>
      <c r="K21" s="762"/>
      <c r="L21" s="760">
        <f>'BVARI BUDGET'!N50</f>
        <v>0</v>
      </c>
      <c r="M21" s="761"/>
      <c r="N21" s="762"/>
      <c r="O21" s="760">
        <f>+I21+L21</f>
        <v>0</v>
      </c>
      <c r="P21" s="761"/>
      <c r="Q21" s="762"/>
      <c r="R21" s="171"/>
      <c r="S21" s="171"/>
      <c r="T21" s="171"/>
      <c r="U21" s="166"/>
      <c r="V21" s="165"/>
      <c r="W21" s="165"/>
      <c r="X21" s="165"/>
      <c r="Y21" s="165"/>
      <c r="Z21" s="165"/>
      <c r="AA21" s="165"/>
    </row>
    <row r="22" spans="1:27" s="164" customFormat="1" ht="11.25" customHeight="1" x14ac:dyDescent="0.25">
      <c r="A22" s="178">
        <v>2</v>
      </c>
      <c r="B22" s="769">
        <f>+'BVARI BUDGET'!B18</f>
        <v>0</v>
      </c>
      <c r="C22" s="770"/>
      <c r="D22" s="769">
        <f>+'BVARI BUDGET'!C18</f>
        <v>0</v>
      </c>
      <c r="E22" s="770"/>
      <c r="F22" s="767">
        <f>+'BVARI BUDGET'!M18</f>
        <v>0</v>
      </c>
      <c r="G22" s="768"/>
      <c r="H22" s="179">
        <f>12*'BVARI BUDGET'!L18</f>
        <v>0</v>
      </c>
      <c r="I22" s="760">
        <f>+'BVARI BUDGET'!N18</f>
        <v>0</v>
      </c>
      <c r="J22" s="761"/>
      <c r="K22" s="762"/>
      <c r="L22" s="760">
        <f>'BVARI BUDGET'!N51</f>
        <v>0</v>
      </c>
      <c r="M22" s="761"/>
      <c r="N22" s="762"/>
      <c r="O22" s="760">
        <f t="shared" ref="O22:O30" si="0">+I22+L22</f>
        <v>0</v>
      </c>
      <c r="P22" s="761"/>
      <c r="Q22" s="762"/>
      <c r="R22" s="171"/>
      <c r="S22" s="171"/>
      <c r="T22" s="171"/>
      <c r="U22" s="166"/>
      <c r="V22" s="165"/>
      <c r="W22" s="165"/>
      <c r="X22" s="165"/>
      <c r="Y22" s="165"/>
      <c r="Z22" s="165"/>
      <c r="AA22" s="165"/>
    </row>
    <row r="23" spans="1:27" s="164" customFormat="1" ht="11.25" customHeight="1" x14ac:dyDescent="0.25">
      <c r="A23" s="178">
        <v>3</v>
      </c>
      <c r="B23" s="769">
        <f>+'BVARI BUDGET'!B19</f>
        <v>0</v>
      </c>
      <c r="C23" s="770"/>
      <c r="D23" s="769">
        <f>+'BVARI BUDGET'!C19</f>
        <v>0</v>
      </c>
      <c r="E23" s="770"/>
      <c r="F23" s="767">
        <f>+'BVARI BUDGET'!M19</f>
        <v>0</v>
      </c>
      <c r="G23" s="768"/>
      <c r="H23" s="179">
        <f>12*'BVARI BUDGET'!L19</f>
        <v>0</v>
      </c>
      <c r="I23" s="760">
        <f>+'BVARI BUDGET'!N19</f>
        <v>0</v>
      </c>
      <c r="J23" s="761"/>
      <c r="K23" s="762"/>
      <c r="L23" s="760">
        <f>'BVARI BUDGET'!N52</f>
        <v>0</v>
      </c>
      <c r="M23" s="761"/>
      <c r="N23" s="762"/>
      <c r="O23" s="760">
        <f t="shared" si="0"/>
        <v>0</v>
      </c>
      <c r="P23" s="761"/>
      <c r="Q23" s="762"/>
      <c r="R23" s="171"/>
      <c r="S23" s="171"/>
      <c r="T23" s="171"/>
      <c r="U23" s="166"/>
      <c r="V23" s="165"/>
      <c r="W23" s="165"/>
      <c r="X23" s="165"/>
      <c r="Y23" s="165"/>
      <c r="Z23" s="165"/>
      <c r="AA23" s="165"/>
    </row>
    <row r="24" spans="1:27" s="164" customFormat="1" ht="11.25" customHeight="1" x14ac:dyDescent="0.25">
      <c r="A24" s="178">
        <v>4</v>
      </c>
      <c r="B24" s="769">
        <f>+'BVARI BUDGET'!B20</f>
        <v>0</v>
      </c>
      <c r="C24" s="770"/>
      <c r="D24" s="769">
        <f>+'BVARI BUDGET'!C20</f>
        <v>0</v>
      </c>
      <c r="E24" s="770"/>
      <c r="F24" s="767">
        <f>+'BVARI BUDGET'!M20</f>
        <v>0</v>
      </c>
      <c r="G24" s="768"/>
      <c r="H24" s="179">
        <f>12*'BVARI BUDGET'!L20</f>
        <v>0</v>
      </c>
      <c r="I24" s="760">
        <f>+'BVARI BUDGET'!N20</f>
        <v>0</v>
      </c>
      <c r="J24" s="761"/>
      <c r="K24" s="762"/>
      <c r="L24" s="760">
        <f>'BVARI BUDGET'!N53</f>
        <v>0</v>
      </c>
      <c r="M24" s="761"/>
      <c r="N24" s="762"/>
      <c r="O24" s="760">
        <f t="shared" si="0"/>
        <v>0</v>
      </c>
      <c r="P24" s="761"/>
      <c r="Q24" s="762"/>
      <c r="R24" s="171"/>
      <c r="S24" s="171"/>
      <c r="T24" s="171"/>
      <c r="U24" s="166"/>
      <c r="V24" s="165"/>
      <c r="W24" s="165"/>
      <c r="X24" s="165"/>
      <c r="Y24" s="165"/>
      <c r="Z24" s="165"/>
      <c r="AA24" s="165"/>
    </row>
    <row r="25" spans="1:27" s="164" customFormat="1" ht="11.25" customHeight="1" x14ac:dyDescent="0.25">
      <c r="A25" s="178">
        <v>5</v>
      </c>
      <c r="B25" s="769">
        <f>+'BVARI BUDGET'!B21</f>
        <v>0</v>
      </c>
      <c r="C25" s="770"/>
      <c r="D25" s="769">
        <f>+'BVARI BUDGET'!C21</f>
        <v>0</v>
      </c>
      <c r="E25" s="770"/>
      <c r="F25" s="767">
        <f>+'BVARI BUDGET'!M21</f>
        <v>0</v>
      </c>
      <c r="G25" s="768"/>
      <c r="H25" s="179">
        <f>12*'BVARI BUDGET'!L21</f>
        <v>0</v>
      </c>
      <c r="I25" s="760">
        <f>+'BVARI BUDGET'!N21</f>
        <v>0</v>
      </c>
      <c r="J25" s="761"/>
      <c r="K25" s="762"/>
      <c r="L25" s="760">
        <f>'BVARI BUDGET'!N54</f>
        <v>0</v>
      </c>
      <c r="M25" s="761"/>
      <c r="N25" s="762"/>
      <c r="O25" s="760">
        <f t="shared" si="0"/>
        <v>0</v>
      </c>
      <c r="P25" s="761"/>
      <c r="Q25" s="762"/>
      <c r="R25" s="171"/>
      <c r="S25" s="171"/>
      <c r="T25" s="171"/>
      <c r="U25" s="166"/>
      <c r="V25" s="165"/>
      <c r="W25" s="165"/>
      <c r="X25" s="165"/>
      <c r="Y25" s="165"/>
      <c r="Z25" s="165"/>
      <c r="AA25" s="165"/>
    </row>
    <row r="26" spans="1:27" s="164" customFormat="1" ht="11.25" customHeight="1" x14ac:dyDescent="0.25">
      <c r="A26" s="178">
        <v>6</v>
      </c>
      <c r="B26" s="769">
        <f>+'BVARI BUDGET'!B22</f>
        <v>0</v>
      </c>
      <c r="C26" s="770"/>
      <c r="D26" s="769">
        <f>+'BVARI BUDGET'!C22</f>
        <v>0</v>
      </c>
      <c r="E26" s="770"/>
      <c r="F26" s="767">
        <f>+'BVARI BUDGET'!M22</f>
        <v>0</v>
      </c>
      <c r="G26" s="768"/>
      <c r="H26" s="179">
        <f>12*'BVARI BUDGET'!L22</f>
        <v>0</v>
      </c>
      <c r="I26" s="760">
        <f>+'BVARI BUDGET'!N22</f>
        <v>0</v>
      </c>
      <c r="J26" s="761"/>
      <c r="K26" s="762"/>
      <c r="L26" s="760">
        <f>'BVARI BUDGET'!N55</f>
        <v>0</v>
      </c>
      <c r="M26" s="761"/>
      <c r="N26" s="762"/>
      <c r="O26" s="760">
        <f t="shared" si="0"/>
        <v>0</v>
      </c>
      <c r="P26" s="761"/>
      <c r="Q26" s="762"/>
      <c r="R26" s="171"/>
      <c r="S26" s="171"/>
      <c r="T26" s="171"/>
      <c r="U26" s="166"/>
      <c r="V26" s="165"/>
      <c r="W26" s="165"/>
      <c r="X26" s="165"/>
      <c r="Y26" s="165"/>
      <c r="Z26" s="165"/>
      <c r="AA26" s="165"/>
    </row>
    <row r="27" spans="1:27" s="164" customFormat="1" ht="11.25" customHeight="1" x14ac:dyDescent="0.25">
      <c r="A27" s="178">
        <v>7</v>
      </c>
      <c r="B27" s="769">
        <f>+'BVARI BUDGET'!B23</f>
        <v>0</v>
      </c>
      <c r="C27" s="770"/>
      <c r="D27" s="769">
        <f>+'BVARI BUDGET'!C23</f>
        <v>0</v>
      </c>
      <c r="E27" s="770"/>
      <c r="F27" s="767">
        <f>+'BVARI BUDGET'!M23</f>
        <v>0</v>
      </c>
      <c r="G27" s="768"/>
      <c r="H27" s="179">
        <f>12*'BVARI BUDGET'!L23</f>
        <v>0</v>
      </c>
      <c r="I27" s="760">
        <f>+'BVARI BUDGET'!N23</f>
        <v>0</v>
      </c>
      <c r="J27" s="761"/>
      <c r="K27" s="762"/>
      <c r="L27" s="760">
        <f>'BVARI BUDGET'!N56</f>
        <v>0</v>
      </c>
      <c r="M27" s="761"/>
      <c r="N27" s="762"/>
      <c r="O27" s="760">
        <f t="shared" si="0"/>
        <v>0</v>
      </c>
      <c r="P27" s="761"/>
      <c r="Q27" s="762"/>
      <c r="R27" s="171"/>
      <c r="S27" s="171"/>
      <c r="T27" s="171"/>
      <c r="U27" s="166"/>
      <c r="V27" s="165"/>
      <c r="W27" s="165"/>
      <c r="X27" s="165"/>
      <c r="Y27" s="165"/>
      <c r="Z27" s="165"/>
      <c r="AA27" s="165"/>
    </row>
    <row r="28" spans="1:27" s="164" customFormat="1" ht="11.25" customHeight="1" x14ac:dyDescent="0.25">
      <c r="A28" s="178">
        <v>8</v>
      </c>
      <c r="B28" s="769">
        <f>+'BVARI BUDGET'!B24</f>
        <v>0</v>
      </c>
      <c r="C28" s="770"/>
      <c r="D28" s="769">
        <f>+'BVARI BUDGET'!C24</f>
        <v>0</v>
      </c>
      <c r="E28" s="770"/>
      <c r="F28" s="767">
        <f>+'BVARI BUDGET'!M24</f>
        <v>0</v>
      </c>
      <c r="G28" s="768"/>
      <c r="H28" s="179">
        <f>12*'BVARI BUDGET'!L24</f>
        <v>0</v>
      </c>
      <c r="I28" s="760">
        <f>+'BVARI BUDGET'!N24</f>
        <v>0</v>
      </c>
      <c r="J28" s="761"/>
      <c r="K28" s="762"/>
      <c r="L28" s="760">
        <f>'BVARI BUDGET'!N57</f>
        <v>0</v>
      </c>
      <c r="M28" s="761"/>
      <c r="N28" s="762"/>
      <c r="O28" s="760">
        <f t="shared" si="0"/>
        <v>0</v>
      </c>
      <c r="P28" s="761"/>
      <c r="Q28" s="762"/>
      <c r="R28" s="171"/>
      <c r="S28" s="171"/>
      <c r="T28" s="171"/>
      <c r="U28" s="166"/>
      <c r="V28" s="165"/>
      <c r="W28" s="165"/>
      <c r="X28" s="165"/>
      <c r="Y28" s="165"/>
      <c r="Z28" s="165"/>
      <c r="AA28" s="165"/>
    </row>
    <row r="29" spans="1:27" s="164" customFormat="1" ht="11.25" customHeight="1" x14ac:dyDescent="0.25">
      <c r="A29" s="178">
        <v>9</v>
      </c>
      <c r="B29" s="769">
        <f>+'BVARI BUDGET'!B25</f>
        <v>0</v>
      </c>
      <c r="C29" s="770"/>
      <c r="D29" s="769">
        <f>+'BVARI BUDGET'!C25</f>
        <v>0</v>
      </c>
      <c r="E29" s="770"/>
      <c r="F29" s="767">
        <f>+'BVARI BUDGET'!M25</f>
        <v>0</v>
      </c>
      <c r="G29" s="768"/>
      <c r="H29" s="179">
        <f>12*'BVARI BUDGET'!L25</f>
        <v>0</v>
      </c>
      <c r="I29" s="760">
        <f>+'BVARI BUDGET'!N25</f>
        <v>0</v>
      </c>
      <c r="J29" s="761"/>
      <c r="K29" s="762"/>
      <c r="L29" s="760">
        <f>'BVARI BUDGET'!N58</f>
        <v>0</v>
      </c>
      <c r="M29" s="761"/>
      <c r="N29" s="762"/>
      <c r="O29" s="760">
        <f t="shared" si="0"/>
        <v>0</v>
      </c>
      <c r="P29" s="761"/>
      <c r="Q29" s="762"/>
      <c r="R29" s="171"/>
      <c r="S29" s="171"/>
      <c r="T29" s="171"/>
      <c r="U29" s="166"/>
      <c r="V29" s="165"/>
      <c r="W29" s="165"/>
      <c r="X29" s="165"/>
      <c r="Y29" s="165"/>
      <c r="Z29" s="165"/>
      <c r="AA29" s="165"/>
    </row>
    <row r="30" spans="1:27" s="164" customFormat="1" ht="11.25" customHeight="1" x14ac:dyDescent="0.25">
      <c r="A30" s="178">
        <v>10</v>
      </c>
      <c r="B30" s="769">
        <f>+'BVARI BUDGET'!B26</f>
        <v>0</v>
      </c>
      <c r="C30" s="770"/>
      <c r="D30" s="769">
        <f>+'BVARI BUDGET'!C26</f>
        <v>0</v>
      </c>
      <c r="E30" s="770"/>
      <c r="F30" s="767">
        <f>+'BVARI BUDGET'!M26</f>
        <v>0</v>
      </c>
      <c r="G30" s="768"/>
      <c r="H30" s="179">
        <f>12*'BVARI BUDGET'!L26</f>
        <v>0</v>
      </c>
      <c r="I30" s="760">
        <f>+'BVARI BUDGET'!N26</f>
        <v>0</v>
      </c>
      <c r="J30" s="761"/>
      <c r="K30" s="762"/>
      <c r="L30" s="760">
        <f>'BVARI BUDGET'!N59</f>
        <v>0</v>
      </c>
      <c r="M30" s="761"/>
      <c r="N30" s="762"/>
      <c r="O30" s="760">
        <f t="shared" si="0"/>
        <v>0</v>
      </c>
      <c r="P30" s="761"/>
      <c r="Q30" s="762"/>
      <c r="R30" s="171"/>
      <c r="S30" s="171"/>
      <c r="T30" s="171"/>
      <c r="U30" s="166"/>
      <c r="V30" s="165"/>
      <c r="W30" s="165"/>
      <c r="X30" s="165"/>
      <c r="Y30" s="165"/>
      <c r="Z30" s="165"/>
      <c r="AA30" s="165"/>
    </row>
    <row r="31" spans="1:27" s="164" customFormat="1" ht="11.25" customHeight="1" x14ac:dyDescent="0.25">
      <c r="B31" s="167"/>
      <c r="C31" s="167"/>
      <c r="D31" s="169"/>
      <c r="E31" s="169"/>
      <c r="F31" s="170"/>
      <c r="G31" s="167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66"/>
      <c r="V31" s="165"/>
      <c r="W31" s="165"/>
      <c r="X31" s="165"/>
      <c r="Y31" s="165"/>
      <c r="Z31" s="165"/>
      <c r="AA31" s="165"/>
    </row>
    <row r="32" spans="1:27" s="164" customFormat="1" ht="11.25" customHeight="1" x14ac:dyDescent="0.25">
      <c r="B32" s="167"/>
      <c r="C32" s="167"/>
      <c r="D32" s="169"/>
      <c r="E32" s="169"/>
      <c r="F32" s="170"/>
      <c r="G32" s="167"/>
      <c r="H32" s="171"/>
      <c r="I32" s="171"/>
      <c r="J32" s="171"/>
      <c r="K32" s="171"/>
      <c r="L32" s="171"/>
      <c r="M32" s="171"/>
      <c r="N32" s="162" t="s">
        <v>78</v>
      </c>
      <c r="O32" s="783">
        <f>SUM(O21:Q31)</f>
        <v>0</v>
      </c>
      <c r="P32" s="784"/>
      <c r="Q32" s="785"/>
      <c r="R32" s="171"/>
      <c r="S32" s="171"/>
      <c r="T32" s="171"/>
      <c r="U32" s="166"/>
      <c r="V32" s="165"/>
      <c r="W32" s="165"/>
      <c r="X32" s="165"/>
      <c r="Y32" s="165"/>
      <c r="Z32" s="165"/>
      <c r="AA32" s="165"/>
    </row>
    <row r="33" spans="2:27" s="164" customFormat="1" ht="11.25" customHeight="1" x14ac:dyDescent="0.25">
      <c r="B33" s="167"/>
      <c r="C33" s="167"/>
      <c r="D33" s="169"/>
      <c r="E33" s="169"/>
      <c r="F33" s="170"/>
      <c r="G33" s="167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66"/>
      <c r="V33" s="165"/>
      <c r="W33" s="165"/>
      <c r="X33" s="165"/>
      <c r="Y33" s="165"/>
      <c r="Z33" s="165"/>
      <c r="AA33" s="165"/>
    </row>
    <row r="34" spans="2:27" s="164" customFormat="1" ht="11.25" customHeight="1" x14ac:dyDescent="0.25">
      <c r="B34" s="172" t="s">
        <v>79</v>
      </c>
      <c r="C34" s="172"/>
      <c r="D34" s="180"/>
      <c r="E34" s="180"/>
      <c r="F34" s="181"/>
      <c r="G34" s="172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71"/>
      <c r="S34" s="171"/>
      <c r="T34" s="171"/>
      <c r="U34" s="166"/>
      <c r="V34" s="165"/>
      <c r="W34" s="165"/>
      <c r="X34" s="165"/>
      <c r="Y34" s="165"/>
      <c r="Z34" s="165"/>
      <c r="AA34" s="165"/>
    </row>
    <row r="35" spans="2:27" s="164" customFormat="1" ht="11.25" customHeight="1" x14ac:dyDescent="0.25">
      <c r="B35" s="167"/>
      <c r="C35" s="167"/>
      <c r="D35" s="169"/>
      <c r="E35" s="169"/>
      <c r="F35" s="170"/>
      <c r="G35" s="167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66"/>
      <c r="V35" s="165"/>
      <c r="W35" s="165"/>
      <c r="X35" s="165"/>
      <c r="Y35" s="165"/>
      <c r="Z35" s="165"/>
      <c r="AA35" s="165"/>
    </row>
    <row r="36" spans="2:27" s="164" customFormat="1" ht="11.25" customHeight="1" x14ac:dyDescent="0.25">
      <c r="B36" s="162" t="s">
        <v>83</v>
      </c>
      <c r="C36" s="171" t="s">
        <v>77</v>
      </c>
      <c r="D36" s="169"/>
      <c r="E36" s="169"/>
      <c r="F36" s="170"/>
      <c r="G36" s="167"/>
      <c r="H36" s="171" t="s">
        <v>72</v>
      </c>
      <c r="I36" s="171"/>
      <c r="J36" s="171" t="s">
        <v>73</v>
      </c>
      <c r="K36" s="171"/>
      <c r="L36" s="171"/>
      <c r="M36" s="171" t="s">
        <v>74</v>
      </c>
      <c r="N36" s="171"/>
      <c r="O36" s="171"/>
      <c r="P36" s="171" t="s">
        <v>75</v>
      </c>
      <c r="Q36" s="171"/>
      <c r="R36" s="171"/>
      <c r="S36" s="171"/>
      <c r="T36" s="171"/>
      <c r="U36" s="166"/>
      <c r="V36" s="165"/>
      <c r="W36" s="165"/>
      <c r="X36" s="165"/>
      <c r="Y36" s="165"/>
      <c r="Z36" s="165"/>
      <c r="AA36" s="165"/>
    </row>
    <row r="37" spans="2:27" s="164" customFormat="1" ht="11.25" customHeight="1" x14ac:dyDescent="0.25">
      <c r="B37" s="286">
        <f>COUNTA('BVARI BUDGET'!C39:C43)</f>
        <v>0</v>
      </c>
      <c r="C37" s="166" t="s">
        <v>81</v>
      </c>
      <c r="D37" s="169"/>
      <c r="E37" s="169"/>
      <c r="F37" s="170"/>
      <c r="G37" s="167"/>
      <c r="H37" s="179">
        <f>12*(SUM('BVARI BUDGET'!L39:L43))</f>
        <v>0</v>
      </c>
      <c r="I37" s="760">
        <f>SUM('BVARI BUDGET'!N39:N43)</f>
        <v>0</v>
      </c>
      <c r="J37" s="761"/>
      <c r="K37" s="762"/>
      <c r="L37" s="760">
        <f>SUM('BVARI BUDGET'!N70:N74)</f>
        <v>0</v>
      </c>
      <c r="M37" s="761"/>
      <c r="N37" s="762"/>
      <c r="O37" s="760">
        <f>+I37+L37</f>
        <v>0</v>
      </c>
      <c r="P37" s="761"/>
      <c r="Q37" s="762"/>
      <c r="R37" s="171"/>
      <c r="S37" s="171"/>
      <c r="T37" s="171"/>
      <c r="U37" s="166"/>
      <c r="V37" s="165"/>
      <c r="W37" s="165"/>
      <c r="X37" s="165"/>
      <c r="Y37" s="165"/>
      <c r="Z37" s="165"/>
      <c r="AA37" s="165"/>
    </row>
    <row r="38" spans="2:27" ht="11.5" x14ac:dyDescent="0.25">
      <c r="B38" s="286">
        <f>COUNTA('BVARI BUDGET'!C45:C46)</f>
        <v>0</v>
      </c>
      <c r="C38" s="166" t="s">
        <v>4</v>
      </c>
      <c r="H38" s="179">
        <f>12*SUM('BVARI BUDGET'!L45:L46)</f>
        <v>0</v>
      </c>
      <c r="I38" s="760">
        <f>SUM('BVARI BUDGET'!N45:N46)</f>
        <v>0</v>
      </c>
      <c r="J38" s="761"/>
      <c r="K38" s="762"/>
      <c r="L38" s="760">
        <f>SUM('BVARI BUDGET'!N75:N76)</f>
        <v>0</v>
      </c>
      <c r="M38" s="761"/>
      <c r="N38" s="762"/>
      <c r="O38" s="760">
        <f>+I38+L38</f>
        <v>0</v>
      </c>
      <c r="P38" s="761"/>
      <c r="Q38" s="762"/>
    </row>
    <row r="39" spans="2:27" ht="11.5" x14ac:dyDescent="0.25">
      <c r="B39" s="189"/>
      <c r="C39" s="166" t="s">
        <v>87</v>
      </c>
      <c r="H39" s="187"/>
      <c r="I39" s="786"/>
      <c r="J39" s="787"/>
      <c r="K39" s="788"/>
      <c r="L39" s="786"/>
      <c r="M39" s="787"/>
      <c r="N39" s="788"/>
      <c r="O39" s="760">
        <f>+I39+L39</f>
        <v>0</v>
      </c>
      <c r="P39" s="761"/>
      <c r="Q39" s="762"/>
    </row>
    <row r="40" spans="2:27" ht="11.5" x14ac:dyDescent="0.25">
      <c r="B40" s="189"/>
      <c r="C40" s="166" t="s">
        <v>82</v>
      </c>
      <c r="H40" s="187"/>
      <c r="I40" s="786"/>
      <c r="J40" s="787"/>
      <c r="K40" s="788"/>
      <c r="L40" s="786"/>
      <c r="M40" s="787"/>
      <c r="N40" s="788"/>
      <c r="O40" s="760">
        <f>+I40+L40</f>
        <v>0</v>
      </c>
      <c r="P40" s="761"/>
      <c r="Q40" s="762"/>
    </row>
    <row r="41" spans="2:27" ht="11.5" x14ac:dyDescent="0.25">
      <c r="B41" s="286">
        <f>COUNTA('BVARI BUDGET'!C28:C37)</f>
        <v>0</v>
      </c>
      <c r="C41" s="190" t="str">
        <f>+'BVARI BUDGET'!AA5</f>
        <v>Director</v>
      </c>
      <c r="D41" s="208" t="str">
        <f>+'BVARI BUDGET'!AA6</f>
        <v>Deputy Director</v>
      </c>
      <c r="E41" s="191"/>
      <c r="F41" s="209" t="str">
        <f>+'BVARI BUDGET'!AA7</f>
        <v>Administrative Manager</v>
      </c>
      <c r="G41" s="192"/>
      <c r="H41" s="179">
        <f>12*SUM('BVARI BUDGET'!L28:L37)</f>
        <v>12</v>
      </c>
      <c r="I41" s="760">
        <f>SUM('BVARI BUDGET'!N28:N37)</f>
        <v>0</v>
      </c>
      <c r="J41" s="761"/>
      <c r="K41" s="762"/>
      <c r="L41" s="760">
        <f>SUM('BVARI BUDGET'!N60:N69)</f>
        <v>0</v>
      </c>
      <c r="M41" s="761"/>
      <c r="N41" s="762"/>
      <c r="O41" s="760">
        <f>+I41+L41</f>
        <v>0</v>
      </c>
      <c r="P41" s="761"/>
      <c r="Q41" s="762"/>
    </row>
    <row r="43" spans="2:27" ht="11.5" x14ac:dyDescent="0.25">
      <c r="B43" s="185">
        <f>SUM(B37:B42)</f>
        <v>0</v>
      </c>
      <c r="C43" s="167" t="s">
        <v>93</v>
      </c>
      <c r="N43" s="162" t="s">
        <v>94</v>
      </c>
      <c r="O43" s="783">
        <f>SUM(O37:Q42)</f>
        <v>0</v>
      </c>
      <c r="P43" s="784"/>
      <c r="Q43" s="785"/>
    </row>
    <row r="45" spans="2:27" ht="13" x14ac:dyDescent="0.25">
      <c r="N45" s="193" t="s">
        <v>95</v>
      </c>
      <c r="O45" s="789">
        <f>+O43+O32</f>
        <v>0</v>
      </c>
      <c r="P45" s="790"/>
      <c r="Q45" s="791"/>
    </row>
    <row r="48" spans="2:27" ht="13" x14ac:dyDescent="0.25">
      <c r="B48" s="247" t="s">
        <v>105</v>
      </c>
      <c r="C48" s="172"/>
      <c r="D48" s="180"/>
      <c r="E48" s="180"/>
      <c r="F48" s="181"/>
      <c r="G48" s="172"/>
      <c r="H48" s="182"/>
      <c r="I48" s="182"/>
      <c r="J48" s="182"/>
      <c r="K48" s="182"/>
      <c r="L48" s="182"/>
      <c r="M48" s="182"/>
      <c r="N48" s="182"/>
      <c r="O48" s="182"/>
      <c r="P48" s="182"/>
      <c r="Q48" s="182"/>
    </row>
    <row r="50" spans="1:35" ht="11.5" x14ac:dyDescent="0.25">
      <c r="B50" s="167" t="s">
        <v>106</v>
      </c>
      <c r="C50" s="166"/>
      <c r="D50" s="225"/>
      <c r="E50" s="225"/>
      <c r="F50" s="226"/>
      <c r="G50" s="166"/>
      <c r="H50" s="226"/>
      <c r="I50" s="166"/>
      <c r="J50" s="226"/>
      <c r="K50" s="166"/>
      <c r="L50" s="226"/>
      <c r="M50" s="166"/>
      <c r="N50" s="226"/>
      <c r="O50" s="171"/>
      <c r="P50" s="171" t="s">
        <v>75</v>
      </c>
      <c r="Q50" s="171"/>
      <c r="R50" s="226"/>
    </row>
    <row r="51" spans="1:35" ht="13.5" customHeight="1" x14ac:dyDescent="0.25">
      <c r="A51" s="5">
        <v>1</v>
      </c>
      <c r="B51" s="769"/>
      <c r="C51" s="803"/>
      <c r="D51" s="803"/>
      <c r="E51" s="803"/>
      <c r="F51" s="803"/>
      <c r="G51" s="803"/>
      <c r="H51" s="803"/>
      <c r="I51" s="803"/>
      <c r="J51" s="803"/>
      <c r="K51" s="803"/>
      <c r="L51" s="803"/>
      <c r="M51" s="770"/>
      <c r="N51" s="226"/>
      <c r="O51" s="760" t="str">
        <f>IFERROR(SUMPRODUCT(--('BVARI BUDGET'!$B81='BVARI BUDGET'!$AG$3),'BVARI BUDGET'!$N81),"")</f>
        <v/>
      </c>
      <c r="P51" s="761"/>
      <c r="Q51" s="762"/>
      <c r="R51" s="226"/>
    </row>
    <row r="52" spans="1:35" ht="11.5" x14ac:dyDescent="0.25">
      <c r="A52" s="5">
        <v>2</v>
      </c>
      <c r="B52" s="769"/>
      <c r="C52" s="803"/>
      <c r="D52" s="803"/>
      <c r="E52" s="803"/>
      <c r="F52" s="803"/>
      <c r="G52" s="803"/>
      <c r="H52" s="803"/>
      <c r="I52" s="803"/>
      <c r="J52" s="803"/>
      <c r="K52" s="803"/>
      <c r="L52" s="803"/>
      <c r="M52" s="770"/>
      <c r="N52" s="226"/>
      <c r="O52" s="760" t="str">
        <f>IFERROR(SUMPRODUCT(--('BVARI BUDGET'!$B82='BVARI BUDGET'!$AG$3),'BVARI BUDGET'!$N82),"")</f>
        <v/>
      </c>
      <c r="P52" s="761"/>
      <c r="Q52" s="762"/>
      <c r="R52" s="226"/>
    </row>
    <row r="53" spans="1:35" ht="11.5" x14ac:dyDescent="0.25">
      <c r="A53" s="5">
        <v>3</v>
      </c>
      <c r="B53" s="769"/>
      <c r="C53" s="803"/>
      <c r="D53" s="803"/>
      <c r="E53" s="803"/>
      <c r="F53" s="803"/>
      <c r="G53" s="803"/>
      <c r="H53" s="803"/>
      <c r="I53" s="803"/>
      <c r="J53" s="803"/>
      <c r="K53" s="803"/>
      <c r="L53" s="803"/>
      <c r="M53" s="770"/>
      <c r="N53" s="226"/>
      <c r="O53" s="760" t="str">
        <f>IFERROR(SUMPRODUCT(--('BVARI BUDGET'!$B83='BVARI BUDGET'!$AG$3),'BVARI BUDGET'!$N83),"")</f>
        <v/>
      </c>
      <c r="P53" s="761"/>
      <c r="Q53" s="762"/>
      <c r="R53" s="226"/>
    </row>
    <row r="54" spans="1:35" ht="11.5" x14ac:dyDescent="0.25">
      <c r="A54" s="5">
        <v>4</v>
      </c>
      <c r="B54" s="769"/>
      <c r="C54" s="803"/>
      <c r="D54" s="803"/>
      <c r="E54" s="803"/>
      <c r="F54" s="803"/>
      <c r="G54" s="803"/>
      <c r="H54" s="803"/>
      <c r="I54" s="803"/>
      <c r="J54" s="803"/>
      <c r="K54" s="803"/>
      <c r="L54" s="803"/>
      <c r="M54" s="770"/>
      <c r="N54" s="226"/>
      <c r="O54" s="760" t="str">
        <f>IFERROR(SUMPRODUCT(--('BVARI BUDGET'!$B84='BVARI BUDGET'!$AG$3),'BVARI BUDGET'!$N84),"")</f>
        <v/>
      </c>
      <c r="P54" s="761"/>
      <c r="Q54" s="762"/>
      <c r="R54" s="226"/>
    </row>
    <row r="55" spans="1:35" ht="11.5" x14ac:dyDescent="0.25">
      <c r="A55" s="5">
        <v>5</v>
      </c>
      <c r="B55" s="769"/>
      <c r="C55" s="803"/>
      <c r="D55" s="803"/>
      <c r="E55" s="803"/>
      <c r="F55" s="803"/>
      <c r="G55" s="803"/>
      <c r="H55" s="803"/>
      <c r="I55" s="803"/>
      <c r="J55" s="803"/>
      <c r="K55" s="803"/>
      <c r="L55" s="803"/>
      <c r="M55" s="770"/>
      <c r="N55" s="226"/>
      <c r="O55" s="760" t="str">
        <f>IFERROR(SUMPRODUCT(--('BVARI BUDGET'!$B85='BVARI BUDGET'!$AG$3),'BVARI BUDGET'!$N85),"")</f>
        <v/>
      </c>
      <c r="P55" s="761"/>
      <c r="Q55" s="762"/>
      <c r="R55" s="226"/>
    </row>
    <row r="56" spans="1:35" ht="11.5" x14ac:dyDescent="0.25">
      <c r="A56" s="5">
        <v>6</v>
      </c>
      <c r="B56" s="769"/>
      <c r="C56" s="803"/>
      <c r="D56" s="803"/>
      <c r="E56" s="803"/>
      <c r="F56" s="803"/>
      <c r="G56" s="803"/>
      <c r="H56" s="803"/>
      <c r="I56" s="803"/>
      <c r="J56" s="803"/>
      <c r="K56" s="803"/>
      <c r="L56" s="803"/>
      <c r="M56" s="770"/>
      <c r="N56" s="226"/>
      <c r="O56" s="760" t="str">
        <f>IFERROR(SUMPRODUCT(--('BVARI BUDGET'!$B86='BVARI BUDGET'!$AG$3),'BVARI BUDGET'!$N86),"")</f>
        <v/>
      </c>
      <c r="P56" s="761"/>
      <c r="Q56" s="762"/>
      <c r="R56" s="226"/>
    </row>
    <row r="57" spans="1:35" ht="11.5" x14ac:dyDescent="0.25">
      <c r="B57" s="166"/>
      <c r="C57" s="166"/>
      <c r="D57" s="225"/>
      <c r="E57" s="225"/>
      <c r="F57" s="226"/>
      <c r="G57" s="166"/>
      <c r="H57" s="226"/>
      <c r="I57" s="166"/>
      <c r="J57" s="226"/>
      <c r="K57" s="166"/>
      <c r="L57" s="226"/>
      <c r="M57" s="166"/>
      <c r="N57" s="226"/>
      <c r="O57" s="166"/>
      <c r="P57" s="226"/>
      <c r="Q57" s="166"/>
      <c r="R57" s="226"/>
    </row>
    <row r="58" spans="1:35" ht="13" x14ac:dyDescent="0.25">
      <c r="B58" s="166"/>
      <c r="C58" s="166"/>
      <c r="D58" s="225"/>
      <c r="E58" s="225"/>
      <c r="F58" s="226"/>
      <c r="G58" s="166"/>
      <c r="H58" s="226"/>
      <c r="I58" s="166"/>
      <c r="J58" s="226"/>
      <c r="K58" s="166"/>
      <c r="L58" s="226"/>
      <c r="M58" s="166"/>
      <c r="N58" s="193" t="s">
        <v>107</v>
      </c>
      <c r="O58" s="789">
        <f>SUM(O51:Q57)</f>
        <v>0</v>
      </c>
      <c r="P58" s="790"/>
      <c r="Q58" s="791"/>
      <c r="R58" s="226"/>
    </row>
    <row r="59" spans="1:35" ht="11.5" x14ac:dyDescent="0.25">
      <c r="B59" s="166"/>
      <c r="C59" s="166"/>
      <c r="D59" s="225"/>
      <c r="E59" s="225"/>
      <c r="F59" s="226"/>
      <c r="G59" s="166"/>
      <c r="H59" s="226"/>
      <c r="I59" s="166"/>
      <c r="J59" s="226"/>
      <c r="K59" s="166"/>
      <c r="L59" s="226"/>
      <c r="M59" s="166"/>
      <c r="N59" s="226"/>
      <c r="O59" s="166"/>
      <c r="P59" s="226"/>
      <c r="Q59" s="166"/>
      <c r="R59" s="226"/>
    </row>
    <row r="60" spans="1:35" ht="13" x14ac:dyDescent="0.25">
      <c r="B60" s="172" t="s">
        <v>108</v>
      </c>
      <c r="C60" s="172"/>
      <c r="D60" s="180"/>
      <c r="E60" s="180"/>
      <c r="F60" s="181"/>
      <c r="G60" s="172"/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226"/>
    </row>
    <row r="61" spans="1:35" ht="11.5" x14ac:dyDescent="0.25">
      <c r="R61" s="226"/>
    </row>
    <row r="62" spans="1:35" ht="11.5" x14ac:dyDescent="0.25">
      <c r="C62" s="166"/>
      <c r="D62" s="225"/>
      <c r="E62" s="225"/>
      <c r="F62" s="226"/>
      <c r="G62" s="166"/>
      <c r="H62" s="226"/>
      <c r="I62" s="166"/>
      <c r="J62" s="226"/>
      <c r="K62" s="166"/>
      <c r="L62" s="226"/>
      <c r="M62" s="166"/>
      <c r="N62" s="226"/>
      <c r="O62" s="171"/>
      <c r="P62" s="171" t="s">
        <v>75</v>
      </c>
      <c r="Q62" s="171"/>
      <c r="R62" s="226"/>
    </row>
    <row r="63" spans="1:35" ht="11.5" x14ac:dyDescent="0.25">
      <c r="B63" s="1">
        <v>1</v>
      </c>
      <c r="C63" s="166" t="s">
        <v>128</v>
      </c>
      <c r="D63" s="167"/>
      <c r="E63" s="167"/>
      <c r="F63" s="167"/>
      <c r="G63" s="167"/>
      <c r="H63" s="167"/>
      <c r="I63" s="167"/>
      <c r="J63" s="167"/>
      <c r="K63" s="167"/>
      <c r="L63" s="167"/>
      <c r="M63" s="167"/>
      <c r="N63" s="226"/>
      <c r="O63" s="760">
        <f>SUMPRODUCT(--('BVARI BUDGET'!$B$91:$B$112='BVARI BUDGET'!AG10),'BVARI BUDGET'!$N$91:$N$112)</f>
        <v>0</v>
      </c>
      <c r="P63" s="761"/>
      <c r="Q63" s="762"/>
      <c r="R63" s="226"/>
    </row>
    <row r="64" spans="1:35" s="2" customFormat="1" ht="13" x14ac:dyDescent="0.25">
      <c r="B64" s="1">
        <v>2</v>
      </c>
      <c r="C64" s="166" t="s">
        <v>129</v>
      </c>
      <c r="D64" s="225"/>
      <c r="E64" s="225"/>
      <c r="F64" s="226"/>
      <c r="G64" s="166"/>
      <c r="H64" s="226"/>
      <c r="I64" s="166"/>
      <c r="J64" s="226"/>
      <c r="K64" s="166"/>
      <c r="L64" s="226"/>
      <c r="M64" s="166"/>
      <c r="N64" s="193"/>
      <c r="O64" s="760">
        <f>SUMPRODUCT(--('BVARI BUDGET'!$B$91:$B$112='BVARI BUDGET'!AG11),'BVARI BUDGET'!$N$91:$N$112)</f>
        <v>0</v>
      </c>
      <c r="P64" s="761"/>
      <c r="Q64" s="762"/>
      <c r="R64" s="226"/>
      <c r="S64" s="1"/>
      <c r="T64" s="1"/>
      <c r="U64" s="1"/>
      <c r="V64" s="4"/>
      <c r="W64" s="4"/>
      <c r="X64" s="4"/>
      <c r="Y64" s="4"/>
      <c r="Z64" s="4"/>
      <c r="AA64" s="4"/>
      <c r="AB64" s="1"/>
      <c r="AC64" s="1"/>
      <c r="AD64" s="1"/>
      <c r="AE64" s="1"/>
      <c r="AF64" s="1"/>
      <c r="AG64" s="1"/>
      <c r="AH64" s="1"/>
      <c r="AI64" s="1"/>
    </row>
    <row r="65" spans="1:35" s="2" customFormat="1" ht="11.5" x14ac:dyDescent="0.25">
      <c r="A65" s="1"/>
      <c r="B65" s="166"/>
      <c r="C65" s="166"/>
      <c r="D65" s="225"/>
      <c r="E65" s="225"/>
      <c r="F65" s="226"/>
      <c r="G65" s="166"/>
      <c r="H65" s="226"/>
      <c r="I65" s="166"/>
      <c r="J65" s="226"/>
      <c r="K65" s="166"/>
      <c r="L65" s="226"/>
      <c r="M65" s="166"/>
      <c r="N65" s="226"/>
      <c r="O65" s="166"/>
      <c r="P65" s="226"/>
      <c r="Q65" s="166"/>
      <c r="R65" s="226"/>
      <c r="S65" s="1"/>
      <c r="T65" s="1"/>
      <c r="U65" s="1"/>
      <c r="V65" s="4"/>
      <c r="W65" s="4"/>
      <c r="X65" s="4"/>
      <c r="Y65" s="4"/>
      <c r="Z65" s="4"/>
      <c r="AA65" s="4"/>
      <c r="AB65" s="1"/>
      <c r="AC65" s="1"/>
      <c r="AD65" s="1"/>
      <c r="AE65" s="1"/>
      <c r="AF65" s="1"/>
      <c r="AG65" s="1"/>
      <c r="AH65" s="1"/>
      <c r="AI65" s="1"/>
    </row>
    <row r="66" spans="1:35" s="2" customFormat="1" ht="13" x14ac:dyDescent="0.25">
      <c r="A66" s="1"/>
      <c r="B66" s="227"/>
      <c r="C66" s="227"/>
      <c r="D66" s="225"/>
      <c r="E66" s="225"/>
      <c r="F66" s="226"/>
      <c r="G66" s="166"/>
      <c r="H66" s="226"/>
      <c r="I66" s="166"/>
      <c r="J66" s="226"/>
      <c r="K66" s="166"/>
      <c r="L66" s="226"/>
      <c r="M66" s="166"/>
      <c r="N66" s="193" t="s">
        <v>109</v>
      </c>
      <c r="O66" s="783">
        <f>SUM(O63:Q64)</f>
        <v>0</v>
      </c>
      <c r="P66" s="784"/>
      <c r="Q66" s="785"/>
      <c r="R66" s="226"/>
      <c r="S66" s="1"/>
      <c r="T66" s="1"/>
      <c r="U66" s="1"/>
      <c r="V66" s="4"/>
      <c r="W66" s="4"/>
      <c r="X66" s="4"/>
      <c r="Y66" s="4"/>
      <c r="Z66" s="4"/>
      <c r="AA66" s="4"/>
      <c r="AB66" s="1"/>
      <c r="AC66" s="1"/>
      <c r="AD66" s="1"/>
      <c r="AE66" s="1"/>
      <c r="AF66" s="1"/>
      <c r="AG66" s="1"/>
      <c r="AH66" s="1"/>
      <c r="AI66" s="1"/>
    </row>
    <row r="67" spans="1:35" s="2" customFormat="1" ht="11.5" x14ac:dyDescent="0.25">
      <c r="A67" s="1"/>
      <c r="B67" s="227"/>
      <c r="C67" s="227"/>
      <c r="D67" s="225"/>
      <c r="E67" s="225"/>
      <c r="F67" s="226"/>
      <c r="G67" s="166"/>
      <c r="H67" s="226"/>
      <c r="I67" s="166"/>
      <c r="J67" s="226"/>
      <c r="K67" s="166"/>
      <c r="L67" s="226"/>
      <c r="M67" s="166"/>
      <c r="N67" s="226"/>
      <c r="O67" s="166"/>
      <c r="P67" s="226"/>
      <c r="Q67" s="166"/>
      <c r="R67" s="226"/>
      <c r="S67" s="1"/>
      <c r="T67" s="1"/>
      <c r="U67" s="1"/>
      <c r="V67" s="4"/>
      <c r="W67" s="4"/>
      <c r="X67" s="4"/>
      <c r="Y67" s="4"/>
      <c r="Z67" s="4"/>
      <c r="AA67" s="4"/>
      <c r="AB67" s="1"/>
      <c r="AC67" s="1"/>
      <c r="AD67" s="1"/>
      <c r="AE67" s="1"/>
      <c r="AF67" s="1"/>
      <c r="AG67" s="1"/>
      <c r="AH67" s="1"/>
      <c r="AI67" s="1"/>
    </row>
    <row r="68" spans="1:35" s="2" customFormat="1" ht="13" x14ac:dyDescent="0.25">
      <c r="A68" s="1"/>
      <c r="B68" s="172" t="s">
        <v>112</v>
      </c>
      <c r="C68" s="172"/>
      <c r="D68" s="180"/>
      <c r="E68" s="180"/>
      <c r="F68" s="181"/>
      <c r="G68" s="172"/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226"/>
      <c r="S68" s="1"/>
      <c r="T68" s="1"/>
      <c r="U68" s="1"/>
      <c r="V68" s="4"/>
      <c r="W68" s="4"/>
      <c r="X68" s="4"/>
      <c r="Y68" s="4"/>
      <c r="Z68" s="4"/>
      <c r="AA68" s="4"/>
      <c r="AB68" s="1"/>
      <c r="AC68" s="1"/>
      <c r="AD68" s="1"/>
      <c r="AE68" s="1"/>
      <c r="AF68" s="1"/>
      <c r="AG68" s="1"/>
      <c r="AH68" s="1"/>
      <c r="AI68" s="1"/>
    </row>
    <row r="69" spans="1:35" s="2" customFormat="1" ht="11.5" x14ac:dyDescent="0.25">
      <c r="A69" s="1"/>
      <c r="B69" s="1"/>
      <c r="C69" s="1"/>
      <c r="F69" s="3"/>
      <c r="G69" s="1"/>
      <c r="H69" s="3"/>
      <c r="I69" s="1"/>
      <c r="J69" s="3"/>
      <c r="K69" s="1"/>
      <c r="L69" s="3"/>
      <c r="M69" s="1"/>
      <c r="N69" s="3"/>
      <c r="O69" s="1"/>
      <c r="P69" s="3"/>
      <c r="Q69" s="1"/>
      <c r="R69" s="226"/>
      <c r="S69" s="1"/>
      <c r="T69" s="1"/>
      <c r="U69" s="1"/>
      <c r="V69" s="4"/>
      <c r="W69" s="4"/>
      <c r="X69" s="4"/>
      <c r="Y69" s="4"/>
      <c r="Z69" s="4"/>
      <c r="AA69" s="4"/>
      <c r="AB69" s="1"/>
      <c r="AC69" s="1"/>
      <c r="AD69" s="1"/>
      <c r="AE69" s="1"/>
      <c r="AF69" s="1"/>
      <c r="AG69" s="1"/>
      <c r="AH69" s="1"/>
      <c r="AI69" s="1"/>
    </row>
    <row r="70" spans="1:35" s="2" customFormat="1" ht="11.5" x14ac:dyDescent="0.25">
      <c r="A70" s="1"/>
      <c r="B70" s="1"/>
      <c r="C70" s="232" t="s">
        <v>110</v>
      </c>
      <c r="D70" s="225"/>
      <c r="E70" s="225"/>
      <c r="F70" s="226"/>
      <c r="G70" s="166"/>
      <c r="H70" s="226"/>
      <c r="I70" s="166"/>
      <c r="J70" s="226"/>
      <c r="K70" s="166"/>
      <c r="L70" s="226"/>
      <c r="M70" s="166"/>
      <c r="N70" s="226"/>
      <c r="O70" s="171"/>
      <c r="Q70" s="171"/>
      <c r="R70" s="226"/>
      <c r="S70" s="1"/>
      <c r="T70" s="1"/>
      <c r="U70" s="1"/>
      <c r="V70" s="4"/>
      <c r="W70" s="4"/>
      <c r="X70" s="4"/>
      <c r="Y70" s="4"/>
      <c r="Z70" s="4"/>
      <c r="AA70" s="4"/>
      <c r="AB70" s="1"/>
      <c r="AC70" s="1"/>
      <c r="AD70" s="1"/>
      <c r="AE70" s="1"/>
      <c r="AF70" s="1"/>
      <c r="AG70" s="1"/>
      <c r="AH70" s="1"/>
      <c r="AI70" s="1"/>
    </row>
    <row r="71" spans="1:35" s="2" customFormat="1" ht="11.5" x14ac:dyDescent="0.25">
      <c r="A71" s="1"/>
      <c r="B71" s="1"/>
      <c r="C71" s="232"/>
      <c r="D71" s="225"/>
      <c r="E71" s="225"/>
      <c r="F71" s="226"/>
      <c r="G71" s="166"/>
      <c r="H71" s="226"/>
      <c r="I71" s="166"/>
      <c r="J71" s="226"/>
      <c r="K71" s="166"/>
      <c r="L71" s="226"/>
      <c r="M71" s="166"/>
      <c r="N71" s="226"/>
      <c r="O71" s="171"/>
      <c r="P71" s="171" t="s">
        <v>75</v>
      </c>
      <c r="Q71" s="171"/>
      <c r="R71" s="226"/>
      <c r="S71" s="1"/>
      <c r="T71" s="1"/>
      <c r="U71" s="1"/>
      <c r="V71" s="4"/>
      <c r="W71" s="4"/>
      <c r="X71" s="4"/>
      <c r="Y71" s="4"/>
      <c r="Z71" s="4"/>
      <c r="AA71" s="4"/>
      <c r="AB71" s="1"/>
      <c r="AC71" s="1"/>
      <c r="AD71" s="1"/>
      <c r="AE71" s="1"/>
      <c r="AF71" s="1"/>
      <c r="AG71" s="1"/>
      <c r="AH71" s="1"/>
      <c r="AI71" s="1"/>
    </row>
    <row r="72" spans="1:35" s="2" customFormat="1" ht="11.5" x14ac:dyDescent="0.25">
      <c r="A72" s="1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226"/>
      <c r="O72" s="786"/>
      <c r="P72" s="787"/>
      <c r="Q72" s="788"/>
      <c r="R72" s="226"/>
      <c r="S72" s="1"/>
      <c r="T72" s="1"/>
      <c r="U72" s="1"/>
      <c r="V72" s="4"/>
      <c r="W72" s="4"/>
      <c r="X72" s="4"/>
      <c r="Y72" s="4"/>
      <c r="Z72" s="4"/>
      <c r="AA72" s="4"/>
      <c r="AB72" s="1"/>
      <c r="AC72" s="1"/>
      <c r="AD72" s="1"/>
      <c r="AE72" s="1"/>
      <c r="AF72" s="1"/>
      <c r="AG72" s="1"/>
      <c r="AH72" s="1"/>
      <c r="AI72" s="1"/>
    </row>
    <row r="73" spans="1:35" s="2" customFormat="1" ht="11.5" x14ac:dyDescent="0.25">
      <c r="A73" s="1"/>
      <c r="B73" s="166"/>
      <c r="C73" s="166"/>
      <c r="D73" s="225"/>
      <c r="E73" s="225"/>
      <c r="F73" s="226"/>
      <c r="G73" s="166"/>
      <c r="H73" s="226"/>
      <c r="I73" s="166"/>
      <c r="J73" s="226"/>
      <c r="K73" s="166"/>
      <c r="L73" s="226"/>
      <c r="M73" s="166"/>
      <c r="N73" s="226"/>
      <c r="O73" s="166"/>
      <c r="P73" s="226"/>
      <c r="Q73" s="166"/>
      <c r="R73" s="226"/>
      <c r="S73" s="1"/>
      <c r="T73" s="1"/>
      <c r="U73" s="1"/>
      <c r="V73" s="4"/>
      <c r="W73" s="4"/>
      <c r="X73" s="4"/>
      <c r="Y73" s="4"/>
      <c r="Z73" s="4"/>
      <c r="AA73" s="4"/>
      <c r="AB73" s="1"/>
      <c r="AC73" s="1"/>
      <c r="AD73" s="1"/>
      <c r="AE73" s="1"/>
      <c r="AF73" s="1"/>
      <c r="AG73" s="1"/>
      <c r="AH73" s="1"/>
      <c r="AI73" s="1"/>
    </row>
    <row r="74" spans="1:35" s="2" customFormat="1" ht="13" x14ac:dyDescent="0.25">
      <c r="A74" s="1"/>
      <c r="B74" s="227"/>
      <c r="C74" s="227"/>
      <c r="D74" s="225"/>
      <c r="E74" s="225"/>
      <c r="F74" s="226"/>
      <c r="G74" s="166"/>
      <c r="H74" s="226"/>
      <c r="I74" s="166"/>
      <c r="J74" s="226"/>
      <c r="K74" s="166"/>
      <c r="L74" s="226"/>
      <c r="M74" s="166"/>
      <c r="N74" s="193" t="s">
        <v>111</v>
      </c>
      <c r="O74" s="783">
        <f>SUM(O72:Q72)</f>
        <v>0</v>
      </c>
      <c r="P74" s="784"/>
      <c r="Q74" s="785"/>
      <c r="R74" s="226"/>
      <c r="S74" s="1"/>
      <c r="T74" s="1"/>
      <c r="U74" s="1"/>
      <c r="V74" s="4"/>
      <c r="W74" s="4"/>
      <c r="X74" s="4"/>
      <c r="Y74" s="4"/>
      <c r="Z74" s="4"/>
      <c r="AA74" s="4"/>
      <c r="AB74" s="1"/>
      <c r="AC74" s="1"/>
      <c r="AD74" s="1"/>
      <c r="AE74" s="1"/>
      <c r="AF74" s="1"/>
      <c r="AG74" s="1"/>
      <c r="AH74" s="1"/>
      <c r="AI74" s="1"/>
    </row>
    <row r="75" spans="1:35" s="2" customFormat="1" ht="11.5" x14ac:dyDescent="0.25">
      <c r="A75" s="1"/>
      <c r="B75" s="227"/>
      <c r="C75" s="227"/>
      <c r="D75" s="225"/>
      <c r="E75" s="225"/>
      <c r="F75" s="226"/>
      <c r="G75" s="166"/>
      <c r="H75" s="226"/>
      <c r="I75" s="166"/>
      <c r="J75" s="226"/>
      <c r="K75" s="166"/>
      <c r="L75" s="226"/>
      <c r="M75" s="166"/>
      <c r="N75" s="226"/>
      <c r="O75" s="166"/>
      <c r="P75" s="226"/>
      <c r="Q75" s="166"/>
      <c r="R75" s="226"/>
      <c r="S75" s="1"/>
      <c r="T75" s="1"/>
      <c r="U75" s="1"/>
      <c r="V75" s="4"/>
      <c r="W75" s="4"/>
      <c r="X75" s="4"/>
      <c r="Y75" s="4"/>
      <c r="Z75" s="4"/>
      <c r="AA75" s="4"/>
      <c r="AB75" s="1"/>
      <c r="AC75" s="1"/>
      <c r="AD75" s="1"/>
      <c r="AE75" s="1"/>
      <c r="AF75" s="1"/>
      <c r="AG75" s="1"/>
      <c r="AH75" s="1"/>
      <c r="AI75" s="1"/>
    </row>
    <row r="76" spans="1:35" ht="13" x14ac:dyDescent="0.25">
      <c r="B76" s="172" t="s">
        <v>113</v>
      </c>
      <c r="C76" s="172"/>
      <c r="D76" s="180"/>
      <c r="E76" s="180"/>
      <c r="F76" s="181"/>
      <c r="G76" s="172"/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226"/>
    </row>
    <row r="77" spans="1:35" ht="11.5" x14ac:dyDescent="0.25">
      <c r="R77" s="226"/>
    </row>
    <row r="78" spans="1:35" ht="11.5" x14ac:dyDescent="0.25">
      <c r="C78" s="166"/>
      <c r="D78" s="225"/>
      <c r="E78" s="225"/>
      <c r="F78" s="226"/>
      <c r="G78" s="166"/>
      <c r="H78" s="226"/>
      <c r="I78" s="166"/>
      <c r="J78" s="226"/>
      <c r="K78" s="166"/>
      <c r="L78" s="226"/>
      <c r="M78" s="166"/>
      <c r="N78" s="226"/>
      <c r="O78" s="171"/>
      <c r="P78" s="171" t="s">
        <v>75</v>
      </c>
      <c r="Q78" s="171"/>
      <c r="R78" s="226"/>
    </row>
    <row r="79" spans="1:35" ht="11.5" x14ac:dyDescent="0.25">
      <c r="B79" s="1">
        <v>1</v>
      </c>
      <c r="C79" s="233" t="s">
        <v>120</v>
      </c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226"/>
      <c r="O79" s="760">
        <f>SUMPRODUCT(--('BVARI BUDGET'!$B$91:$B$112='BVARI BUDGET'!AG7),'BVARI BUDGET'!$N$91:$N$112)</f>
        <v>0</v>
      </c>
      <c r="P79" s="761"/>
      <c r="Q79" s="762"/>
      <c r="R79" s="226"/>
    </row>
    <row r="80" spans="1:35" s="2" customFormat="1" ht="13" x14ac:dyDescent="0.25">
      <c r="B80" s="1">
        <v>2</v>
      </c>
      <c r="C80" s="233" t="s">
        <v>121</v>
      </c>
      <c r="D80" s="225"/>
      <c r="E80" s="225"/>
      <c r="F80" s="226"/>
      <c r="G80" s="166"/>
      <c r="H80" s="226"/>
      <c r="I80" s="166"/>
      <c r="J80" s="226"/>
      <c r="K80" s="166"/>
      <c r="L80" s="226"/>
      <c r="M80" s="166"/>
      <c r="N80" s="193"/>
      <c r="O80" s="760">
        <f>SUMPRODUCT(--('BVARI BUDGET'!$B$91:$B$112='BVARI BUDGET'!AG8),'BVARI BUDGET'!$N$91:$N$112)</f>
        <v>0</v>
      </c>
      <c r="P80" s="761"/>
      <c r="Q80" s="762"/>
      <c r="R80" s="226"/>
      <c r="S80" s="1"/>
      <c r="T80" s="1"/>
      <c r="U80" s="1"/>
      <c r="V80" s="4"/>
      <c r="W80" s="4"/>
      <c r="X80" s="4"/>
      <c r="Y80" s="4"/>
      <c r="Z80" s="4"/>
      <c r="AA80" s="4"/>
      <c r="AB80" s="1"/>
      <c r="AC80" s="1"/>
      <c r="AD80" s="1"/>
      <c r="AE80" s="1"/>
      <c r="AF80" s="1"/>
      <c r="AG80" s="1"/>
      <c r="AH80" s="1"/>
      <c r="AI80" s="1"/>
    </row>
    <row r="81" spans="1:35" s="2" customFormat="1" ht="11.5" x14ac:dyDescent="0.25">
      <c r="B81" s="1">
        <v>3</v>
      </c>
      <c r="C81" s="233" t="s">
        <v>122</v>
      </c>
      <c r="D81" s="225"/>
      <c r="E81" s="225"/>
      <c r="F81" s="226"/>
      <c r="G81" s="166"/>
      <c r="H81" s="226"/>
      <c r="I81" s="166"/>
      <c r="J81" s="226"/>
      <c r="K81" s="166"/>
      <c r="L81" s="226"/>
      <c r="M81" s="166"/>
      <c r="N81" s="226"/>
      <c r="O81" s="760">
        <f>SUMPRODUCT(--('BVARI BUDGET'!$B$91:$B$112='BVARI BUDGET'!AG9),'BVARI BUDGET'!$N$91:$N$112)</f>
        <v>0</v>
      </c>
      <c r="P81" s="761"/>
      <c r="Q81" s="762"/>
      <c r="R81" s="226"/>
      <c r="S81" s="1"/>
      <c r="T81" s="1"/>
      <c r="U81" s="1"/>
      <c r="V81" s="4"/>
      <c r="W81" s="4"/>
      <c r="X81" s="4"/>
      <c r="Y81" s="4"/>
      <c r="Z81" s="4"/>
      <c r="AA81" s="4"/>
      <c r="AB81" s="1"/>
      <c r="AC81" s="1"/>
      <c r="AD81" s="1"/>
      <c r="AE81" s="1"/>
      <c r="AF81" s="1"/>
      <c r="AG81" s="1"/>
      <c r="AH81" s="1"/>
      <c r="AI81" s="1"/>
    </row>
    <row r="82" spans="1:35" s="2" customFormat="1" ht="11.5" x14ac:dyDescent="0.25">
      <c r="B82" s="1">
        <v>4</v>
      </c>
      <c r="C82" s="227" t="s">
        <v>123</v>
      </c>
      <c r="D82" s="225"/>
      <c r="E82" s="225"/>
      <c r="F82" s="226"/>
      <c r="G82" s="166"/>
      <c r="H82" s="226"/>
      <c r="I82" s="166"/>
      <c r="J82" s="226"/>
      <c r="K82" s="166"/>
      <c r="L82" s="226"/>
      <c r="M82" s="166"/>
      <c r="O82" s="760">
        <f>SUMPRODUCT(--('BVARI BUDGET'!$B$91:$B$112='BVARI BUDGET'!AG12),'BVARI BUDGET'!$N$91:$N$112)</f>
        <v>0</v>
      </c>
      <c r="P82" s="761"/>
      <c r="Q82" s="762"/>
      <c r="R82" s="226"/>
      <c r="S82" s="1"/>
      <c r="T82" s="1"/>
      <c r="U82" s="1"/>
      <c r="V82" s="4"/>
      <c r="W82" s="4"/>
      <c r="X82" s="4"/>
      <c r="Y82" s="4"/>
      <c r="Z82" s="4"/>
      <c r="AA82" s="4"/>
      <c r="AB82" s="1"/>
      <c r="AC82" s="1"/>
      <c r="AD82" s="1"/>
      <c r="AE82" s="1"/>
      <c r="AF82" s="1"/>
      <c r="AG82" s="1"/>
      <c r="AH82" s="1"/>
      <c r="AI82" s="1"/>
    </row>
    <row r="83" spans="1:35" s="2" customFormat="1" ht="11.5" x14ac:dyDescent="0.25">
      <c r="B83" s="1">
        <v>5</v>
      </c>
      <c r="C83" s="227" t="s">
        <v>124</v>
      </c>
      <c r="D83" s="225"/>
      <c r="E83" s="225"/>
      <c r="F83" s="226"/>
      <c r="G83" s="166"/>
      <c r="H83" s="226"/>
      <c r="I83" s="166"/>
      <c r="J83" s="226"/>
      <c r="K83" s="166"/>
      <c r="L83" s="226"/>
      <c r="M83" s="166"/>
      <c r="N83" s="226"/>
      <c r="O83" s="760">
        <f>+'BVARI BUDGET'!N187</f>
        <v>0</v>
      </c>
      <c r="P83" s="761"/>
      <c r="Q83" s="762"/>
      <c r="R83" s="226"/>
      <c r="S83" s="1"/>
      <c r="T83" s="1"/>
      <c r="U83" s="1"/>
      <c r="V83" s="4"/>
      <c r="W83" s="4"/>
      <c r="X83" s="4"/>
      <c r="Y83" s="4"/>
      <c r="Z83" s="4"/>
      <c r="AA83" s="4"/>
      <c r="AB83" s="1"/>
      <c r="AC83" s="1"/>
      <c r="AD83" s="1"/>
      <c r="AE83" s="1"/>
      <c r="AF83" s="1"/>
      <c r="AG83" s="1"/>
      <c r="AH83" s="1"/>
      <c r="AI83" s="1"/>
    </row>
    <row r="84" spans="1:35" s="2" customFormat="1" ht="11.5" x14ac:dyDescent="0.25">
      <c r="B84" s="1">
        <v>6</v>
      </c>
      <c r="C84" s="227" t="s">
        <v>125</v>
      </c>
      <c r="D84" s="225"/>
      <c r="E84" s="225"/>
      <c r="F84" s="226"/>
      <c r="G84" s="166"/>
      <c r="H84" s="226"/>
      <c r="I84" s="166"/>
      <c r="J84" s="226"/>
      <c r="K84" s="166"/>
      <c r="L84" s="226"/>
      <c r="M84" s="166"/>
      <c r="N84" s="226"/>
      <c r="O84" s="760">
        <f>SUMPRODUCT(--('BVARI BUDGET'!$B$91:$B$112='BVARI BUDGET'!AG13),'BVARI BUDGET'!$N$91:$N$112)</f>
        <v>0</v>
      </c>
      <c r="P84" s="761"/>
      <c r="Q84" s="762"/>
      <c r="R84" s="226"/>
      <c r="S84" s="1"/>
      <c r="T84" s="1"/>
      <c r="U84" s="1"/>
      <c r="V84" s="4"/>
      <c r="W84" s="4"/>
      <c r="X84" s="4"/>
      <c r="Y84" s="4"/>
      <c r="Z84" s="4"/>
      <c r="AA84" s="4"/>
      <c r="AB84" s="1"/>
      <c r="AC84" s="1"/>
      <c r="AD84" s="1"/>
      <c r="AE84" s="1"/>
      <c r="AF84" s="1"/>
      <c r="AG84" s="1"/>
      <c r="AH84" s="1"/>
      <c r="AI84" s="1"/>
    </row>
    <row r="85" spans="1:35" s="2" customFormat="1" ht="11.5" x14ac:dyDescent="0.25">
      <c r="B85" s="1">
        <v>7</v>
      </c>
      <c r="C85" s="227" t="s">
        <v>126</v>
      </c>
      <c r="D85" s="225"/>
      <c r="E85" s="225"/>
      <c r="F85" s="226"/>
      <c r="G85" s="166"/>
      <c r="H85" s="226"/>
      <c r="I85" s="166"/>
      <c r="J85" s="226"/>
      <c r="K85" s="166"/>
      <c r="L85" s="226"/>
      <c r="M85" s="166"/>
      <c r="N85" s="226"/>
      <c r="O85" s="760">
        <f>SUMPRODUCT(--('BVARI BUDGET'!$B$91:$B$112='BVARI BUDGET'!AG14),'BVARI BUDGET'!$N$91:$N$112)</f>
        <v>0</v>
      </c>
      <c r="P85" s="761"/>
      <c r="Q85" s="762"/>
      <c r="R85" s="226"/>
      <c r="S85" s="1"/>
      <c r="T85" s="1"/>
      <c r="U85" s="1"/>
      <c r="V85" s="4"/>
      <c r="W85" s="4"/>
      <c r="X85" s="4"/>
      <c r="Y85" s="4"/>
      <c r="Z85" s="4"/>
      <c r="AA85" s="4"/>
      <c r="AB85" s="1"/>
      <c r="AC85" s="1"/>
      <c r="AD85" s="1"/>
      <c r="AE85" s="1"/>
      <c r="AF85" s="1"/>
      <c r="AG85" s="1"/>
      <c r="AH85" s="1"/>
      <c r="AI85" s="1"/>
    </row>
    <row r="86" spans="1:35" s="2" customFormat="1" ht="11.5" x14ac:dyDescent="0.25">
      <c r="B86" s="1">
        <v>8</v>
      </c>
      <c r="C86" s="350" t="str">
        <f>+'BVARI BUDGET'!AG4</f>
        <v>Contractual Services</v>
      </c>
      <c r="D86" s="225"/>
      <c r="E86" s="225"/>
      <c r="F86" s="226"/>
      <c r="G86" s="166"/>
      <c r="H86" s="226"/>
      <c r="I86" s="166"/>
      <c r="J86" s="226"/>
      <c r="K86" s="166"/>
      <c r="L86" s="226"/>
      <c r="M86" s="166"/>
      <c r="N86" s="226"/>
      <c r="O86" s="760">
        <f>SUMPRODUCT(--('BVARI BUDGET'!$B$91:$B$112='BVARI BUDGET'!AG4),'BVARI BUDGET'!$N$91:$N$112)+SUMPRODUCT(--('BVARI BUDGET'!$B$81:$B$86='BVARI BUDGET'!AG4),'BVARI BUDGET'!$N$81:$N$86)</f>
        <v>0</v>
      </c>
      <c r="P86" s="761"/>
      <c r="Q86" s="762"/>
      <c r="R86" s="226"/>
      <c r="S86" s="1"/>
      <c r="T86" s="1"/>
      <c r="U86" s="1"/>
      <c r="V86" s="4"/>
      <c r="W86" s="4"/>
      <c r="X86" s="4"/>
      <c r="Y86" s="4"/>
      <c r="Z86" s="4"/>
      <c r="AA86" s="4"/>
      <c r="AB86" s="1"/>
      <c r="AC86" s="1"/>
      <c r="AD86" s="1"/>
      <c r="AE86" s="1"/>
      <c r="AF86" s="1"/>
      <c r="AG86" s="1"/>
      <c r="AH86" s="1"/>
      <c r="AI86" s="1"/>
    </row>
    <row r="87" spans="1:35" s="2" customFormat="1" ht="11.5" x14ac:dyDescent="0.25">
      <c r="B87" s="1">
        <v>9</v>
      </c>
      <c r="C87" s="350">
        <f>+'BVARI BUDGET'!AG5</f>
        <v>0</v>
      </c>
      <c r="D87" s="225"/>
      <c r="E87" s="225"/>
      <c r="F87" s="226"/>
      <c r="G87" s="166"/>
      <c r="H87" s="226"/>
      <c r="I87" s="166"/>
      <c r="J87" s="226"/>
      <c r="K87" s="166"/>
      <c r="L87" s="226"/>
      <c r="M87" s="166"/>
      <c r="N87" s="226"/>
      <c r="O87" s="760">
        <f>SUMPRODUCT(--('BVARI BUDGET'!$B$91:$B$112='BVARI BUDGET'!AG5),'BVARI BUDGET'!$N$91:$N$112)+SUMPRODUCT(--('BVARI BUDGET'!$B$81:$B$86='BVARI BUDGET'!AG5),'BVARI BUDGET'!$N$81:$N$86)</f>
        <v>0</v>
      </c>
      <c r="P87" s="761"/>
      <c r="Q87" s="762"/>
      <c r="R87" s="226"/>
      <c r="S87" s="1"/>
      <c r="T87" s="1"/>
      <c r="U87" s="1"/>
      <c r="V87" s="4"/>
      <c r="W87" s="4"/>
      <c r="X87" s="4"/>
      <c r="Y87" s="4"/>
      <c r="Z87" s="4"/>
      <c r="AA87" s="4"/>
      <c r="AB87" s="1"/>
      <c r="AC87" s="1"/>
      <c r="AD87" s="1"/>
      <c r="AE87" s="1"/>
      <c r="AF87" s="1"/>
      <c r="AG87" s="1"/>
      <c r="AH87" s="1"/>
      <c r="AI87" s="1"/>
    </row>
    <row r="88" spans="1:35" s="2" customFormat="1" ht="11.5" x14ac:dyDescent="0.25">
      <c r="B88" s="1">
        <v>10</v>
      </c>
      <c r="C88" s="350">
        <f>+'BVARI BUDGET'!AG6</f>
        <v>0</v>
      </c>
      <c r="D88" s="225"/>
      <c r="E88" s="225"/>
      <c r="F88" s="226"/>
      <c r="G88" s="166"/>
      <c r="H88" s="226"/>
      <c r="I88" s="166"/>
      <c r="J88" s="226"/>
      <c r="K88" s="166"/>
      <c r="L88" s="226"/>
      <c r="M88" s="166"/>
      <c r="N88" s="226"/>
      <c r="O88" s="760">
        <f>SUMPRODUCT(--('BVARI BUDGET'!$B$91:$B$112='BVARI BUDGET'!AG6),'BVARI BUDGET'!$N$91:$N$112)+SUMPRODUCT(--('BVARI BUDGET'!$B$81:$B$86='BVARI BUDGET'!AG6),'BVARI BUDGET'!$N$81:$N$86)</f>
        <v>0</v>
      </c>
      <c r="P88" s="761"/>
      <c r="Q88" s="762"/>
      <c r="R88" s="226"/>
      <c r="S88" s="1"/>
      <c r="T88" s="1"/>
      <c r="U88" s="1"/>
      <c r="V88" s="4"/>
      <c r="W88" s="4"/>
      <c r="X88" s="4"/>
      <c r="Y88" s="4"/>
      <c r="Z88" s="4"/>
      <c r="AA88" s="4"/>
      <c r="AB88" s="1"/>
      <c r="AC88" s="1"/>
      <c r="AD88" s="1"/>
      <c r="AE88" s="1"/>
      <c r="AF88" s="1"/>
      <c r="AG88" s="1"/>
      <c r="AH88" s="1"/>
      <c r="AI88" s="1"/>
    </row>
    <row r="89" spans="1:35" s="2" customFormat="1" ht="11.5" x14ac:dyDescent="0.25">
      <c r="A89" s="1"/>
      <c r="B89" s="227"/>
      <c r="C89" s="227"/>
      <c r="D89" s="225"/>
      <c r="E89" s="225"/>
      <c r="F89" s="226"/>
      <c r="G89" s="166"/>
      <c r="H89" s="226"/>
      <c r="I89" s="166"/>
      <c r="J89" s="226"/>
      <c r="K89" s="166"/>
      <c r="L89" s="226"/>
      <c r="M89" s="166"/>
      <c r="O89" s="166"/>
      <c r="P89" s="226"/>
      <c r="Q89" s="166"/>
      <c r="R89" s="226"/>
      <c r="S89" s="1"/>
      <c r="T89" s="1"/>
      <c r="U89" s="1"/>
      <c r="V89" s="4"/>
      <c r="W89" s="4"/>
      <c r="X89" s="4"/>
      <c r="Y89" s="4"/>
      <c r="Z89" s="4"/>
      <c r="AA89" s="4"/>
      <c r="AB89" s="1"/>
      <c r="AC89" s="1"/>
      <c r="AD89" s="1"/>
      <c r="AE89" s="1"/>
      <c r="AF89" s="1"/>
      <c r="AG89" s="1"/>
      <c r="AH89" s="1"/>
      <c r="AI89" s="1"/>
    </row>
    <row r="90" spans="1:35" s="2" customFormat="1" ht="13" x14ac:dyDescent="0.25">
      <c r="A90" s="1"/>
      <c r="B90" s="227"/>
      <c r="C90" s="227"/>
      <c r="D90" s="225"/>
      <c r="E90" s="225"/>
      <c r="F90" s="226"/>
      <c r="G90" s="166"/>
      <c r="H90" s="226"/>
      <c r="I90" s="166"/>
      <c r="J90" s="226"/>
      <c r="K90" s="166"/>
      <c r="L90" s="226"/>
      <c r="M90" s="166"/>
      <c r="N90" s="193" t="s">
        <v>146</v>
      </c>
      <c r="O90" s="783">
        <f>SUM(O79:Q88)</f>
        <v>0</v>
      </c>
      <c r="P90" s="784"/>
      <c r="Q90" s="785"/>
      <c r="R90" s="226"/>
      <c r="S90" s="1"/>
      <c r="T90" s="1"/>
      <c r="U90" s="1"/>
      <c r="V90" s="4"/>
      <c r="W90" s="4"/>
      <c r="X90" s="4"/>
      <c r="Y90" s="4"/>
      <c r="Z90" s="4"/>
      <c r="AA90" s="4"/>
      <c r="AB90" s="1"/>
      <c r="AC90" s="1"/>
      <c r="AD90" s="1"/>
      <c r="AE90" s="1"/>
      <c r="AF90" s="1"/>
      <c r="AG90" s="1"/>
      <c r="AH90" s="1"/>
      <c r="AI90" s="1"/>
    </row>
    <row r="91" spans="1:35" s="2" customFormat="1" ht="11.5" x14ac:dyDescent="0.25">
      <c r="A91" s="1"/>
      <c r="B91" s="227"/>
      <c r="C91" s="227"/>
      <c r="D91" s="225"/>
      <c r="E91" s="225"/>
      <c r="F91" s="226"/>
      <c r="G91" s="166"/>
      <c r="H91" s="226"/>
      <c r="I91" s="166"/>
      <c r="J91" s="226"/>
      <c r="K91" s="166"/>
      <c r="L91" s="226"/>
      <c r="M91" s="166"/>
      <c r="N91" s="226"/>
      <c r="O91" s="166"/>
      <c r="P91" s="226"/>
      <c r="Q91" s="166"/>
      <c r="R91" s="226"/>
      <c r="S91" s="1"/>
      <c r="T91" s="1"/>
      <c r="U91" s="1"/>
      <c r="V91" s="4"/>
      <c r="W91" s="4"/>
      <c r="X91" s="4"/>
      <c r="Y91" s="4"/>
      <c r="Z91" s="4"/>
      <c r="AA91" s="4"/>
      <c r="AB91" s="1"/>
      <c r="AC91" s="1"/>
      <c r="AD91" s="1"/>
      <c r="AE91" s="1"/>
      <c r="AF91" s="1"/>
      <c r="AG91" s="1"/>
      <c r="AH91" s="1"/>
      <c r="AI91" s="1"/>
    </row>
    <row r="92" spans="1:35" s="2" customFormat="1" ht="13" x14ac:dyDescent="0.25">
      <c r="A92" s="1"/>
      <c r="B92" s="172" t="s">
        <v>127</v>
      </c>
      <c r="C92" s="172"/>
      <c r="D92" s="180"/>
      <c r="E92" s="180"/>
      <c r="F92" s="181"/>
      <c r="G92" s="172"/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226"/>
      <c r="S92" s="1"/>
      <c r="T92" s="1"/>
      <c r="U92" s="1"/>
      <c r="V92" s="4"/>
      <c r="W92" s="4"/>
      <c r="X92" s="4"/>
      <c r="Y92" s="4"/>
      <c r="Z92" s="4"/>
      <c r="AA92" s="4"/>
      <c r="AB92" s="1"/>
      <c r="AC92" s="1"/>
      <c r="AD92" s="1"/>
      <c r="AE92" s="1"/>
      <c r="AF92" s="1"/>
      <c r="AG92" s="1"/>
      <c r="AH92" s="1"/>
      <c r="AI92" s="1"/>
    </row>
    <row r="93" spans="1:35" s="2" customFormat="1" ht="11.5" x14ac:dyDescent="0.25">
      <c r="A93" s="1"/>
      <c r="B93" s="1"/>
      <c r="C93" s="1"/>
      <c r="F93" s="3"/>
      <c r="G93" s="1"/>
      <c r="H93" s="3"/>
      <c r="I93" s="1"/>
      <c r="J93" s="3"/>
      <c r="K93" s="1"/>
      <c r="L93" s="3"/>
      <c r="M93" s="1"/>
      <c r="N93" s="3"/>
      <c r="O93" s="1"/>
      <c r="P93" s="3"/>
      <c r="Q93" s="1"/>
      <c r="R93" s="226"/>
      <c r="S93" s="1"/>
      <c r="T93" s="1"/>
      <c r="U93" s="1"/>
      <c r="V93" s="4"/>
      <c r="W93" s="4"/>
      <c r="X93" s="4"/>
      <c r="Y93" s="4"/>
      <c r="Z93" s="4"/>
      <c r="AA93" s="4"/>
      <c r="AB93" s="1"/>
      <c r="AC93" s="1"/>
      <c r="AD93" s="1"/>
      <c r="AE93" s="1"/>
      <c r="AF93" s="1"/>
      <c r="AG93" s="1"/>
      <c r="AH93" s="1"/>
      <c r="AI93" s="1"/>
    </row>
    <row r="94" spans="1:35" s="2" customFormat="1" ht="13" x14ac:dyDescent="0.25">
      <c r="A94" s="1"/>
      <c r="C94" s="248" t="s">
        <v>130</v>
      </c>
      <c r="D94" s="225"/>
      <c r="E94" s="225"/>
      <c r="F94" s="226"/>
      <c r="G94" s="166"/>
      <c r="H94" s="226"/>
      <c r="I94" s="166"/>
      <c r="J94" s="226"/>
      <c r="K94" s="166"/>
      <c r="L94" s="226"/>
      <c r="M94" s="166"/>
      <c r="N94" s="226"/>
      <c r="O94" s="789">
        <f>+O45+O58+O66+O74+O90</f>
        <v>0</v>
      </c>
      <c r="P94" s="790"/>
      <c r="Q94" s="791"/>
      <c r="R94" s="226"/>
      <c r="S94" s="1"/>
      <c r="T94" s="1"/>
      <c r="U94" s="1"/>
      <c r="V94" s="4"/>
      <c r="W94" s="4"/>
      <c r="X94" s="4"/>
      <c r="Y94" s="4"/>
      <c r="Z94" s="4"/>
      <c r="AA94" s="4"/>
      <c r="AB94" s="1"/>
      <c r="AC94" s="1"/>
      <c r="AD94" s="1"/>
      <c r="AE94" s="1"/>
      <c r="AF94" s="1"/>
      <c r="AG94" s="1"/>
      <c r="AH94" s="1"/>
      <c r="AI94" s="1"/>
    </row>
    <row r="95" spans="1:35" s="2" customFormat="1" ht="11.5" x14ac:dyDescent="0.25">
      <c r="A95" s="1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226"/>
      <c r="R95" s="226"/>
      <c r="S95" s="1"/>
      <c r="T95" s="1"/>
      <c r="U95" s="1"/>
      <c r="V95" s="4"/>
      <c r="W95" s="4"/>
      <c r="X95" s="4"/>
      <c r="Y95" s="4"/>
      <c r="Z95" s="4"/>
      <c r="AA95" s="4"/>
      <c r="AB95" s="1"/>
      <c r="AC95" s="1"/>
      <c r="AD95" s="1"/>
      <c r="AE95" s="1"/>
      <c r="AF95" s="1"/>
      <c r="AG95" s="1"/>
      <c r="AH95" s="1"/>
      <c r="AI95" s="1"/>
    </row>
    <row r="96" spans="1:35" s="164" customFormat="1" ht="11.25" customHeight="1" x14ac:dyDescent="0.25">
      <c r="B96" s="172" t="s">
        <v>131</v>
      </c>
      <c r="C96" s="173"/>
      <c r="D96" s="174"/>
      <c r="E96" s="174"/>
      <c r="F96" s="175"/>
      <c r="G96" s="173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1"/>
      <c r="S96" s="171"/>
      <c r="T96" s="171"/>
      <c r="U96" s="166"/>
      <c r="V96" s="165"/>
      <c r="W96" s="165"/>
      <c r="X96" s="165"/>
      <c r="Y96" s="165"/>
      <c r="Z96" s="165"/>
      <c r="AA96" s="165"/>
    </row>
    <row r="97" spans="1:35" s="164" customFormat="1" ht="11.25" customHeight="1" x14ac:dyDescent="0.25">
      <c r="B97" s="167"/>
      <c r="C97" s="167"/>
      <c r="D97" s="169"/>
      <c r="E97" s="169"/>
      <c r="F97" s="170"/>
      <c r="G97" s="167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66"/>
      <c r="V97" s="165"/>
      <c r="W97" s="165"/>
      <c r="X97" s="165"/>
      <c r="Y97" s="165"/>
      <c r="Z97" s="165"/>
      <c r="AA97" s="165"/>
    </row>
    <row r="98" spans="1:35" s="164" customFormat="1" ht="11.25" customHeight="1" x14ac:dyDescent="0.25">
      <c r="A98" s="178"/>
      <c r="B98" s="802" t="s">
        <v>134</v>
      </c>
      <c r="C98" s="802"/>
      <c r="D98" s="802"/>
      <c r="E98" s="798" t="s">
        <v>133</v>
      </c>
      <c r="F98" s="798"/>
      <c r="G98" s="798"/>
      <c r="H98" s="798"/>
      <c r="I98" s="797" t="s">
        <v>132</v>
      </c>
      <c r="J98" s="797"/>
      <c r="K98" s="797"/>
      <c r="L98" s="797"/>
      <c r="M98" s="797"/>
      <c r="N98" s="797"/>
      <c r="O98" s="171"/>
      <c r="P98" s="171" t="s">
        <v>75</v>
      </c>
      <c r="Q98" s="171"/>
      <c r="R98" s="171"/>
      <c r="S98" s="171"/>
      <c r="T98" s="171"/>
      <c r="U98" s="166"/>
      <c r="V98" s="165"/>
      <c r="W98" s="165"/>
      <c r="X98" s="165"/>
      <c r="Y98" s="165"/>
      <c r="Z98" s="165"/>
      <c r="AA98" s="165"/>
    </row>
    <row r="99" spans="1:35" s="164" customFormat="1" ht="11.25" customHeight="1" x14ac:dyDescent="0.25">
      <c r="A99" s="178"/>
      <c r="B99" s="763" t="s">
        <v>135</v>
      </c>
      <c r="C99" s="764"/>
      <c r="D99" s="765"/>
      <c r="E99" s="799">
        <f>+'BVARI BUDGET'!L193</f>
        <v>0.309</v>
      </c>
      <c r="F99" s="800"/>
      <c r="G99" s="800"/>
      <c r="H99" s="801"/>
      <c r="I99" s="760">
        <f>+'BVARI BUDGET'!N192</f>
        <v>0</v>
      </c>
      <c r="J99" s="761"/>
      <c r="K99" s="761"/>
      <c r="L99" s="761"/>
      <c r="M99" s="761"/>
      <c r="N99" s="762"/>
      <c r="O99" s="760">
        <f>+I99*E99</f>
        <v>0</v>
      </c>
      <c r="P99" s="761"/>
      <c r="Q99" s="762"/>
      <c r="R99" s="171"/>
      <c r="S99" s="171"/>
      <c r="T99" s="171"/>
      <c r="U99" s="166"/>
      <c r="V99" s="165"/>
      <c r="W99" s="165"/>
      <c r="X99" s="165"/>
      <c r="Y99" s="165"/>
      <c r="Z99" s="165"/>
      <c r="AA99" s="165"/>
    </row>
    <row r="100" spans="1:35" s="2" customFormat="1" ht="11.5" x14ac:dyDescent="0.25">
      <c r="A100" s="1"/>
      <c r="B100" s="227"/>
      <c r="C100" s="227"/>
      <c r="D100" s="225"/>
      <c r="E100" s="225"/>
      <c r="F100" s="226"/>
      <c r="G100" s="166"/>
      <c r="H100" s="226"/>
      <c r="I100" s="166"/>
      <c r="J100" s="226"/>
      <c r="K100" s="166"/>
      <c r="L100" s="226"/>
      <c r="M100" s="166"/>
      <c r="N100" s="226"/>
      <c r="O100" s="166"/>
      <c r="P100" s="226"/>
      <c r="Q100" s="166"/>
      <c r="R100" s="226"/>
      <c r="S100" s="1"/>
      <c r="T100" s="1"/>
      <c r="U100" s="1"/>
      <c r="V100" s="4"/>
      <c r="W100" s="4"/>
      <c r="X100" s="4"/>
      <c r="Y100" s="4"/>
      <c r="Z100" s="4"/>
      <c r="AA100" s="4"/>
      <c r="AB100" s="1"/>
      <c r="AC100" s="1"/>
      <c r="AD100" s="1"/>
      <c r="AE100" s="1"/>
      <c r="AF100" s="1"/>
      <c r="AG100" s="1"/>
      <c r="AH100" s="1"/>
      <c r="AI100" s="1"/>
    </row>
    <row r="101" spans="1:35" s="2" customFormat="1" ht="11.5" x14ac:dyDescent="0.25">
      <c r="A101" s="1"/>
      <c r="B101" s="227"/>
      <c r="C101" s="227"/>
      <c r="D101" s="225"/>
      <c r="E101" s="225"/>
      <c r="F101" s="226"/>
      <c r="G101" s="166"/>
      <c r="H101" s="226"/>
      <c r="I101" s="166"/>
      <c r="J101" s="226"/>
      <c r="K101" s="166"/>
      <c r="L101" s="226"/>
      <c r="M101" s="166"/>
      <c r="N101" s="226"/>
      <c r="O101" s="166"/>
      <c r="P101" s="226"/>
      <c r="Q101" s="166"/>
      <c r="R101" s="226"/>
      <c r="S101" s="1"/>
      <c r="T101" s="1"/>
      <c r="U101" s="1"/>
      <c r="V101" s="4"/>
      <c r="W101" s="4"/>
      <c r="X101" s="4"/>
      <c r="Y101" s="4"/>
      <c r="Z101" s="4"/>
      <c r="AA101" s="4"/>
      <c r="AB101" s="1"/>
      <c r="AC101" s="1"/>
      <c r="AD101" s="1"/>
      <c r="AE101" s="1"/>
      <c r="AF101" s="1"/>
      <c r="AG101" s="1"/>
      <c r="AH101" s="1"/>
      <c r="AI101" s="1"/>
    </row>
    <row r="102" spans="1:35" s="2" customFormat="1" ht="13" x14ac:dyDescent="0.25">
      <c r="A102" s="1"/>
      <c r="C102" s="248" t="s">
        <v>28</v>
      </c>
      <c r="D102" s="225"/>
      <c r="E102" s="225"/>
      <c r="F102" s="226"/>
      <c r="G102" s="166"/>
      <c r="H102" s="226"/>
      <c r="I102" s="166"/>
      <c r="J102" s="226"/>
      <c r="K102" s="166"/>
      <c r="L102" s="226"/>
      <c r="M102" s="166"/>
      <c r="N102" s="226"/>
      <c r="O102" s="789">
        <f>+O99</f>
        <v>0</v>
      </c>
      <c r="P102" s="790"/>
      <c r="Q102" s="791"/>
      <c r="R102" s="226"/>
      <c r="S102" s="1"/>
      <c r="T102" s="1"/>
      <c r="U102" s="1"/>
      <c r="V102" s="4"/>
      <c r="W102" s="4"/>
      <c r="X102" s="4"/>
      <c r="Y102" s="4"/>
      <c r="Z102" s="4"/>
      <c r="AA102" s="4"/>
      <c r="AB102" s="1"/>
      <c r="AC102" s="1"/>
      <c r="AD102" s="1"/>
      <c r="AE102" s="1"/>
      <c r="AF102" s="1"/>
      <c r="AG102" s="1"/>
      <c r="AH102" s="1"/>
      <c r="AI102" s="1"/>
    </row>
    <row r="103" spans="1:35" s="2" customFormat="1" ht="11.5" x14ac:dyDescent="0.25">
      <c r="A103" s="1"/>
      <c r="B103" s="227"/>
      <c r="C103" s="227"/>
      <c r="D103" s="225"/>
      <c r="E103" s="225"/>
      <c r="F103" s="226"/>
      <c r="G103" s="166"/>
      <c r="H103" s="226"/>
      <c r="I103" s="166"/>
      <c r="J103" s="226"/>
      <c r="K103" s="166"/>
      <c r="L103" s="226"/>
      <c r="M103" s="166"/>
      <c r="N103" s="226"/>
      <c r="O103" s="166"/>
      <c r="P103" s="226"/>
      <c r="Q103" s="166"/>
      <c r="R103" s="226"/>
      <c r="S103" s="1"/>
      <c r="T103" s="1"/>
      <c r="U103" s="1"/>
      <c r="V103" s="4"/>
      <c r="W103" s="4"/>
      <c r="X103" s="4"/>
      <c r="Y103" s="4"/>
      <c r="Z103" s="4"/>
      <c r="AA103" s="4"/>
      <c r="AB103" s="1"/>
      <c r="AC103" s="1"/>
      <c r="AD103" s="1"/>
      <c r="AE103" s="1"/>
      <c r="AF103" s="1"/>
      <c r="AG103" s="1"/>
      <c r="AH103" s="1"/>
      <c r="AI103" s="1"/>
    </row>
    <row r="104" spans="1:35" s="2" customFormat="1" ht="11.5" x14ac:dyDescent="0.25">
      <c r="A104" s="1"/>
      <c r="B104" s="227" t="s">
        <v>136</v>
      </c>
      <c r="C104" s="227"/>
      <c r="D104" s="253" t="s">
        <v>486</v>
      </c>
      <c r="E104" s="254"/>
      <c r="F104" s="255"/>
      <c r="G104" s="242"/>
      <c r="H104" s="226"/>
      <c r="I104" s="166"/>
      <c r="J104" s="226"/>
      <c r="K104" s="166"/>
      <c r="L104" s="226"/>
      <c r="M104" s="166"/>
      <c r="N104" s="226"/>
      <c r="O104" s="166"/>
      <c r="P104" s="226"/>
      <c r="Q104" s="166"/>
      <c r="R104" s="226"/>
      <c r="S104" s="1"/>
      <c r="T104" s="1"/>
      <c r="U104" s="1"/>
      <c r="V104" s="4"/>
      <c r="W104" s="4"/>
      <c r="X104" s="4"/>
      <c r="Y104" s="4"/>
      <c r="Z104" s="4"/>
      <c r="AA104" s="4"/>
      <c r="AB104" s="1"/>
      <c r="AC104" s="1"/>
      <c r="AD104" s="1"/>
      <c r="AE104" s="1"/>
      <c r="AF104" s="1"/>
      <c r="AG104" s="1"/>
      <c r="AH104" s="1"/>
      <c r="AI104" s="1"/>
    </row>
    <row r="105" spans="1:35" s="2" customFormat="1" ht="11.5" x14ac:dyDescent="0.25">
      <c r="A105" s="1"/>
      <c r="B105" s="227"/>
      <c r="C105" s="227"/>
      <c r="D105" s="225"/>
      <c r="E105" s="225"/>
      <c r="F105" s="226"/>
      <c r="G105" s="166"/>
      <c r="H105" s="226"/>
      <c r="I105" s="166"/>
      <c r="J105" s="226"/>
      <c r="K105" s="166"/>
      <c r="L105" s="226"/>
      <c r="M105" s="166"/>
      <c r="N105" s="226"/>
      <c r="O105" s="166"/>
      <c r="P105" s="226"/>
      <c r="Q105" s="166"/>
      <c r="R105" s="226"/>
      <c r="S105" s="1"/>
      <c r="T105" s="1"/>
      <c r="U105" s="1"/>
      <c r="V105" s="4"/>
      <c r="W105" s="4"/>
      <c r="X105" s="4"/>
      <c r="Y105" s="4"/>
      <c r="Z105" s="4"/>
      <c r="AA105" s="4"/>
      <c r="AB105" s="1"/>
      <c r="AC105" s="1"/>
      <c r="AD105" s="1"/>
      <c r="AE105" s="1"/>
      <c r="AF105" s="1"/>
      <c r="AG105" s="1"/>
      <c r="AH105" s="1"/>
      <c r="AI105" s="1"/>
    </row>
    <row r="106" spans="1:35" s="2" customFormat="1" ht="11.5" x14ac:dyDescent="0.25">
      <c r="A106" s="1"/>
      <c r="B106" s="227"/>
      <c r="C106" s="227"/>
      <c r="D106" s="225"/>
      <c r="E106" s="225"/>
      <c r="F106" s="226"/>
      <c r="G106" s="166"/>
      <c r="H106" s="226"/>
      <c r="I106" s="166"/>
      <c r="J106" s="226"/>
      <c r="K106" s="166"/>
      <c r="L106" s="226"/>
      <c r="M106" s="166"/>
      <c r="N106" s="226"/>
      <c r="O106" s="166"/>
      <c r="P106" s="226"/>
      <c r="Q106" s="166"/>
      <c r="R106" s="226"/>
      <c r="S106" s="1"/>
      <c r="T106" s="1"/>
      <c r="U106" s="1"/>
      <c r="V106" s="4"/>
      <c r="W106" s="4"/>
      <c r="X106" s="4"/>
      <c r="Y106" s="4"/>
      <c r="Z106" s="4"/>
      <c r="AA106" s="4"/>
      <c r="AB106" s="1"/>
      <c r="AC106" s="1"/>
      <c r="AD106" s="1"/>
      <c r="AE106" s="1"/>
      <c r="AF106" s="1"/>
      <c r="AG106" s="1"/>
      <c r="AH106" s="1"/>
      <c r="AI106" s="1"/>
    </row>
    <row r="107" spans="1:35" s="2" customFormat="1" ht="13" x14ac:dyDescent="0.25">
      <c r="A107" s="1"/>
      <c r="B107" s="172" t="s">
        <v>137</v>
      </c>
      <c r="C107" s="172"/>
      <c r="D107" s="180"/>
      <c r="E107" s="180"/>
      <c r="F107" s="181"/>
      <c r="G107" s="17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226"/>
      <c r="S107" s="1"/>
      <c r="T107" s="1"/>
      <c r="U107" s="1"/>
      <c r="V107" s="4"/>
      <c r="W107" s="4"/>
      <c r="X107" s="4"/>
      <c r="Y107" s="4"/>
      <c r="Z107" s="4"/>
      <c r="AA107" s="4"/>
      <c r="AB107" s="1"/>
      <c r="AC107" s="1"/>
      <c r="AD107" s="1"/>
      <c r="AE107" s="1"/>
      <c r="AF107" s="1"/>
      <c r="AG107" s="1"/>
      <c r="AH107" s="1"/>
      <c r="AI107" s="1"/>
    </row>
    <row r="108" spans="1:35" s="2" customFormat="1" ht="11.5" x14ac:dyDescent="0.25">
      <c r="A108" s="1"/>
      <c r="B108" s="1"/>
      <c r="C108" s="1"/>
      <c r="F108" s="3"/>
      <c r="G108" s="1"/>
      <c r="H108" s="3"/>
      <c r="I108" s="1"/>
      <c r="J108" s="3"/>
      <c r="K108" s="1"/>
      <c r="L108" s="3"/>
      <c r="M108" s="1"/>
      <c r="N108" s="3"/>
      <c r="O108" s="1"/>
      <c r="P108" s="3"/>
      <c r="Q108" s="1"/>
      <c r="R108" s="226"/>
      <c r="S108" s="1"/>
      <c r="T108" s="1"/>
      <c r="U108" s="1"/>
      <c r="V108" s="4"/>
      <c r="W108" s="4"/>
      <c r="X108" s="4"/>
      <c r="Y108" s="4"/>
      <c r="Z108" s="4"/>
      <c r="AA108" s="4"/>
      <c r="AB108" s="1"/>
      <c r="AC108" s="1"/>
      <c r="AD108" s="1"/>
      <c r="AE108" s="1"/>
      <c r="AF108" s="1"/>
      <c r="AG108" s="1"/>
      <c r="AH108" s="1"/>
      <c r="AI108" s="1"/>
    </row>
    <row r="109" spans="1:35" s="2" customFormat="1" ht="13" x14ac:dyDescent="0.25">
      <c r="A109" s="1"/>
      <c r="C109" s="248" t="s">
        <v>138</v>
      </c>
      <c r="D109" s="225"/>
      <c r="E109" s="225"/>
      <c r="F109" s="226"/>
      <c r="G109" s="166"/>
      <c r="H109" s="226"/>
      <c r="I109" s="166"/>
      <c r="J109" s="226"/>
      <c r="K109" s="166"/>
      <c r="L109" s="226"/>
      <c r="M109" s="166"/>
      <c r="N109" s="226"/>
      <c r="O109" s="789">
        <f>+O94+O102</f>
        <v>0</v>
      </c>
      <c r="P109" s="790"/>
      <c r="Q109" s="791"/>
      <c r="R109" s="226"/>
      <c r="S109" s="1"/>
      <c r="T109" s="1"/>
      <c r="U109" s="1"/>
      <c r="V109" s="4"/>
      <c r="W109" s="4"/>
      <c r="X109" s="4"/>
      <c r="Y109" s="4"/>
      <c r="Z109" s="4"/>
      <c r="AA109" s="4"/>
      <c r="AB109" s="1"/>
      <c r="AC109" s="1"/>
      <c r="AD109" s="1"/>
      <c r="AE109" s="1"/>
      <c r="AF109" s="1"/>
      <c r="AG109" s="1"/>
      <c r="AH109" s="1"/>
      <c r="AI109" s="1"/>
    </row>
    <row r="110" spans="1:35" s="2" customFormat="1" ht="11.5" x14ac:dyDescent="0.25">
      <c r="A110" s="1"/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226"/>
      <c r="R110" s="226"/>
      <c r="S110" s="1"/>
      <c r="T110" s="1"/>
      <c r="U110" s="1"/>
      <c r="V110" s="4"/>
      <c r="W110" s="4"/>
      <c r="X110" s="4"/>
      <c r="Y110" s="4"/>
      <c r="Z110" s="4"/>
      <c r="AA110" s="4"/>
      <c r="AB110" s="1"/>
      <c r="AC110" s="1"/>
      <c r="AD110" s="1"/>
      <c r="AE110" s="1"/>
      <c r="AF110" s="1"/>
      <c r="AG110" s="1"/>
      <c r="AH110" s="1"/>
      <c r="AI110" s="1"/>
    </row>
    <row r="111" spans="1:35" s="2" customFormat="1" ht="13" x14ac:dyDescent="0.25">
      <c r="A111" s="1"/>
      <c r="B111" s="172" t="s">
        <v>139</v>
      </c>
      <c r="C111" s="172"/>
      <c r="D111" s="180"/>
      <c r="E111" s="180"/>
      <c r="F111" s="181"/>
      <c r="G111" s="17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226"/>
      <c r="S111" s="1"/>
      <c r="T111" s="1"/>
      <c r="U111" s="1"/>
      <c r="V111" s="4"/>
      <c r="W111" s="4"/>
      <c r="X111" s="4"/>
      <c r="Y111" s="4"/>
      <c r="Z111" s="4"/>
      <c r="AA111" s="4"/>
      <c r="AB111" s="1"/>
      <c r="AC111" s="1"/>
      <c r="AD111" s="1"/>
      <c r="AE111" s="1"/>
      <c r="AF111" s="1"/>
      <c r="AG111" s="1"/>
      <c r="AH111" s="1"/>
      <c r="AI111" s="1"/>
    </row>
    <row r="112" spans="1:35" s="2" customFormat="1" ht="11.5" x14ac:dyDescent="0.25">
      <c r="A112" s="1"/>
      <c r="B112" s="1"/>
      <c r="C112" s="1"/>
      <c r="F112" s="3"/>
      <c r="G112" s="1"/>
      <c r="H112" s="3"/>
      <c r="I112" s="1"/>
      <c r="J112" s="3"/>
      <c r="K112" s="1"/>
      <c r="L112" s="3"/>
      <c r="M112" s="1"/>
      <c r="N112" s="3"/>
      <c r="O112" s="1"/>
      <c r="P112" s="3"/>
      <c r="Q112" s="1"/>
      <c r="R112" s="226"/>
      <c r="S112" s="1"/>
      <c r="T112" s="1"/>
      <c r="U112" s="1"/>
      <c r="V112" s="4"/>
      <c r="W112" s="4"/>
      <c r="X112" s="4"/>
      <c r="Y112" s="4"/>
      <c r="Z112" s="4"/>
      <c r="AA112" s="4"/>
      <c r="AB112" s="1"/>
      <c r="AC112" s="1"/>
      <c r="AD112" s="1"/>
      <c r="AE112" s="1"/>
      <c r="AF112" s="1"/>
      <c r="AG112" s="1"/>
      <c r="AH112" s="1"/>
      <c r="AI112" s="1"/>
    </row>
    <row r="113" spans="1:35" s="2" customFormat="1" ht="13" x14ac:dyDescent="0.25">
      <c r="A113" s="1"/>
      <c r="C113" s="232" t="s">
        <v>140</v>
      </c>
      <c r="D113" s="225"/>
      <c r="E113" s="225"/>
      <c r="F113" s="226"/>
      <c r="G113" s="166"/>
      <c r="H113" s="226"/>
      <c r="I113" s="166"/>
      <c r="J113" s="226"/>
      <c r="K113" s="166"/>
      <c r="L113" s="226"/>
      <c r="M113" s="166"/>
      <c r="N113" s="226"/>
      <c r="O113" s="792"/>
      <c r="P113" s="793"/>
      <c r="Q113" s="794"/>
      <c r="R113" s="226"/>
      <c r="S113" s="1"/>
      <c r="T113" s="1"/>
      <c r="U113" s="1"/>
      <c r="V113" s="4"/>
      <c r="W113" s="4"/>
      <c r="X113" s="4"/>
      <c r="Y113" s="4"/>
      <c r="Z113" s="4"/>
      <c r="AA113" s="4"/>
      <c r="AB113" s="1"/>
      <c r="AC113" s="1"/>
      <c r="AD113" s="1"/>
      <c r="AE113" s="1"/>
      <c r="AF113" s="1"/>
      <c r="AG113" s="1"/>
      <c r="AH113" s="1"/>
      <c r="AI113" s="1"/>
    </row>
    <row r="114" spans="1:35" s="2" customFormat="1" ht="11.5" x14ac:dyDescent="0.25">
      <c r="A114" s="1"/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226"/>
      <c r="R114" s="226"/>
      <c r="S114" s="1"/>
      <c r="T114" s="1"/>
      <c r="U114" s="1"/>
      <c r="V114" s="4"/>
      <c r="W114" s="4"/>
      <c r="X114" s="4"/>
      <c r="Y114" s="4"/>
      <c r="Z114" s="4"/>
      <c r="AA114" s="4"/>
      <c r="AB114" s="1"/>
      <c r="AC114" s="1"/>
      <c r="AD114" s="1"/>
      <c r="AE114" s="1"/>
      <c r="AF114" s="1"/>
      <c r="AG114" s="1"/>
      <c r="AH114" s="1"/>
      <c r="AI114" s="1"/>
    </row>
    <row r="115" spans="1:35" s="2" customFormat="1" ht="13" x14ac:dyDescent="0.25">
      <c r="A115" s="1"/>
      <c r="B115" s="172" t="s">
        <v>141</v>
      </c>
      <c r="C115" s="172"/>
      <c r="D115" s="180"/>
      <c r="E115" s="180"/>
      <c r="F115" s="181"/>
      <c r="G115" s="17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226"/>
      <c r="S115" s="1"/>
      <c r="T115" s="1"/>
      <c r="U115" s="1"/>
      <c r="V115" s="4"/>
      <c r="W115" s="4"/>
      <c r="X115" s="4"/>
      <c r="Y115" s="4"/>
      <c r="Z115" s="4"/>
      <c r="AA115" s="4"/>
      <c r="AB115" s="1"/>
      <c r="AC115" s="1"/>
      <c r="AD115" s="1"/>
      <c r="AE115" s="1"/>
      <c r="AF115" s="1"/>
      <c r="AG115" s="1"/>
      <c r="AH115" s="1"/>
      <c r="AI115" s="1"/>
    </row>
    <row r="116" spans="1:35" s="2" customFormat="1" ht="11.5" x14ac:dyDescent="0.25">
      <c r="A116" s="1"/>
      <c r="B116" s="1"/>
      <c r="C116" s="1"/>
      <c r="F116" s="3"/>
      <c r="G116" s="1"/>
      <c r="H116" s="3"/>
      <c r="I116" s="1"/>
      <c r="J116" s="3"/>
      <c r="K116" s="1"/>
      <c r="L116" s="3"/>
      <c r="M116" s="1"/>
      <c r="N116" s="3"/>
      <c r="O116" s="1"/>
      <c r="P116" s="3"/>
      <c r="Q116" s="1"/>
      <c r="R116" s="226"/>
      <c r="S116" s="1"/>
      <c r="T116" s="1"/>
      <c r="U116" s="1"/>
      <c r="V116" s="4"/>
      <c r="W116" s="4"/>
      <c r="X116" s="4"/>
      <c r="Y116" s="4"/>
      <c r="Z116" s="4"/>
      <c r="AA116" s="4"/>
      <c r="AB116" s="1"/>
      <c r="AC116" s="1"/>
      <c r="AD116" s="1"/>
      <c r="AE116" s="1"/>
      <c r="AF116" s="1"/>
      <c r="AG116" s="1"/>
      <c r="AH116" s="1"/>
      <c r="AI116" s="1"/>
    </row>
    <row r="117" spans="1:35" s="2" customFormat="1" ht="13" x14ac:dyDescent="0.25">
      <c r="A117" s="1"/>
      <c r="C117" s="248" t="s">
        <v>142</v>
      </c>
      <c r="D117" s="225"/>
      <c r="E117" s="225"/>
      <c r="F117" s="226"/>
      <c r="G117" s="166"/>
      <c r="H117" s="226"/>
      <c r="I117" s="166"/>
      <c r="J117" s="226"/>
      <c r="K117" s="166"/>
      <c r="L117" s="226"/>
      <c r="M117" s="166"/>
      <c r="N117" s="226"/>
      <c r="O117" s="789">
        <f>+'BVARI BUDGET'!N194</f>
        <v>0</v>
      </c>
      <c r="P117" s="790"/>
      <c r="Q117" s="791"/>
      <c r="R117" s="226"/>
      <c r="S117" s="1"/>
      <c r="T117" s="1"/>
      <c r="U117" s="1"/>
      <c r="V117" s="4"/>
      <c r="W117" s="4"/>
      <c r="X117" s="4"/>
      <c r="Y117" s="4"/>
      <c r="Z117" s="4"/>
      <c r="AA117" s="4"/>
      <c r="AB117" s="1"/>
      <c r="AC117" s="1"/>
      <c r="AD117" s="1"/>
      <c r="AE117" s="1"/>
      <c r="AF117" s="1"/>
      <c r="AG117" s="1"/>
      <c r="AH117" s="1"/>
      <c r="AI117" s="1"/>
    </row>
    <row r="118" spans="1:35" s="2" customFormat="1" ht="11.5" x14ac:dyDescent="0.25">
      <c r="A118" s="1"/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226"/>
      <c r="R118" s="226"/>
      <c r="S118" s="1"/>
      <c r="T118" s="1"/>
      <c r="U118" s="1"/>
      <c r="V118" s="4"/>
      <c r="W118" s="4"/>
      <c r="X118" s="4"/>
      <c r="Y118" s="4"/>
      <c r="Z118" s="4"/>
      <c r="AA118" s="4"/>
      <c r="AB118" s="1"/>
      <c r="AC118" s="1"/>
      <c r="AD118" s="1"/>
      <c r="AE118" s="1"/>
      <c r="AF118" s="1"/>
      <c r="AG118" s="1"/>
      <c r="AH118" s="1"/>
      <c r="AI118" s="1"/>
    </row>
    <row r="119" spans="1:35" s="2" customFormat="1" ht="11.5" x14ac:dyDescent="0.25">
      <c r="A119" s="1"/>
      <c r="B119" s="227"/>
      <c r="C119" s="227"/>
      <c r="D119" s="225"/>
      <c r="E119" s="225"/>
      <c r="F119" s="226"/>
      <c r="G119" s="166"/>
      <c r="H119" s="226"/>
      <c r="I119" s="166"/>
      <c r="J119" s="226"/>
      <c r="K119" s="166"/>
      <c r="L119" s="226"/>
      <c r="M119" s="166"/>
      <c r="N119" s="226"/>
      <c r="O119" s="166"/>
      <c r="P119" s="226"/>
      <c r="Q119" s="166"/>
      <c r="R119" s="226"/>
      <c r="S119" s="1"/>
      <c r="T119" s="1"/>
      <c r="U119" s="1"/>
      <c r="V119" s="4"/>
      <c r="W119" s="4"/>
      <c r="X119" s="4"/>
      <c r="Y119" s="4"/>
      <c r="Z119" s="4"/>
      <c r="AA119" s="4"/>
      <c r="AB119" s="1"/>
      <c r="AC119" s="1"/>
      <c r="AD119" s="1"/>
      <c r="AE119" s="1"/>
      <c r="AF119" s="1"/>
      <c r="AG119" s="1"/>
      <c r="AH119" s="1"/>
      <c r="AI119" s="1"/>
    </row>
    <row r="120" spans="1:35" s="2" customFormat="1" ht="11.5" x14ac:dyDescent="0.25">
      <c r="A120" s="1"/>
      <c r="B120" s="227"/>
      <c r="C120" s="227"/>
      <c r="D120" s="225"/>
      <c r="E120" s="225"/>
      <c r="F120" s="226"/>
      <c r="G120" s="166"/>
      <c r="H120" s="226"/>
      <c r="I120" s="166"/>
      <c r="J120" s="226"/>
      <c r="K120" s="166"/>
      <c r="L120" s="226"/>
      <c r="M120" s="166"/>
      <c r="N120" s="226"/>
      <c r="O120" s="166"/>
      <c r="P120" s="226"/>
      <c r="Q120" s="166"/>
      <c r="R120" s="226"/>
      <c r="S120" s="1"/>
      <c r="T120" s="1"/>
      <c r="U120" s="1"/>
      <c r="V120" s="4"/>
      <c r="W120" s="4"/>
      <c r="X120" s="4"/>
      <c r="Y120" s="4"/>
      <c r="Z120" s="4"/>
      <c r="AA120" s="4"/>
      <c r="AB120" s="1"/>
      <c r="AC120" s="1"/>
      <c r="AD120" s="1"/>
      <c r="AE120" s="1"/>
      <c r="AF120" s="1"/>
      <c r="AG120" s="1"/>
      <c r="AH120" s="1"/>
      <c r="AI120" s="1"/>
    </row>
    <row r="121" spans="1:35" s="2" customFormat="1" ht="11.5" x14ac:dyDescent="0.25">
      <c r="A121" s="1"/>
      <c r="B121" s="227"/>
      <c r="C121" s="227"/>
      <c r="D121" s="225"/>
      <c r="E121" s="225"/>
      <c r="F121" s="226"/>
      <c r="G121" s="166"/>
      <c r="H121" s="226"/>
      <c r="I121" s="166"/>
      <c r="J121" s="226"/>
      <c r="K121" s="166"/>
      <c r="L121" s="226"/>
      <c r="M121" s="166"/>
      <c r="N121" s="226"/>
      <c r="O121" s="166"/>
      <c r="P121" s="226"/>
      <c r="Q121" s="166"/>
      <c r="R121" s="226"/>
      <c r="S121" s="1"/>
      <c r="T121" s="1"/>
      <c r="U121" s="1"/>
      <c r="V121" s="4"/>
      <c r="W121" s="4"/>
      <c r="X121" s="4"/>
      <c r="Y121" s="4"/>
      <c r="Z121" s="4"/>
      <c r="AA121" s="4"/>
      <c r="AB121" s="1"/>
      <c r="AC121" s="1"/>
      <c r="AD121" s="1"/>
      <c r="AE121" s="1"/>
      <c r="AF121" s="1"/>
      <c r="AG121" s="1"/>
      <c r="AH121" s="1"/>
      <c r="AI121" s="1"/>
    </row>
    <row r="122" spans="1:35" s="2" customFormat="1" ht="11.5" x14ac:dyDescent="0.25">
      <c r="A122" s="1"/>
      <c r="B122" s="227"/>
      <c r="C122" s="227"/>
      <c r="D122" s="225"/>
      <c r="E122" s="225"/>
      <c r="F122" s="226"/>
      <c r="G122" s="166"/>
      <c r="H122" s="226"/>
      <c r="I122" s="166"/>
      <c r="J122" s="226"/>
      <c r="K122" s="166"/>
      <c r="L122" s="226"/>
      <c r="M122" s="166"/>
      <c r="N122" s="226"/>
      <c r="O122" s="166"/>
      <c r="P122" s="226"/>
      <c r="Q122" s="166"/>
      <c r="R122" s="226"/>
      <c r="S122" s="1"/>
      <c r="T122" s="1"/>
      <c r="U122" s="1"/>
      <c r="V122" s="4"/>
      <c r="W122" s="4"/>
      <c r="X122" s="4"/>
      <c r="Y122" s="4"/>
      <c r="Z122" s="4"/>
      <c r="AA122" s="4"/>
      <c r="AB122" s="1"/>
      <c r="AC122" s="1"/>
      <c r="AD122" s="1"/>
      <c r="AE122" s="1"/>
      <c r="AF122" s="1"/>
      <c r="AG122" s="1"/>
      <c r="AH122" s="1"/>
      <c r="AI122" s="1"/>
    </row>
    <row r="123" spans="1:35" s="2" customFormat="1" ht="11.5" x14ac:dyDescent="0.25">
      <c r="A123" s="1"/>
      <c r="B123" s="227"/>
      <c r="C123" s="227"/>
      <c r="D123" s="225"/>
      <c r="E123" s="225"/>
      <c r="F123" s="226"/>
      <c r="G123" s="166"/>
      <c r="H123" s="226"/>
      <c r="I123" s="166"/>
      <c r="J123" s="226"/>
      <c r="K123" s="166"/>
      <c r="L123" s="226"/>
      <c r="M123" s="166"/>
      <c r="N123" s="226"/>
      <c r="O123" s="166"/>
      <c r="P123" s="226"/>
      <c r="Q123" s="166"/>
      <c r="R123" s="226"/>
      <c r="S123" s="1"/>
      <c r="T123" s="1"/>
      <c r="U123" s="1"/>
      <c r="V123" s="4"/>
      <c r="W123" s="4"/>
      <c r="X123" s="4"/>
      <c r="Y123" s="4"/>
      <c r="Z123" s="4"/>
      <c r="AA123" s="4"/>
      <c r="AB123" s="1"/>
      <c r="AC123" s="1"/>
      <c r="AD123" s="1"/>
      <c r="AE123" s="1"/>
      <c r="AF123" s="1"/>
      <c r="AG123" s="1"/>
      <c r="AH123" s="1"/>
      <c r="AI123" s="1"/>
    </row>
    <row r="124" spans="1:35" s="2" customFormat="1" ht="11.5" x14ac:dyDescent="0.25">
      <c r="A124" s="1"/>
      <c r="B124" s="227"/>
      <c r="C124" s="227"/>
      <c r="D124" s="225"/>
      <c r="E124" s="225"/>
      <c r="F124" s="226"/>
      <c r="G124" s="166"/>
      <c r="H124" s="226"/>
      <c r="I124" s="166"/>
      <c r="J124" s="226"/>
      <c r="K124" s="166"/>
      <c r="L124" s="226"/>
      <c r="M124" s="166"/>
      <c r="N124" s="226"/>
      <c r="O124" s="166"/>
      <c r="P124" s="226"/>
      <c r="Q124" s="166"/>
      <c r="R124" s="226"/>
      <c r="S124" s="1"/>
      <c r="T124" s="1"/>
      <c r="U124" s="1"/>
      <c r="V124" s="4"/>
      <c r="W124" s="4"/>
      <c r="X124" s="4"/>
      <c r="Y124" s="4"/>
      <c r="Z124" s="4"/>
      <c r="AA124" s="4"/>
      <c r="AB124" s="1"/>
      <c r="AC124" s="1"/>
      <c r="AD124" s="1"/>
      <c r="AE124" s="1"/>
      <c r="AF124" s="1"/>
      <c r="AG124" s="1"/>
      <c r="AH124" s="1"/>
      <c r="AI124" s="1"/>
    </row>
    <row r="125" spans="1:35" s="2" customFormat="1" ht="11.5" x14ac:dyDescent="0.25">
      <c r="A125" s="1"/>
      <c r="B125" s="227"/>
      <c r="C125" s="227"/>
      <c r="D125" s="225"/>
      <c r="E125" s="225"/>
      <c r="F125" s="226"/>
      <c r="G125" s="166"/>
      <c r="H125" s="226"/>
      <c r="I125" s="166"/>
      <c r="J125" s="226"/>
      <c r="K125" s="166"/>
      <c r="L125" s="226"/>
      <c r="M125" s="166"/>
      <c r="N125" s="226"/>
      <c r="O125" s="166"/>
      <c r="P125" s="226"/>
      <c r="Q125" s="166"/>
      <c r="R125" s="226"/>
      <c r="S125" s="1"/>
      <c r="T125" s="1"/>
      <c r="U125" s="1"/>
      <c r="V125" s="4"/>
      <c r="W125" s="4"/>
      <c r="X125" s="4"/>
      <c r="Y125" s="4"/>
      <c r="Z125" s="4"/>
      <c r="AA125" s="4"/>
      <c r="AB125" s="1"/>
      <c r="AC125" s="1"/>
      <c r="AD125" s="1"/>
      <c r="AE125" s="1"/>
      <c r="AF125" s="1"/>
      <c r="AG125" s="1"/>
      <c r="AH125" s="1"/>
      <c r="AI125" s="1"/>
    </row>
    <row r="126" spans="1:35" s="2" customFormat="1" ht="11.5" x14ac:dyDescent="0.25">
      <c r="A126" s="1"/>
      <c r="B126" s="227"/>
      <c r="C126" s="227"/>
      <c r="D126" s="225"/>
      <c r="E126" s="225"/>
      <c r="F126" s="226"/>
      <c r="G126" s="166"/>
      <c r="H126" s="226"/>
      <c r="I126" s="166"/>
      <c r="J126" s="226"/>
      <c r="K126" s="166"/>
      <c r="L126" s="226"/>
      <c r="M126" s="166"/>
      <c r="N126" s="226"/>
      <c r="O126" s="166"/>
      <c r="P126" s="226"/>
      <c r="Q126" s="166"/>
      <c r="R126" s="226"/>
      <c r="S126" s="1"/>
      <c r="T126" s="1"/>
      <c r="U126" s="1"/>
      <c r="V126" s="4"/>
      <c r="W126" s="4"/>
      <c r="X126" s="4"/>
      <c r="Y126" s="4"/>
      <c r="Z126" s="4"/>
      <c r="AA126" s="4"/>
      <c r="AB126" s="1"/>
      <c r="AC126" s="1"/>
      <c r="AD126" s="1"/>
      <c r="AE126" s="1"/>
      <c r="AF126" s="1"/>
      <c r="AG126" s="1"/>
      <c r="AH126" s="1"/>
      <c r="AI126" s="1"/>
    </row>
    <row r="127" spans="1:35" s="2" customFormat="1" ht="11.5" x14ac:dyDescent="0.25">
      <c r="A127" s="1"/>
      <c r="B127" s="227"/>
      <c r="C127" s="227"/>
      <c r="D127" s="225"/>
      <c r="E127" s="225"/>
      <c r="F127" s="226"/>
      <c r="G127" s="166"/>
      <c r="H127" s="226"/>
      <c r="I127" s="166"/>
      <c r="J127" s="226"/>
      <c r="K127" s="166"/>
      <c r="L127" s="226"/>
      <c r="M127" s="166"/>
      <c r="N127" s="226"/>
      <c r="O127" s="166"/>
      <c r="P127" s="226"/>
      <c r="Q127" s="166"/>
      <c r="R127" s="226"/>
      <c r="S127" s="1"/>
      <c r="T127" s="1"/>
      <c r="U127" s="1"/>
      <c r="V127" s="4"/>
      <c r="W127" s="4"/>
      <c r="X127" s="4"/>
      <c r="Y127" s="4"/>
      <c r="Z127" s="4"/>
      <c r="AA127" s="4"/>
      <c r="AB127" s="1"/>
      <c r="AC127" s="1"/>
      <c r="AD127" s="1"/>
      <c r="AE127" s="1"/>
      <c r="AF127" s="1"/>
      <c r="AG127" s="1"/>
      <c r="AH127" s="1"/>
      <c r="AI127" s="1"/>
    </row>
    <row r="128" spans="1:35" s="2" customFormat="1" ht="11.5" x14ac:dyDescent="0.25">
      <c r="A128" s="1"/>
      <c r="B128" s="227"/>
      <c r="C128" s="227"/>
      <c r="D128" s="225"/>
      <c r="E128" s="225"/>
      <c r="F128" s="226"/>
      <c r="G128" s="166"/>
      <c r="H128" s="226"/>
      <c r="I128" s="166"/>
      <c r="J128" s="226"/>
      <c r="K128" s="166"/>
      <c r="L128" s="226"/>
      <c r="M128" s="166"/>
      <c r="N128" s="226"/>
      <c r="O128" s="166"/>
      <c r="P128" s="226"/>
      <c r="Q128" s="166"/>
      <c r="R128" s="226"/>
      <c r="S128" s="1"/>
      <c r="T128" s="1"/>
      <c r="U128" s="1"/>
      <c r="V128" s="4"/>
      <c r="W128" s="4"/>
      <c r="X128" s="4"/>
      <c r="Y128" s="4"/>
      <c r="Z128" s="4"/>
      <c r="AA128" s="4"/>
      <c r="AB128" s="1"/>
      <c r="AC128" s="1"/>
      <c r="AD128" s="1"/>
      <c r="AE128" s="1"/>
      <c r="AF128" s="1"/>
      <c r="AG128" s="1"/>
      <c r="AH128" s="1"/>
      <c r="AI128" s="1"/>
    </row>
    <row r="129" spans="1:35" s="2" customFormat="1" ht="11.5" x14ac:dyDescent="0.25">
      <c r="A129" s="1"/>
      <c r="B129" s="227"/>
      <c r="C129" s="227"/>
      <c r="D129" s="225"/>
      <c r="E129" s="225"/>
      <c r="F129" s="226"/>
      <c r="G129" s="166"/>
      <c r="H129" s="226"/>
      <c r="I129" s="166"/>
      <c r="J129" s="226"/>
      <c r="K129" s="166"/>
      <c r="L129" s="226"/>
      <c r="M129" s="166"/>
      <c r="N129" s="226"/>
      <c r="O129" s="166"/>
      <c r="P129" s="226"/>
      <c r="Q129" s="166"/>
      <c r="R129" s="226"/>
      <c r="S129" s="1"/>
      <c r="T129" s="1"/>
      <c r="U129" s="1"/>
      <c r="V129" s="4"/>
      <c r="W129" s="4"/>
      <c r="X129" s="4"/>
      <c r="Y129" s="4"/>
      <c r="Z129" s="4"/>
      <c r="AA129" s="4"/>
      <c r="AB129" s="1"/>
      <c r="AC129" s="1"/>
      <c r="AD129" s="1"/>
      <c r="AE129" s="1"/>
      <c r="AF129" s="1"/>
      <c r="AG129" s="1"/>
      <c r="AH129" s="1"/>
      <c r="AI129" s="1"/>
    </row>
    <row r="130" spans="1:35" s="2" customFormat="1" ht="11.5" x14ac:dyDescent="0.25">
      <c r="A130" s="1"/>
      <c r="B130" s="227"/>
      <c r="C130" s="227"/>
      <c r="D130" s="225"/>
      <c r="E130" s="225"/>
      <c r="F130" s="226"/>
      <c r="G130" s="166"/>
      <c r="H130" s="226"/>
      <c r="I130" s="166"/>
      <c r="J130" s="226"/>
      <c r="K130" s="166"/>
      <c r="L130" s="226"/>
      <c r="M130" s="166"/>
      <c r="N130" s="226"/>
      <c r="O130" s="166"/>
      <c r="P130" s="226"/>
      <c r="Q130" s="166"/>
      <c r="R130" s="226"/>
      <c r="S130" s="1"/>
      <c r="T130" s="1"/>
      <c r="U130" s="1"/>
      <c r="V130" s="4"/>
      <c r="W130" s="4"/>
      <c r="X130" s="4"/>
      <c r="Y130" s="4"/>
      <c r="Z130" s="4"/>
      <c r="AA130" s="4"/>
      <c r="AB130" s="1"/>
      <c r="AC130" s="1"/>
      <c r="AD130" s="1"/>
      <c r="AE130" s="1"/>
      <c r="AF130" s="1"/>
      <c r="AG130" s="1"/>
      <c r="AH130" s="1"/>
      <c r="AI130" s="1"/>
    </row>
    <row r="131" spans="1:35" s="2" customFormat="1" ht="11.5" x14ac:dyDescent="0.25">
      <c r="A131" s="1"/>
      <c r="B131" s="227"/>
      <c r="C131" s="227"/>
      <c r="D131" s="225"/>
      <c r="E131" s="225"/>
      <c r="F131" s="226"/>
      <c r="G131" s="166"/>
      <c r="H131" s="226"/>
      <c r="I131" s="166"/>
      <c r="J131" s="226"/>
      <c r="K131" s="166"/>
      <c r="L131" s="226"/>
      <c r="M131" s="166"/>
      <c r="N131" s="226"/>
      <c r="O131" s="166"/>
      <c r="P131" s="226"/>
      <c r="Q131" s="166"/>
      <c r="R131" s="226"/>
      <c r="S131" s="1"/>
      <c r="T131" s="1"/>
      <c r="U131" s="1"/>
      <c r="V131" s="4"/>
      <c r="W131" s="4"/>
      <c r="X131" s="4"/>
      <c r="Y131" s="4"/>
      <c r="Z131" s="4"/>
      <c r="AA131" s="4"/>
      <c r="AB131" s="1"/>
      <c r="AC131" s="1"/>
      <c r="AD131" s="1"/>
      <c r="AE131" s="1"/>
      <c r="AF131" s="1"/>
      <c r="AG131" s="1"/>
      <c r="AH131" s="1"/>
      <c r="AI131" s="1"/>
    </row>
    <row r="132" spans="1:35" s="2" customFormat="1" ht="11.5" x14ac:dyDescent="0.25">
      <c r="A132" s="1"/>
      <c r="B132" s="227"/>
      <c r="C132" s="227"/>
      <c r="D132" s="225"/>
      <c r="E132" s="225"/>
      <c r="F132" s="226"/>
      <c r="G132" s="166"/>
      <c r="H132" s="226"/>
      <c r="I132" s="166"/>
      <c r="J132" s="226"/>
      <c r="K132" s="166"/>
      <c r="L132" s="226"/>
      <c r="M132" s="166"/>
      <c r="N132" s="226"/>
      <c r="O132" s="166"/>
      <c r="P132" s="226"/>
      <c r="Q132" s="166"/>
      <c r="R132" s="226"/>
      <c r="S132" s="1"/>
      <c r="T132" s="1"/>
      <c r="U132" s="1"/>
      <c r="V132" s="4"/>
      <c r="W132" s="4"/>
      <c r="X132" s="4"/>
      <c r="Y132" s="4"/>
      <c r="Z132" s="4"/>
      <c r="AA132" s="4"/>
      <c r="AB132" s="1"/>
      <c r="AC132" s="1"/>
      <c r="AD132" s="1"/>
      <c r="AE132" s="1"/>
      <c r="AF132" s="1"/>
      <c r="AG132" s="1"/>
      <c r="AH132" s="1"/>
      <c r="AI132" s="1"/>
    </row>
    <row r="133" spans="1:35" s="2" customFormat="1" ht="11.5" x14ac:dyDescent="0.25">
      <c r="A133" s="1"/>
      <c r="B133" s="227"/>
      <c r="C133" s="227"/>
      <c r="D133" s="225"/>
      <c r="E133" s="225"/>
      <c r="F133" s="226"/>
      <c r="G133" s="166"/>
      <c r="H133" s="226"/>
      <c r="I133" s="166"/>
      <c r="J133" s="226"/>
      <c r="K133" s="166"/>
      <c r="L133" s="226"/>
      <c r="M133" s="166"/>
      <c r="N133" s="226"/>
      <c r="O133" s="166"/>
      <c r="P133" s="226"/>
      <c r="Q133" s="166"/>
      <c r="R133" s="226"/>
      <c r="S133" s="1"/>
      <c r="T133" s="1"/>
      <c r="U133" s="1"/>
      <c r="V133" s="4"/>
      <c r="W133" s="4"/>
      <c r="X133" s="4"/>
      <c r="Y133" s="4"/>
      <c r="Z133" s="4"/>
      <c r="AA133" s="4"/>
      <c r="AB133" s="1"/>
      <c r="AC133" s="1"/>
      <c r="AD133" s="1"/>
      <c r="AE133" s="1"/>
      <c r="AF133" s="1"/>
      <c r="AG133" s="1"/>
      <c r="AH133" s="1"/>
      <c r="AI133" s="1"/>
    </row>
    <row r="134" spans="1:35" s="2" customFormat="1" ht="11.5" x14ac:dyDescent="0.25">
      <c r="A134" s="1"/>
      <c r="B134" s="227"/>
      <c r="C134" s="227"/>
      <c r="D134" s="225"/>
      <c r="E134" s="225"/>
      <c r="F134" s="226"/>
      <c r="G134" s="166"/>
      <c r="H134" s="226"/>
      <c r="I134" s="166"/>
      <c r="J134" s="226"/>
      <c r="K134" s="166"/>
      <c r="L134" s="226"/>
      <c r="M134" s="166"/>
      <c r="N134" s="226"/>
      <c r="O134" s="166"/>
      <c r="P134" s="226"/>
      <c r="Q134" s="166"/>
      <c r="R134" s="226"/>
      <c r="S134" s="1"/>
      <c r="T134" s="1"/>
      <c r="U134" s="1"/>
      <c r="V134" s="4"/>
      <c r="W134" s="4"/>
      <c r="X134" s="4"/>
      <c r="Y134" s="4"/>
      <c r="Z134" s="4"/>
      <c r="AA134" s="4"/>
      <c r="AB134" s="1"/>
      <c r="AC134" s="1"/>
      <c r="AD134" s="1"/>
      <c r="AE134" s="1"/>
      <c r="AF134" s="1"/>
      <c r="AG134" s="1"/>
      <c r="AH134" s="1"/>
      <c r="AI134" s="1"/>
    </row>
    <row r="135" spans="1:35" s="2" customFormat="1" ht="11.5" x14ac:dyDescent="0.25">
      <c r="A135" s="1"/>
      <c r="B135" s="227"/>
      <c r="C135" s="227"/>
      <c r="D135" s="225"/>
      <c r="E135" s="225"/>
      <c r="F135" s="226"/>
      <c r="G135" s="166"/>
      <c r="H135" s="226"/>
      <c r="I135" s="166"/>
      <c r="J135" s="226"/>
      <c r="K135" s="166"/>
      <c r="L135" s="226"/>
      <c r="M135" s="166"/>
      <c r="N135" s="226"/>
      <c r="O135" s="166"/>
      <c r="P135" s="226"/>
      <c r="Q135" s="166"/>
      <c r="R135" s="226"/>
      <c r="S135" s="1"/>
      <c r="T135" s="1"/>
      <c r="U135" s="1"/>
      <c r="V135" s="4"/>
      <c r="W135" s="4"/>
      <c r="X135" s="4"/>
      <c r="Y135" s="4"/>
      <c r="Z135" s="4"/>
      <c r="AA135" s="4"/>
      <c r="AB135" s="1"/>
      <c r="AC135" s="1"/>
      <c r="AD135" s="1"/>
      <c r="AE135" s="1"/>
      <c r="AF135" s="1"/>
      <c r="AG135" s="1"/>
      <c r="AH135" s="1"/>
      <c r="AI135" s="1"/>
    </row>
    <row r="136" spans="1:35" s="2" customFormat="1" ht="11.5" x14ac:dyDescent="0.25">
      <c r="A136" s="1"/>
      <c r="B136" s="227"/>
      <c r="C136" s="227"/>
      <c r="D136" s="225"/>
      <c r="E136" s="225"/>
      <c r="F136" s="226"/>
      <c r="G136" s="166"/>
      <c r="H136" s="226"/>
      <c r="I136" s="166"/>
      <c r="J136" s="226"/>
      <c r="K136" s="166"/>
      <c r="L136" s="226"/>
      <c r="M136" s="166"/>
      <c r="N136" s="226"/>
      <c r="O136" s="166"/>
      <c r="P136" s="226"/>
      <c r="Q136" s="166"/>
      <c r="R136" s="226"/>
      <c r="S136" s="1"/>
      <c r="T136" s="1"/>
      <c r="U136" s="1"/>
      <c r="V136" s="4"/>
      <c r="W136" s="4"/>
      <c r="X136" s="4"/>
      <c r="Y136" s="4"/>
      <c r="Z136" s="4"/>
      <c r="AA136" s="4"/>
      <c r="AB136" s="1"/>
      <c r="AC136" s="1"/>
      <c r="AD136" s="1"/>
      <c r="AE136" s="1"/>
      <c r="AF136" s="1"/>
      <c r="AG136" s="1"/>
      <c r="AH136" s="1"/>
      <c r="AI136" s="1"/>
    </row>
    <row r="137" spans="1:35" s="2" customFormat="1" ht="11.5" x14ac:dyDescent="0.25">
      <c r="A137" s="1"/>
      <c r="B137" s="227"/>
      <c r="C137" s="227"/>
      <c r="D137" s="225"/>
      <c r="E137" s="225"/>
      <c r="F137" s="226"/>
      <c r="G137" s="166"/>
      <c r="H137" s="226"/>
      <c r="I137" s="166"/>
      <c r="J137" s="226"/>
      <c r="K137" s="166"/>
      <c r="L137" s="226"/>
      <c r="M137" s="166"/>
      <c r="N137" s="226"/>
      <c r="O137" s="166"/>
      <c r="P137" s="226"/>
      <c r="Q137" s="166"/>
      <c r="R137" s="226"/>
      <c r="S137" s="1"/>
      <c r="T137" s="1"/>
      <c r="U137" s="1"/>
      <c r="V137" s="4"/>
      <c r="W137" s="4"/>
      <c r="X137" s="4"/>
      <c r="Y137" s="4"/>
      <c r="Z137" s="4"/>
      <c r="AA137" s="4"/>
      <c r="AB137" s="1"/>
      <c r="AC137" s="1"/>
      <c r="AD137" s="1"/>
      <c r="AE137" s="1"/>
      <c r="AF137" s="1"/>
      <c r="AG137" s="1"/>
      <c r="AH137" s="1"/>
      <c r="AI137" s="1"/>
    </row>
    <row r="138" spans="1:35" s="2" customFormat="1" ht="11.5" x14ac:dyDescent="0.25">
      <c r="A138" s="1"/>
      <c r="B138" s="227"/>
      <c r="C138" s="227"/>
      <c r="D138" s="225"/>
      <c r="E138" s="225"/>
      <c r="F138" s="226"/>
      <c r="G138" s="166"/>
      <c r="H138" s="226"/>
      <c r="I138" s="166"/>
      <c r="J138" s="226"/>
      <c r="K138" s="166"/>
      <c r="L138" s="226"/>
      <c r="M138" s="166"/>
      <c r="N138" s="226"/>
      <c r="O138" s="166"/>
      <c r="P138" s="226"/>
      <c r="Q138" s="166"/>
      <c r="R138" s="226"/>
      <c r="S138" s="1"/>
      <c r="T138" s="1"/>
      <c r="U138" s="1"/>
      <c r="V138" s="4"/>
      <c r="W138" s="4"/>
      <c r="X138" s="4"/>
      <c r="Y138" s="4"/>
      <c r="Z138" s="4"/>
      <c r="AA138" s="4"/>
      <c r="AB138" s="1"/>
      <c r="AC138" s="1"/>
      <c r="AD138" s="1"/>
      <c r="AE138" s="1"/>
      <c r="AF138" s="1"/>
      <c r="AG138" s="1"/>
      <c r="AH138" s="1"/>
      <c r="AI138" s="1"/>
    </row>
    <row r="139" spans="1:35" s="2" customFormat="1" ht="11.5" x14ac:dyDescent="0.25">
      <c r="A139" s="1"/>
      <c r="B139" s="227"/>
      <c r="C139" s="227"/>
      <c r="D139" s="225"/>
      <c r="E139" s="225"/>
      <c r="F139" s="226"/>
      <c r="G139" s="166"/>
      <c r="H139" s="226"/>
      <c r="I139" s="166"/>
      <c r="J139" s="226"/>
      <c r="K139" s="166"/>
      <c r="L139" s="226"/>
      <c r="M139" s="166"/>
      <c r="N139" s="226"/>
      <c r="O139" s="166"/>
      <c r="P139" s="226"/>
      <c r="Q139" s="166"/>
      <c r="R139" s="226"/>
      <c r="S139" s="1"/>
      <c r="T139" s="1"/>
      <c r="U139" s="1"/>
      <c r="V139" s="4"/>
      <c r="W139" s="4"/>
      <c r="X139" s="4"/>
      <c r="Y139" s="4"/>
      <c r="Z139" s="4"/>
      <c r="AA139" s="4"/>
      <c r="AB139" s="1"/>
      <c r="AC139" s="1"/>
      <c r="AD139" s="1"/>
      <c r="AE139" s="1"/>
      <c r="AF139" s="1"/>
      <c r="AG139" s="1"/>
      <c r="AH139" s="1"/>
      <c r="AI139" s="1"/>
    </row>
    <row r="140" spans="1:35" s="2" customFormat="1" ht="11.5" x14ac:dyDescent="0.25">
      <c r="A140" s="1"/>
      <c r="B140" s="227"/>
      <c r="C140" s="227"/>
      <c r="D140" s="225"/>
      <c r="E140" s="225"/>
      <c r="F140" s="226"/>
      <c r="G140" s="166"/>
      <c r="H140" s="226"/>
      <c r="I140" s="166"/>
      <c r="J140" s="226"/>
      <c r="K140" s="166"/>
      <c r="L140" s="226"/>
      <c r="M140" s="166"/>
      <c r="N140" s="226"/>
      <c r="O140" s="166"/>
      <c r="P140" s="226"/>
      <c r="Q140" s="166"/>
      <c r="R140" s="226"/>
      <c r="S140" s="1"/>
      <c r="T140" s="1"/>
      <c r="U140" s="1"/>
      <c r="V140" s="4"/>
      <c r="W140" s="4"/>
      <c r="X140" s="4"/>
      <c r="Y140" s="4"/>
      <c r="Z140" s="4"/>
      <c r="AA140" s="4"/>
      <c r="AB140" s="1"/>
      <c r="AC140" s="1"/>
      <c r="AD140" s="1"/>
      <c r="AE140" s="1"/>
      <c r="AF140" s="1"/>
      <c r="AG140" s="1"/>
      <c r="AH140" s="1"/>
      <c r="AI140" s="1"/>
    </row>
    <row r="141" spans="1:35" s="2" customFormat="1" ht="11.5" x14ac:dyDescent="0.25">
      <c r="A141" s="1"/>
      <c r="B141" s="227"/>
      <c r="C141" s="227"/>
      <c r="D141" s="225"/>
      <c r="E141" s="225"/>
      <c r="F141" s="226"/>
      <c r="G141" s="166"/>
      <c r="H141" s="226"/>
      <c r="I141" s="166"/>
      <c r="J141" s="226"/>
      <c r="K141" s="166"/>
      <c r="L141" s="226"/>
      <c r="M141" s="166"/>
      <c r="N141" s="226"/>
      <c r="O141" s="166"/>
      <c r="P141" s="226"/>
      <c r="Q141" s="166"/>
      <c r="R141" s="226"/>
      <c r="S141" s="1"/>
      <c r="T141" s="1"/>
      <c r="U141" s="1"/>
      <c r="V141" s="4"/>
      <c r="W141" s="4"/>
      <c r="X141" s="4"/>
      <c r="Y141" s="4"/>
      <c r="Z141" s="4"/>
      <c r="AA141" s="4"/>
      <c r="AB141" s="1"/>
      <c r="AC141" s="1"/>
      <c r="AD141" s="1"/>
      <c r="AE141" s="1"/>
      <c r="AF141" s="1"/>
      <c r="AG141" s="1"/>
      <c r="AH141" s="1"/>
      <c r="AI141" s="1"/>
    </row>
    <row r="142" spans="1:35" s="2" customFormat="1" ht="11.5" x14ac:dyDescent="0.25">
      <c r="A142" s="1"/>
      <c r="B142" s="227"/>
      <c r="C142" s="227"/>
      <c r="D142" s="225"/>
      <c r="E142" s="225"/>
      <c r="F142" s="226"/>
      <c r="G142" s="166"/>
      <c r="H142" s="226"/>
      <c r="I142" s="166"/>
      <c r="J142" s="226"/>
      <c r="K142" s="166"/>
      <c r="L142" s="226"/>
      <c r="M142" s="166"/>
      <c r="N142" s="226"/>
      <c r="O142" s="166"/>
      <c r="P142" s="226"/>
      <c r="Q142" s="166"/>
      <c r="R142" s="226"/>
      <c r="S142" s="1"/>
      <c r="T142" s="1"/>
      <c r="U142" s="1"/>
      <c r="V142" s="4"/>
      <c r="W142" s="4"/>
      <c r="X142" s="4"/>
      <c r="Y142" s="4"/>
      <c r="Z142" s="4"/>
      <c r="AA142" s="4"/>
      <c r="AB142" s="1"/>
      <c r="AC142" s="1"/>
      <c r="AD142" s="1"/>
      <c r="AE142" s="1"/>
      <c r="AF142" s="1"/>
      <c r="AG142" s="1"/>
      <c r="AH142" s="1"/>
      <c r="AI142" s="1"/>
    </row>
    <row r="143" spans="1:35" s="2" customFormat="1" ht="11.5" x14ac:dyDescent="0.25">
      <c r="A143" s="1"/>
      <c r="B143" s="227"/>
      <c r="C143" s="227"/>
      <c r="D143" s="225"/>
      <c r="E143" s="225"/>
      <c r="F143" s="226"/>
      <c r="G143" s="166"/>
      <c r="H143" s="226"/>
      <c r="I143" s="166"/>
      <c r="J143" s="226"/>
      <c r="K143" s="166"/>
      <c r="L143" s="226"/>
      <c r="M143" s="166"/>
      <c r="N143" s="226"/>
      <c r="O143" s="166"/>
      <c r="P143" s="226"/>
      <c r="Q143" s="166"/>
      <c r="R143" s="226"/>
      <c r="S143" s="1"/>
      <c r="T143" s="1"/>
      <c r="U143" s="1"/>
      <c r="V143" s="4"/>
      <c r="W143" s="4"/>
      <c r="X143" s="4"/>
      <c r="Y143" s="4"/>
      <c r="Z143" s="4"/>
      <c r="AA143" s="4"/>
      <c r="AB143" s="1"/>
      <c r="AC143" s="1"/>
      <c r="AD143" s="1"/>
      <c r="AE143" s="1"/>
      <c r="AF143" s="1"/>
      <c r="AG143" s="1"/>
      <c r="AH143" s="1"/>
      <c r="AI143" s="1"/>
    </row>
    <row r="144" spans="1:35" s="2" customFormat="1" ht="11.5" x14ac:dyDescent="0.25">
      <c r="A144" s="1"/>
      <c r="B144" s="227"/>
      <c r="C144" s="227"/>
      <c r="D144" s="225"/>
      <c r="E144" s="225"/>
      <c r="F144" s="226"/>
      <c r="G144" s="166"/>
      <c r="H144" s="226"/>
      <c r="I144" s="166"/>
      <c r="J144" s="226"/>
      <c r="K144" s="166"/>
      <c r="L144" s="226"/>
      <c r="M144" s="166"/>
      <c r="N144" s="226"/>
      <c r="O144" s="166"/>
      <c r="P144" s="226"/>
      <c r="Q144" s="166"/>
      <c r="R144" s="226"/>
      <c r="S144" s="1"/>
      <c r="T144" s="1"/>
      <c r="U144" s="1"/>
      <c r="V144" s="4"/>
      <c r="W144" s="4"/>
      <c r="X144" s="4"/>
      <c r="Y144" s="4"/>
      <c r="Z144" s="4"/>
      <c r="AA144" s="4"/>
      <c r="AB144" s="1"/>
      <c r="AC144" s="1"/>
      <c r="AD144" s="1"/>
      <c r="AE144" s="1"/>
      <c r="AF144" s="1"/>
      <c r="AG144" s="1"/>
      <c r="AH144" s="1"/>
      <c r="AI144" s="1"/>
    </row>
    <row r="145" spans="1:35" s="2" customFormat="1" ht="11.5" x14ac:dyDescent="0.25">
      <c r="A145" s="1"/>
      <c r="B145" s="227"/>
      <c r="C145" s="227"/>
      <c r="D145" s="225"/>
      <c r="E145" s="225"/>
      <c r="F145" s="226"/>
      <c r="G145" s="166"/>
      <c r="H145" s="226"/>
      <c r="I145" s="166"/>
      <c r="J145" s="226"/>
      <c r="K145" s="166"/>
      <c r="L145" s="226"/>
      <c r="M145" s="166"/>
      <c r="N145" s="226"/>
      <c r="O145" s="166"/>
      <c r="P145" s="226"/>
      <c r="Q145" s="166"/>
      <c r="R145" s="226"/>
      <c r="S145" s="1"/>
      <c r="T145" s="1"/>
      <c r="U145" s="1"/>
      <c r="V145" s="4"/>
      <c r="W145" s="4"/>
      <c r="X145" s="4"/>
      <c r="Y145" s="4"/>
      <c r="Z145" s="4"/>
      <c r="AA145" s="4"/>
      <c r="AB145" s="1"/>
      <c r="AC145" s="1"/>
      <c r="AD145" s="1"/>
      <c r="AE145" s="1"/>
      <c r="AF145" s="1"/>
      <c r="AG145" s="1"/>
      <c r="AH145" s="1"/>
      <c r="AI145" s="1"/>
    </row>
    <row r="146" spans="1:35" s="2" customFormat="1" ht="11.5" x14ac:dyDescent="0.25">
      <c r="A146" s="1"/>
      <c r="B146" s="227"/>
      <c r="C146" s="227"/>
      <c r="D146" s="225"/>
      <c r="E146" s="225"/>
      <c r="F146" s="226"/>
      <c r="G146" s="166"/>
      <c r="H146" s="226"/>
      <c r="I146" s="166"/>
      <c r="J146" s="226"/>
      <c r="K146" s="166"/>
      <c r="L146" s="226"/>
      <c r="M146" s="166"/>
      <c r="N146" s="226"/>
      <c r="O146" s="166"/>
      <c r="P146" s="226"/>
      <c r="Q146" s="166"/>
      <c r="R146" s="226"/>
      <c r="S146" s="1"/>
      <c r="T146" s="1"/>
      <c r="U146" s="1"/>
      <c r="V146" s="4"/>
      <c r="W146" s="4"/>
      <c r="X146" s="4"/>
      <c r="Y146" s="4"/>
      <c r="Z146" s="4"/>
      <c r="AA146" s="4"/>
      <c r="AB146" s="1"/>
      <c r="AC146" s="1"/>
      <c r="AD146" s="1"/>
      <c r="AE146" s="1"/>
      <c r="AF146" s="1"/>
      <c r="AG146" s="1"/>
      <c r="AH146" s="1"/>
      <c r="AI146" s="1"/>
    </row>
    <row r="147" spans="1:35" s="2" customFormat="1" ht="11.5" x14ac:dyDescent="0.25">
      <c r="A147" s="1"/>
      <c r="B147" s="227"/>
      <c r="C147" s="227"/>
      <c r="D147" s="225"/>
      <c r="E147" s="225"/>
      <c r="F147" s="226"/>
      <c r="G147" s="166"/>
      <c r="H147" s="226"/>
      <c r="I147" s="166"/>
      <c r="J147" s="226"/>
      <c r="K147" s="166"/>
      <c r="L147" s="226"/>
      <c r="M147" s="166"/>
      <c r="N147" s="226"/>
      <c r="O147" s="166"/>
      <c r="P147" s="226"/>
      <c r="Q147" s="166"/>
      <c r="R147" s="226"/>
      <c r="S147" s="1"/>
      <c r="T147" s="1"/>
      <c r="U147" s="1"/>
      <c r="V147" s="4"/>
      <c r="W147" s="4"/>
      <c r="X147" s="4"/>
      <c r="Y147" s="4"/>
      <c r="Z147" s="4"/>
      <c r="AA147" s="4"/>
      <c r="AB147" s="1"/>
      <c r="AC147" s="1"/>
      <c r="AD147" s="1"/>
      <c r="AE147" s="1"/>
      <c r="AF147" s="1"/>
      <c r="AG147" s="1"/>
      <c r="AH147" s="1"/>
      <c r="AI147" s="1"/>
    </row>
    <row r="148" spans="1:35" s="2" customFormat="1" ht="11.5" x14ac:dyDescent="0.25">
      <c r="A148" s="1"/>
      <c r="B148" s="227"/>
      <c r="C148" s="227"/>
      <c r="D148" s="225"/>
      <c r="E148" s="225"/>
      <c r="F148" s="226"/>
      <c r="G148" s="166"/>
      <c r="H148" s="226"/>
      <c r="I148" s="166"/>
      <c r="J148" s="226"/>
      <c r="K148" s="166"/>
      <c r="L148" s="226"/>
      <c r="M148" s="166"/>
      <c r="N148" s="226"/>
      <c r="O148" s="166"/>
      <c r="P148" s="226"/>
      <c r="Q148" s="166"/>
      <c r="R148" s="226"/>
      <c r="S148" s="1"/>
      <c r="T148" s="1"/>
      <c r="U148" s="1"/>
      <c r="V148" s="4"/>
      <c r="W148" s="4"/>
      <c r="X148" s="4"/>
      <c r="Y148" s="4"/>
      <c r="Z148" s="4"/>
      <c r="AA148" s="4"/>
      <c r="AB148" s="1"/>
      <c r="AC148" s="1"/>
      <c r="AD148" s="1"/>
      <c r="AE148" s="1"/>
      <c r="AF148" s="1"/>
      <c r="AG148" s="1"/>
      <c r="AH148" s="1"/>
      <c r="AI148" s="1"/>
    </row>
    <row r="149" spans="1:35" s="2" customFormat="1" ht="11.5" x14ac:dyDescent="0.25">
      <c r="A149" s="1"/>
      <c r="B149" s="227"/>
      <c r="C149" s="227"/>
      <c r="D149" s="225"/>
      <c r="E149" s="225"/>
      <c r="F149" s="226"/>
      <c r="G149" s="166"/>
      <c r="H149" s="226"/>
      <c r="I149" s="166"/>
      <c r="J149" s="226"/>
      <c r="K149" s="166"/>
      <c r="L149" s="226"/>
      <c r="M149" s="166"/>
      <c r="N149" s="226"/>
      <c r="O149" s="166"/>
      <c r="P149" s="226"/>
      <c r="Q149" s="166"/>
      <c r="R149" s="226"/>
      <c r="S149" s="1"/>
      <c r="T149" s="1"/>
      <c r="U149" s="1"/>
      <c r="V149" s="4"/>
      <c r="W149" s="4"/>
      <c r="X149" s="4"/>
      <c r="Y149" s="4"/>
      <c r="Z149" s="4"/>
      <c r="AA149" s="4"/>
      <c r="AB149" s="1"/>
      <c r="AC149" s="1"/>
      <c r="AD149" s="1"/>
      <c r="AE149" s="1"/>
      <c r="AF149" s="1"/>
      <c r="AG149" s="1"/>
      <c r="AH149" s="1"/>
      <c r="AI149" s="1"/>
    </row>
    <row r="150" spans="1:35" s="2" customFormat="1" ht="11.5" x14ac:dyDescent="0.25">
      <c r="A150" s="1"/>
      <c r="B150" s="227"/>
      <c r="C150" s="227"/>
      <c r="D150" s="225"/>
      <c r="E150" s="225"/>
      <c r="F150" s="226"/>
      <c r="G150" s="166"/>
      <c r="H150" s="226"/>
      <c r="I150" s="166"/>
      <c r="J150" s="226"/>
      <c r="K150" s="166"/>
      <c r="L150" s="226"/>
      <c r="M150" s="166"/>
      <c r="N150" s="226"/>
      <c r="O150" s="166"/>
      <c r="P150" s="226"/>
      <c r="Q150" s="166"/>
      <c r="R150" s="226"/>
      <c r="S150" s="1"/>
      <c r="T150" s="1"/>
      <c r="U150" s="1"/>
      <c r="V150" s="4"/>
      <c r="W150" s="4"/>
      <c r="X150" s="4"/>
      <c r="Y150" s="4"/>
      <c r="Z150" s="4"/>
      <c r="AA150" s="4"/>
      <c r="AB150" s="1"/>
      <c r="AC150" s="1"/>
      <c r="AD150" s="1"/>
      <c r="AE150" s="1"/>
      <c r="AF150" s="1"/>
      <c r="AG150" s="1"/>
      <c r="AH150" s="1"/>
      <c r="AI150" s="1"/>
    </row>
    <row r="151" spans="1:35" s="2" customFormat="1" ht="11.5" x14ac:dyDescent="0.25">
      <c r="A151" s="1"/>
      <c r="B151" s="227"/>
      <c r="C151" s="227"/>
      <c r="D151" s="225"/>
      <c r="E151" s="225"/>
      <c r="F151" s="226"/>
      <c r="G151" s="166"/>
      <c r="H151" s="226"/>
      <c r="I151" s="166"/>
      <c r="J151" s="226"/>
      <c r="K151" s="166"/>
      <c r="L151" s="226"/>
      <c r="M151" s="166"/>
      <c r="N151" s="226"/>
      <c r="O151" s="166"/>
      <c r="P151" s="226"/>
      <c r="Q151" s="166"/>
      <c r="R151" s="226"/>
      <c r="S151" s="1"/>
      <c r="T151" s="1"/>
      <c r="U151" s="1"/>
      <c r="V151" s="4"/>
      <c r="W151" s="4"/>
      <c r="X151" s="4"/>
      <c r="Y151" s="4"/>
      <c r="Z151" s="4"/>
      <c r="AA151" s="4"/>
      <c r="AB151" s="1"/>
      <c r="AC151" s="1"/>
      <c r="AD151" s="1"/>
      <c r="AE151" s="1"/>
      <c r="AF151" s="1"/>
      <c r="AG151" s="1"/>
      <c r="AH151" s="1"/>
      <c r="AI151" s="1"/>
    </row>
    <row r="152" spans="1:35" s="2" customFormat="1" ht="11.5" x14ac:dyDescent="0.25">
      <c r="A152" s="1"/>
      <c r="B152" s="227"/>
      <c r="C152" s="227"/>
      <c r="D152" s="225"/>
      <c r="E152" s="225"/>
      <c r="F152" s="226"/>
      <c r="G152" s="166"/>
      <c r="H152" s="226"/>
      <c r="I152" s="166"/>
      <c r="J152" s="226"/>
      <c r="K152" s="166"/>
      <c r="L152" s="226"/>
      <c r="M152" s="166"/>
      <c r="N152" s="226"/>
      <c r="O152" s="166"/>
      <c r="P152" s="226"/>
      <c r="Q152" s="166"/>
      <c r="R152" s="226"/>
      <c r="S152" s="1"/>
      <c r="T152" s="1"/>
      <c r="U152" s="1"/>
      <c r="V152" s="4"/>
      <c r="W152" s="4"/>
      <c r="X152" s="4"/>
      <c r="Y152" s="4"/>
      <c r="Z152" s="4"/>
      <c r="AA152" s="4"/>
      <c r="AB152" s="1"/>
      <c r="AC152" s="1"/>
      <c r="AD152" s="1"/>
      <c r="AE152" s="1"/>
      <c r="AF152" s="1"/>
      <c r="AG152" s="1"/>
      <c r="AH152" s="1"/>
      <c r="AI152" s="1"/>
    </row>
    <row r="153" spans="1:35" s="2" customFormat="1" ht="11.5" x14ac:dyDescent="0.25">
      <c r="A153" s="1"/>
      <c r="B153" s="227"/>
      <c r="C153" s="227"/>
      <c r="D153" s="225"/>
      <c r="E153" s="225"/>
      <c r="F153" s="226"/>
      <c r="G153" s="166"/>
      <c r="H153" s="226"/>
      <c r="I153" s="166"/>
      <c r="J153" s="226"/>
      <c r="K153" s="166"/>
      <c r="L153" s="226"/>
      <c r="M153" s="166"/>
      <c r="N153" s="226"/>
      <c r="O153" s="166"/>
      <c r="P153" s="226"/>
      <c r="Q153" s="166"/>
      <c r="R153" s="226"/>
      <c r="S153" s="1"/>
      <c r="T153" s="1"/>
      <c r="U153" s="1"/>
      <c r="V153" s="4"/>
      <c r="W153" s="4"/>
      <c r="X153" s="4"/>
      <c r="Y153" s="4"/>
      <c r="Z153" s="4"/>
      <c r="AA153" s="4"/>
      <c r="AB153" s="1"/>
      <c r="AC153" s="1"/>
      <c r="AD153" s="1"/>
      <c r="AE153" s="1"/>
      <c r="AF153" s="1"/>
      <c r="AG153" s="1"/>
      <c r="AH153" s="1"/>
      <c r="AI153" s="1"/>
    </row>
    <row r="154" spans="1:35" s="2" customFormat="1" ht="11.5" x14ac:dyDescent="0.25">
      <c r="A154" s="1"/>
      <c r="B154" s="227"/>
      <c r="C154" s="227"/>
      <c r="D154" s="225"/>
      <c r="E154" s="225"/>
      <c r="F154" s="226"/>
      <c r="G154" s="166"/>
      <c r="H154" s="226"/>
      <c r="I154" s="166"/>
      <c r="J154" s="226"/>
      <c r="K154" s="166"/>
      <c r="L154" s="226"/>
      <c r="M154" s="166"/>
      <c r="N154" s="226"/>
      <c r="O154" s="166"/>
      <c r="P154" s="226"/>
      <c r="Q154" s="166"/>
      <c r="R154" s="226"/>
      <c r="S154" s="1"/>
      <c r="T154" s="1"/>
      <c r="U154" s="1"/>
      <c r="V154" s="4"/>
      <c r="W154" s="4"/>
      <c r="X154" s="4"/>
      <c r="Y154" s="4"/>
      <c r="Z154" s="4"/>
      <c r="AA154" s="4"/>
      <c r="AB154" s="1"/>
      <c r="AC154" s="1"/>
      <c r="AD154" s="1"/>
      <c r="AE154" s="1"/>
      <c r="AF154" s="1"/>
      <c r="AG154" s="1"/>
      <c r="AH154" s="1"/>
      <c r="AI154" s="1"/>
    </row>
    <row r="155" spans="1:35" s="2" customFormat="1" ht="11.5" x14ac:dyDescent="0.25">
      <c r="A155" s="1"/>
      <c r="B155" s="227"/>
      <c r="C155" s="227"/>
      <c r="D155" s="225"/>
      <c r="E155" s="225"/>
      <c r="F155" s="226"/>
      <c r="G155" s="166"/>
      <c r="H155" s="226"/>
      <c r="I155" s="166"/>
      <c r="J155" s="226"/>
      <c r="K155" s="166"/>
      <c r="L155" s="226"/>
      <c r="M155" s="166"/>
      <c r="N155" s="226"/>
      <c r="O155" s="166"/>
      <c r="P155" s="226"/>
      <c r="Q155" s="166"/>
      <c r="R155" s="226"/>
      <c r="S155" s="1"/>
      <c r="T155" s="1"/>
      <c r="U155" s="1"/>
      <c r="V155" s="4"/>
      <c r="W155" s="4"/>
      <c r="X155" s="4"/>
      <c r="Y155" s="4"/>
      <c r="Z155" s="4"/>
      <c r="AA155" s="4"/>
      <c r="AB155" s="1"/>
      <c r="AC155" s="1"/>
      <c r="AD155" s="1"/>
      <c r="AE155" s="1"/>
      <c r="AF155" s="1"/>
      <c r="AG155" s="1"/>
      <c r="AH155" s="1"/>
      <c r="AI155" s="1"/>
    </row>
    <row r="156" spans="1:35" s="2" customFormat="1" ht="11.5" x14ac:dyDescent="0.25">
      <c r="A156" s="1"/>
      <c r="B156" s="227"/>
      <c r="C156" s="227"/>
      <c r="D156" s="225"/>
      <c r="E156" s="225"/>
      <c r="F156" s="226"/>
      <c r="G156" s="166"/>
      <c r="H156" s="226"/>
      <c r="I156" s="166"/>
      <c r="J156" s="226"/>
      <c r="K156" s="166"/>
      <c r="L156" s="226"/>
      <c r="M156" s="166"/>
      <c r="N156" s="226"/>
      <c r="O156" s="166"/>
      <c r="P156" s="226"/>
      <c r="Q156" s="166"/>
      <c r="R156" s="226"/>
      <c r="S156" s="1"/>
      <c r="T156" s="1"/>
      <c r="U156" s="1"/>
      <c r="V156" s="4"/>
      <c r="W156" s="4"/>
      <c r="X156" s="4"/>
      <c r="Y156" s="4"/>
      <c r="Z156" s="4"/>
      <c r="AA156" s="4"/>
      <c r="AB156" s="1"/>
      <c r="AC156" s="1"/>
      <c r="AD156" s="1"/>
      <c r="AE156" s="1"/>
      <c r="AF156" s="1"/>
      <c r="AG156" s="1"/>
      <c r="AH156" s="1"/>
      <c r="AI156" s="1"/>
    </row>
    <row r="157" spans="1:35" s="2" customFormat="1" ht="11.5" x14ac:dyDescent="0.25">
      <c r="A157" s="1"/>
      <c r="B157" s="227"/>
      <c r="C157" s="227"/>
      <c r="D157" s="225"/>
      <c r="E157" s="225"/>
      <c r="F157" s="226"/>
      <c r="G157" s="166"/>
      <c r="H157" s="226"/>
      <c r="I157" s="166"/>
      <c r="J157" s="226"/>
      <c r="K157" s="166"/>
      <c r="L157" s="226"/>
      <c r="M157" s="166"/>
      <c r="N157" s="226"/>
      <c r="O157" s="166"/>
      <c r="P157" s="226"/>
      <c r="Q157" s="166"/>
      <c r="R157" s="226"/>
      <c r="S157" s="1"/>
      <c r="T157" s="1"/>
      <c r="U157" s="1"/>
      <c r="V157" s="4"/>
      <c r="W157" s="4"/>
      <c r="X157" s="4"/>
      <c r="Y157" s="4"/>
      <c r="Z157" s="4"/>
      <c r="AA157" s="4"/>
      <c r="AB157" s="1"/>
      <c r="AC157" s="1"/>
      <c r="AD157" s="1"/>
      <c r="AE157" s="1"/>
      <c r="AF157" s="1"/>
      <c r="AG157" s="1"/>
      <c r="AH157" s="1"/>
      <c r="AI157" s="1"/>
    </row>
    <row r="158" spans="1:35" s="2" customFormat="1" ht="11.5" x14ac:dyDescent="0.25">
      <c r="A158" s="1"/>
      <c r="B158" s="227"/>
      <c r="C158" s="227"/>
      <c r="D158" s="225"/>
      <c r="E158" s="225"/>
      <c r="F158" s="226"/>
      <c r="G158" s="166"/>
      <c r="H158" s="226"/>
      <c r="I158" s="166"/>
      <c r="J158" s="226"/>
      <c r="K158" s="166"/>
      <c r="L158" s="226"/>
      <c r="M158" s="166"/>
      <c r="N158" s="226"/>
      <c r="O158" s="166"/>
      <c r="P158" s="226"/>
      <c r="Q158" s="166"/>
      <c r="R158" s="226"/>
      <c r="S158" s="1"/>
      <c r="T158" s="1"/>
      <c r="U158" s="1"/>
      <c r="V158" s="4"/>
      <c r="W158" s="4"/>
      <c r="X158" s="4"/>
      <c r="Y158" s="4"/>
      <c r="Z158" s="4"/>
      <c r="AA158" s="4"/>
      <c r="AB158" s="1"/>
      <c r="AC158" s="1"/>
      <c r="AD158" s="1"/>
      <c r="AE158" s="1"/>
      <c r="AF158" s="1"/>
      <c r="AG158" s="1"/>
      <c r="AH158" s="1"/>
      <c r="AI158" s="1"/>
    </row>
    <row r="159" spans="1:35" s="2" customFormat="1" ht="11.5" x14ac:dyDescent="0.25">
      <c r="A159" s="1"/>
      <c r="B159" s="227"/>
      <c r="C159" s="227"/>
      <c r="D159" s="225"/>
      <c r="E159" s="225"/>
      <c r="F159" s="226"/>
      <c r="G159" s="166"/>
      <c r="H159" s="226"/>
      <c r="I159" s="166"/>
      <c r="J159" s="226"/>
      <c r="K159" s="166"/>
      <c r="L159" s="226"/>
      <c r="M159" s="166"/>
      <c r="N159" s="226"/>
      <c r="O159" s="166"/>
      <c r="P159" s="226"/>
      <c r="Q159" s="166"/>
      <c r="R159" s="226"/>
      <c r="S159" s="1"/>
      <c r="T159" s="1"/>
      <c r="U159" s="1"/>
      <c r="V159" s="4"/>
      <c r="W159" s="4"/>
      <c r="X159" s="4"/>
      <c r="Y159" s="4"/>
      <c r="Z159" s="4"/>
      <c r="AA159" s="4"/>
      <c r="AB159" s="1"/>
      <c r="AC159" s="1"/>
      <c r="AD159" s="1"/>
      <c r="AE159" s="1"/>
      <c r="AF159" s="1"/>
      <c r="AG159" s="1"/>
      <c r="AH159" s="1"/>
      <c r="AI159" s="1"/>
    </row>
    <row r="160" spans="1:35" s="2" customFormat="1" ht="11.5" x14ac:dyDescent="0.25">
      <c r="A160" s="1"/>
      <c r="B160" s="227"/>
      <c r="C160" s="227"/>
      <c r="D160" s="225"/>
      <c r="E160" s="225"/>
      <c r="F160" s="226"/>
      <c r="G160" s="166"/>
      <c r="H160" s="226"/>
      <c r="I160" s="166"/>
      <c r="J160" s="226"/>
      <c r="K160" s="166"/>
      <c r="L160" s="226"/>
      <c r="M160" s="166"/>
      <c r="N160" s="226"/>
      <c r="O160" s="166"/>
      <c r="P160" s="226"/>
      <c r="Q160" s="166"/>
      <c r="R160" s="226"/>
      <c r="S160" s="1"/>
      <c r="T160" s="1"/>
      <c r="U160" s="1"/>
      <c r="V160" s="4"/>
      <c r="W160" s="4"/>
      <c r="X160" s="4"/>
      <c r="Y160" s="4"/>
      <c r="Z160" s="4"/>
      <c r="AA160" s="4"/>
      <c r="AB160" s="1"/>
      <c r="AC160" s="1"/>
      <c r="AD160" s="1"/>
      <c r="AE160" s="1"/>
      <c r="AF160" s="1"/>
      <c r="AG160" s="1"/>
      <c r="AH160" s="1"/>
      <c r="AI160" s="1"/>
    </row>
    <row r="161" spans="1:35" s="2" customFormat="1" ht="11.5" x14ac:dyDescent="0.25">
      <c r="A161" s="1"/>
      <c r="B161" s="227"/>
      <c r="C161" s="227"/>
      <c r="D161" s="225"/>
      <c r="E161" s="225"/>
      <c r="F161" s="226"/>
      <c r="G161" s="166"/>
      <c r="H161" s="226"/>
      <c r="I161" s="166"/>
      <c r="J161" s="226"/>
      <c r="K161" s="166"/>
      <c r="L161" s="226"/>
      <c r="M161" s="166"/>
      <c r="N161" s="226"/>
      <c r="O161" s="166"/>
      <c r="P161" s="226"/>
      <c r="Q161" s="166"/>
      <c r="R161" s="226"/>
      <c r="S161" s="1"/>
      <c r="T161" s="1"/>
      <c r="U161" s="1"/>
      <c r="V161" s="4"/>
      <c r="W161" s="4"/>
      <c r="X161" s="4"/>
      <c r="Y161" s="4"/>
      <c r="Z161" s="4"/>
      <c r="AA161" s="4"/>
      <c r="AB161" s="1"/>
      <c r="AC161" s="1"/>
      <c r="AD161" s="1"/>
      <c r="AE161" s="1"/>
      <c r="AF161" s="1"/>
      <c r="AG161" s="1"/>
      <c r="AH161" s="1"/>
      <c r="AI161" s="1"/>
    </row>
    <row r="162" spans="1:35" s="2" customFormat="1" ht="11.5" x14ac:dyDescent="0.25">
      <c r="A162" s="1"/>
      <c r="B162" s="227"/>
      <c r="C162" s="227"/>
      <c r="D162" s="225"/>
      <c r="E162" s="225"/>
      <c r="F162" s="226"/>
      <c r="G162" s="166"/>
      <c r="H162" s="226"/>
      <c r="I162" s="166"/>
      <c r="J162" s="226"/>
      <c r="K162" s="166"/>
      <c r="L162" s="226"/>
      <c r="M162" s="166"/>
      <c r="N162" s="226"/>
      <c r="O162" s="166"/>
      <c r="P162" s="226"/>
      <c r="Q162" s="166"/>
      <c r="R162" s="226"/>
      <c r="S162" s="1"/>
      <c r="T162" s="1"/>
      <c r="U162" s="1"/>
      <c r="V162" s="4"/>
      <c r="W162" s="4"/>
      <c r="X162" s="4"/>
      <c r="Y162" s="4"/>
      <c r="Z162" s="4"/>
      <c r="AA162" s="4"/>
      <c r="AB162" s="1"/>
      <c r="AC162" s="1"/>
      <c r="AD162" s="1"/>
      <c r="AE162" s="1"/>
      <c r="AF162" s="1"/>
      <c r="AG162" s="1"/>
      <c r="AH162" s="1"/>
      <c r="AI162" s="1"/>
    </row>
    <row r="163" spans="1:35" s="2" customFormat="1" ht="11.5" x14ac:dyDescent="0.25">
      <c r="A163" s="1"/>
      <c r="B163" s="227"/>
      <c r="C163" s="227"/>
      <c r="D163" s="225"/>
      <c r="E163" s="225"/>
      <c r="F163" s="226"/>
      <c r="G163" s="166"/>
      <c r="H163" s="226"/>
      <c r="I163" s="166"/>
      <c r="J163" s="226"/>
      <c r="K163" s="166"/>
      <c r="L163" s="226"/>
      <c r="M163" s="166"/>
      <c r="N163" s="226"/>
      <c r="O163" s="166"/>
      <c r="P163" s="226"/>
      <c r="Q163" s="166"/>
      <c r="R163" s="226"/>
      <c r="S163" s="1"/>
      <c r="T163" s="1"/>
      <c r="U163" s="1"/>
      <c r="V163" s="4"/>
      <c r="W163" s="4"/>
      <c r="X163" s="4"/>
      <c r="Y163" s="4"/>
      <c r="Z163" s="4"/>
      <c r="AA163" s="4"/>
      <c r="AB163" s="1"/>
      <c r="AC163" s="1"/>
      <c r="AD163" s="1"/>
      <c r="AE163" s="1"/>
      <c r="AF163" s="1"/>
      <c r="AG163" s="1"/>
      <c r="AH163" s="1"/>
      <c r="AI163" s="1"/>
    </row>
    <row r="164" spans="1:35" s="2" customFormat="1" ht="11.5" x14ac:dyDescent="0.25">
      <c r="A164" s="1"/>
      <c r="B164" s="227"/>
      <c r="C164" s="227"/>
      <c r="D164" s="225"/>
      <c r="E164" s="225"/>
      <c r="F164" s="226"/>
      <c r="G164" s="166"/>
      <c r="H164" s="226"/>
      <c r="I164" s="166"/>
      <c r="J164" s="226"/>
      <c r="K164" s="166"/>
      <c r="L164" s="226"/>
      <c r="M164" s="166"/>
      <c r="N164" s="226"/>
      <c r="O164" s="166"/>
      <c r="P164" s="226"/>
      <c r="Q164" s="166"/>
      <c r="R164" s="226"/>
      <c r="S164" s="1"/>
      <c r="T164" s="1"/>
      <c r="U164" s="1"/>
      <c r="V164" s="4"/>
      <c r="W164" s="4"/>
      <c r="X164" s="4"/>
      <c r="Y164" s="4"/>
      <c r="Z164" s="4"/>
      <c r="AA164" s="4"/>
      <c r="AB164" s="1"/>
      <c r="AC164" s="1"/>
      <c r="AD164" s="1"/>
      <c r="AE164" s="1"/>
      <c r="AF164" s="1"/>
      <c r="AG164" s="1"/>
      <c r="AH164" s="1"/>
      <c r="AI164" s="1"/>
    </row>
    <row r="165" spans="1:35" s="2" customFormat="1" ht="11.5" x14ac:dyDescent="0.25">
      <c r="A165" s="1"/>
      <c r="B165" s="227"/>
      <c r="C165" s="227"/>
      <c r="D165" s="225"/>
      <c r="E165" s="225"/>
      <c r="F165" s="226"/>
      <c r="G165" s="166"/>
      <c r="H165" s="226"/>
      <c r="I165" s="166"/>
      <c r="J165" s="226"/>
      <c r="K165" s="166"/>
      <c r="L165" s="226"/>
      <c r="M165" s="166"/>
      <c r="N165" s="226"/>
      <c r="O165" s="166"/>
      <c r="P165" s="226"/>
      <c r="Q165" s="166"/>
      <c r="R165" s="226"/>
      <c r="S165" s="1"/>
      <c r="T165" s="1"/>
      <c r="U165" s="1"/>
      <c r="V165" s="4"/>
      <c r="W165" s="4"/>
      <c r="X165" s="4"/>
      <c r="Y165" s="4"/>
      <c r="Z165" s="4"/>
      <c r="AA165" s="4"/>
      <c r="AB165" s="1"/>
      <c r="AC165" s="1"/>
      <c r="AD165" s="1"/>
      <c r="AE165" s="1"/>
      <c r="AF165" s="1"/>
      <c r="AG165" s="1"/>
      <c r="AH165" s="1"/>
      <c r="AI165" s="1"/>
    </row>
    <row r="166" spans="1:35" s="2" customFormat="1" ht="11.5" x14ac:dyDescent="0.25">
      <c r="A166" s="1"/>
      <c r="B166" s="227"/>
      <c r="C166" s="227"/>
      <c r="D166" s="225"/>
      <c r="E166" s="225"/>
      <c r="F166" s="226"/>
      <c r="G166" s="166"/>
      <c r="H166" s="226"/>
      <c r="I166" s="166"/>
      <c r="J166" s="226"/>
      <c r="K166" s="166"/>
      <c r="L166" s="226"/>
      <c r="M166" s="166"/>
      <c r="N166" s="226"/>
      <c r="O166" s="166"/>
      <c r="P166" s="226"/>
      <c r="Q166" s="166"/>
      <c r="R166" s="226"/>
      <c r="S166" s="1"/>
      <c r="T166" s="1"/>
      <c r="U166" s="1"/>
      <c r="V166" s="4"/>
      <c r="W166" s="4"/>
      <c r="X166" s="4"/>
      <c r="Y166" s="4"/>
      <c r="Z166" s="4"/>
      <c r="AA166" s="4"/>
      <c r="AB166" s="1"/>
      <c r="AC166" s="1"/>
      <c r="AD166" s="1"/>
      <c r="AE166" s="1"/>
      <c r="AF166" s="1"/>
      <c r="AG166" s="1"/>
      <c r="AH166" s="1"/>
      <c r="AI166" s="1"/>
    </row>
    <row r="167" spans="1:35" s="2" customFormat="1" ht="11.5" x14ac:dyDescent="0.25">
      <c r="A167" s="1"/>
      <c r="B167" s="227"/>
      <c r="C167" s="227"/>
      <c r="D167" s="225"/>
      <c r="E167" s="225"/>
      <c r="F167" s="226"/>
      <c r="G167" s="166"/>
      <c r="H167" s="226"/>
      <c r="I167" s="166"/>
      <c r="J167" s="226"/>
      <c r="K167" s="166"/>
      <c r="L167" s="226"/>
      <c r="M167" s="166"/>
      <c r="N167" s="226"/>
      <c r="O167" s="166"/>
      <c r="P167" s="226"/>
      <c r="Q167" s="166"/>
      <c r="R167" s="226"/>
      <c r="S167" s="1"/>
      <c r="T167" s="1"/>
      <c r="U167" s="1"/>
      <c r="V167" s="4"/>
      <c r="W167" s="4"/>
      <c r="X167" s="4"/>
      <c r="Y167" s="4"/>
      <c r="Z167" s="4"/>
      <c r="AA167" s="4"/>
      <c r="AB167" s="1"/>
      <c r="AC167" s="1"/>
      <c r="AD167" s="1"/>
      <c r="AE167" s="1"/>
      <c r="AF167" s="1"/>
      <c r="AG167" s="1"/>
      <c r="AH167" s="1"/>
      <c r="AI167" s="1"/>
    </row>
    <row r="168" spans="1:35" s="2" customFormat="1" ht="11.5" x14ac:dyDescent="0.25">
      <c r="A168" s="1"/>
      <c r="B168" s="227"/>
      <c r="C168" s="227"/>
      <c r="D168" s="225"/>
      <c r="E168" s="225"/>
      <c r="F168" s="226"/>
      <c r="G168" s="166"/>
      <c r="H168" s="226"/>
      <c r="I168" s="166"/>
      <c r="J168" s="226"/>
      <c r="K168" s="166"/>
      <c r="L168" s="226"/>
      <c r="M168" s="166"/>
      <c r="N168" s="226"/>
      <c r="O168" s="166"/>
      <c r="P168" s="226"/>
      <c r="Q168" s="166"/>
      <c r="R168" s="226"/>
      <c r="S168" s="1"/>
      <c r="T168" s="1"/>
      <c r="U168" s="1"/>
      <c r="V168" s="4"/>
      <c r="W168" s="4"/>
      <c r="X168" s="4"/>
      <c r="Y168" s="4"/>
      <c r="Z168" s="4"/>
      <c r="AA168" s="4"/>
      <c r="AB168" s="1"/>
      <c r="AC168" s="1"/>
      <c r="AD168" s="1"/>
      <c r="AE168" s="1"/>
      <c r="AF168" s="1"/>
      <c r="AG168" s="1"/>
      <c r="AH168" s="1"/>
      <c r="AI168" s="1"/>
    </row>
    <row r="169" spans="1:35" s="2" customFormat="1" ht="11.5" x14ac:dyDescent="0.25">
      <c r="A169" s="1"/>
      <c r="B169" s="227"/>
      <c r="C169" s="227"/>
      <c r="D169" s="225"/>
      <c r="E169" s="225"/>
      <c r="F169" s="226"/>
      <c r="G169" s="166"/>
      <c r="H169" s="226"/>
      <c r="I169" s="166"/>
      <c r="J169" s="226"/>
      <c r="K169" s="166"/>
      <c r="L169" s="226"/>
      <c r="M169" s="166"/>
      <c r="N169" s="226"/>
      <c r="O169" s="166"/>
      <c r="P169" s="226"/>
      <c r="Q169" s="166"/>
      <c r="R169" s="226"/>
      <c r="S169" s="1"/>
      <c r="T169" s="1"/>
      <c r="U169" s="1"/>
      <c r="V169" s="4"/>
      <c r="W169" s="4"/>
      <c r="X169" s="4"/>
      <c r="Y169" s="4"/>
      <c r="Z169" s="4"/>
      <c r="AA169" s="4"/>
      <c r="AB169" s="1"/>
      <c r="AC169" s="1"/>
      <c r="AD169" s="1"/>
      <c r="AE169" s="1"/>
      <c r="AF169" s="1"/>
      <c r="AG169" s="1"/>
      <c r="AH169" s="1"/>
      <c r="AI169" s="1"/>
    </row>
    <row r="170" spans="1:35" s="2" customFormat="1" ht="11.5" x14ac:dyDescent="0.25">
      <c r="A170" s="1"/>
      <c r="B170" s="227"/>
      <c r="C170" s="227"/>
      <c r="D170" s="225"/>
      <c r="E170" s="225"/>
      <c r="F170" s="226"/>
      <c r="G170" s="166"/>
      <c r="H170" s="226"/>
      <c r="I170" s="166"/>
      <c r="J170" s="226"/>
      <c r="K170" s="166"/>
      <c r="L170" s="226"/>
      <c r="M170" s="166"/>
      <c r="N170" s="226"/>
      <c r="O170" s="166"/>
      <c r="P170" s="226"/>
      <c r="Q170" s="166"/>
      <c r="R170" s="226"/>
      <c r="S170" s="1"/>
      <c r="T170" s="1"/>
      <c r="U170" s="1"/>
      <c r="V170" s="4"/>
      <c r="W170" s="4"/>
      <c r="X170" s="4"/>
      <c r="Y170" s="4"/>
      <c r="Z170" s="4"/>
      <c r="AA170" s="4"/>
      <c r="AB170" s="1"/>
      <c r="AC170" s="1"/>
      <c r="AD170" s="1"/>
      <c r="AE170" s="1"/>
      <c r="AF170" s="1"/>
      <c r="AG170" s="1"/>
      <c r="AH170" s="1"/>
      <c r="AI170" s="1"/>
    </row>
    <row r="171" spans="1:35" s="2" customFormat="1" ht="11.5" x14ac:dyDescent="0.25">
      <c r="A171" s="1"/>
      <c r="B171" s="227"/>
      <c r="C171" s="227"/>
      <c r="D171" s="225"/>
      <c r="E171" s="225"/>
      <c r="F171" s="226"/>
      <c r="G171" s="166"/>
      <c r="H171" s="226"/>
      <c r="I171" s="166"/>
      <c r="J171" s="226"/>
      <c r="K171" s="166"/>
      <c r="L171" s="226"/>
      <c r="M171" s="166"/>
      <c r="N171" s="226"/>
      <c r="O171" s="166"/>
      <c r="P171" s="226"/>
      <c r="Q171" s="166"/>
      <c r="R171" s="226"/>
      <c r="S171" s="1"/>
      <c r="T171" s="1"/>
      <c r="U171" s="1"/>
      <c r="V171" s="4"/>
      <c r="W171" s="4"/>
      <c r="X171" s="4"/>
      <c r="Y171" s="4"/>
      <c r="Z171" s="4"/>
      <c r="AA171" s="4"/>
      <c r="AB171" s="1"/>
      <c r="AC171" s="1"/>
      <c r="AD171" s="1"/>
      <c r="AE171" s="1"/>
      <c r="AF171" s="1"/>
      <c r="AG171" s="1"/>
      <c r="AH171" s="1"/>
      <c r="AI171" s="1"/>
    </row>
    <row r="172" spans="1:35" s="2" customFormat="1" ht="11.5" x14ac:dyDescent="0.25">
      <c r="A172" s="1"/>
      <c r="B172" s="227"/>
      <c r="C172" s="227"/>
      <c r="D172" s="225"/>
      <c r="E172" s="225"/>
      <c r="F172" s="226"/>
      <c r="G172" s="166"/>
      <c r="H172" s="226"/>
      <c r="I172" s="166"/>
      <c r="J172" s="226"/>
      <c r="K172" s="166"/>
      <c r="L172" s="226"/>
      <c r="M172" s="166"/>
      <c r="N172" s="226"/>
      <c r="O172" s="166"/>
      <c r="P172" s="226"/>
      <c r="Q172" s="166"/>
      <c r="R172" s="226"/>
      <c r="S172" s="1"/>
      <c r="T172" s="1"/>
      <c r="U172" s="1"/>
      <c r="V172" s="4"/>
      <c r="W172" s="4"/>
      <c r="X172" s="4"/>
      <c r="Y172" s="4"/>
      <c r="Z172" s="4"/>
      <c r="AA172" s="4"/>
      <c r="AB172" s="1"/>
      <c r="AC172" s="1"/>
      <c r="AD172" s="1"/>
      <c r="AE172" s="1"/>
      <c r="AF172" s="1"/>
      <c r="AG172" s="1"/>
      <c r="AH172" s="1"/>
      <c r="AI172" s="1"/>
    </row>
    <row r="173" spans="1:35" s="2" customFormat="1" ht="11.5" x14ac:dyDescent="0.25">
      <c r="A173" s="1"/>
      <c r="B173" s="227"/>
      <c r="C173" s="227"/>
      <c r="D173" s="225"/>
      <c r="E173" s="225"/>
      <c r="F173" s="226"/>
      <c r="G173" s="166"/>
      <c r="H173" s="226"/>
      <c r="I173" s="166"/>
      <c r="J173" s="226"/>
      <c r="K173" s="166"/>
      <c r="L173" s="226"/>
      <c r="M173" s="166"/>
      <c r="N173" s="226"/>
      <c r="O173" s="166"/>
      <c r="P173" s="226"/>
      <c r="Q173" s="166"/>
      <c r="R173" s="226"/>
      <c r="S173" s="1"/>
      <c r="T173" s="1"/>
      <c r="U173" s="1"/>
      <c r="V173" s="4"/>
      <c r="W173" s="4"/>
      <c r="X173" s="4"/>
      <c r="Y173" s="4"/>
      <c r="Z173" s="4"/>
      <c r="AA173" s="4"/>
      <c r="AB173" s="1"/>
      <c r="AC173" s="1"/>
      <c r="AD173" s="1"/>
      <c r="AE173" s="1"/>
      <c r="AF173" s="1"/>
      <c r="AG173" s="1"/>
      <c r="AH173" s="1"/>
      <c r="AI173" s="1"/>
    </row>
    <row r="174" spans="1:35" s="2" customFormat="1" ht="11.5" x14ac:dyDescent="0.25">
      <c r="A174" s="1"/>
      <c r="B174" s="227"/>
      <c r="C174" s="227"/>
      <c r="D174" s="225"/>
      <c r="E174" s="225"/>
      <c r="F174" s="226"/>
      <c r="G174" s="166"/>
      <c r="H174" s="226"/>
      <c r="I174" s="166"/>
      <c r="J174" s="226"/>
      <c r="K174" s="166"/>
      <c r="L174" s="226"/>
      <c r="M174" s="166"/>
      <c r="N174" s="226"/>
      <c r="O174" s="166"/>
      <c r="P174" s="226"/>
      <c r="Q174" s="166"/>
      <c r="R174" s="226"/>
      <c r="S174" s="1"/>
      <c r="T174" s="1"/>
      <c r="U174" s="1"/>
      <c r="V174" s="4"/>
      <c r="W174" s="4"/>
      <c r="X174" s="4"/>
      <c r="Y174" s="4"/>
      <c r="Z174" s="4"/>
      <c r="AA174" s="4"/>
      <c r="AB174" s="1"/>
      <c r="AC174" s="1"/>
      <c r="AD174" s="1"/>
      <c r="AE174" s="1"/>
      <c r="AF174" s="1"/>
      <c r="AG174" s="1"/>
      <c r="AH174" s="1"/>
      <c r="AI174" s="1"/>
    </row>
    <row r="175" spans="1:35" s="2" customFormat="1" ht="11.5" x14ac:dyDescent="0.25">
      <c r="A175" s="1"/>
      <c r="B175" s="227"/>
      <c r="C175" s="227"/>
      <c r="D175" s="225"/>
      <c r="E175" s="225"/>
      <c r="F175" s="226"/>
      <c r="G175" s="166"/>
      <c r="H175" s="226"/>
      <c r="I175" s="166"/>
      <c r="J175" s="226"/>
      <c r="K175" s="166"/>
      <c r="L175" s="226"/>
      <c r="M175" s="166"/>
      <c r="N175" s="226"/>
      <c r="O175" s="166"/>
      <c r="P175" s="226"/>
      <c r="Q175" s="166"/>
      <c r="R175" s="226"/>
      <c r="S175" s="1"/>
      <c r="T175" s="1"/>
      <c r="U175" s="1"/>
      <c r="V175" s="4"/>
      <c r="W175" s="4"/>
      <c r="X175" s="4"/>
      <c r="Y175" s="4"/>
      <c r="Z175" s="4"/>
      <c r="AA175" s="4"/>
      <c r="AB175" s="1"/>
      <c r="AC175" s="1"/>
      <c r="AD175" s="1"/>
      <c r="AE175" s="1"/>
      <c r="AF175" s="1"/>
      <c r="AG175" s="1"/>
      <c r="AH175" s="1"/>
      <c r="AI175" s="1"/>
    </row>
    <row r="176" spans="1:35" s="2" customFormat="1" ht="11.5" x14ac:dyDescent="0.25">
      <c r="A176" s="1"/>
      <c r="B176" s="227"/>
      <c r="C176" s="227"/>
      <c r="D176" s="225"/>
      <c r="E176" s="225"/>
      <c r="F176" s="226"/>
      <c r="G176" s="166"/>
      <c r="H176" s="226"/>
      <c r="I176" s="166"/>
      <c r="J176" s="226"/>
      <c r="K176" s="166"/>
      <c r="L176" s="226"/>
      <c r="M176" s="166"/>
      <c r="N176" s="226"/>
      <c r="O176" s="166"/>
      <c r="P176" s="226"/>
      <c r="Q176" s="166"/>
      <c r="R176" s="226"/>
      <c r="S176" s="1"/>
      <c r="T176" s="1"/>
      <c r="U176" s="1"/>
      <c r="V176" s="4"/>
      <c r="W176" s="4"/>
      <c r="X176" s="4"/>
      <c r="Y176" s="4"/>
      <c r="Z176" s="4"/>
      <c r="AA176" s="4"/>
      <c r="AB176" s="1"/>
      <c r="AC176" s="1"/>
      <c r="AD176" s="1"/>
      <c r="AE176" s="1"/>
      <c r="AF176" s="1"/>
      <c r="AG176" s="1"/>
      <c r="AH176" s="1"/>
      <c r="AI176" s="1"/>
    </row>
    <row r="177" spans="1:35" s="2" customFormat="1" ht="11.5" x14ac:dyDescent="0.25">
      <c r="A177" s="1"/>
      <c r="B177" s="227"/>
      <c r="C177" s="227"/>
      <c r="D177" s="225"/>
      <c r="E177" s="225"/>
      <c r="F177" s="226"/>
      <c r="G177" s="166"/>
      <c r="H177" s="226"/>
      <c r="I177" s="166"/>
      <c r="J177" s="226"/>
      <c r="K177" s="166"/>
      <c r="L177" s="226"/>
      <c r="M177" s="166"/>
      <c r="N177" s="226"/>
      <c r="O177" s="166"/>
      <c r="P177" s="226"/>
      <c r="Q177" s="166"/>
      <c r="R177" s="226"/>
      <c r="S177" s="1"/>
      <c r="T177" s="1"/>
      <c r="U177" s="1"/>
      <c r="V177" s="4"/>
      <c r="W177" s="4"/>
      <c r="X177" s="4"/>
      <c r="Y177" s="4"/>
      <c r="Z177" s="4"/>
      <c r="AA177" s="4"/>
      <c r="AB177" s="1"/>
      <c r="AC177" s="1"/>
      <c r="AD177" s="1"/>
      <c r="AE177" s="1"/>
      <c r="AF177" s="1"/>
      <c r="AG177" s="1"/>
      <c r="AH177" s="1"/>
      <c r="AI177" s="1"/>
    </row>
    <row r="178" spans="1:35" s="2" customFormat="1" ht="11.5" x14ac:dyDescent="0.25">
      <c r="A178" s="1"/>
      <c r="B178" s="227"/>
      <c r="C178" s="227"/>
      <c r="D178" s="225"/>
      <c r="E178" s="225"/>
      <c r="F178" s="226"/>
      <c r="G178" s="166"/>
      <c r="H178" s="226"/>
      <c r="I178" s="166"/>
      <c r="J178" s="226"/>
      <c r="K178" s="166"/>
      <c r="L178" s="226"/>
      <c r="M178" s="166"/>
      <c r="N178" s="226"/>
      <c r="O178" s="166"/>
      <c r="P178" s="226"/>
      <c r="Q178" s="166"/>
      <c r="R178" s="226"/>
      <c r="S178" s="1"/>
      <c r="T178" s="1"/>
      <c r="U178" s="1"/>
      <c r="V178" s="4"/>
      <c r="W178" s="4"/>
      <c r="X178" s="4"/>
      <c r="Y178" s="4"/>
      <c r="Z178" s="4"/>
      <c r="AA178" s="4"/>
      <c r="AB178" s="1"/>
      <c r="AC178" s="1"/>
      <c r="AD178" s="1"/>
      <c r="AE178" s="1"/>
      <c r="AF178" s="1"/>
      <c r="AG178" s="1"/>
      <c r="AH178" s="1"/>
      <c r="AI178" s="1"/>
    </row>
    <row r="179" spans="1:35" s="2" customFormat="1" ht="11.5" x14ac:dyDescent="0.25">
      <c r="A179" s="1"/>
      <c r="B179" s="227"/>
      <c r="C179" s="227"/>
      <c r="D179" s="225"/>
      <c r="E179" s="225"/>
      <c r="F179" s="226"/>
      <c r="G179" s="166"/>
      <c r="H179" s="226"/>
      <c r="I179" s="166"/>
      <c r="J179" s="226"/>
      <c r="K179" s="166"/>
      <c r="L179" s="226"/>
      <c r="M179" s="166"/>
      <c r="N179" s="226"/>
      <c r="O179" s="166"/>
      <c r="P179" s="226"/>
      <c r="Q179" s="166"/>
      <c r="R179" s="226"/>
      <c r="S179" s="1"/>
      <c r="T179" s="1"/>
      <c r="U179" s="1"/>
      <c r="V179" s="4"/>
      <c r="W179" s="4"/>
      <c r="X179" s="4"/>
      <c r="Y179" s="4"/>
      <c r="Z179" s="4"/>
      <c r="AA179" s="4"/>
      <c r="AB179" s="1"/>
      <c r="AC179" s="1"/>
      <c r="AD179" s="1"/>
      <c r="AE179" s="1"/>
      <c r="AF179" s="1"/>
      <c r="AG179" s="1"/>
      <c r="AH179" s="1"/>
      <c r="AI179" s="1"/>
    </row>
    <row r="180" spans="1:35" s="2" customFormat="1" ht="11.5" x14ac:dyDescent="0.25">
      <c r="A180" s="1"/>
      <c r="B180" s="227"/>
      <c r="C180" s="227"/>
      <c r="D180" s="225"/>
      <c r="E180" s="225"/>
      <c r="F180" s="226"/>
      <c r="G180" s="166"/>
      <c r="H180" s="226"/>
      <c r="I180" s="166"/>
      <c r="J180" s="226"/>
      <c r="K180" s="166"/>
      <c r="L180" s="226"/>
      <c r="M180" s="166"/>
      <c r="N180" s="226"/>
      <c r="O180" s="166"/>
      <c r="P180" s="226"/>
      <c r="Q180" s="166"/>
      <c r="R180" s="226"/>
      <c r="S180" s="1"/>
      <c r="T180" s="1"/>
      <c r="U180" s="1"/>
      <c r="V180" s="4"/>
      <c r="W180" s="4"/>
      <c r="X180" s="4"/>
      <c r="Y180" s="4"/>
      <c r="Z180" s="4"/>
      <c r="AA180" s="4"/>
      <c r="AB180" s="1"/>
      <c r="AC180" s="1"/>
      <c r="AD180" s="1"/>
      <c r="AE180" s="1"/>
      <c r="AF180" s="1"/>
      <c r="AG180" s="1"/>
      <c r="AH180" s="1"/>
      <c r="AI180" s="1"/>
    </row>
    <row r="181" spans="1:35" s="2" customFormat="1" ht="11.5" x14ac:dyDescent="0.25">
      <c r="A181" s="1"/>
      <c r="B181" s="227"/>
      <c r="C181" s="227"/>
      <c r="D181" s="225"/>
      <c r="E181" s="225"/>
      <c r="F181" s="226"/>
      <c r="G181" s="166"/>
      <c r="H181" s="226"/>
      <c r="I181" s="166"/>
      <c r="J181" s="226"/>
      <c r="K181" s="166"/>
      <c r="L181" s="226"/>
      <c r="M181" s="166"/>
      <c r="N181" s="226"/>
      <c r="O181" s="166"/>
      <c r="P181" s="226"/>
      <c r="Q181" s="166"/>
      <c r="R181" s="226"/>
      <c r="S181" s="1"/>
      <c r="T181" s="1"/>
      <c r="U181" s="1"/>
      <c r="V181" s="4"/>
      <c r="W181" s="4"/>
      <c r="X181" s="4"/>
      <c r="Y181" s="4"/>
      <c r="Z181" s="4"/>
      <c r="AA181" s="4"/>
      <c r="AB181" s="1"/>
      <c r="AC181" s="1"/>
      <c r="AD181" s="1"/>
      <c r="AE181" s="1"/>
      <c r="AF181" s="1"/>
      <c r="AG181" s="1"/>
      <c r="AH181" s="1"/>
      <c r="AI181" s="1"/>
    </row>
    <row r="182" spans="1:35" s="2" customFormat="1" ht="11.5" x14ac:dyDescent="0.25">
      <c r="A182" s="1"/>
      <c r="B182" s="227"/>
      <c r="C182" s="227"/>
      <c r="D182" s="225"/>
      <c r="E182" s="225"/>
      <c r="F182" s="226"/>
      <c r="G182" s="166"/>
      <c r="H182" s="226"/>
      <c r="I182" s="166"/>
      <c r="J182" s="226"/>
      <c r="K182" s="166"/>
      <c r="L182" s="226"/>
      <c r="M182" s="166"/>
      <c r="N182" s="226"/>
      <c r="O182" s="166"/>
      <c r="P182" s="226"/>
      <c r="Q182" s="166"/>
      <c r="R182" s="226"/>
      <c r="S182" s="1"/>
      <c r="T182" s="1"/>
      <c r="U182" s="1"/>
      <c r="V182" s="4"/>
      <c r="W182" s="4"/>
      <c r="X182" s="4"/>
      <c r="Y182" s="4"/>
      <c r="Z182" s="4"/>
      <c r="AA182" s="4"/>
      <c r="AB182" s="1"/>
      <c r="AC182" s="1"/>
      <c r="AD182" s="1"/>
      <c r="AE182" s="1"/>
      <c r="AF182" s="1"/>
      <c r="AG182" s="1"/>
      <c r="AH182" s="1"/>
      <c r="AI182" s="1"/>
    </row>
    <row r="183" spans="1:35" s="2" customFormat="1" ht="11.5" x14ac:dyDescent="0.25">
      <c r="A183" s="1"/>
      <c r="B183" s="227"/>
      <c r="C183" s="227"/>
      <c r="D183" s="225"/>
      <c r="E183" s="225"/>
      <c r="F183" s="226"/>
      <c r="G183" s="166"/>
      <c r="H183" s="226"/>
      <c r="I183" s="166"/>
      <c r="J183" s="226"/>
      <c r="K183" s="166"/>
      <c r="L183" s="226"/>
      <c r="M183" s="166"/>
      <c r="N183" s="226"/>
      <c r="O183" s="166"/>
      <c r="P183" s="226"/>
      <c r="Q183" s="166"/>
      <c r="R183" s="226"/>
      <c r="S183" s="1"/>
      <c r="T183" s="1"/>
      <c r="U183" s="1"/>
      <c r="V183" s="4"/>
      <c r="W183" s="4"/>
      <c r="X183" s="4"/>
      <c r="Y183" s="4"/>
      <c r="Z183" s="4"/>
      <c r="AA183" s="4"/>
      <c r="AB183" s="1"/>
      <c r="AC183" s="1"/>
      <c r="AD183" s="1"/>
      <c r="AE183" s="1"/>
      <c r="AF183" s="1"/>
      <c r="AG183" s="1"/>
      <c r="AH183" s="1"/>
      <c r="AI183" s="1"/>
    </row>
    <row r="184" spans="1:35" s="2" customFormat="1" ht="11.5" x14ac:dyDescent="0.25">
      <c r="A184" s="1"/>
      <c r="B184" s="227"/>
      <c r="C184" s="227"/>
      <c r="D184" s="225"/>
      <c r="E184" s="225"/>
      <c r="F184" s="226"/>
      <c r="G184" s="166"/>
      <c r="H184" s="226"/>
      <c r="I184" s="166"/>
      <c r="J184" s="226"/>
      <c r="K184" s="166"/>
      <c r="L184" s="226"/>
      <c r="M184" s="166"/>
      <c r="N184" s="226"/>
      <c r="O184" s="166"/>
      <c r="P184" s="226"/>
      <c r="Q184" s="166"/>
      <c r="R184" s="226"/>
      <c r="S184" s="1"/>
      <c r="T184" s="1"/>
      <c r="U184" s="1"/>
      <c r="V184" s="4"/>
      <c r="W184" s="4"/>
      <c r="X184" s="4"/>
      <c r="Y184" s="4"/>
      <c r="Z184" s="4"/>
      <c r="AA184" s="4"/>
      <c r="AB184" s="1"/>
      <c r="AC184" s="1"/>
      <c r="AD184" s="1"/>
      <c r="AE184" s="1"/>
      <c r="AF184" s="1"/>
      <c r="AG184" s="1"/>
      <c r="AH184" s="1"/>
      <c r="AI184" s="1"/>
    </row>
    <row r="185" spans="1:35" s="2" customFormat="1" ht="11.5" x14ac:dyDescent="0.25">
      <c r="A185" s="1"/>
      <c r="B185" s="227"/>
      <c r="C185" s="227"/>
      <c r="D185" s="225"/>
      <c r="E185" s="225"/>
      <c r="F185" s="226"/>
      <c r="G185" s="166"/>
      <c r="H185" s="226"/>
      <c r="I185" s="166"/>
      <c r="J185" s="226"/>
      <c r="K185" s="166"/>
      <c r="L185" s="226"/>
      <c r="M185" s="166"/>
      <c r="N185" s="226"/>
      <c r="O185" s="166"/>
      <c r="P185" s="226"/>
      <c r="Q185" s="166"/>
      <c r="R185" s="226"/>
      <c r="S185" s="1"/>
      <c r="T185" s="1"/>
      <c r="U185" s="1"/>
      <c r="V185" s="4"/>
      <c r="W185" s="4"/>
      <c r="X185" s="4"/>
      <c r="Y185" s="4"/>
      <c r="Z185" s="4"/>
      <c r="AA185" s="4"/>
      <c r="AB185" s="1"/>
      <c r="AC185" s="1"/>
      <c r="AD185" s="1"/>
      <c r="AE185" s="1"/>
      <c r="AF185" s="1"/>
      <c r="AG185" s="1"/>
      <c r="AH185" s="1"/>
      <c r="AI185" s="1"/>
    </row>
    <row r="186" spans="1:35" s="2" customFormat="1" ht="11.5" x14ac:dyDescent="0.25">
      <c r="A186" s="1"/>
      <c r="B186" s="227"/>
      <c r="C186" s="227"/>
      <c r="D186" s="225"/>
      <c r="E186" s="225"/>
      <c r="F186" s="226"/>
      <c r="G186" s="166"/>
      <c r="H186" s="226"/>
      <c r="I186" s="166"/>
      <c r="J186" s="226"/>
      <c r="K186" s="166"/>
      <c r="L186" s="226"/>
      <c r="M186" s="166"/>
      <c r="N186" s="226"/>
      <c r="O186" s="166"/>
      <c r="P186" s="226"/>
      <c r="Q186" s="166"/>
      <c r="R186" s="226"/>
      <c r="S186" s="1"/>
      <c r="T186" s="1"/>
      <c r="U186" s="1"/>
      <c r="V186" s="4"/>
      <c r="W186" s="4"/>
      <c r="X186" s="4"/>
      <c r="Y186" s="4"/>
      <c r="Z186" s="4"/>
      <c r="AA186" s="4"/>
      <c r="AB186" s="1"/>
      <c r="AC186" s="1"/>
      <c r="AD186" s="1"/>
      <c r="AE186" s="1"/>
      <c r="AF186" s="1"/>
      <c r="AG186" s="1"/>
      <c r="AH186" s="1"/>
      <c r="AI186" s="1"/>
    </row>
    <row r="187" spans="1:35" s="2" customFormat="1" ht="11.5" x14ac:dyDescent="0.25">
      <c r="A187" s="1"/>
      <c r="B187" s="227"/>
      <c r="C187" s="227"/>
      <c r="D187" s="225"/>
      <c r="E187" s="225"/>
      <c r="F187" s="226"/>
      <c r="G187" s="166"/>
      <c r="H187" s="226"/>
      <c r="I187" s="166"/>
      <c r="J187" s="226"/>
      <c r="K187" s="166"/>
      <c r="L187" s="226"/>
      <c r="M187" s="166"/>
      <c r="N187" s="226"/>
      <c r="O187" s="166"/>
      <c r="P187" s="226"/>
      <c r="Q187" s="166"/>
      <c r="R187" s="226"/>
      <c r="S187" s="1"/>
      <c r="T187" s="1"/>
      <c r="U187" s="1"/>
      <c r="V187" s="4"/>
      <c r="W187" s="4"/>
      <c r="X187" s="4"/>
      <c r="Y187" s="4"/>
      <c r="Z187" s="4"/>
      <c r="AA187" s="4"/>
      <c r="AB187" s="1"/>
      <c r="AC187" s="1"/>
      <c r="AD187" s="1"/>
      <c r="AE187" s="1"/>
      <c r="AF187" s="1"/>
      <c r="AG187" s="1"/>
      <c r="AH187" s="1"/>
      <c r="AI187" s="1"/>
    </row>
    <row r="188" spans="1:35" s="2" customFormat="1" ht="11.5" x14ac:dyDescent="0.25">
      <c r="A188" s="1"/>
      <c r="B188" s="227"/>
      <c r="C188" s="227"/>
      <c r="D188" s="225"/>
      <c r="E188" s="225"/>
      <c r="F188" s="226"/>
      <c r="G188" s="166"/>
      <c r="H188" s="226"/>
      <c r="I188" s="166"/>
      <c r="J188" s="226"/>
      <c r="K188" s="166"/>
      <c r="L188" s="226"/>
      <c r="M188" s="166"/>
      <c r="N188" s="226"/>
      <c r="O188" s="166"/>
      <c r="P188" s="226"/>
      <c r="Q188" s="166"/>
      <c r="R188" s="226"/>
      <c r="S188" s="1"/>
      <c r="T188" s="1"/>
      <c r="U188" s="1"/>
      <c r="V188" s="4"/>
      <c r="W188" s="4"/>
      <c r="X188" s="4"/>
      <c r="Y188" s="4"/>
      <c r="Z188" s="4"/>
      <c r="AA188" s="4"/>
      <c r="AB188" s="1"/>
      <c r="AC188" s="1"/>
      <c r="AD188" s="1"/>
      <c r="AE188" s="1"/>
      <c r="AF188" s="1"/>
      <c r="AG188" s="1"/>
      <c r="AH188" s="1"/>
      <c r="AI188" s="1"/>
    </row>
    <row r="189" spans="1:35" s="2" customFormat="1" ht="11.5" x14ac:dyDescent="0.25">
      <c r="A189" s="1"/>
      <c r="B189" s="227"/>
      <c r="C189" s="227"/>
      <c r="D189" s="225"/>
      <c r="E189" s="225"/>
      <c r="F189" s="226"/>
      <c r="G189" s="166"/>
      <c r="H189" s="226"/>
      <c r="I189" s="166"/>
      <c r="J189" s="226"/>
      <c r="K189" s="166"/>
      <c r="L189" s="226"/>
      <c r="M189" s="166"/>
      <c r="N189" s="226"/>
      <c r="O189" s="166"/>
      <c r="P189" s="226"/>
      <c r="Q189" s="166"/>
      <c r="R189" s="226"/>
      <c r="S189" s="1"/>
      <c r="T189" s="1"/>
      <c r="U189" s="1"/>
      <c r="V189" s="4"/>
      <c r="W189" s="4"/>
      <c r="X189" s="4"/>
      <c r="Y189" s="4"/>
      <c r="Z189" s="4"/>
      <c r="AA189" s="4"/>
      <c r="AB189" s="1"/>
      <c r="AC189" s="1"/>
      <c r="AD189" s="1"/>
      <c r="AE189" s="1"/>
      <c r="AF189" s="1"/>
      <c r="AG189" s="1"/>
      <c r="AH189" s="1"/>
      <c r="AI189" s="1"/>
    </row>
    <row r="190" spans="1:35" s="2" customFormat="1" ht="11.5" x14ac:dyDescent="0.25">
      <c r="A190" s="1"/>
      <c r="B190" s="227"/>
      <c r="C190" s="227"/>
      <c r="D190" s="225"/>
      <c r="E190" s="225"/>
      <c r="F190" s="226"/>
      <c r="G190" s="166"/>
      <c r="H190" s="226"/>
      <c r="I190" s="166"/>
      <c r="J190" s="226"/>
      <c r="K190" s="166"/>
      <c r="L190" s="226"/>
      <c r="M190" s="166"/>
      <c r="N190" s="226"/>
      <c r="O190" s="166"/>
      <c r="P190" s="226"/>
      <c r="Q190" s="166"/>
      <c r="R190" s="226"/>
      <c r="S190" s="1"/>
      <c r="T190" s="1"/>
      <c r="U190" s="1"/>
      <c r="V190" s="4"/>
      <c r="W190" s="4"/>
      <c r="X190" s="4"/>
      <c r="Y190" s="4"/>
      <c r="Z190" s="4"/>
      <c r="AA190" s="4"/>
      <c r="AB190" s="1"/>
      <c r="AC190" s="1"/>
      <c r="AD190" s="1"/>
      <c r="AE190" s="1"/>
      <c r="AF190" s="1"/>
      <c r="AG190" s="1"/>
      <c r="AH190" s="1"/>
      <c r="AI190" s="1"/>
    </row>
    <row r="191" spans="1:35" s="2" customFormat="1" ht="11.5" x14ac:dyDescent="0.25">
      <c r="A191" s="1"/>
      <c r="B191" s="227"/>
      <c r="C191" s="227"/>
      <c r="D191" s="225"/>
      <c r="E191" s="225"/>
      <c r="F191" s="226"/>
      <c r="G191" s="166"/>
      <c r="H191" s="226"/>
      <c r="I191" s="166"/>
      <c r="J191" s="226"/>
      <c r="K191" s="166"/>
      <c r="L191" s="226"/>
      <c r="M191" s="166"/>
      <c r="N191" s="226"/>
      <c r="O191" s="166"/>
      <c r="P191" s="226"/>
      <c r="Q191" s="166"/>
      <c r="R191" s="226"/>
      <c r="S191" s="1"/>
      <c r="T191" s="1"/>
      <c r="U191" s="1"/>
      <c r="V191" s="4"/>
      <c r="W191" s="4"/>
      <c r="X191" s="4"/>
      <c r="Y191" s="4"/>
      <c r="Z191" s="4"/>
      <c r="AA191" s="4"/>
      <c r="AB191" s="1"/>
      <c r="AC191" s="1"/>
      <c r="AD191" s="1"/>
      <c r="AE191" s="1"/>
      <c r="AF191" s="1"/>
      <c r="AG191" s="1"/>
      <c r="AH191" s="1"/>
      <c r="AI191" s="1"/>
    </row>
    <row r="192" spans="1:35" s="2" customFormat="1" ht="11.5" x14ac:dyDescent="0.25">
      <c r="A192" s="1"/>
      <c r="B192" s="227"/>
      <c r="C192" s="227"/>
      <c r="D192" s="225"/>
      <c r="E192" s="225"/>
      <c r="F192" s="226"/>
      <c r="G192" s="166"/>
      <c r="H192" s="226"/>
      <c r="I192" s="166"/>
      <c r="J192" s="226"/>
      <c r="K192" s="166"/>
      <c r="L192" s="226"/>
      <c r="M192" s="166"/>
      <c r="N192" s="226"/>
      <c r="O192" s="166"/>
      <c r="P192" s="226"/>
      <c r="Q192" s="166"/>
      <c r="R192" s="226"/>
      <c r="S192" s="1"/>
      <c r="T192" s="1"/>
      <c r="U192" s="1"/>
      <c r="V192" s="4"/>
      <c r="W192" s="4"/>
      <c r="X192" s="4"/>
      <c r="Y192" s="4"/>
      <c r="Z192" s="4"/>
      <c r="AA192" s="4"/>
      <c r="AB192" s="1"/>
      <c r="AC192" s="1"/>
      <c r="AD192" s="1"/>
      <c r="AE192" s="1"/>
      <c r="AF192" s="1"/>
      <c r="AG192" s="1"/>
      <c r="AH192" s="1"/>
      <c r="AI192" s="1"/>
    </row>
    <row r="193" spans="1:35" s="2" customFormat="1" ht="11.5" x14ac:dyDescent="0.25">
      <c r="A193" s="1"/>
      <c r="B193" s="227"/>
      <c r="C193" s="227"/>
      <c r="D193" s="225"/>
      <c r="E193" s="225"/>
      <c r="F193" s="226"/>
      <c r="G193" s="166"/>
      <c r="H193" s="226"/>
      <c r="I193" s="166"/>
      <c r="J193" s="226"/>
      <c r="K193" s="166"/>
      <c r="L193" s="226"/>
      <c r="M193" s="166"/>
      <c r="N193" s="226"/>
      <c r="O193" s="166"/>
      <c r="P193" s="226"/>
      <c r="Q193" s="166"/>
      <c r="R193" s="226"/>
      <c r="S193" s="1"/>
      <c r="T193" s="1"/>
      <c r="U193" s="1"/>
      <c r="V193" s="4"/>
      <c r="W193" s="4"/>
      <c r="X193" s="4"/>
      <c r="Y193" s="4"/>
      <c r="Z193" s="4"/>
      <c r="AA193" s="4"/>
      <c r="AB193" s="1"/>
      <c r="AC193" s="1"/>
      <c r="AD193" s="1"/>
      <c r="AE193" s="1"/>
      <c r="AF193" s="1"/>
      <c r="AG193" s="1"/>
      <c r="AH193" s="1"/>
      <c r="AI193" s="1"/>
    </row>
    <row r="194" spans="1:35" s="2" customFormat="1" ht="11.5" x14ac:dyDescent="0.25">
      <c r="A194" s="1"/>
      <c r="B194" s="227"/>
      <c r="C194" s="227"/>
      <c r="D194" s="225"/>
      <c r="E194" s="225"/>
      <c r="F194" s="226"/>
      <c r="G194" s="166"/>
      <c r="H194" s="226"/>
      <c r="I194" s="166"/>
      <c r="J194" s="226"/>
      <c r="K194" s="166"/>
      <c r="L194" s="226"/>
      <c r="M194" s="166"/>
      <c r="N194" s="226"/>
      <c r="O194" s="166"/>
      <c r="P194" s="226"/>
      <c r="Q194" s="166"/>
      <c r="R194" s="226"/>
      <c r="S194" s="1"/>
      <c r="T194" s="1"/>
      <c r="U194" s="1"/>
      <c r="V194" s="4"/>
      <c r="W194" s="4"/>
      <c r="X194" s="4"/>
      <c r="Y194" s="4"/>
      <c r="Z194" s="4"/>
      <c r="AA194" s="4"/>
      <c r="AB194" s="1"/>
      <c r="AC194" s="1"/>
      <c r="AD194" s="1"/>
      <c r="AE194" s="1"/>
      <c r="AF194" s="1"/>
      <c r="AG194" s="1"/>
      <c r="AH194" s="1"/>
      <c r="AI194" s="1"/>
    </row>
    <row r="195" spans="1:35" s="2" customFormat="1" ht="11.5" x14ac:dyDescent="0.25">
      <c r="A195" s="1"/>
      <c r="B195" s="227"/>
      <c r="C195" s="227"/>
      <c r="D195" s="225"/>
      <c r="E195" s="225"/>
      <c r="F195" s="226"/>
      <c r="G195" s="166"/>
      <c r="H195" s="226"/>
      <c r="I195" s="166"/>
      <c r="J195" s="226"/>
      <c r="K195" s="166"/>
      <c r="L195" s="226"/>
      <c r="M195" s="166"/>
      <c r="N195" s="226"/>
      <c r="O195" s="166"/>
      <c r="P195" s="226"/>
      <c r="Q195" s="166"/>
      <c r="R195" s="226"/>
      <c r="S195" s="1"/>
      <c r="T195" s="1"/>
      <c r="U195" s="1"/>
      <c r="V195" s="4"/>
      <c r="W195" s="4"/>
      <c r="X195" s="4"/>
      <c r="Y195" s="4"/>
      <c r="Z195" s="4"/>
      <c r="AA195" s="4"/>
      <c r="AB195" s="1"/>
      <c r="AC195" s="1"/>
      <c r="AD195" s="1"/>
      <c r="AE195" s="1"/>
      <c r="AF195" s="1"/>
      <c r="AG195" s="1"/>
      <c r="AH195" s="1"/>
      <c r="AI195" s="1"/>
    </row>
    <row r="196" spans="1:35" s="2" customFormat="1" ht="11.5" x14ac:dyDescent="0.25">
      <c r="A196" s="1"/>
      <c r="B196" s="227"/>
      <c r="C196" s="227"/>
      <c r="D196" s="225"/>
      <c r="E196" s="225"/>
      <c r="F196" s="226"/>
      <c r="G196" s="166"/>
      <c r="H196" s="226"/>
      <c r="I196" s="166"/>
      <c r="J196" s="226"/>
      <c r="K196" s="166"/>
      <c r="L196" s="226"/>
      <c r="M196" s="166"/>
      <c r="N196" s="226"/>
      <c r="O196" s="166"/>
      <c r="P196" s="226"/>
      <c r="Q196" s="166"/>
      <c r="R196" s="226"/>
      <c r="S196" s="1"/>
      <c r="T196" s="1"/>
      <c r="U196" s="1"/>
      <c r="V196" s="4"/>
      <c r="W196" s="4"/>
      <c r="X196" s="4"/>
      <c r="Y196" s="4"/>
      <c r="Z196" s="4"/>
      <c r="AA196" s="4"/>
      <c r="AB196" s="1"/>
      <c r="AC196" s="1"/>
      <c r="AD196" s="1"/>
      <c r="AE196" s="1"/>
      <c r="AF196" s="1"/>
      <c r="AG196" s="1"/>
      <c r="AH196" s="1"/>
      <c r="AI196" s="1"/>
    </row>
    <row r="197" spans="1:35" s="2" customFormat="1" ht="11.5" x14ac:dyDescent="0.25">
      <c r="A197" s="1"/>
      <c r="B197" s="227"/>
      <c r="C197" s="227"/>
      <c r="D197" s="225"/>
      <c r="E197" s="225"/>
      <c r="F197" s="226"/>
      <c r="G197" s="166"/>
      <c r="H197" s="226"/>
      <c r="I197" s="166"/>
      <c r="J197" s="226"/>
      <c r="K197" s="166"/>
      <c r="L197" s="226"/>
      <c r="M197" s="166"/>
      <c r="N197" s="226"/>
      <c r="O197" s="166"/>
      <c r="P197" s="226"/>
      <c r="Q197" s="166"/>
      <c r="R197" s="226"/>
      <c r="S197" s="1"/>
      <c r="T197" s="1"/>
      <c r="U197" s="1"/>
      <c r="V197" s="4"/>
      <c r="W197" s="4"/>
      <c r="X197" s="4"/>
      <c r="Y197" s="4"/>
      <c r="Z197" s="4"/>
      <c r="AA197" s="4"/>
      <c r="AB197" s="1"/>
      <c r="AC197" s="1"/>
      <c r="AD197" s="1"/>
      <c r="AE197" s="1"/>
      <c r="AF197" s="1"/>
      <c r="AG197" s="1"/>
      <c r="AH197" s="1"/>
      <c r="AI197" s="1"/>
    </row>
    <row r="198" spans="1:35" s="2" customFormat="1" ht="11.5" x14ac:dyDescent="0.25">
      <c r="A198" s="1"/>
      <c r="B198" s="227"/>
      <c r="C198" s="227"/>
      <c r="D198" s="225"/>
      <c r="E198" s="225"/>
      <c r="F198" s="226"/>
      <c r="G198" s="166"/>
      <c r="H198" s="226"/>
      <c r="I198" s="166"/>
      <c r="J198" s="226"/>
      <c r="K198" s="166"/>
      <c r="L198" s="226"/>
      <c r="M198" s="166"/>
      <c r="N198" s="226"/>
      <c r="O198" s="166"/>
      <c r="P198" s="226"/>
      <c r="Q198" s="166"/>
      <c r="R198" s="226"/>
      <c r="S198" s="1"/>
      <c r="T198" s="1"/>
      <c r="U198" s="1"/>
      <c r="V198" s="4"/>
      <c r="W198" s="4"/>
      <c r="X198" s="4"/>
      <c r="Y198" s="4"/>
      <c r="Z198" s="4"/>
      <c r="AA198" s="4"/>
      <c r="AB198" s="1"/>
      <c r="AC198" s="1"/>
      <c r="AD198" s="1"/>
      <c r="AE198" s="1"/>
      <c r="AF198" s="1"/>
      <c r="AG198" s="1"/>
      <c r="AH198" s="1"/>
      <c r="AI198" s="1"/>
    </row>
    <row r="199" spans="1:35" s="2" customFormat="1" ht="11.5" x14ac:dyDescent="0.25">
      <c r="A199" s="1"/>
      <c r="B199" s="227"/>
      <c r="C199" s="227"/>
      <c r="D199" s="225"/>
      <c r="E199" s="225"/>
      <c r="F199" s="226"/>
      <c r="G199" s="166"/>
      <c r="H199" s="226"/>
      <c r="I199" s="166"/>
      <c r="J199" s="226"/>
      <c r="K199" s="166"/>
      <c r="L199" s="226"/>
      <c r="M199" s="166"/>
      <c r="N199" s="226"/>
      <c r="O199" s="166"/>
      <c r="P199" s="226"/>
      <c r="Q199" s="166"/>
      <c r="R199" s="226"/>
      <c r="S199" s="1"/>
      <c r="T199" s="1"/>
      <c r="U199" s="1"/>
      <c r="V199" s="4"/>
      <c r="W199" s="4"/>
      <c r="X199" s="4"/>
      <c r="Y199" s="4"/>
      <c r="Z199" s="4"/>
      <c r="AA199" s="4"/>
      <c r="AB199" s="1"/>
      <c r="AC199" s="1"/>
      <c r="AD199" s="1"/>
      <c r="AE199" s="1"/>
      <c r="AF199" s="1"/>
      <c r="AG199" s="1"/>
      <c r="AH199" s="1"/>
      <c r="AI199" s="1"/>
    </row>
    <row r="200" spans="1:35" s="2" customFormat="1" ht="11.5" x14ac:dyDescent="0.25">
      <c r="A200" s="1"/>
      <c r="B200" s="227"/>
      <c r="C200" s="227"/>
      <c r="D200" s="225"/>
      <c r="E200" s="225"/>
      <c r="F200" s="226"/>
      <c r="G200" s="166"/>
      <c r="H200" s="226"/>
      <c r="I200" s="166"/>
      <c r="J200" s="226"/>
      <c r="K200" s="166"/>
      <c r="L200" s="226"/>
      <c r="M200" s="166"/>
      <c r="N200" s="226"/>
      <c r="O200" s="166"/>
      <c r="P200" s="226"/>
      <c r="Q200" s="166"/>
      <c r="R200" s="226"/>
      <c r="S200" s="1"/>
      <c r="T200" s="1"/>
      <c r="U200" s="1"/>
      <c r="V200" s="4"/>
      <c r="W200" s="4"/>
      <c r="X200" s="4"/>
      <c r="Y200" s="4"/>
      <c r="Z200" s="4"/>
      <c r="AA200" s="4"/>
      <c r="AB200" s="1"/>
      <c r="AC200" s="1"/>
      <c r="AD200" s="1"/>
      <c r="AE200" s="1"/>
      <c r="AF200" s="1"/>
      <c r="AG200" s="1"/>
      <c r="AH200" s="1"/>
      <c r="AI200" s="1"/>
    </row>
    <row r="201" spans="1:35" s="2" customFormat="1" ht="11.5" x14ac:dyDescent="0.25">
      <c r="A201" s="1"/>
      <c r="B201" s="227"/>
      <c r="C201" s="227"/>
      <c r="D201" s="225"/>
      <c r="E201" s="225"/>
      <c r="F201" s="226"/>
      <c r="G201" s="166"/>
      <c r="H201" s="226"/>
      <c r="I201" s="166"/>
      <c r="J201" s="226"/>
      <c r="K201" s="166"/>
      <c r="L201" s="226"/>
      <c r="M201" s="166"/>
      <c r="N201" s="226"/>
      <c r="O201" s="166"/>
      <c r="P201" s="226"/>
      <c r="Q201" s="166"/>
      <c r="R201" s="226"/>
      <c r="S201" s="1"/>
      <c r="T201" s="1"/>
      <c r="U201" s="1"/>
      <c r="V201" s="4"/>
      <c r="W201" s="4"/>
      <c r="X201" s="4"/>
      <c r="Y201" s="4"/>
      <c r="Z201" s="4"/>
      <c r="AA201" s="4"/>
      <c r="AB201" s="1"/>
      <c r="AC201" s="1"/>
      <c r="AD201" s="1"/>
      <c r="AE201" s="1"/>
      <c r="AF201" s="1"/>
      <c r="AG201" s="1"/>
      <c r="AH201" s="1"/>
      <c r="AI201" s="1"/>
    </row>
    <row r="202" spans="1:35" s="2" customFormat="1" ht="11.5" x14ac:dyDescent="0.25">
      <c r="A202" s="1"/>
      <c r="B202" s="227"/>
      <c r="C202" s="227"/>
      <c r="D202" s="225"/>
      <c r="E202" s="225"/>
      <c r="F202" s="226"/>
      <c r="G202" s="166"/>
      <c r="H202" s="226"/>
      <c r="I202" s="166"/>
      <c r="J202" s="226"/>
      <c r="K202" s="166"/>
      <c r="L202" s="226"/>
      <c r="M202" s="166"/>
      <c r="N202" s="226"/>
      <c r="O202" s="166"/>
      <c r="P202" s="226"/>
      <c r="Q202" s="166"/>
      <c r="R202" s="226"/>
      <c r="S202" s="1"/>
      <c r="T202" s="1"/>
      <c r="U202" s="1"/>
      <c r="V202" s="4"/>
      <c r="W202" s="4"/>
      <c r="X202" s="4"/>
      <c r="Y202" s="4"/>
      <c r="Z202" s="4"/>
      <c r="AA202" s="4"/>
      <c r="AB202" s="1"/>
      <c r="AC202" s="1"/>
      <c r="AD202" s="1"/>
      <c r="AE202" s="1"/>
      <c r="AF202" s="1"/>
      <c r="AG202" s="1"/>
      <c r="AH202" s="1"/>
      <c r="AI202" s="1"/>
    </row>
    <row r="203" spans="1:35" s="2" customFormat="1" ht="11.5" x14ac:dyDescent="0.25">
      <c r="A203" s="1"/>
      <c r="B203" s="227"/>
      <c r="C203" s="227"/>
      <c r="D203" s="225"/>
      <c r="E203" s="225"/>
      <c r="F203" s="226"/>
      <c r="G203" s="166"/>
      <c r="H203" s="226"/>
      <c r="I203" s="166"/>
      <c r="J203" s="226"/>
      <c r="K203" s="166"/>
      <c r="L203" s="226"/>
      <c r="M203" s="166"/>
      <c r="N203" s="226"/>
      <c r="O203" s="166"/>
      <c r="P203" s="226"/>
      <c r="Q203" s="166"/>
      <c r="R203" s="226"/>
      <c r="S203" s="1"/>
      <c r="T203" s="1"/>
      <c r="U203" s="1"/>
      <c r="V203" s="4"/>
      <c r="W203" s="4"/>
      <c r="X203" s="4"/>
      <c r="Y203" s="4"/>
      <c r="Z203" s="4"/>
      <c r="AA203" s="4"/>
      <c r="AB203" s="1"/>
      <c r="AC203" s="1"/>
      <c r="AD203" s="1"/>
      <c r="AE203" s="1"/>
      <c r="AF203" s="1"/>
      <c r="AG203" s="1"/>
      <c r="AH203" s="1"/>
      <c r="AI203" s="1"/>
    </row>
    <row r="204" spans="1:35" s="2" customFormat="1" ht="11.5" x14ac:dyDescent="0.25">
      <c r="A204" s="1"/>
      <c r="B204" s="227"/>
      <c r="C204" s="227"/>
      <c r="D204" s="225"/>
      <c r="E204" s="225"/>
      <c r="F204" s="226"/>
      <c r="G204" s="166"/>
      <c r="H204" s="226"/>
      <c r="I204" s="166"/>
      <c r="J204" s="226"/>
      <c r="K204" s="166"/>
      <c r="L204" s="226"/>
      <c r="M204" s="166"/>
      <c r="N204" s="226"/>
      <c r="O204" s="166"/>
      <c r="P204" s="226"/>
      <c r="Q204" s="166"/>
      <c r="R204" s="226"/>
      <c r="S204" s="1"/>
      <c r="T204" s="1"/>
      <c r="U204" s="1"/>
      <c r="V204" s="4"/>
      <c r="W204" s="4"/>
      <c r="X204" s="4"/>
      <c r="Y204" s="4"/>
      <c r="Z204" s="4"/>
      <c r="AA204" s="4"/>
      <c r="AB204" s="1"/>
      <c r="AC204" s="1"/>
      <c r="AD204" s="1"/>
      <c r="AE204" s="1"/>
      <c r="AF204" s="1"/>
      <c r="AG204" s="1"/>
      <c r="AH204" s="1"/>
      <c r="AI204" s="1"/>
    </row>
    <row r="205" spans="1:35" s="2" customFormat="1" ht="11.5" x14ac:dyDescent="0.25">
      <c r="A205" s="1"/>
      <c r="B205" s="227"/>
      <c r="C205" s="227"/>
      <c r="D205" s="225"/>
      <c r="E205" s="225"/>
      <c r="F205" s="226"/>
      <c r="G205" s="166"/>
      <c r="H205" s="226"/>
      <c r="I205" s="166"/>
      <c r="J205" s="226"/>
      <c r="K205" s="166"/>
      <c r="L205" s="226"/>
      <c r="M205" s="166"/>
      <c r="N205" s="226"/>
      <c r="O205" s="166"/>
      <c r="P205" s="226"/>
      <c r="Q205" s="166"/>
      <c r="R205" s="226"/>
      <c r="S205" s="1"/>
      <c r="T205" s="1"/>
      <c r="U205" s="1"/>
      <c r="V205" s="4"/>
      <c r="W205" s="4"/>
      <c r="X205" s="4"/>
      <c r="Y205" s="4"/>
      <c r="Z205" s="4"/>
      <c r="AA205" s="4"/>
      <c r="AB205" s="1"/>
      <c r="AC205" s="1"/>
      <c r="AD205" s="1"/>
      <c r="AE205" s="1"/>
      <c r="AF205" s="1"/>
      <c r="AG205" s="1"/>
      <c r="AH205" s="1"/>
      <c r="AI205" s="1"/>
    </row>
    <row r="206" spans="1:35" s="2" customFormat="1" ht="11.5" x14ac:dyDescent="0.25">
      <c r="A206" s="1"/>
      <c r="B206" s="227"/>
      <c r="C206" s="227"/>
      <c r="D206" s="225"/>
      <c r="E206" s="225"/>
      <c r="F206" s="226"/>
      <c r="G206" s="166"/>
      <c r="H206" s="226"/>
      <c r="I206" s="166"/>
      <c r="J206" s="226"/>
      <c r="K206" s="166"/>
      <c r="L206" s="226"/>
      <c r="M206" s="166"/>
      <c r="N206" s="226"/>
      <c r="O206" s="166"/>
      <c r="P206" s="226"/>
      <c r="Q206" s="166"/>
      <c r="R206" s="226"/>
      <c r="S206" s="1"/>
      <c r="T206" s="1"/>
      <c r="U206" s="1"/>
      <c r="V206" s="4"/>
      <c r="W206" s="4"/>
      <c r="X206" s="4"/>
      <c r="Y206" s="4"/>
      <c r="Z206" s="4"/>
      <c r="AA206" s="4"/>
      <c r="AB206" s="1"/>
      <c r="AC206" s="1"/>
      <c r="AD206" s="1"/>
      <c r="AE206" s="1"/>
      <c r="AF206" s="1"/>
      <c r="AG206" s="1"/>
      <c r="AH206" s="1"/>
      <c r="AI206" s="1"/>
    </row>
    <row r="207" spans="1:35" s="2" customFormat="1" ht="11.5" x14ac:dyDescent="0.25">
      <c r="A207" s="1"/>
      <c r="B207" s="227"/>
      <c r="C207" s="227"/>
      <c r="D207" s="225"/>
      <c r="E207" s="225"/>
      <c r="F207" s="226"/>
      <c r="G207" s="166"/>
      <c r="H207" s="226"/>
      <c r="I207" s="166"/>
      <c r="J207" s="226"/>
      <c r="K207" s="166"/>
      <c r="L207" s="226"/>
      <c r="M207" s="166"/>
      <c r="N207" s="226"/>
      <c r="O207" s="166"/>
      <c r="P207" s="226"/>
      <c r="Q207" s="166"/>
      <c r="R207" s="226"/>
      <c r="S207" s="1"/>
      <c r="T207" s="1"/>
      <c r="U207" s="1"/>
      <c r="V207" s="4"/>
      <c r="W207" s="4"/>
      <c r="X207" s="4"/>
      <c r="Y207" s="4"/>
      <c r="Z207" s="4"/>
      <c r="AA207" s="4"/>
      <c r="AB207" s="1"/>
      <c r="AC207" s="1"/>
      <c r="AD207" s="1"/>
      <c r="AE207" s="1"/>
      <c r="AF207" s="1"/>
      <c r="AG207" s="1"/>
      <c r="AH207" s="1"/>
      <c r="AI207" s="1"/>
    </row>
    <row r="208" spans="1:35" s="2" customFormat="1" ht="11.5" x14ac:dyDescent="0.25">
      <c r="A208" s="1"/>
      <c r="B208" s="227"/>
      <c r="C208" s="227"/>
      <c r="D208" s="225"/>
      <c r="E208" s="225"/>
      <c r="F208" s="226"/>
      <c r="G208" s="166"/>
      <c r="H208" s="226"/>
      <c r="I208" s="166"/>
      <c r="J208" s="226"/>
      <c r="K208" s="166"/>
      <c r="L208" s="226"/>
      <c r="M208" s="166"/>
      <c r="N208" s="226"/>
      <c r="O208" s="166"/>
      <c r="P208" s="226"/>
      <c r="Q208" s="166"/>
      <c r="R208" s="226"/>
      <c r="S208" s="1"/>
      <c r="T208" s="1"/>
      <c r="U208" s="1"/>
      <c r="V208" s="4"/>
      <c r="W208" s="4"/>
      <c r="X208" s="4"/>
      <c r="Y208" s="4"/>
      <c r="Z208" s="4"/>
      <c r="AA208" s="4"/>
      <c r="AB208" s="1"/>
      <c r="AC208" s="1"/>
      <c r="AD208" s="1"/>
      <c r="AE208" s="1"/>
      <c r="AF208" s="1"/>
      <c r="AG208" s="1"/>
      <c r="AH208" s="1"/>
      <c r="AI208" s="1"/>
    </row>
    <row r="209" spans="1:35" s="2" customFormat="1" ht="11.5" x14ac:dyDescent="0.25">
      <c r="A209" s="1"/>
      <c r="B209" s="227"/>
      <c r="C209" s="227"/>
      <c r="D209" s="225"/>
      <c r="E209" s="225"/>
      <c r="F209" s="226"/>
      <c r="G209" s="166"/>
      <c r="H209" s="226"/>
      <c r="I209" s="166"/>
      <c r="J209" s="226"/>
      <c r="K209" s="166"/>
      <c r="L209" s="226"/>
      <c r="M209" s="166"/>
      <c r="N209" s="226"/>
      <c r="O209" s="166"/>
      <c r="P209" s="226"/>
      <c r="Q209" s="166"/>
      <c r="R209" s="226"/>
      <c r="S209" s="1"/>
      <c r="T209" s="1"/>
      <c r="U209" s="1"/>
      <c r="V209" s="4"/>
      <c r="W209" s="4"/>
      <c r="X209" s="4"/>
      <c r="Y209" s="4"/>
      <c r="Z209" s="4"/>
      <c r="AA209" s="4"/>
      <c r="AB209" s="1"/>
      <c r="AC209" s="1"/>
      <c r="AD209" s="1"/>
      <c r="AE209" s="1"/>
      <c r="AF209" s="1"/>
      <c r="AG209" s="1"/>
      <c r="AH209" s="1"/>
      <c r="AI209" s="1"/>
    </row>
    <row r="210" spans="1:35" s="2" customFormat="1" ht="11.5" x14ac:dyDescent="0.25">
      <c r="A210" s="1"/>
      <c r="B210" s="227"/>
      <c r="C210" s="227"/>
      <c r="D210" s="225"/>
      <c r="E210" s="225"/>
      <c r="F210" s="226"/>
      <c r="G210" s="166"/>
      <c r="H210" s="226"/>
      <c r="I210" s="166"/>
      <c r="J210" s="226"/>
      <c r="K210" s="166"/>
      <c r="L210" s="226"/>
      <c r="M210" s="166"/>
      <c r="N210" s="226"/>
      <c r="O210" s="166"/>
      <c r="P210" s="226"/>
      <c r="Q210" s="166"/>
      <c r="R210" s="226"/>
      <c r="S210" s="1"/>
      <c r="T210" s="1"/>
      <c r="U210" s="1"/>
      <c r="V210" s="4"/>
      <c r="W210" s="4"/>
      <c r="X210" s="4"/>
      <c r="Y210" s="4"/>
      <c r="Z210" s="4"/>
      <c r="AA210" s="4"/>
      <c r="AB210" s="1"/>
      <c r="AC210" s="1"/>
      <c r="AD210" s="1"/>
      <c r="AE210" s="1"/>
      <c r="AF210" s="1"/>
      <c r="AG210" s="1"/>
      <c r="AH210" s="1"/>
      <c r="AI210" s="1"/>
    </row>
    <row r="211" spans="1:35" s="2" customFormat="1" ht="11.5" x14ac:dyDescent="0.25">
      <c r="A211" s="1"/>
      <c r="B211" s="227"/>
      <c r="C211" s="227"/>
      <c r="D211" s="225"/>
      <c r="E211" s="225"/>
      <c r="F211" s="226"/>
      <c r="G211" s="166"/>
      <c r="H211" s="226"/>
      <c r="I211" s="166"/>
      <c r="J211" s="226"/>
      <c r="K211" s="166"/>
      <c r="L211" s="226"/>
      <c r="M211" s="166"/>
      <c r="N211" s="226"/>
      <c r="O211" s="166"/>
      <c r="P211" s="226"/>
      <c r="Q211" s="166"/>
      <c r="R211" s="226"/>
      <c r="S211" s="1"/>
      <c r="T211" s="1"/>
      <c r="U211" s="1"/>
      <c r="V211" s="4"/>
      <c r="W211" s="4"/>
      <c r="X211" s="4"/>
      <c r="Y211" s="4"/>
      <c r="Z211" s="4"/>
      <c r="AA211" s="4"/>
      <c r="AB211" s="1"/>
      <c r="AC211" s="1"/>
      <c r="AD211" s="1"/>
      <c r="AE211" s="1"/>
      <c r="AF211" s="1"/>
      <c r="AG211" s="1"/>
      <c r="AH211" s="1"/>
      <c r="AI211" s="1"/>
    </row>
    <row r="212" spans="1:35" s="2" customFormat="1" ht="11.5" x14ac:dyDescent="0.25">
      <c r="A212" s="1"/>
      <c r="B212" s="227"/>
      <c r="C212" s="227"/>
      <c r="D212" s="225"/>
      <c r="E212" s="225"/>
      <c r="F212" s="226"/>
      <c r="G212" s="166"/>
      <c r="H212" s="226"/>
      <c r="I212" s="166"/>
      <c r="J212" s="226"/>
      <c r="K212" s="166"/>
      <c r="L212" s="226"/>
      <c r="M212" s="166"/>
      <c r="N212" s="226"/>
      <c r="O212" s="166"/>
      <c r="P212" s="226"/>
      <c r="Q212" s="166"/>
      <c r="R212" s="226"/>
      <c r="S212" s="1"/>
      <c r="T212" s="1"/>
      <c r="U212" s="1"/>
      <c r="V212" s="4"/>
      <c r="W212" s="4"/>
      <c r="X212" s="4"/>
      <c r="Y212" s="4"/>
      <c r="Z212" s="4"/>
      <c r="AA212" s="4"/>
      <c r="AB212" s="1"/>
      <c r="AC212" s="1"/>
      <c r="AD212" s="1"/>
      <c r="AE212" s="1"/>
      <c r="AF212" s="1"/>
      <c r="AG212" s="1"/>
      <c r="AH212" s="1"/>
      <c r="AI212" s="1"/>
    </row>
    <row r="213" spans="1:35" s="2" customFormat="1" ht="11.5" x14ac:dyDescent="0.25">
      <c r="A213" s="1"/>
      <c r="B213" s="227"/>
      <c r="C213" s="227"/>
      <c r="D213" s="225"/>
      <c r="E213" s="225"/>
      <c r="F213" s="226"/>
      <c r="G213" s="166"/>
      <c r="H213" s="226"/>
      <c r="I213" s="166"/>
      <c r="J213" s="226"/>
      <c r="K213" s="166"/>
      <c r="L213" s="226"/>
      <c r="M213" s="166"/>
      <c r="N213" s="226"/>
      <c r="O213" s="166"/>
      <c r="P213" s="226"/>
      <c r="Q213" s="166"/>
      <c r="R213" s="226"/>
      <c r="S213" s="1"/>
      <c r="T213" s="1"/>
      <c r="U213" s="1"/>
      <c r="V213" s="4"/>
      <c r="W213" s="4"/>
      <c r="X213" s="4"/>
      <c r="Y213" s="4"/>
      <c r="Z213" s="4"/>
      <c r="AA213" s="4"/>
      <c r="AB213" s="1"/>
      <c r="AC213" s="1"/>
      <c r="AD213" s="1"/>
      <c r="AE213" s="1"/>
      <c r="AF213" s="1"/>
      <c r="AG213" s="1"/>
      <c r="AH213" s="1"/>
      <c r="AI213" s="1"/>
    </row>
    <row r="214" spans="1:35" s="2" customFormat="1" ht="11.5" x14ac:dyDescent="0.25">
      <c r="A214" s="1"/>
      <c r="B214" s="227"/>
      <c r="C214" s="227"/>
      <c r="D214" s="225"/>
      <c r="E214" s="225"/>
      <c r="F214" s="226"/>
      <c r="G214" s="166"/>
      <c r="H214" s="226"/>
      <c r="I214" s="166"/>
      <c r="J214" s="226"/>
      <c r="K214" s="166"/>
      <c r="L214" s="226"/>
      <c r="M214" s="166"/>
      <c r="N214" s="226"/>
      <c r="O214" s="166"/>
      <c r="P214" s="226"/>
      <c r="Q214" s="166"/>
      <c r="R214" s="226"/>
      <c r="S214" s="1"/>
      <c r="T214" s="1"/>
      <c r="U214" s="1"/>
      <c r="V214" s="4"/>
      <c r="W214" s="4"/>
      <c r="X214" s="4"/>
      <c r="Y214" s="4"/>
      <c r="Z214" s="4"/>
      <c r="AA214" s="4"/>
      <c r="AB214" s="1"/>
      <c r="AC214" s="1"/>
      <c r="AD214" s="1"/>
      <c r="AE214" s="1"/>
      <c r="AF214" s="1"/>
      <c r="AG214" s="1"/>
      <c r="AH214" s="1"/>
      <c r="AI214" s="1"/>
    </row>
    <row r="215" spans="1:35" s="2" customFormat="1" ht="11.5" x14ac:dyDescent="0.25">
      <c r="A215" s="1"/>
      <c r="B215" s="227"/>
      <c r="C215" s="227"/>
      <c r="D215" s="225"/>
      <c r="E215" s="225"/>
      <c r="F215" s="226"/>
      <c r="G215" s="166"/>
      <c r="H215" s="226"/>
      <c r="I215" s="166"/>
      <c r="J215" s="226"/>
      <c r="K215" s="166"/>
      <c r="L215" s="226"/>
      <c r="M215" s="166"/>
      <c r="N215" s="226"/>
      <c r="O215" s="166"/>
      <c r="P215" s="226"/>
      <c r="Q215" s="166"/>
      <c r="R215" s="226"/>
      <c r="S215" s="1"/>
      <c r="T215" s="1"/>
      <c r="U215" s="1"/>
      <c r="V215" s="4"/>
      <c r="W215" s="4"/>
      <c r="X215" s="4"/>
      <c r="Y215" s="4"/>
      <c r="Z215" s="4"/>
      <c r="AA215" s="4"/>
      <c r="AB215" s="1"/>
      <c r="AC215" s="1"/>
      <c r="AD215" s="1"/>
      <c r="AE215" s="1"/>
      <c r="AF215" s="1"/>
      <c r="AG215" s="1"/>
      <c r="AH215" s="1"/>
      <c r="AI215" s="1"/>
    </row>
    <row r="216" spans="1:35" s="2" customFormat="1" ht="11.5" x14ac:dyDescent="0.25">
      <c r="A216" s="1"/>
      <c r="B216" s="227"/>
      <c r="C216" s="227"/>
      <c r="D216" s="225"/>
      <c r="E216" s="225"/>
      <c r="F216" s="226"/>
      <c r="G216" s="166"/>
      <c r="H216" s="226"/>
      <c r="I216" s="166"/>
      <c r="J216" s="226"/>
      <c r="K216" s="166"/>
      <c r="L216" s="226"/>
      <c r="M216" s="166"/>
      <c r="N216" s="226"/>
      <c r="O216" s="166"/>
      <c r="P216" s="226"/>
      <c r="Q216" s="166"/>
      <c r="R216" s="226"/>
      <c r="S216" s="1"/>
      <c r="T216" s="1"/>
      <c r="U216" s="1"/>
      <c r="V216" s="4"/>
      <c r="W216" s="4"/>
      <c r="X216" s="4"/>
      <c r="Y216" s="4"/>
      <c r="Z216" s="4"/>
      <c r="AA216" s="4"/>
      <c r="AB216" s="1"/>
      <c r="AC216" s="1"/>
      <c r="AD216" s="1"/>
      <c r="AE216" s="1"/>
      <c r="AF216" s="1"/>
      <c r="AG216" s="1"/>
      <c r="AH216" s="1"/>
      <c r="AI216" s="1"/>
    </row>
    <row r="217" spans="1:35" s="2" customFormat="1" ht="11.5" x14ac:dyDescent="0.25">
      <c r="A217" s="1"/>
      <c r="B217" s="227"/>
      <c r="C217" s="227"/>
      <c r="D217" s="225"/>
      <c r="E217" s="225"/>
      <c r="F217" s="226"/>
      <c r="G217" s="166"/>
      <c r="H217" s="226"/>
      <c r="I217" s="166"/>
      <c r="J217" s="226"/>
      <c r="K217" s="166"/>
      <c r="L217" s="226"/>
      <c r="M217" s="166"/>
      <c r="N217" s="226"/>
      <c r="O217" s="166"/>
      <c r="P217" s="226"/>
      <c r="Q217" s="166"/>
      <c r="R217" s="226"/>
      <c r="S217" s="1"/>
      <c r="T217" s="1"/>
      <c r="U217" s="1"/>
      <c r="V217" s="4"/>
      <c r="W217" s="4"/>
      <c r="X217" s="4"/>
      <c r="Y217" s="4"/>
      <c r="Z217" s="4"/>
      <c r="AA217" s="4"/>
      <c r="AB217" s="1"/>
      <c r="AC217" s="1"/>
      <c r="AD217" s="1"/>
      <c r="AE217" s="1"/>
      <c r="AF217" s="1"/>
      <c r="AG217" s="1"/>
      <c r="AH217" s="1"/>
      <c r="AI217" s="1"/>
    </row>
    <row r="218" spans="1:35" s="2" customFormat="1" ht="11.5" x14ac:dyDescent="0.25">
      <c r="A218" s="1"/>
      <c r="B218" s="227"/>
      <c r="C218" s="227"/>
      <c r="D218" s="225"/>
      <c r="E218" s="225"/>
      <c r="F218" s="226"/>
      <c r="G218" s="166"/>
      <c r="H218" s="226"/>
      <c r="I218" s="166"/>
      <c r="J218" s="226"/>
      <c r="K218" s="166"/>
      <c r="L218" s="226"/>
      <c r="M218" s="166"/>
      <c r="N218" s="226"/>
      <c r="O218" s="166"/>
      <c r="P218" s="226"/>
      <c r="Q218" s="166"/>
      <c r="R218" s="226"/>
      <c r="S218" s="1"/>
      <c r="T218" s="1"/>
      <c r="U218" s="1"/>
      <c r="V218" s="4"/>
      <c r="W218" s="4"/>
      <c r="X218" s="4"/>
      <c r="Y218" s="4"/>
      <c r="Z218" s="4"/>
      <c r="AA218" s="4"/>
      <c r="AB218" s="1"/>
      <c r="AC218" s="1"/>
      <c r="AD218" s="1"/>
      <c r="AE218" s="1"/>
      <c r="AF218" s="1"/>
      <c r="AG218" s="1"/>
      <c r="AH218" s="1"/>
      <c r="AI218" s="1"/>
    </row>
    <row r="219" spans="1:35" s="2" customFormat="1" ht="11.5" x14ac:dyDescent="0.25">
      <c r="A219" s="1"/>
      <c r="B219" s="227"/>
      <c r="C219" s="227"/>
      <c r="D219" s="225"/>
      <c r="E219" s="225"/>
      <c r="F219" s="226"/>
      <c r="G219" s="166"/>
      <c r="H219" s="226"/>
      <c r="I219" s="166"/>
      <c r="J219" s="226"/>
      <c r="K219" s="166"/>
      <c r="L219" s="226"/>
      <c r="M219" s="166"/>
      <c r="N219" s="226"/>
      <c r="O219" s="166"/>
      <c r="P219" s="226"/>
      <c r="Q219" s="166"/>
      <c r="R219" s="226"/>
      <c r="S219" s="1"/>
      <c r="T219" s="1"/>
      <c r="U219" s="1"/>
      <c r="V219" s="4"/>
      <c r="W219" s="4"/>
      <c r="X219" s="4"/>
      <c r="Y219" s="4"/>
      <c r="Z219" s="4"/>
      <c r="AA219" s="4"/>
      <c r="AB219" s="1"/>
      <c r="AC219" s="1"/>
      <c r="AD219" s="1"/>
      <c r="AE219" s="1"/>
      <c r="AF219" s="1"/>
      <c r="AG219" s="1"/>
      <c r="AH219" s="1"/>
      <c r="AI219" s="1"/>
    </row>
    <row r="220" spans="1:35" s="2" customFormat="1" ht="11.5" x14ac:dyDescent="0.25">
      <c r="A220" s="1"/>
      <c r="B220" s="227"/>
      <c r="C220" s="227"/>
      <c r="D220" s="225"/>
      <c r="E220" s="225"/>
      <c r="F220" s="226"/>
      <c r="G220" s="166"/>
      <c r="H220" s="226"/>
      <c r="I220" s="166"/>
      <c r="J220" s="226"/>
      <c r="K220" s="166"/>
      <c r="L220" s="226"/>
      <c r="M220" s="166"/>
      <c r="N220" s="226"/>
      <c r="O220" s="166"/>
      <c r="P220" s="226"/>
      <c r="Q220" s="166"/>
      <c r="R220" s="226"/>
      <c r="S220" s="1"/>
      <c r="T220" s="1"/>
      <c r="U220" s="1"/>
      <c r="V220" s="4"/>
      <c r="W220" s="4"/>
      <c r="X220" s="4"/>
      <c r="Y220" s="4"/>
      <c r="Z220" s="4"/>
      <c r="AA220" s="4"/>
      <c r="AB220" s="1"/>
      <c r="AC220" s="1"/>
      <c r="AD220" s="1"/>
      <c r="AE220" s="1"/>
      <c r="AF220" s="1"/>
      <c r="AG220" s="1"/>
      <c r="AH220" s="1"/>
      <c r="AI220" s="1"/>
    </row>
    <row r="221" spans="1:35" s="2" customFormat="1" ht="11.5" x14ac:dyDescent="0.25">
      <c r="A221" s="1"/>
      <c r="B221" s="227"/>
      <c r="C221" s="227"/>
      <c r="D221" s="225"/>
      <c r="E221" s="225"/>
      <c r="F221" s="226"/>
      <c r="G221" s="166"/>
      <c r="H221" s="226"/>
      <c r="I221" s="166"/>
      <c r="J221" s="226"/>
      <c r="K221" s="166"/>
      <c r="L221" s="226"/>
      <c r="M221" s="166"/>
      <c r="N221" s="226"/>
      <c r="O221" s="166"/>
      <c r="P221" s="226"/>
      <c r="Q221" s="166"/>
      <c r="R221" s="226"/>
      <c r="S221" s="1"/>
      <c r="T221" s="1"/>
      <c r="U221" s="1"/>
      <c r="V221" s="4"/>
      <c r="W221" s="4"/>
      <c r="X221" s="4"/>
      <c r="Y221" s="4"/>
      <c r="Z221" s="4"/>
      <c r="AA221" s="4"/>
      <c r="AB221" s="1"/>
      <c r="AC221" s="1"/>
      <c r="AD221" s="1"/>
      <c r="AE221" s="1"/>
      <c r="AF221" s="1"/>
      <c r="AG221" s="1"/>
      <c r="AH221" s="1"/>
      <c r="AI221" s="1"/>
    </row>
    <row r="222" spans="1:35" s="2" customFormat="1" ht="11.5" x14ac:dyDescent="0.25">
      <c r="A222" s="1"/>
      <c r="B222" s="227"/>
      <c r="C222" s="227"/>
      <c r="D222" s="225"/>
      <c r="E222" s="225"/>
      <c r="F222" s="226"/>
      <c r="G222" s="166"/>
      <c r="H222" s="226"/>
      <c r="I222" s="166"/>
      <c r="J222" s="226"/>
      <c r="K222" s="166"/>
      <c r="L222" s="226"/>
      <c r="M222" s="166"/>
      <c r="N222" s="226"/>
      <c r="O222" s="166"/>
      <c r="P222" s="226"/>
      <c r="Q222" s="166"/>
      <c r="R222" s="226"/>
      <c r="S222" s="1"/>
      <c r="T222" s="1"/>
      <c r="U222" s="1"/>
      <c r="V222" s="4"/>
      <c r="W222" s="4"/>
      <c r="X222" s="4"/>
      <c r="Y222" s="4"/>
      <c r="Z222" s="4"/>
      <c r="AA222" s="4"/>
      <c r="AB222" s="1"/>
      <c r="AC222" s="1"/>
      <c r="AD222" s="1"/>
      <c r="AE222" s="1"/>
      <c r="AF222" s="1"/>
      <c r="AG222" s="1"/>
      <c r="AH222" s="1"/>
      <c r="AI222" s="1"/>
    </row>
    <row r="223" spans="1:35" s="2" customFormat="1" ht="11.5" x14ac:dyDescent="0.25">
      <c r="A223" s="1"/>
      <c r="B223" s="227"/>
      <c r="C223" s="227"/>
      <c r="D223" s="225"/>
      <c r="E223" s="225"/>
      <c r="F223" s="226"/>
      <c r="G223" s="166"/>
      <c r="H223" s="226"/>
      <c r="I223" s="166"/>
      <c r="J223" s="226"/>
      <c r="K223" s="166"/>
      <c r="L223" s="226"/>
      <c r="M223" s="166"/>
      <c r="N223" s="226"/>
      <c r="O223" s="166"/>
      <c r="P223" s="226"/>
      <c r="Q223" s="166"/>
      <c r="R223" s="226"/>
      <c r="S223" s="1"/>
      <c r="T223" s="1"/>
      <c r="U223" s="1"/>
      <c r="V223" s="4"/>
      <c r="W223" s="4"/>
      <c r="X223" s="4"/>
      <c r="Y223" s="4"/>
      <c r="Z223" s="4"/>
      <c r="AA223" s="4"/>
      <c r="AB223" s="1"/>
      <c r="AC223" s="1"/>
      <c r="AD223" s="1"/>
      <c r="AE223" s="1"/>
      <c r="AF223" s="1"/>
      <c r="AG223" s="1"/>
      <c r="AH223" s="1"/>
      <c r="AI223" s="1"/>
    </row>
    <row r="224" spans="1:35" s="2" customFormat="1" ht="11.5" x14ac:dyDescent="0.25">
      <c r="A224" s="1"/>
      <c r="B224" s="227"/>
      <c r="C224" s="227"/>
      <c r="D224" s="225"/>
      <c r="E224" s="225"/>
      <c r="F224" s="226"/>
      <c r="G224" s="166"/>
      <c r="H224" s="226"/>
      <c r="I224" s="166"/>
      <c r="J224" s="226"/>
      <c r="K224" s="166"/>
      <c r="L224" s="226"/>
      <c r="M224" s="166"/>
      <c r="N224" s="226"/>
      <c r="O224" s="166"/>
      <c r="P224" s="226"/>
      <c r="Q224" s="166"/>
      <c r="R224" s="226"/>
      <c r="S224" s="1"/>
      <c r="T224" s="1"/>
      <c r="U224" s="1"/>
      <c r="V224" s="4"/>
      <c r="W224" s="4"/>
      <c r="X224" s="4"/>
      <c r="Y224" s="4"/>
      <c r="Z224" s="4"/>
      <c r="AA224" s="4"/>
      <c r="AB224" s="1"/>
      <c r="AC224" s="1"/>
      <c r="AD224" s="1"/>
      <c r="AE224" s="1"/>
      <c r="AF224" s="1"/>
      <c r="AG224" s="1"/>
      <c r="AH224" s="1"/>
      <c r="AI224" s="1"/>
    </row>
    <row r="225" spans="1:35" s="2" customFormat="1" ht="11.5" x14ac:dyDescent="0.25">
      <c r="A225" s="1"/>
      <c r="B225" s="227"/>
      <c r="C225" s="227"/>
      <c r="D225" s="225"/>
      <c r="E225" s="225"/>
      <c r="F225" s="226"/>
      <c r="G225" s="166"/>
      <c r="H225" s="226"/>
      <c r="I225" s="166"/>
      <c r="J225" s="226"/>
      <c r="K225" s="166"/>
      <c r="L225" s="226"/>
      <c r="M225" s="166"/>
      <c r="N225" s="226"/>
      <c r="O225" s="166"/>
      <c r="P225" s="226"/>
      <c r="Q225" s="166"/>
      <c r="R225" s="226"/>
      <c r="S225" s="1"/>
      <c r="T225" s="1"/>
      <c r="U225" s="1"/>
      <c r="V225" s="4"/>
      <c r="W225" s="4"/>
      <c r="X225" s="4"/>
      <c r="Y225" s="4"/>
      <c r="Z225" s="4"/>
      <c r="AA225" s="4"/>
      <c r="AB225" s="1"/>
      <c r="AC225" s="1"/>
      <c r="AD225" s="1"/>
      <c r="AE225" s="1"/>
      <c r="AF225" s="1"/>
      <c r="AG225" s="1"/>
      <c r="AH225" s="1"/>
      <c r="AI225" s="1"/>
    </row>
    <row r="226" spans="1:35" s="2" customFormat="1" ht="11.5" x14ac:dyDescent="0.25">
      <c r="A226" s="1"/>
      <c r="B226" s="227"/>
      <c r="C226" s="227"/>
      <c r="D226" s="225"/>
      <c r="E226" s="225"/>
      <c r="F226" s="226"/>
      <c r="G226" s="166"/>
      <c r="H226" s="226"/>
      <c r="I226" s="166"/>
      <c r="J226" s="226"/>
      <c r="K226" s="166"/>
      <c r="L226" s="226"/>
      <c r="M226" s="166"/>
      <c r="N226" s="226"/>
      <c r="O226" s="166"/>
      <c r="P226" s="226"/>
      <c r="Q226" s="166"/>
      <c r="R226" s="226"/>
      <c r="S226" s="1"/>
      <c r="T226" s="1"/>
      <c r="U226" s="1"/>
      <c r="V226" s="4"/>
      <c r="W226" s="4"/>
      <c r="X226" s="4"/>
      <c r="Y226" s="4"/>
      <c r="Z226" s="4"/>
      <c r="AA226" s="4"/>
      <c r="AB226" s="1"/>
      <c r="AC226" s="1"/>
      <c r="AD226" s="1"/>
      <c r="AE226" s="1"/>
      <c r="AF226" s="1"/>
      <c r="AG226" s="1"/>
      <c r="AH226" s="1"/>
      <c r="AI226" s="1"/>
    </row>
    <row r="227" spans="1:35" s="2" customFormat="1" ht="11.5" x14ac:dyDescent="0.25">
      <c r="A227" s="1"/>
      <c r="B227" s="227"/>
      <c r="C227" s="227"/>
      <c r="D227" s="225"/>
      <c r="E227" s="225"/>
      <c r="F227" s="226"/>
      <c r="G227" s="166"/>
      <c r="H227" s="226"/>
      <c r="I227" s="166"/>
      <c r="J227" s="226"/>
      <c r="K227" s="166"/>
      <c r="L227" s="226"/>
      <c r="M227" s="166"/>
      <c r="N227" s="226"/>
      <c r="O227" s="166"/>
      <c r="P227" s="226"/>
      <c r="Q227" s="166"/>
      <c r="R227" s="226"/>
      <c r="S227" s="1"/>
      <c r="T227" s="1"/>
      <c r="U227" s="1"/>
      <c r="V227" s="4"/>
      <c r="W227" s="4"/>
      <c r="X227" s="4"/>
      <c r="Y227" s="4"/>
      <c r="Z227" s="4"/>
      <c r="AA227" s="4"/>
      <c r="AB227" s="1"/>
      <c r="AC227" s="1"/>
      <c r="AD227" s="1"/>
      <c r="AE227" s="1"/>
      <c r="AF227" s="1"/>
      <c r="AG227" s="1"/>
      <c r="AH227" s="1"/>
      <c r="AI227" s="1"/>
    </row>
    <row r="228" spans="1:35" s="2" customFormat="1" ht="11.5" x14ac:dyDescent="0.25">
      <c r="A228" s="1"/>
      <c r="B228" s="227"/>
      <c r="C228" s="227"/>
      <c r="D228" s="225"/>
      <c r="E228" s="225"/>
      <c r="F228" s="226"/>
      <c r="G228" s="166"/>
      <c r="H228" s="226"/>
      <c r="I228" s="166"/>
      <c r="J228" s="226"/>
      <c r="K228" s="166"/>
      <c r="L228" s="226"/>
      <c r="M228" s="166"/>
      <c r="N228" s="226"/>
      <c r="O228" s="166"/>
      <c r="P228" s="226"/>
      <c r="Q228" s="166"/>
      <c r="R228" s="226"/>
      <c r="S228" s="1"/>
      <c r="T228" s="1"/>
      <c r="U228" s="1"/>
      <c r="V228" s="4"/>
      <c r="W228" s="4"/>
      <c r="X228" s="4"/>
      <c r="Y228" s="4"/>
      <c r="Z228" s="4"/>
      <c r="AA228" s="4"/>
      <c r="AB228" s="1"/>
      <c r="AC228" s="1"/>
      <c r="AD228" s="1"/>
      <c r="AE228" s="1"/>
      <c r="AF228" s="1"/>
      <c r="AG228" s="1"/>
      <c r="AH228" s="1"/>
      <c r="AI228" s="1"/>
    </row>
    <row r="229" spans="1:35" s="2" customFormat="1" ht="11.5" x14ac:dyDescent="0.25">
      <c r="A229" s="1"/>
      <c r="B229" s="227"/>
      <c r="C229" s="227"/>
      <c r="D229" s="225"/>
      <c r="E229" s="225"/>
      <c r="F229" s="226"/>
      <c r="G229" s="166"/>
      <c r="H229" s="226"/>
      <c r="I229" s="166"/>
      <c r="J229" s="226"/>
      <c r="K229" s="166"/>
      <c r="L229" s="226"/>
      <c r="M229" s="166"/>
      <c r="N229" s="226"/>
      <c r="O229" s="166"/>
      <c r="P229" s="226"/>
      <c r="Q229" s="166"/>
      <c r="R229" s="226"/>
      <c r="S229" s="1"/>
      <c r="T229" s="1"/>
      <c r="U229" s="1"/>
      <c r="V229" s="4"/>
      <c r="W229" s="4"/>
      <c r="X229" s="4"/>
      <c r="Y229" s="4"/>
      <c r="Z229" s="4"/>
      <c r="AA229" s="4"/>
      <c r="AB229" s="1"/>
      <c r="AC229" s="1"/>
      <c r="AD229" s="1"/>
      <c r="AE229" s="1"/>
      <c r="AF229" s="1"/>
      <c r="AG229" s="1"/>
      <c r="AH229" s="1"/>
      <c r="AI229" s="1"/>
    </row>
    <row r="230" spans="1:35" s="2" customFormat="1" ht="11.5" x14ac:dyDescent="0.25">
      <c r="A230" s="1"/>
      <c r="B230" s="227"/>
      <c r="C230" s="227"/>
      <c r="D230" s="225"/>
      <c r="E230" s="225"/>
      <c r="F230" s="226"/>
      <c r="G230" s="166"/>
      <c r="H230" s="226"/>
      <c r="I230" s="166"/>
      <c r="J230" s="226"/>
      <c r="K230" s="166"/>
      <c r="L230" s="226"/>
      <c r="M230" s="166"/>
      <c r="N230" s="226"/>
      <c r="O230" s="166"/>
      <c r="P230" s="226"/>
      <c r="Q230" s="166"/>
      <c r="R230" s="226"/>
      <c r="S230" s="1"/>
      <c r="T230" s="1"/>
      <c r="U230" s="1"/>
      <c r="V230" s="4"/>
      <c r="W230" s="4"/>
      <c r="X230" s="4"/>
      <c r="Y230" s="4"/>
      <c r="Z230" s="4"/>
      <c r="AA230" s="4"/>
      <c r="AB230" s="1"/>
      <c r="AC230" s="1"/>
      <c r="AD230" s="1"/>
      <c r="AE230" s="1"/>
      <c r="AF230" s="1"/>
      <c r="AG230" s="1"/>
      <c r="AH230" s="1"/>
      <c r="AI230" s="1"/>
    </row>
    <row r="231" spans="1:35" s="2" customFormat="1" ht="11.5" x14ac:dyDescent="0.25">
      <c r="A231" s="1"/>
      <c r="B231" s="227"/>
      <c r="C231" s="227"/>
      <c r="D231" s="225"/>
      <c r="E231" s="225"/>
      <c r="F231" s="226"/>
      <c r="G231" s="166"/>
      <c r="H231" s="226"/>
      <c r="I231" s="166"/>
      <c r="J231" s="226"/>
      <c r="K231" s="166"/>
      <c r="L231" s="226"/>
      <c r="M231" s="166"/>
      <c r="N231" s="226"/>
      <c r="O231" s="166"/>
      <c r="P231" s="226"/>
      <c r="Q231" s="166"/>
      <c r="R231" s="226"/>
      <c r="S231" s="1"/>
      <c r="T231" s="1"/>
      <c r="U231" s="1"/>
      <c r="V231" s="4"/>
      <c r="W231" s="4"/>
      <c r="X231" s="4"/>
      <c r="Y231" s="4"/>
      <c r="Z231" s="4"/>
      <c r="AA231" s="4"/>
      <c r="AB231" s="1"/>
      <c r="AC231" s="1"/>
      <c r="AD231" s="1"/>
      <c r="AE231" s="1"/>
      <c r="AF231" s="1"/>
      <c r="AG231" s="1"/>
      <c r="AH231" s="1"/>
      <c r="AI231" s="1"/>
    </row>
    <row r="232" spans="1:35" s="2" customFormat="1" ht="11.5" x14ac:dyDescent="0.25">
      <c r="A232" s="1"/>
      <c r="B232" s="227"/>
      <c r="C232" s="227"/>
      <c r="D232" s="225"/>
      <c r="E232" s="225"/>
      <c r="F232" s="226"/>
      <c r="G232" s="166"/>
      <c r="H232" s="226"/>
      <c r="I232" s="166"/>
      <c r="J232" s="226"/>
      <c r="K232" s="166"/>
      <c r="L232" s="226"/>
      <c r="M232" s="166"/>
      <c r="N232" s="226"/>
      <c r="O232" s="166"/>
      <c r="P232" s="226"/>
      <c r="Q232" s="166"/>
      <c r="R232" s="226"/>
      <c r="S232" s="1"/>
      <c r="T232" s="1"/>
      <c r="U232" s="1"/>
      <c r="V232" s="4"/>
      <c r="W232" s="4"/>
      <c r="X232" s="4"/>
      <c r="Y232" s="4"/>
      <c r="Z232" s="4"/>
      <c r="AA232" s="4"/>
      <c r="AB232" s="1"/>
      <c r="AC232" s="1"/>
      <c r="AD232" s="1"/>
      <c r="AE232" s="1"/>
      <c r="AF232" s="1"/>
      <c r="AG232" s="1"/>
      <c r="AH232" s="1"/>
      <c r="AI232" s="1"/>
    </row>
    <row r="233" spans="1:35" s="2" customFormat="1" ht="11.5" x14ac:dyDescent="0.25">
      <c r="A233" s="1"/>
      <c r="B233" s="227"/>
      <c r="C233" s="227"/>
      <c r="D233" s="225"/>
      <c r="E233" s="225"/>
      <c r="F233" s="226"/>
      <c r="G233" s="166"/>
      <c r="H233" s="226"/>
      <c r="I233" s="166"/>
      <c r="J233" s="226"/>
      <c r="K233" s="166"/>
      <c r="L233" s="226"/>
      <c r="M233" s="166"/>
      <c r="N233" s="226"/>
      <c r="O233" s="166"/>
      <c r="P233" s="226"/>
      <c r="Q233" s="166"/>
      <c r="R233" s="226"/>
      <c r="S233" s="1"/>
      <c r="T233" s="1"/>
      <c r="U233" s="1"/>
      <c r="V233" s="4"/>
      <c r="W233" s="4"/>
      <c r="X233" s="4"/>
      <c r="Y233" s="4"/>
      <c r="Z233" s="4"/>
      <c r="AA233" s="4"/>
      <c r="AB233" s="1"/>
      <c r="AC233" s="1"/>
      <c r="AD233" s="1"/>
      <c r="AE233" s="1"/>
      <c r="AF233" s="1"/>
      <c r="AG233" s="1"/>
      <c r="AH233" s="1"/>
      <c r="AI233" s="1"/>
    </row>
    <row r="234" spans="1:35" s="2" customFormat="1" ht="11.5" x14ac:dyDescent="0.25">
      <c r="A234" s="1"/>
      <c r="B234" s="227"/>
      <c r="C234" s="227"/>
      <c r="D234" s="225"/>
      <c r="E234" s="225"/>
      <c r="F234" s="226"/>
      <c r="G234" s="166"/>
      <c r="H234" s="226"/>
      <c r="I234" s="166"/>
      <c r="J234" s="226"/>
      <c r="K234" s="166"/>
      <c r="L234" s="226"/>
      <c r="M234" s="166"/>
      <c r="N234" s="226"/>
      <c r="O234" s="166"/>
      <c r="P234" s="226"/>
      <c r="Q234" s="166"/>
      <c r="R234" s="226"/>
      <c r="S234" s="1"/>
      <c r="T234" s="1"/>
      <c r="U234" s="1"/>
      <c r="V234" s="4"/>
      <c r="W234" s="4"/>
      <c r="X234" s="4"/>
      <c r="Y234" s="4"/>
      <c r="Z234" s="4"/>
      <c r="AA234" s="4"/>
      <c r="AB234" s="1"/>
      <c r="AC234" s="1"/>
      <c r="AD234" s="1"/>
      <c r="AE234" s="1"/>
      <c r="AF234" s="1"/>
      <c r="AG234" s="1"/>
      <c r="AH234" s="1"/>
      <c r="AI234" s="1"/>
    </row>
    <row r="235" spans="1:35" s="2" customFormat="1" ht="11.5" x14ac:dyDescent="0.25">
      <c r="A235" s="1"/>
      <c r="B235" s="227"/>
      <c r="C235" s="227"/>
      <c r="D235" s="225"/>
      <c r="E235" s="225"/>
      <c r="F235" s="226"/>
      <c r="G235" s="166"/>
      <c r="H235" s="226"/>
      <c r="I235" s="166"/>
      <c r="J235" s="226"/>
      <c r="K235" s="166"/>
      <c r="L235" s="226"/>
      <c r="M235" s="166"/>
      <c r="N235" s="226"/>
      <c r="O235" s="166"/>
      <c r="P235" s="226"/>
      <c r="Q235" s="166"/>
      <c r="R235" s="226"/>
      <c r="S235" s="1"/>
      <c r="T235" s="1"/>
      <c r="U235" s="1"/>
      <c r="V235" s="4"/>
      <c r="W235" s="4"/>
      <c r="X235" s="4"/>
      <c r="Y235" s="4"/>
      <c r="Z235" s="4"/>
      <c r="AA235" s="4"/>
      <c r="AB235" s="1"/>
      <c r="AC235" s="1"/>
      <c r="AD235" s="1"/>
      <c r="AE235" s="1"/>
      <c r="AF235" s="1"/>
      <c r="AG235" s="1"/>
      <c r="AH235" s="1"/>
      <c r="AI235" s="1"/>
    </row>
    <row r="236" spans="1:35" s="2" customFormat="1" ht="11.5" x14ac:dyDescent="0.25">
      <c r="A236" s="1"/>
      <c r="B236" s="227"/>
      <c r="C236" s="227"/>
      <c r="D236" s="225"/>
      <c r="E236" s="225"/>
      <c r="F236" s="226"/>
      <c r="G236" s="166"/>
      <c r="H236" s="226"/>
      <c r="I236" s="166"/>
      <c r="J236" s="226"/>
      <c r="K236" s="166"/>
      <c r="L236" s="226"/>
      <c r="M236" s="166"/>
      <c r="N236" s="226"/>
      <c r="O236" s="166"/>
      <c r="P236" s="226"/>
      <c r="Q236" s="166"/>
      <c r="R236" s="226"/>
      <c r="S236" s="1"/>
      <c r="T236" s="1"/>
      <c r="U236" s="1"/>
      <c r="V236" s="4"/>
      <c r="W236" s="4"/>
      <c r="X236" s="4"/>
      <c r="Y236" s="4"/>
      <c r="Z236" s="4"/>
      <c r="AA236" s="4"/>
      <c r="AB236" s="1"/>
      <c r="AC236" s="1"/>
      <c r="AD236" s="1"/>
      <c r="AE236" s="1"/>
      <c r="AF236" s="1"/>
      <c r="AG236" s="1"/>
      <c r="AH236" s="1"/>
      <c r="AI236" s="1"/>
    </row>
    <row r="237" spans="1:35" s="2" customFormat="1" ht="11.5" x14ac:dyDescent="0.25">
      <c r="A237" s="1"/>
      <c r="B237" s="227"/>
      <c r="C237" s="227"/>
      <c r="D237" s="225"/>
      <c r="E237" s="225"/>
      <c r="F237" s="226"/>
      <c r="G237" s="166"/>
      <c r="H237" s="226"/>
      <c r="I237" s="166"/>
      <c r="J237" s="226"/>
      <c r="K237" s="166"/>
      <c r="L237" s="226"/>
      <c r="M237" s="166"/>
      <c r="N237" s="226"/>
      <c r="O237" s="166"/>
      <c r="P237" s="226"/>
      <c r="Q237" s="166"/>
      <c r="R237" s="226"/>
      <c r="S237" s="1"/>
      <c r="T237" s="1"/>
      <c r="U237" s="1"/>
      <c r="V237" s="4"/>
      <c r="W237" s="4"/>
      <c r="X237" s="4"/>
      <c r="Y237" s="4"/>
      <c r="Z237" s="4"/>
      <c r="AA237" s="4"/>
      <c r="AB237" s="1"/>
      <c r="AC237" s="1"/>
      <c r="AD237" s="1"/>
      <c r="AE237" s="1"/>
      <c r="AF237" s="1"/>
      <c r="AG237" s="1"/>
      <c r="AH237" s="1"/>
      <c r="AI237" s="1"/>
    </row>
    <row r="238" spans="1:35" s="2" customFormat="1" ht="11.5" x14ac:dyDescent="0.25">
      <c r="A238" s="1"/>
      <c r="B238" s="227"/>
      <c r="C238" s="227"/>
      <c r="D238" s="225"/>
      <c r="E238" s="225"/>
      <c r="F238" s="226"/>
      <c r="G238" s="166"/>
      <c r="H238" s="226"/>
      <c r="I238" s="166"/>
      <c r="J238" s="226"/>
      <c r="K238" s="166"/>
      <c r="L238" s="226"/>
      <c r="M238" s="166"/>
      <c r="N238" s="226"/>
      <c r="O238" s="166"/>
      <c r="P238" s="226"/>
      <c r="Q238" s="166"/>
      <c r="R238" s="226"/>
      <c r="S238" s="1"/>
      <c r="T238" s="1"/>
      <c r="U238" s="1"/>
      <c r="V238" s="4"/>
      <c r="W238" s="4"/>
      <c r="X238" s="4"/>
      <c r="Y238" s="4"/>
      <c r="Z238" s="4"/>
      <c r="AA238" s="4"/>
      <c r="AB238" s="1"/>
      <c r="AC238" s="1"/>
      <c r="AD238" s="1"/>
      <c r="AE238" s="1"/>
      <c r="AF238" s="1"/>
      <c r="AG238" s="1"/>
      <c r="AH238" s="1"/>
      <c r="AI238" s="1"/>
    </row>
    <row r="239" spans="1:35" s="2" customFormat="1" ht="11.5" x14ac:dyDescent="0.25">
      <c r="A239" s="1"/>
      <c r="B239" s="227"/>
      <c r="C239" s="227"/>
      <c r="D239" s="225"/>
      <c r="E239" s="225"/>
      <c r="F239" s="226"/>
      <c r="G239" s="166"/>
      <c r="H239" s="226"/>
      <c r="I239" s="166"/>
      <c r="J239" s="226"/>
      <c r="K239" s="166"/>
      <c r="L239" s="226"/>
      <c r="M239" s="166"/>
      <c r="N239" s="226"/>
      <c r="O239" s="166"/>
      <c r="P239" s="226"/>
      <c r="Q239" s="166"/>
      <c r="R239" s="226"/>
      <c r="S239" s="1"/>
      <c r="T239" s="1"/>
      <c r="U239" s="1"/>
      <c r="V239" s="4"/>
      <c r="W239" s="4"/>
      <c r="X239" s="4"/>
      <c r="Y239" s="4"/>
      <c r="Z239" s="4"/>
      <c r="AA239" s="4"/>
      <c r="AB239" s="1"/>
      <c r="AC239" s="1"/>
      <c r="AD239" s="1"/>
      <c r="AE239" s="1"/>
      <c r="AF239" s="1"/>
      <c r="AG239" s="1"/>
      <c r="AH239" s="1"/>
      <c r="AI239" s="1"/>
    </row>
    <row r="240" spans="1:35" s="2" customFormat="1" ht="11.5" x14ac:dyDescent="0.25">
      <c r="A240" s="1"/>
      <c r="B240" s="227"/>
      <c r="C240" s="227"/>
      <c r="D240" s="225"/>
      <c r="E240" s="225"/>
      <c r="F240" s="226"/>
      <c r="G240" s="166"/>
      <c r="H240" s="226"/>
      <c r="I240" s="166"/>
      <c r="J240" s="226"/>
      <c r="K240" s="166"/>
      <c r="L240" s="226"/>
      <c r="M240" s="166"/>
      <c r="N240" s="226"/>
      <c r="O240" s="166"/>
      <c r="P240" s="226"/>
      <c r="Q240" s="166"/>
      <c r="R240" s="226"/>
      <c r="S240" s="1"/>
      <c r="T240" s="1"/>
      <c r="U240" s="1"/>
      <c r="V240" s="4"/>
      <c r="W240" s="4"/>
      <c r="X240" s="4"/>
      <c r="Y240" s="4"/>
      <c r="Z240" s="4"/>
      <c r="AA240" s="4"/>
      <c r="AB240" s="1"/>
      <c r="AC240" s="1"/>
      <c r="AD240" s="1"/>
      <c r="AE240" s="1"/>
      <c r="AF240" s="1"/>
      <c r="AG240" s="1"/>
      <c r="AH240" s="1"/>
      <c r="AI240" s="1"/>
    </row>
    <row r="241" spans="1:35" s="2" customFormat="1" ht="11.5" x14ac:dyDescent="0.25">
      <c r="A241" s="1"/>
      <c r="B241" s="227"/>
      <c r="C241" s="227"/>
      <c r="D241" s="225"/>
      <c r="E241" s="225"/>
      <c r="F241" s="226"/>
      <c r="G241" s="166"/>
      <c r="H241" s="226"/>
      <c r="I241" s="166"/>
      <c r="J241" s="226"/>
      <c r="K241" s="166"/>
      <c r="L241" s="226"/>
      <c r="M241" s="166"/>
      <c r="N241" s="226"/>
      <c r="O241" s="166"/>
      <c r="P241" s="226"/>
      <c r="Q241" s="166"/>
      <c r="R241" s="226"/>
      <c r="S241" s="1"/>
      <c r="T241" s="1"/>
      <c r="U241" s="1"/>
      <c r="V241" s="4"/>
      <c r="W241" s="4"/>
      <c r="X241" s="4"/>
      <c r="Y241" s="4"/>
      <c r="Z241" s="4"/>
      <c r="AA241" s="4"/>
      <c r="AB241" s="1"/>
      <c r="AC241" s="1"/>
      <c r="AD241" s="1"/>
      <c r="AE241" s="1"/>
      <c r="AF241" s="1"/>
      <c r="AG241" s="1"/>
      <c r="AH241" s="1"/>
      <c r="AI241" s="1"/>
    </row>
    <row r="242" spans="1:35" s="2" customFormat="1" ht="11.5" x14ac:dyDescent="0.25">
      <c r="A242" s="1"/>
      <c r="B242" s="227"/>
      <c r="C242" s="227"/>
      <c r="D242" s="225"/>
      <c r="E242" s="225"/>
      <c r="F242" s="226"/>
      <c r="G242" s="166"/>
      <c r="H242" s="226"/>
      <c r="I242" s="166"/>
      <c r="J242" s="226"/>
      <c r="K242" s="166"/>
      <c r="L242" s="226"/>
      <c r="M242" s="166"/>
      <c r="N242" s="226"/>
      <c r="O242" s="166"/>
      <c r="P242" s="226"/>
      <c r="Q242" s="166"/>
      <c r="R242" s="226"/>
      <c r="S242" s="1"/>
      <c r="T242" s="1"/>
      <c r="U242" s="1"/>
      <c r="V242" s="4"/>
      <c r="W242" s="4"/>
      <c r="X242" s="4"/>
      <c r="Y242" s="4"/>
      <c r="Z242" s="4"/>
      <c r="AA242" s="4"/>
      <c r="AB242" s="1"/>
      <c r="AC242" s="1"/>
      <c r="AD242" s="1"/>
      <c r="AE242" s="1"/>
      <c r="AF242" s="1"/>
      <c r="AG242" s="1"/>
      <c r="AH242" s="1"/>
      <c r="AI242" s="1"/>
    </row>
    <row r="243" spans="1:35" s="2" customFormat="1" ht="11.5" x14ac:dyDescent="0.25">
      <c r="A243" s="1"/>
      <c r="B243" s="227"/>
      <c r="C243" s="227"/>
      <c r="D243" s="225"/>
      <c r="E243" s="225"/>
      <c r="F243" s="226"/>
      <c r="G243" s="166"/>
      <c r="H243" s="226"/>
      <c r="I243" s="166"/>
      <c r="J243" s="226"/>
      <c r="K243" s="166"/>
      <c r="L243" s="226"/>
      <c r="M243" s="166"/>
      <c r="N243" s="226"/>
      <c r="O243" s="166"/>
      <c r="P243" s="226"/>
      <c r="Q243" s="166"/>
      <c r="R243" s="226"/>
      <c r="S243" s="1"/>
      <c r="T243" s="1"/>
      <c r="U243" s="1"/>
      <c r="V243" s="4"/>
      <c r="W243" s="4"/>
      <c r="X243" s="4"/>
      <c r="Y243" s="4"/>
      <c r="Z243" s="4"/>
      <c r="AA243" s="4"/>
      <c r="AB243" s="1"/>
      <c r="AC243" s="1"/>
      <c r="AD243" s="1"/>
      <c r="AE243" s="1"/>
      <c r="AF243" s="1"/>
      <c r="AG243" s="1"/>
      <c r="AH243" s="1"/>
      <c r="AI243" s="1"/>
    </row>
    <row r="244" spans="1:35" s="2" customFormat="1" ht="11.5" x14ac:dyDescent="0.25">
      <c r="A244" s="1"/>
      <c r="B244" s="227"/>
      <c r="C244" s="227"/>
      <c r="D244" s="225"/>
      <c r="E244" s="225"/>
      <c r="F244" s="226"/>
      <c r="G244" s="166"/>
      <c r="H244" s="226"/>
      <c r="I244" s="166"/>
      <c r="J244" s="226"/>
      <c r="K244" s="166"/>
      <c r="L244" s="226"/>
      <c r="M244" s="166"/>
      <c r="N244" s="226"/>
      <c r="O244" s="166"/>
      <c r="P244" s="226"/>
      <c r="Q244" s="166"/>
      <c r="R244" s="226"/>
      <c r="S244" s="1"/>
      <c r="T244" s="1"/>
      <c r="U244" s="1"/>
      <c r="V244" s="4"/>
      <c r="W244" s="4"/>
      <c r="X244" s="4"/>
      <c r="Y244" s="4"/>
      <c r="Z244" s="4"/>
      <c r="AA244" s="4"/>
      <c r="AB244" s="1"/>
      <c r="AC244" s="1"/>
      <c r="AD244" s="1"/>
      <c r="AE244" s="1"/>
      <c r="AF244" s="1"/>
      <c r="AG244" s="1"/>
      <c r="AH244" s="1"/>
      <c r="AI244" s="1"/>
    </row>
    <row r="245" spans="1:35" s="2" customFormat="1" ht="11.5" x14ac:dyDescent="0.25">
      <c r="A245" s="1"/>
      <c r="B245" s="227"/>
      <c r="C245" s="227"/>
      <c r="D245" s="225"/>
      <c r="E245" s="225"/>
      <c r="F245" s="226"/>
      <c r="G245" s="166"/>
      <c r="H245" s="226"/>
      <c r="I245" s="166"/>
      <c r="J245" s="226"/>
      <c r="K245" s="166"/>
      <c r="L245" s="226"/>
      <c r="M245" s="166"/>
      <c r="N245" s="226"/>
      <c r="O245" s="166"/>
      <c r="P245" s="226"/>
      <c r="Q245" s="166"/>
      <c r="R245" s="226"/>
      <c r="S245" s="1"/>
      <c r="T245" s="1"/>
      <c r="U245" s="1"/>
      <c r="V245" s="4"/>
      <c r="W245" s="4"/>
      <c r="X245" s="4"/>
      <c r="Y245" s="4"/>
      <c r="Z245" s="4"/>
      <c r="AA245" s="4"/>
      <c r="AB245" s="1"/>
      <c r="AC245" s="1"/>
      <c r="AD245" s="1"/>
      <c r="AE245" s="1"/>
      <c r="AF245" s="1"/>
      <c r="AG245" s="1"/>
      <c r="AH245" s="1"/>
      <c r="AI245" s="1"/>
    </row>
    <row r="246" spans="1:35" s="2" customFormat="1" ht="11.5" x14ac:dyDescent="0.25">
      <c r="A246" s="1"/>
      <c r="B246" s="227"/>
      <c r="C246" s="227"/>
      <c r="D246" s="225"/>
      <c r="E246" s="225"/>
      <c r="F246" s="226"/>
      <c r="G246" s="166"/>
      <c r="H246" s="226"/>
      <c r="I246" s="166"/>
      <c r="J246" s="226"/>
      <c r="K246" s="166"/>
      <c r="L246" s="226"/>
      <c r="M246" s="166"/>
      <c r="N246" s="226"/>
      <c r="O246" s="166"/>
      <c r="P246" s="226"/>
      <c r="Q246" s="166"/>
      <c r="R246" s="226"/>
      <c r="S246" s="1"/>
      <c r="T246" s="1"/>
      <c r="U246" s="1"/>
      <c r="V246" s="4"/>
      <c r="W246" s="4"/>
      <c r="X246" s="4"/>
      <c r="Y246" s="4"/>
      <c r="Z246" s="4"/>
      <c r="AA246" s="4"/>
      <c r="AB246" s="1"/>
      <c r="AC246" s="1"/>
      <c r="AD246" s="1"/>
      <c r="AE246" s="1"/>
      <c r="AF246" s="1"/>
      <c r="AG246" s="1"/>
      <c r="AH246" s="1"/>
      <c r="AI246" s="1"/>
    </row>
    <row r="247" spans="1:35" s="2" customFormat="1" ht="11.5" x14ac:dyDescent="0.25">
      <c r="A247" s="1"/>
      <c r="B247" s="227"/>
      <c r="C247" s="227"/>
      <c r="D247" s="225"/>
      <c r="E247" s="225"/>
      <c r="F247" s="226"/>
      <c r="G247" s="166"/>
      <c r="H247" s="226"/>
      <c r="I247" s="166"/>
      <c r="J247" s="226"/>
      <c r="K247" s="166"/>
      <c r="L247" s="226"/>
      <c r="M247" s="166"/>
      <c r="N247" s="226"/>
      <c r="O247" s="166"/>
      <c r="P247" s="226"/>
      <c r="Q247" s="166"/>
      <c r="R247" s="226"/>
      <c r="S247" s="1"/>
      <c r="T247" s="1"/>
      <c r="U247" s="1"/>
      <c r="V247" s="4"/>
      <c r="W247" s="4"/>
      <c r="X247" s="4"/>
      <c r="Y247" s="4"/>
      <c r="Z247" s="4"/>
      <c r="AA247" s="4"/>
      <c r="AB247" s="1"/>
      <c r="AC247" s="1"/>
      <c r="AD247" s="1"/>
      <c r="AE247" s="1"/>
      <c r="AF247" s="1"/>
      <c r="AG247" s="1"/>
      <c r="AH247" s="1"/>
      <c r="AI247" s="1"/>
    </row>
    <row r="248" spans="1:35" s="2" customFormat="1" ht="11.5" x14ac:dyDescent="0.25">
      <c r="A248" s="1"/>
      <c r="B248" s="227"/>
      <c r="C248" s="227"/>
      <c r="D248" s="225"/>
      <c r="E248" s="225"/>
      <c r="F248" s="226"/>
      <c r="G248" s="166"/>
      <c r="H248" s="226"/>
      <c r="I248" s="166"/>
      <c r="J248" s="226"/>
      <c r="K248" s="166"/>
      <c r="L248" s="226"/>
      <c r="M248" s="166"/>
      <c r="N248" s="226"/>
      <c r="O248" s="166"/>
      <c r="P248" s="226"/>
      <c r="Q248" s="166"/>
      <c r="R248" s="226"/>
      <c r="S248" s="1"/>
      <c r="T248" s="1"/>
      <c r="U248" s="1"/>
      <c r="V248" s="4"/>
      <c r="W248" s="4"/>
      <c r="X248" s="4"/>
      <c r="Y248" s="4"/>
      <c r="Z248" s="4"/>
      <c r="AA248" s="4"/>
      <c r="AB248" s="1"/>
      <c r="AC248" s="1"/>
      <c r="AD248" s="1"/>
      <c r="AE248" s="1"/>
      <c r="AF248" s="1"/>
      <c r="AG248" s="1"/>
      <c r="AH248" s="1"/>
      <c r="AI248" s="1"/>
    </row>
    <row r="249" spans="1:35" s="2" customFormat="1" ht="11.5" x14ac:dyDescent="0.25">
      <c r="A249" s="1"/>
      <c r="B249" s="227"/>
      <c r="C249" s="227"/>
      <c r="D249" s="225"/>
      <c r="E249" s="225"/>
      <c r="F249" s="226"/>
      <c r="G249" s="166"/>
      <c r="H249" s="226"/>
      <c r="I249" s="166"/>
      <c r="J249" s="226"/>
      <c r="K249" s="166"/>
      <c r="L249" s="226"/>
      <c r="M249" s="166"/>
      <c r="N249" s="226"/>
      <c r="O249" s="166"/>
      <c r="P249" s="226"/>
      <c r="Q249" s="166"/>
      <c r="R249" s="226"/>
      <c r="S249" s="1"/>
      <c r="T249" s="1"/>
      <c r="U249" s="1"/>
      <c r="V249" s="4"/>
      <c r="W249" s="4"/>
      <c r="X249" s="4"/>
      <c r="Y249" s="4"/>
      <c r="Z249" s="4"/>
      <c r="AA249" s="4"/>
      <c r="AB249" s="1"/>
      <c r="AC249" s="1"/>
      <c r="AD249" s="1"/>
      <c r="AE249" s="1"/>
      <c r="AF249" s="1"/>
      <c r="AG249" s="1"/>
      <c r="AH249" s="1"/>
      <c r="AI249" s="1"/>
    </row>
    <row r="250" spans="1:35" s="2" customFormat="1" ht="11.5" x14ac:dyDescent="0.25">
      <c r="A250" s="1"/>
      <c r="B250" s="227"/>
      <c r="C250" s="227"/>
      <c r="D250" s="225"/>
      <c r="E250" s="225"/>
      <c r="F250" s="226"/>
      <c r="G250" s="166"/>
      <c r="H250" s="226"/>
      <c r="I250" s="166"/>
      <c r="J250" s="226"/>
      <c r="K250" s="166"/>
      <c r="L250" s="226"/>
      <c r="M250" s="166"/>
      <c r="N250" s="226"/>
      <c r="O250" s="166"/>
      <c r="P250" s="226"/>
      <c r="Q250" s="166"/>
      <c r="R250" s="226"/>
      <c r="S250" s="1"/>
      <c r="T250" s="1"/>
      <c r="U250" s="1"/>
      <c r="V250" s="4"/>
      <c r="W250" s="4"/>
      <c r="X250" s="4"/>
      <c r="Y250" s="4"/>
      <c r="Z250" s="4"/>
      <c r="AA250" s="4"/>
      <c r="AB250" s="1"/>
      <c r="AC250" s="1"/>
      <c r="AD250" s="1"/>
      <c r="AE250" s="1"/>
      <c r="AF250" s="1"/>
      <c r="AG250" s="1"/>
      <c r="AH250" s="1"/>
      <c r="AI250" s="1"/>
    </row>
    <row r="251" spans="1:35" s="2" customFormat="1" ht="11.5" x14ac:dyDescent="0.25">
      <c r="A251" s="1"/>
      <c r="B251" s="227"/>
      <c r="C251" s="227"/>
      <c r="D251" s="225"/>
      <c r="E251" s="225"/>
      <c r="F251" s="226"/>
      <c r="G251" s="166"/>
      <c r="H251" s="226"/>
      <c r="I251" s="166"/>
      <c r="J251" s="226"/>
      <c r="K251" s="166"/>
      <c r="L251" s="226"/>
      <c r="M251" s="166"/>
      <c r="N251" s="226"/>
      <c r="O251" s="166"/>
      <c r="P251" s="226"/>
      <c r="Q251" s="166"/>
      <c r="R251" s="226"/>
      <c r="S251" s="1"/>
      <c r="T251" s="1"/>
      <c r="U251" s="1"/>
      <c r="V251" s="4"/>
      <c r="W251" s="4"/>
      <c r="X251" s="4"/>
      <c r="Y251" s="4"/>
      <c r="Z251" s="4"/>
      <c r="AA251" s="4"/>
      <c r="AB251" s="1"/>
      <c r="AC251" s="1"/>
      <c r="AD251" s="1"/>
      <c r="AE251" s="1"/>
      <c r="AF251" s="1"/>
      <c r="AG251" s="1"/>
      <c r="AH251" s="1"/>
      <c r="AI251" s="1"/>
    </row>
    <row r="252" spans="1:35" s="2" customFormat="1" ht="11.5" x14ac:dyDescent="0.25">
      <c r="A252" s="1"/>
      <c r="B252" s="227"/>
      <c r="C252" s="227"/>
      <c r="D252" s="225"/>
      <c r="E252" s="225"/>
      <c r="F252" s="226"/>
      <c r="G252" s="166"/>
      <c r="H252" s="226"/>
      <c r="I252" s="166"/>
      <c r="J252" s="226"/>
      <c r="K252" s="166"/>
      <c r="L252" s="226"/>
      <c r="M252" s="166"/>
      <c r="N252" s="226"/>
      <c r="O252" s="166"/>
      <c r="P252" s="226"/>
      <c r="Q252" s="166"/>
      <c r="R252" s="226"/>
      <c r="S252" s="1"/>
      <c r="T252" s="1"/>
      <c r="U252" s="1"/>
      <c r="V252" s="4"/>
      <c r="W252" s="4"/>
      <c r="X252" s="4"/>
      <c r="Y252" s="4"/>
      <c r="Z252" s="4"/>
      <c r="AA252" s="4"/>
      <c r="AB252" s="1"/>
      <c r="AC252" s="1"/>
      <c r="AD252" s="1"/>
      <c r="AE252" s="1"/>
      <c r="AF252" s="1"/>
      <c r="AG252" s="1"/>
      <c r="AH252" s="1"/>
      <c r="AI252" s="1"/>
    </row>
    <row r="253" spans="1:35" s="2" customFormat="1" ht="11.5" x14ac:dyDescent="0.25">
      <c r="A253" s="1"/>
      <c r="B253" s="227"/>
      <c r="C253" s="227"/>
      <c r="D253" s="225"/>
      <c r="E253" s="225"/>
      <c r="F253" s="226"/>
      <c r="G253" s="166"/>
      <c r="H253" s="226"/>
      <c r="I253" s="166"/>
      <c r="J253" s="226"/>
      <c r="K253" s="166"/>
      <c r="L253" s="226"/>
      <c r="M253" s="166"/>
      <c r="N253" s="226"/>
      <c r="O253" s="166"/>
      <c r="P253" s="226"/>
      <c r="Q253" s="166"/>
      <c r="R253" s="226"/>
      <c r="S253" s="1"/>
      <c r="T253" s="1"/>
      <c r="U253" s="1"/>
      <c r="V253" s="4"/>
      <c r="W253" s="4"/>
      <c r="X253" s="4"/>
      <c r="Y253" s="4"/>
      <c r="Z253" s="4"/>
      <c r="AA253" s="4"/>
      <c r="AB253" s="1"/>
      <c r="AC253" s="1"/>
      <c r="AD253" s="1"/>
      <c r="AE253" s="1"/>
      <c r="AF253" s="1"/>
      <c r="AG253" s="1"/>
      <c r="AH253" s="1"/>
      <c r="AI253" s="1"/>
    </row>
    <row r="254" spans="1:35" s="2" customFormat="1" ht="11.5" x14ac:dyDescent="0.25">
      <c r="A254" s="1"/>
      <c r="B254" s="227"/>
      <c r="C254" s="227"/>
      <c r="D254" s="225"/>
      <c r="E254" s="225"/>
      <c r="F254" s="226"/>
      <c r="G254" s="166"/>
      <c r="H254" s="226"/>
      <c r="I254" s="166"/>
      <c r="J254" s="226"/>
      <c r="K254" s="166"/>
      <c r="L254" s="226"/>
      <c r="M254" s="166"/>
      <c r="N254" s="226"/>
      <c r="O254" s="166"/>
      <c r="P254" s="226"/>
      <c r="Q254" s="166"/>
      <c r="R254" s="226"/>
      <c r="S254" s="1"/>
      <c r="T254" s="1"/>
      <c r="U254" s="1"/>
      <c r="V254" s="4"/>
      <c r="W254" s="4"/>
      <c r="X254" s="4"/>
      <c r="Y254" s="4"/>
      <c r="Z254" s="4"/>
      <c r="AA254" s="4"/>
      <c r="AB254" s="1"/>
      <c r="AC254" s="1"/>
      <c r="AD254" s="1"/>
      <c r="AE254" s="1"/>
      <c r="AF254" s="1"/>
      <c r="AG254" s="1"/>
      <c r="AH254" s="1"/>
      <c r="AI254" s="1"/>
    </row>
    <row r="255" spans="1:35" s="2" customFormat="1" ht="11.5" x14ac:dyDescent="0.25">
      <c r="A255" s="1"/>
      <c r="B255" s="227"/>
      <c r="C255" s="227"/>
      <c r="D255" s="225"/>
      <c r="E255" s="225"/>
      <c r="F255" s="226"/>
      <c r="G255" s="166"/>
      <c r="H255" s="226"/>
      <c r="I255" s="166"/>
      <c r="J255" s="226"/>
      <c r="K255" s="166"/>
      <c r="L255" s="226"/>
      <c r="M255" s="166"/>
      <c r="N255" s="226"/>
      <c r="O255" s="166"/>
      <c r="P255" s="226"/>
      <c r="Q255" s="166"/>
      <c r="R255" s="226"/>
      <c r="S255" s="1"/>
      <c r="T255" s="1"/>
      <c r="U255" s="1"/>
      <c r="V255" s="4"/>
      <c r="W255" s="4"/>
      <c r="X255" s="4"/>
      <c r="Y255" s="4"/>
      <c r="Z255" s="4"/>
      <c r="AA255" s="4"/>
      <c r="AB255" s="1"/>
      <c r="AC255" s="1"/>
      <c r="AD255" s="1"/>
      <c r="AE255" s="1"/>
      <c r="AF255" s="1"/>
      <c r="AG255" s="1"/>
      <c r="AH255" s="1"/>
      <c r="AI255" s="1"/>
    </row>
    <row r="256" spans="1:35" s="2" customFormat="1" ht="11.5" x14ac:dyDescent="0.25">
      <c r="A256" s="1"/>
      <c r="B256" s="227"/>
      <c r="C256" s="227"/>
      <c r="D256" s="225"/>
      <c r="E256" s="225"/>
      <c r="F256" s="226"/>
      <c r="G256" s="166"/>
      <c r="H256" s="226"/>
      <c r="I256" s="166"/>
      <c r="J256" s="226"/>
      <c r="K256" s="166"/>
      <c r="L256" s="226"/>
      <c r="M256" s="166"/>
      <c r="N256" s="226"/>
      <c r="O256" s="166"/>
      <c r="P256" s="226"/>
      <c r="Q256" s="166"/>
      <c r="R256" s="226"/>
      <c r="S256" s="1"/>
      <c r="T256" s="1"/>
      <c r="U256" s="1"/>
      <c r="V256" s="4"/>
      <c r="W256" s="4"/>
      <c r="X256" s="4"/>
      <c r="Y256" s="4"/>
      <c r="Z256" s="4"/>
      <c r="AA256" s="4"/>
      <c r="AB256" s="1"/>
      <c r="AC256" s="1"/>
      <c r="AD256" s="1"/>
      <c r="AE256" s="1"/>
      <c r="AF256" s="1"/>
      <c r="AG256" s="1"/>
      <c r="AH256" s="1"/>
      <c r="AI256" s="1"/>
    </row>
    <row r="257" spans="1:35" s="2" customFormat="1" ht="11.5" x14ac:dyDescent="0.25">
      <c r="A257" s="1"/>
      <c r="B257" s="227"/>
      <c r="C257" s="227"/>
      <c r="D257" s="225"/>
      <c r="E257" s="225"/>
      <c r="F257" s="226"/>
      <c r="G257" s="166"/>
      <c r="H257" s="226"/>
      <c r="I257" s="166"/>
      <c r="J257" s="226"/>
      <c r="K257" s="166"/>
      <c r="L257" s="226"/>
      <c r="M257" s="166"/>
      <c r="N257" s="226"/>
      <c r="O257" s="166"/>
      <c r="P257" s="226"/>
      <c r="Q257" s="166"/>
      <c r="R257" s="226"/>
      <c r="S257" s="1"/>
      <c r="T257" s="1"/>
      <c r="U257" s="1"/>
      <c r="V257" s="4"/>
      <c r="W257" s="4"/>
      <c r="X257" s="4"/>
      <c r="Y257" s="4"/>
      <c r="Z257" s="4"/>
      <c r="AA257" s="4"/>
      <c r="AB257" s="1"/>
      <c r="AC257" s="1"/>
      <c r="AD257" s="1"/>
      <c r="AE257" s="1"/>
      <c r="AF257" s="1"/>
      <c r="AG257" s="1"/>
      <c r="AH257" s="1"/>
      <c r="AI257" s="1"/>
    </row>
    <row r="258" spans="1:35" s="2" customFormat="1" ht="11.5" x14ac:dyDescent="0.25">
      <c r="A258" s="1"/>
      <c r="B258" s="227"/>
      <c r="C258" s="227"/>
      <c r="D258" s="225"/>
      <c r="E258" s="225"/>
      <c r="F258" s="226"/>
      <c r="G258" s="166"/>
      <c r="H258" s="226"/>
      <c r="I258" s="166"/>
      <c r="J258" s="226"/>
      <c r="K258" s="166"/>
      <c r="L258" s="226"/>
      <c r="M258" s="166"/>
      <c r="N258" s="226"/>
      <c r="O258" s="166"/>
      <c r="P258" s="226"/>
      <c r="Q258" s="166"/>
      <c r="R258" s="226"/>
      <c r="S258" s="1"/>
      <c r="T258" s="1"/>
      <c r="U258" s="1"/>
      <c r="V258" s="4"/>
      <c r="W258" s="4"/>
      <c r="X258" s="4"/>
      <c r="Y258" s="4"/>
      <c r="Z258" s="4"/>
      <c r="AA258" s="4"/>
      <c r="AB258" s="1"/>
      <c r="AC258" s="1"/>
      <c r="AD258" s="1"/>
      <c r="AE258" s="1"/>
      <c r="AF258" s="1"/>
      <c r="AG258" s="1"/>
      <c r="AH258" s="1"/>
      <c r="AI258" s="1"/>
    </row>
    <row r="259" spans="1:35" s="2" customFormat="1" ht="11.5" x14ac:dyDescent="0.25">
      <c r="A259" s="1"/>
      <c r="B259" s="227"/>
      <c r="C259" s="227"/>
      <c r="D259" s="225"/>
      <c r="E259" s="225"/>
      <c r="F259" s="226"/>
      <c r="G259" s="166"/>
      <c r="H259" s="226"/>
      <c r="I259" s="166"/>
      <c r="J259" s="226"/>
      <c r="K259" s="166"/>
      <c r="L259" s="226"/>
      <c r="M259" s="166"/>
      <c r="N259" s="226"/>
      <c r="O259" s="166"/>
      <c r="P259" s="226"/>
      <c r="Q259" s="166"/>
      <c r="R259" s="226"/>
      <c r="S259" s="1"/>
      <c r="T259" s="1"/>
      <c r="U259" s="1"/>
      <c r="V259" s="4"/>
      <c r="W259" s="4"/>
      <c r="X259" s="4"/>
      <c r="Y259" s="4"/>
      <c r="Z259" s="4"/>
      <c r="AA259" s="4"/>
      <c r="AB259" s="1"/>
      <c r="AC259" s="1"/>
      <c r="AD259" s="1"/>
      <c r="AE259" s="1"/>
      <c r="AF259" s="1"/>
      <c r="AG259" s="1"/>
      <c r="AH259" s="1"/>
      <c r="AI259" s="1"/>
    </row>
    <row r="260" spans="1:35" s="2" customFormat="1" ht="11.5" x14ac:dyDescent="0.25">
      <c r="A260" s="1"/>
      <c r="B260" s="227"/>
      <c r="C260" s="227"/>
      <c r="D260" s="225"/>
      <c r="E260" s="225"/>
      <c r="F260" s="226"/>
      <c r="G260" s="166"/>
      <c r="H260" s="226"/>
      <c r="I260" s="166"/>
      <c r="J260" s="226"/>
      <c r="K260" s="166"/>
      <c r="L260" s="226"/>
      <c r="M260" s="166"/>
      <c r="N260" s="226"/>
      <c r="O260" s="166"/>
      <c r="P260" s="226"/>
      <c r="Q260" s="166"/>
      <c r="R260" s="226"/>
      <c r="S260" s="1"/>
      <c r="T260" s="1"/>
      <c r="U260" s="1"/>
      <c r="V260" s="4"/>
      <c r="W260" s="4"/>
      <c r="X260" s="4"/>
      <c r="Y260" s="4"/>
      <c r="Z260" s="4"/>
      <c r="AA260" s="4"/>
      <c r="AB260" s="1"/>
      <c r="AC260" s="1"/>
      <c r="AD260" s="1"/>
      <c r="AE260" s="1"/>
      <c r="AF260" s="1"/>
      <c r="AG260" s="1"/>
      <c r="AH260" s="1"/>
      <c r="AI260" s="1"/>
    </row>
    <row r="261" spans="1:35" s="2" customFormat="1" ht="11.5" x14ac:dyDescent="0.25">
      <c r="A261" s="1"/>
      <c r="B261" s="227"/>
      <c r="C261" s="227"/>
      <c r="D261" s="225"/>
      <c r="E261" s="225"/>
      <c r="F261" s="226"/>
      <c r="G261" s="166"/>
      <c r="H261" s="226"/>
      <c r="I261" s="166"/>
      <c r="J261" s="226"/>
      <c r="K261" s="166"/>
      <c r="L261" s="226"/>
      <c r="M261" s="166"/>
      <c r="N261" s="226"/>
      <c r="O261" s="166"/>
      <c r="P261" s="226"/>
      <c r="Q261" s="166"/>
      <c r="R261" s="226"/>
      <c r="S261" s="1"/>
      <c r="T261" s="1"/>
      <c r="U261" s="1"/>
      <c r="V261" s="4"/>
      <c r="W261" s="4"/>
      <c r="X261" s="4"/>
      <c r="Y261" s="4"/>
      <c r="Z261" s="4"/>
      <c r="AA261" s="4"/>
      <c r="AB261" s="1"/>
      <c r="AC261" s="1"/>
      <c r="AD261" s="1"/>
      <c r="AE261" s="1"/>
      <c r="AF261" s="1"/>
      <c r="AG261" s="1"/>
      <c r="AH261" s="1"/>
      <c r="AI261" s="1"/>
    </row>
    <row r="262" spans="1:35" s="2" customFormat="1" ht="11.5" x14ac:dyDescent="0.25">
      <c r="A262" s="1"/>
      <c r="B262" s="227"/>
      <c r="C262" s="227"/>
      <c r="D262" s="225"/>
      <c r="E262" s="225"/>
      <c r="F262" s="226"/>
      <c r="G262" s="166"/>
      <c r="H262" s="226"/>
      <c r="I262" s="166"/>
      <c r="J262" s="226"/>
      <c r="K262" s="166"/>
      <c r="L262" s="226"/>
      <c r="M262" s="166"/>
      <c r="N262" s="226"/>
      <c r="O262" s="166"/>
      <c r="P262" s="226"/>
      <c r="Q262" s="166"/>
      <c r="R262" s="226"/>
      <c r="S262" s="1"/>
      <c r="T262" s="1"/>
      <c r="U262" s="1"/>
      <c r="V262" s="4"/>
      <c r="W262" s="4"/>
      <c r="X262" s="4"/>
      <c r="Y262" s="4"/>
      <c r="Z262" s="4"/>
      <c r="AA262" s="4"/>
      <c r="AB262" s="1"/>
      <c r="AC262" s="1"/>
      <c r="AD262" s="1"/>
      <c r="AE262" s="1"/>
      <c r="AF262" s="1"/>
      <c r="AG262" s="1"/>
      <c r="AH262" s="1"/>
      <c r="AI262" s="1"/>
    </row>
    <row r="263" spans="1:35" s="2" customFormat="1" ht="11.5" x14ac:dyDescent="0.25">
      <c r="A263" s="1"/>
      <c r="B263" s="227"/>
      <c r="C263" s="227"/>
      <c r="D263" s="225"/>
      <c r="E263" s="225"/>
      <c r="F263" s="226"/>
      <c r="G263" s="166"/>
      <c r="H263" s="226"/>
      <c r="I263" s="166"/>
      <c r="J263" s="226"/>
      <c r="K263" s="166"/>
      <c r="L263" s="226"/>
      <c r="M263" s="166"/>
      <c r="N263" s="226"/>
      <c r="O263" s="166"/>
      <c r="P263" s="226"/>
      <c r="Q263" s="166"/>
      <c r="R263" s="226"/>
      <c r="S263" s="1"/>
      <c r="T263" s="1"/>
      <c r="U263" s="1"/>
      <c r="V263" s="4"/>
      <c r="W263" s="4"/>
      <c r="X263" s="4"/>
      <c r="Y263" s="4"/>
      <c r="Z263" s="4"/>
      <c r="AA263" s="4"/>
      <c r="AB263" s="1"/>
      <c r="AC263" s="1"/>
      <c r="AD263" s="1"/>
      <c r="AE263" s="1"/>
      <c r="AF263" s="1"/>
      <c r="AG263" s="1"/>
      <c r="AH263" s="1"/>
      <c r="AI263" s="1"/>
    </row>
    <row r="264" spans="1:35" s="2" customFormat="1" ht="11.5" x14ac:dyDescent="0.25">
      <c r="A264" s="1"/>
      <c r="B264" s="227"/>
      <c r="C264" s="227"/>
      <c r="D264" s="225"/>
      <c r="E264" s="225"/>
      <c r="F264" s="226"/>
      <c r="G264" s="166"/>
      <c r="H264" s="226"/>
      <c r="I264" s="166"/>
      <c r="J264" s="226"/>
      <c r="K264" s="166"/>
      <c r="L264" s="226"/>
      <c r="M264" s="166"/>
      <c r="N264" s="226"/>
      <c r="O264" s="166"/>
      <c r="P264" s="226"/>
      <c r="Q264" s="166"/>
      <c r="R264" s="226"/>
      <c r="S264" s="1"/>
      <c r="T264" s="1"/>
      <c r="U264" s="1"/>
      <c r="V264" s="4"/>
      <c r="W264" s="4"/>
      <c r="X264" s="4"/>
      <c r="Y264" s="4"/>
      <c r="Z264" s="4"/>
      <c r="AA264" s="4"/>
      <c r="AB264" s="1"/>
      <c r="AC264" s="1"/>
      <c r="AD264" s="1"/>
      <c r="AE264" s="1"/>
      <c r="AF264" s="1"/>
      <c r="AG264" s="1"/>
      <c r="AH264" s="1"/>
      <c r="AI264" s="1"/>
    </row>
    <row r="265" spans="1:35" s="2" customFormat="1" ht="11.5" x14ac:dyDescent="0.25">
      <c r="A265" s="1"/>
      <c r="B265" s="227"/>
      <c r="C265" s="227"/>
      <c r="D265" s="225"/>
      <c r="E265" s="225"/>
      <c r="F265" s="226"/>
      <c r="G265" s="166"/>
      <c r="H265" s="226"/>
      <c r="I265" s="166"/>
      <c r="J265" s="226"/>
      <c r="K265" s="166"/>
      <c r="L265" s="226"/>
      <c r="M265" s="166"/>
      <c r="N265" s="226"/>
      <c r="O265" s="166"/>
      <c r="P265" s="226"/>
      <c r="Q265" s="166"/>
      <c r="R265" s="226"/>
      <c r="S265" s="1"/>
      <c r="T265" s="1"/>
      <c r="U265" s="1"/>
      <c r="V265" s="4"/>
      <c r="W265" s="4"/>
      <c r="X265" s="4"/>
      <c r="Y265" s="4"/>
      <c r="Z265" s="4"/>
      <c r="AA265" s="4"/>
      <c r="AB265" s="1"/>
      <c r="AC265" s="1"/>
      <c r="AD265" s="1"/>
      <c r="AE265" s="1"/>
      <c r="AF265" s="1"/>
      <c r="AG265" s="1"/>
      <c r="AH265" s="1"/>
      <c r="AI265" s="1"/>
    </row>
    <row r="266" spans="1:35" s="2" customFormat="1" ht="11.5" x14ac:dyDescent="0.25">
      <c r="A266" s="1"/>
      <c r="B266" s="227"/>
      <c r="C266" s="227"/>
      <c r="D266" s="225"/>
      <c r="E266" s="225"/>
      <c r="F266" s="226"/>
      <c r="G266" s="166"/>
      <c r="H266" s="226"/>
      <c r="I266" s="166"/>
      <c r="J266" s="226"/>
      <c r="K266" s="166"/>
      <c r="L266" s="226"/>
      <c r="M266" s="166"/>
      <c r="N266" s="226"/>
      <c r="O266" s="166"/>
      <c r="P266" s="226"/>
      <c r="Q266" s="166"/>
      <c r="R266" s="226"/>
      <c r="S266" s="1"/>
      <c r="T266" s="1"/>
      <c r="U266" s="1"/>
      <c r="V266" s="4"/>
      <c r="W266" s="4"/>
      <c r="X266" s="4"/>
      <c r="Y266" s="4"/>
      <c r="Z266" s="4"/>
      <c r="AA266" s="4"/>
      <c r="AB266" s="1"/>
      <c r="AC266" s="1"/>
      <c r="AD266" s="1"/>
      <c r="AE266" s="1"/>
      <c r="AF266" s="1"/>
      <c r="AG266" s="1"/>
      <c r="AH266" s="1"/>
      <c r="AI266" s="1"/>
    </row>
    <row r="267" spans="1:35" s="2" customFormat="1" ht="11.5" x14ac:dyDescent="0.25">
      <c r="A267" s="1"/>
      <c r="B267" s="227"/>
      <c r="C267" s="227"/>
      <c r="D267" s="225"/>
      <c r="E267" s="225"/>
      <c r="F267" s="226"/>
      <c r="G267" s="166"/>
      <c r="H267" s="226"/>
      <c r="I267" s="166"/>
      <c r="J267" s="226"/>
      <c r="K267" s="166"/>
      <c r="L267" s="226"/>
      <c r="M267" s="166"/>
      <c r="N267" s="226"/>
      <c r="O267" s="166"/>
      <c r="P267" s="226"/>
      <c r="Q267" s="166"/>
      <c r="R267" s="226"/>
      <c r="S267" s="1"/>
      <c r="T267" s="1"/>
      <c r="U267" s="1"/>
      <c r="V267" s="4"/>
      <c r="W267" s="4"/>
      <c r="X267" s="4"/>
      <c r="Y267" s="4"/>
      <c r="Z267" s="4"/>
      <c r="AA267" s="4"/>
      <c r="AB267" s="1"/>
      <c r="AC267" s="1"/>
      <c r="AD267" s="1"/>
      <c r="AE267" s="1"/>
      <c r="AF267" s="1"/>
      <c r="AG267" s="1"/>
      <c r="AH267" s="1"/>
      <c r="AI267" s="1"/>
    </row>
    <row r="268" spans="1:35" s="2" customFormat="1" ht="11.5" x14ac:dyDescent="0.25">
      <c r="A268" s="1"/>
      <c r="B268" s="227"/>
      <c r="C268" s="227"/>
      <c r="D268" s="225"/>
      <c r="E268" s="225"/>
      <c r="F268" s="226"/>
      <c r="G268" s="166"/>
      <c r="H268" s="226"/>
      <c r="I268" s="166"/>
      <c r="J268" s="226"/>
      <c r="K268" s="166"/>
      <c r="L268" s="226"/>
      <c r="M268" s="166"/>
      <c r="N268" s="226"/>
      <c r="O268" s="166"/>
      <c r="P268" s="226"/>
      <c r="Q268" s="166"/>
      <c r="R268" s="226"/>
      <c r="S268" s="1"/>
      <c r="T268" s="1"/>
      <c r="U268" s="1"/>
      <c r="V268" s="4"/>
      <c r="W268" s="4"/>
      <c r="X268" s="4"/>
      <c r="Y268" s="4"/>
      <c r="Z268" s="4"/>
      <c r="AA268" s="4"/>
      <c r="AB268" s="1"/>
      <c r="AC268" s="1"/>
      <c r="AD268" s="1"/>
      <c r="AE268" s="1"/>
      <c r="AF268" s="1"/>
      <c r="AG268" s="1"/>
      <c r="AH268" s="1"/>
      <c r="AI268" s="1"/>
    </row>
    <row r="269" spans="1:35" s="2" customFormat="1" ht="11.5" x14ac:dyDescent="0.25">
      <c r="A269" s="1"/>
      <c r="B269" s="227"/>
      <c r="C269" s="227"/>
      <c r="D269" s="225"/>
      <c r="E269" s="225"/>
      <c r="F269" s="226"/>
      <c r="G269" s="166"/>
      <c r="H269" s="226"/>
      <c r="I269" s="166"/>
      <c r="J269" s="226"/>
      <c r="K269" s="166"/>
      <c r="L269" s="226"/>
      <c r="M269" s="166"/>
      <c r="N269" s="226"/>
      <c r="O269" s="166"/>
      <c r="P269" s="226"/>
      <c r="Q269" s="166"/>
      <c r="R269" s="226"/>
      <c r="S269" s="1"/>
      <c r="T269" s="1"/>
      <c r="U269" s="1"/>
      <c r="V269" s="4"/>
      <c r="W269" s="4"/>
      <c r="X269" s="4"/>
      <c r="Y269" s="4"/>
      <c r="Z269" s="4"/>
      <c r="AA269" s="4"/>
      <c r="AB269" s="1"/>
      <c r="AC269" s="1"/>
      <c r="AD269" s="1"/>
      <c r="AE269" s="1"/>
      <c r="AF269" s="1"/>
      <c r="AG269" s="1"/>
      <c r="AH269" s="1"/>
      <c r="AI269" s="1"/>
    </row>
    <row r="270" spans="1:35" s="2" customFormat="1" ht="11.5" x14ac:dyDescent="0.25">
      <c r="A270" s="1"/>
      <c r="B270" s="227"/>
      <c r="C270" s="227"/>
      <c r="D270" s="225"/>
      <c r="E270" s="225"/>
      <c r="F270" s="226"/>
      <c r="G270" s="166"/>
      <c r="H270" s="226"/>
      <c r="I270" s="166"/>
      <c r="J270" s="226"/>
      <c r="K270" s="166"/>
      <c r="L270" s="226"/>
      <c r="M270" s="166"/>
      <c r="N270" s="226"/>
      <c r="O270" s="166"/>
      <c r="P270" s="226"/>
      <c r="Q270" s="166"/>
      <c r="R270" s="226"/>
      <c r="S270" s="1"/>
      <c r="T270" s="1"/>
      <c r="U270" s="1"/>
      <c r="V270" s="4"/>
      <c r="W270" s="4"/>
      <c r="X270" s="4"/>
      <c r="Y270" s="4"/>
      <c r="Z270" s="4"/>
      <c r="AA270" s="4"/>
      <c r="AB270" s="1"/>
      <c r="AC270" s="1"/>
      <c r="AD270" s="1"/>
      <c r="AE270" s="1"/>
      <c r="AF270" s="1"/>
      <c r="AG270" s="1"/>
      <c r="AH270" s="1"/>
      <c r="AI270" s="1"/>
    </row>
    <row r="271" spans="1:35" s="2" customFormat="1" ht="11.5" x14ac:dyDescent="0.25">
      <c r="A271" s="1"/>
      <c r="B271" s="227"/>
      <c r="C271" s="227"/>
      <c r="D271" s="225"/>
      <c r="E271" s="225"/>
      <c r="F271" s="226"/>
      <c r="G271" s="166"/>
      <c r="H271" s="226"/>
      <c r="I271" s="166"/>
      <c r="J271" s="226"/>
      <c r="K271" s="166"/>
      <c r="L271" s="226"/>
      <c r="M271" s="166"/>
      <c r="N271" s="226"/>
      <c r="O271" s="166"/>
      <c r="P271" s="226"/>
      <c r="Q271" s="166"/>
      <c r="R271" s="226"/>
      <c r="S271" s="1"/>
      <c r="T271" s="1"/>
      <c r="U271" s="1"/>
      <c r="V271" s="4"/>
      <c r="W271" s="4"/>
      <c r="X271" s="4"/>
      <c r="Y271" s="4"/>
      <c r="Z271" s="4"/>
      <c r="AA271" s="4"/>
      <c r="AB271" s="1"/>
      <c r="AC271" s="1"/>
      <c r="AD271" s="1"/>
      <c r="AE271" s="1"/>
      <c r="AF271" s="1"/>
      <c r="AG271" s="1"/>
      <c r="AH271" s="1"/>
      <c r="AI271" s="1"/>
    </row>
    <row r="272" spans="1:35" s="2" customFormat="1" ht="11.5" x14ac:dyDescent="0.25">
      <c r="A272" s="1"/>
      <c r="B272" s="227"/>
      <c r="C272" s="227"/>
      <c r="D272" s="225"/>
      <c r="E272" s="225"/>
      <c r="F272" s="226"/>
      <c r="G272" s="166"/>
      <c r="H272" s="226"/>
      <c r="I272" s="166"/>
      <c r="J272" s="226"/>
      <c r="K272" s="166"/>
      <c r="L272" s="226"/>
      <c r="M272" s="166"/>
      <c r="N272" s="226"/>
      <c r="O272" s="166"/>
      <c r="P272" s="226"/>
      <c r="Q272" s="166"/>
      <c r="R272" s="226"/>
      <c r="S272" s="1"/>
      <c r="T272" s="1"/>
      <c r="U272" s="1"/>
      <c r="V272" s="4"/>
      <c r="W272" s="4"/>
      <c r="X272" s="4"/>
      <c r="Y272" s="4"/>
      <c r="Z272" s="4"/>
      <c r="AA272" s="4"/>
      <c r="AB272" s="1"/>
      <c r="AC272" s="1"/>
      <c r="AD272" s="1"/>
      <c r="AE272" s="1"/>
      <c r="AF272" s="1"/>
      <c r="AG272" s="1"/>
      <c r="AH272" s="1"/>
      <c r="AI272" s="1"/>
    </row>
    <row r="273" spans="1:35" s="2" customFormat="1" ht="11.5" x14ac:dyDescent="0.25">
      <c r="A273" s="1"/>
      <c r="B273" s="227"/>
      <c r="C273" s="227"/>
      <c r="D273" s="225"/>
      <c r="E273" s="225"/>
      <c r="F273" s="226"/>
      <c r="G273" s="166"/>
      <c r="H273" s="226"/>
      <c r="I273" s="166"/>
      <c r="J273" s="226"/>
      <c r="K273" s="166"/>
      <c r="L273" s="226"/>
      <c r="M273" s="166"/>
      <c r="N273" s="226"/>
      <c r="O273" s="166"/>
      <c r="P273" s="226"/>
      <c r="Q273" s="166"/>
      <c r="R273" s="226"/>
      <c r="S273" s="1"/>
      <c r="T273" s="1"/>
      <c r="U273" s="1"/>
      <c r="V273" s="4"/>
      <c r="W273" s="4"/>
      <c r="X273" s="4"/>
      <c r="Y273" s="4"/>
      <c r="Z273" s="4"/>
      <c r="AA273" s="4"/>
      <c r="AB273" s="1"/>
      <c r="AC273" s="1"/>
      <c r="AD273" s="1"/>
      <c r="AE273" s="1"/>
      <c r="AF273" s="1"/>
      <c r="AG273" s="1"/>
      <c r="AH273" s="1"/>
      <c r="AI273" s="1"/>
    </row>
    <row r="274" spans="1:35" s="2" customFormat="1" ht="11.5" x14ac:dyDescent="0.25">
      <c r="A274" s="1"/>
      <c r="B274" s="227"/>
      <c r="C274" s="227"/>
      <c r="D274" s="225"/>
      <c r="E274" s="225"/>
      <c r="F274" s="226"/>
      <c r="G274" s="166"/>
      <c r="H274" s="226"/>
      <c r="I274" s="166"/>
      <c r="J274" s="226"/>
      <c r="K274" s="166"/>
      <c r="L274" s="226"/>
      <c r="M274" s="166"/>
      <c r="N274" s="226"/>
      <c r="O274" s="166"/>
      <c r="P274" s="226"/>
      <c r="Q274" s="166"/>
      <c r="R274" s="226"/>
      <c r="S274" s="1"/>
      <c r="T274" s="1"/>
      <c r="U274" s="1"/>
      <c r="V274" s="4"/>
      <c r="W274" s="4"/>
      <c r="X274" s="4"/>
      <c r="Y274" s="4"/>
      <c r="Z274" s="4"/>
      <c r="AA274" s="4"/>
      <c r="AB274" s="1"/>
      <c r="AC274" s="1"/>
      <c r="AD274" s="1"/>
      <c r="AE274" s="1"/>
      <c r="AF274" s="1"/>
      <c r="AG274" s="1"/>
      <c r="AH274" s="1"/>
      <c r="AI274" s="1"/>
    </row>
    <row r="275" spans="1:35" s="2" customFormat="1" ht="11.5" x14ac:dyDescent="0.25">
      <c r="A275" s="1"/>
      <c r="B275" s="227"/>
      <c r="C275" s="227"/>
      <c r="D275" s="225"/>
      <c r="E275" s="225"/>
      <c r="F275" s="226"/>
      <c r="G275" s="166"/>
      <c r="H275" s="226"/>
      <c r="I275" s="166"/>
      <c r="J275" s="226"/>
      <c r="K275" s="166"/>
      <c r="L275" s="226"/>
      <c r="M275" s="166"/>
      <c r="N275" s="226"/>
      <c r="O275" s="166"/>
      <c r="P275" s="226"/>
      <c r="Q275" s="166"/>
      <c r="R275" s="226"/>
      <c r="S275" s="1"/>
      <c r="T275" s="1"/>
      <c r="U275" s="1"/>
      <c r="V275" s="4"/>
      <c r="W275" s="4"/>
      <c r="X275" s="4"/>
      <c r="Y275" s="4"/>
      <c r="Z275" s="4"/>
      <c r="AA275" s="4"/>
      <c r="AB275" s="1"/>
      <c r="AC275" s="1"/>
      <c r="AD275" s="1"/>
      <c r="AE275" s="1"/>
      <c r="AF275" s="1"/>
      <c r="AG275" s="1"/>
      <c r="AH275" s="1"/>
      <c r="AI275" s="1"/>
    </row>
    <row r="276" spans="1:35" s="2" customFormat="1" ht="11.5" x14ac:dyDescent="0.25">
      <c r="A276" s="1"/>
      <c r="B276" s="227"/>
      <c r="C276" s="227"/>
      <c r="D276" s="225"/>
      <c r="E276" s="225"/>
      <c r="F276" s="226"/>
      <c r="G276" s="166"/>
      <c r="H276" s="226"/>
      <c r="I276" s="166"/>
      <c r="J276" s="226"/>
      <c r="K276" s="166"/>
      <c r="L276" s="226"/>
      <c r="M276" s="166"/>
      <c r="N276" s="226"/>
      <c r="O276" s="166"/>
      <c r="P276" s="226"/>
      <c r="Q276" s="166"/>
      <c r="R276" s="226"/>
      <c r="S276" s="1"/>
      <c r="T276" s="1"/>
      <c r="U276" s="1"/>
      <c r="V276" s="4"/>
      <c r="W276" s="4"/>
      <c r="X276" s="4"/>
      <c r="Y276" s="4"/>
      <c r="Z276" s="4"/>
      <c r="AA276" s="4"/>
      <c r="AB276" s="1"/>
      <c r="AC276" s="1"/>
      <c r="AD276" s="1"/>
      <c r="AE276" s="1"/>
      <c r="AF276" s="1"/>
      <c r="AG276" s="1"/>
      <c r="AH276" s="1"/>
      <c r="AI276" s="1"/>
    </row>
    <row r="277" spans="1:35" s="2" customFormat="1" ht="11.5" x14ac:dyDescent="0.25">
      <c r="A277" s="1"/>
      <c r="B277" s="227"/>
      <c r="C277" s="227"/>
      <c r="D277" s="225"/>
      <c r="E277" s="225"/>
      <c r="F277" s="226"/>
      <c r="G277" s="166"/>
      <c r="H277" s="226"/>
      <c r="I277" s="166"/>
      <c r="J277" s="226"/>
      <c r="K277" s="166"/>
      <c r="L277" s="226"/>
      <c r="M277" s="166"/>
      <c r="N277" s="226"/>
      <c r="O277" s="166"/>
      <c r="P277" s="226"/>
      <c r="Q277" s="166"/>
      <c r="R277" s="226"/>
      <c r="S277" s="1"/>
      <c r="T277" s="1"/>
      <c r="U277" s="1"/>
      <c r="V277" s="4"/>
      <c r="W277" s="4"/>
      <c r="X277" s="4"/>
      <c r="Y277" s="4"/>
      <c r="Z277" s="4"/>
      <c r="AA277" s="4"/>
      <c r="AB277" s="1"/>
      <c r="AC277" s="1"/>
      <c r="AD277" s="1"/>
      <c r="AE277" s="1"/>
      <c r="AF277" s="1"/>
      <c r="AG277" s="1"/>
      <c r="AH277" s="1"/>
      <c r="AI277" s="1"/>
    </row>
    <row r="278" spans="1:35" s="2" customFormat="1" ht="11.5" x14ac:dyDescent="0.25">
      <c r="A278" s="1"/>
      <c r="B278" s="227"/>
      <c r="C278" s="227"/>
      <c r="D278" s="225"/>
      <c r="E278" s="225"/>
      <c r="F278" s="226"/>
      <c r="G278" s="166"/>
      <c r="H278" s="226"/>
      <c r="I278" s="166"/>
      <c r="J278" s="226"/>
      <c r="K278" s="166"/>
      <c r="L278" s="226"/>
      <c r="M278" s="166"/>
      <c r="N278" s="226"/>
      <c r="O278" s="166"/>
      <c r="P278" s="226"/>
      <c r="Q278" s="166"/>
      <c r="R278" s="226"/>
      <c r="S278" s="1"/>
      <c r="T278" s="1"/>
      <c r="U278" s="1"/>
      <c r="V278" s="4"/>
      <c r="W278" s="4"/>
      <c r="X278" s="4"/>
      <c r="Y278" s="4"/>
      <c r="Z278" s="4"/>
      <c r="AA278" s="4"/>
      <c r="AB278" s="1"/>
      <c r="AC278" s="1"/>
      <c r="AD278" s="1"/>
      <c r="AE278" s="1"/>
      <c r="AF278" s="1"/>
      <c r="AG278" s="1"/>
      <c r="AH278" s="1"/>
      <c r="AI278" s="1"/>
    </row>
    <row r="279" spans="1:35" s="2" customFormat="1" ht="11.5" x14ac:dyDescent="0.25">
      <c r="A279" s="1"/>
      <c r="B279" s="227"/>
      <c r="C279" s="227"/>
      <c r="D279" s="225"/>
      <c r="E279" s="225"/>
      <c r="F279" s="226"/>
      <c r="G279" s="166"/>
      <c r="H279" s="226"/>
      <c r="I279" s="166"/>
      <c r="J279" s="226"/>
      <c r="K279" s="166"/>
      <c r="L279" s="226"/>
      <c r="M279" s="166"/>
      <c r="N279" s="226"/>
      <c r="O279" s="166"/>
      <c r="P279" s="226"/>
      <c r="Q279" s="166"/>
      <c r="R279" s="226"/>
      <c r="S279" s="1"/>
      <c r="T279" s="1"/>
      <c r="U279" s="1"/>
      <c r="V279" s="4"/>
      <c r="W279" s="4"/>
      <c r="X279" s="4"/>
      <c r="Y279" s="4"/>
      <c r="Z279" s="4"/>
      <c r="AA279" s="4"/>
      <c r="AB279" s="1"/>
      <c r="AC279" s="1"/>
      <c r="AD279" s="1"/>
      <c r="AE279" s="1"/>
      <c r="AF279" s="1"/>
      <c r="AG279" s="1"/>
      <c r="AH279" s="1"/>
      <c r="AI279" s="1"/>
    </row>
    <row r="280" spans="1:35" s="2" customFormat="1" ht="11.5" x14ac:dyDescent="0.25">
      <c r="A280" s="1"/>
      <c r="B280" s="227"/>
      <c r="C280" s="227"/>
      <c r="D280" s="225"/>
      <c r="E280" s="225"/>
      <c r="F280" s="226"/>
      <c r="G280" s="166"/>
      <c r="H280" s="226"/>
      <c r="I280" s="166"/>
      <c r="J280" s="226"/>
      <c r="K280" s="166"/>
      <c r="L280" s="226"/>
      <c r="M280" s="166"/>
      <c r="N280" s="226"/>
      <c r="O280" s="166"/>
      <c r="P280" s="226"/>
      <c r="Q280" s="166"/>
      <c r="R280" s="226"/>
      <c r="S280" s="1"/>
      <c r="T280" s="1"/>
      <c r="U280" s="1"/>
      <c r="V280" s="4"/>
      <c r="W280" s="4"/>
      <c r="X280" s="4"/>
      <c r="Y280" s="4"/>
      <c r="Z280" s="4"/>
      <c r="AA280" s="4"/>
      <c r="AB280" s="1"/>
      <c r="AC280" s="1"/>
      <c r="AD280" s="1"/>
      <c r="AE280" s="1"/>
      <c r="AF280" s="1"/>
      <c r="AG280" s="1"/>
      <c r="AH280" s="1"/>
      <c r="AI280" s="1"/>
    </row>
    <row r="281" spans="1:35" s="2" customFormat="1" ht="11.5" x14ac:dyDescent="0.25">
      <c r="A281" s="1"/>
      <c r="B281" s="227"/>
      <c r="C281" s="227"/>
      <c r="D281" s="225"/>
      <c r="E281" s="225"/>
      <c r="F281" s="226"/>
      <c r="G281" s="166"/>
      <c r="H281" s="226"/>
      <c r="I281" s="166"/>
      <c r="J281" s="226"/>
      <c r="K281" s="166"/>
      <c r="L281" s="226"/>
      <c r="M281" s="166"/>
      <c r="N281" s="226"/>
      <c r="O281" s="166"/>
      <c r="P281" s="226"/>
      <c r="Q281" s="166"/>
      <c r="R281" s="226"/>
      <c r="S281" s="1"/>
      <c r="T281" s="1"/>
      <c r="U281" s="1"/>
      <c r="V281" s="4"/>
      <c r="W281" s="4"/>
      <c r="X281" s="4"/>
      <c r="Y281" s="4"/>
      <c r="Z281" s="4"/>
      <c r="AA281" s="4"/>
      <c r="AB281" s="1"/>
      <c r="AC281" s="1"/>
      <c r="AD281" s="1"/>
      <c r="AE281" s="1"/>
      <c r="AF281" s="1"/>
      <c r="AG281" s="1"/>
      <c r="AH281" s="1"/>
      <c r="AI281" s="1"/>
    </row>
    <row r="282" spans="1:35" s="2" customFormat="1" ht="11.5" x14ac:dyDescent="0.25">
      <c r="A282" s="1"/>
      <c r="B282" s="227"/>
      <c r="C282" s="227"/>
      <c r="D282" s="225"/>
      <c r="E282" s="225"/>
      <c r="F282" s="226"/>
      <c r="G282" s="166"/>
      <c r="H282" s="226"/>
      <c r="I282" s="166"/>
      <c r="J282" s="226"/>
      <c r="K282" s="166"/>
      <c r="L282" s="226"/>
      <c r="M282" s="166"/>
      <c r="N282" s="226"/>
      <c r="O282" s="166"/>
      <c r="P282" s="226"/>
      <c r="Q282" s="166"/>
      <c r="R282" s="226"/>
      <c r="S282" s="1"/>
      <c r="T282" s="1"/>
      <c r="U282" s="1"/>
      <c r="V282" s="4"/>
      <c r="W282" s="4"/>
      <c r="X282" s="4"/>
      <c r="Y282" s="4"/>
      <c r="Z282" s="4"/>
      <c r="AA282" s="4"/>
      <c r="AB282" s="1"/>
      <c r="AC282" s="1"/>
      <c r="AD282" s="1"/>
      <c r="AE282" s="1"/>
      <c r="AF282" s="1"/>
      <c r="AG282" s="1"/>
      <c r="AH282" s="1"/>
      <c r="AI282" s="1"/>
    </row>
    <row r="283" spans="1:35" s="2" customFormat="1" ht="11.5" x14ac:dyDescent="0.25">
      <c r="A283" s="1"/>
      <c r="B283" s="227"/>
      <c r="C283" s="227"/>
      <c r="D283" s="225"/>
      <c r="E283" s="225"/>
      <c r="F283" s="226"/>
      <c r="G283" s="166"/>
      <c r="H283" s="226"/>
      <c r="I283" s="166"/>
      <c r="J283" s="226"/>
      <c r="K283" s="166"/>
      <c r="L283" s="226"/>
      <c r="M283" s="166"/>
      <c r="N283" s="226"/>
      <c r="O283" s="166"/>
      <c r="P283" s="226"/>
      <c r="Q283" s="166"/>
      <c r="R283" s="226"/>
      <c r="S283" s="1"/>
      <c r="T283" s="1"/>
      <c r="U283" s="1"/>
      <c r="V283" s="4"/>
      <c r="W283" s="4"/>
      <c r="X283" s="4"/>
      <c r="Y283" s="4"/>
      <c r="Z283" s="4"/>
      <c r="AA283" s="4"/>
      <c r="AB283" s="1"/>
      <c r="AC283" s="1"/>
      <c r="AD283" s="1"/>
      <c r="AE283" s="1"/>
      <c r="AF283" s="1"/>
      <c r="AG283" s="1"/>
      <c r="AH283" s="1"/>
      <c r="AI283" s="1"/>
    </row>
    <row r="284" spans="1:35" s="2" customFormat="1" ht="11.5" x14ac:dyDescent="0.25">
      <c r="A284" s="1"/>
      <c r="B284" s="227"/>
      <c r="C284" s="227"/>
      <c r="D284" s="225"/>
      <c r="E284" s="225"/>
      <c r="F284" s="226"/>
      <c r="G284" s="166"/>
      <c r="H284" s="226"/>
      <c r="I284" s="166"/>
      <c r="J284" s="226"/>
      <c r="K284" s="166"/>
      <c r="L284" s="226"/>
      <c r="M284" s="166"/>
      <c r="N284" s="226"/>
      <c r="O284" s="166"/>
      <c r="P284" s="226"/>
      <c r="Q284" s="166"/>
      <c r="R284" s="226"/>
      <c r="S284" s="1"/>
      <c r="T284" s="1"/>
      <c r="U284" s="1"/>
      <c r="V284" s="4"/>
      <c r="W284" s="4"/>
      <c r="X284" s="4"/>
      <c r="Y284" s="4"/>
      <c r="Z284" s="4"/>
      <c r="AA284" s="4"/>
      <c r="AB284" s="1"/>
      <c r="AC284" s="1"/>
      <c r="AD284" s="1"/>
      <c r="AE284" s="1"/>
      <c r="AF284" s="1"/>
      <c r="AG284" s="1"/>
      <c r="AH284" s="1"/>
      <c r="AI284" s="1"/>
    </row>
    <row r="285" spans="1:35" s="2" customFormat="1" ht="11.5" x14ac:dyDescent="0.25">
      <c r="A285" s="1"/>
      <c r="B285" s="227"/>
      <c r="C285" s="227"/>
      <c r="D285" s="225"/>
      <c r="E285" s="225"/>
      <c r="F285" s="226"/>
      <c r="G285" s="166"/>
      <c r="H285" s="226"/>
      <c r="I285" s="166"/>
      <c r="J285" s="226"/>
      <c r="K285" s="166"/>
      <c r="L285" s="226"/>
      <c r="M285" s="166"/>
      <c r="N285" s="226"/>
      <c r="O285" s="166"/>
      <c r="P285" s="226"/>
      <c r="Q285" s="166"/>
      <c r="R285" s="226"/>
      <c r="S285" s="1"/>
      <c r="T285" s="1"/>
      <c r="U285" s="1"/>
      <c r="V285" s="4"/>
      <c r="W285" s="4"/>
      <c r="X285" s="4"/>
      <c r="Y285" s="4"/>
      <c r="Z285" s="4"/>
      <c r="AA285" s="4"/>
      <c r="AB285" s="1"/>
      <c r="AC285" s="1"/>
      <c r="AD285" s="1"/>
      <c r="AE285" s="1"/>
      <c r="AF285" s="1"/>
      <c r="AG285" s="1"/>
      <c r="AH285" s="1"/>
      <c r="AI285" s="1"/>
    </row>
    <row r="286" spans="1:35" s="2" customFormat="1" ht="11.5" x14ac:dyDescent="0.25">
      <c r="A286" s="1"/>
      <c r="B286" s="227"/>
      <c r="C286" s="227"/>
      <c r="D286" s="225"/>
      <c r="E286" s="225"/>
      <c r="F286" s="226"/>
      <c r="G286" s="166"/>
      <c r="H286" s="226"/>
      <c r="I286" s="166"/>
      <c r="J286" s="226"/>
      <c r="K286" s="166"/>
      <c r="L286" s="226"/>
      <c r="M286" s="166"/>
      <c r="N286" s="226"/>
      <c r="O286" s="166"/>
      <c r="P286" s="226"/>
      <c r="Q286" s="166"/>
      <c r="R286" s="226"/>
      <c r="S286" s="1"/>
      <c r="T286" s="1"/>
      <c r="U286" s="1"/>
      <c r="V286" s="4"/>
      <c r="W286" s="4"/>
      <c r="X286" s="4"/>
      <c r="Y286" s="4"/>
      <c r="Z286" s="4"/>
      <c r="AA286" s="4"/>
      <c r="AB286" s="1"/>
      <c r="AC286" s="1"/>
      <c r="AD286" s="1"/>
      <c r="AE286" s="1"/>
      <c r="AF286" s="1"/>
      <c r="AG286" s="1"/>
      <c r="AH286" s="1"/>
      <c r="AI286" s="1"/>
    </row>
    <row r="287" spans="1:35" s="2" customFormat="1" ht="11.5" x14ac:dyDescent="0.25">
      <c r="A287" s="1"/>
      <c r="B287" s="227"/>
      <c r="C287" s="227"/>
      <c r="D287" s="225"/>
      <c r="E287" s="225"/>
      <c r="F287" s="226"/>
      <c r="G287" s="166"/>
      <c r="H287" s="226"/>
      <c r="I287" s="166"/>
      <c r="J287" s="226"/>
      <c r="K287" s="166"/>
      <c r="L287" s="226"/>
      <c r="M287" s="166"/>
      <c r="N287" s="226"/>
      <c r="O287" s="166"/>
      <c r="P287" s="226"/>
      <c r="Q287" s="166"/>
      <c r="R287" s="226"/>
      <c r="S287" s="1"/>
      <c r="T287" s="1"/>
      <c r="U287" s="1"/>
      <c r="V287" s="4"/>
      <c r="W287" s="4"/>
      <c r="X287" s="4"/>
      <c r="Y287" s="4"/>
      <c r="Z287" s="4"/>
      <c r="AA287" s="4"/>
      <c r="AB287" s="1"/>
      <c r="AC287" s="1"/>
      <c r="AD287" s="1"/>
      <c r="AE287" s="1"/>
      <c r="AF287" s="1"/>
      <c r="AG287" s="1"/>
      <c r="AH287" s="1"/>
      <c r="AI287" s="1"/>
    </row>
    <row r="288" spans="1:35" s="2" customFormat="1" ht="11.5" x14ac:dyDescent="0.25">
      <c r="A288" s="1"/>
      <c r="B288" s="227"/>
      <c r="C288" s="227"/>
      <c r="D288" s="225"/>
      <c r="E288" s="225"/>
      <c r="F288" s="226"/>
      <c r="G288" s="166"/>
      <c r="H288" s="226"/>
      <c r="I288" s="166"/>
      <c r="J288" s="226"/>
      <c r="K288" s="166"/>
      <c r="L288" s="226"/>
      <c r="M288" s="166"/>
      <c r="N288" s="226"/>
      <c r="O288" s="166"/>
      <c r="P288" s="226"/>
      <c r="Q288" s="166"/>
      <c r="R288" s="226"/>
      <c r="S288" s="1"/>
      <c r="T288" s="1"/>
      <c r="U288" s="1"/>
      <c r="V288" s="4"/>
      <c r="W288" s="4"/>
      <c r="X288" s="4"/>
      <c r="Y288" s="4"/>
      <c r="Z288" s="4"/>
      <c r="AA288" s="4"/>
      <c r="AB288" s="1"/>
      <c r="AC288" s="1"/>
      <c r="AD288" s="1"/>
      <c r="AE288" s="1"/>
      <c r="AF288" s="1"/>
      <c r="AG288" s="1"/>
      <c r="AH288" s="1"/>
      <c r="AI288" s="1"/>
    </row>
    <row r="289" spans="1:35" s="2" customFormat="1" ht="11.5" x14ac:dyDescent="0.25">
      <c r="A289" s="1"/>
      <c r="B289" s="227"/>
      <c r="C289" s="227"/>
      <c r="D289" s="225"/>
      <c r="E289" s="225"/>
      <c r="F289" s="226"/>
      <c r="G289" s="166"/>
      <c r="H289" s="226"/>
      <c r="I289" s="166"/>
      <c r="J289" s="226"/>
      <c r="K289" s="166"/>
      <c r="L289" s="226"/>
      <c r="M289" s="166"/>
      <c r="N289" s="226"/>
      <c r="O289" s="166"/>
      <c r="P289" s="226"/>
      <c r="Q289" s="166"/>
      <c r="R289" s="226"/>
      <c r="S289" s="1"/>
      <c r="T289" s="1"/>
      <c r="U289" s="1"/>
      <c r="V289" s="4"/>
      <c r="W289" s="4"/>
      <c r="X289" s="4"/>
      <c r="Y289" s="4"/>
      <c r="Z289" s="4"/>
      <c r="AA289" s="4"/>
      <c r="AB289" s="1"/>
      <c r="AC289" s="1"/>
      <c r="AD289" s="1"/>
      <c r="AE289" s="1"/>
      <c r="AF289" s="1"/>
      <c r="AG289" s="1"/>
      <c r="AH289" s="1"/>
      <c r="AI289" s="1"/>
    </row>
    <row r="290" spans="1:35" s="2" customFormat="1" ht="11.5" x14ac:dyDescent="0.25">
      <c r="A290" s="1"/>
      <c r="B290" s="227"/>
      <c r="C290" s="227"/>
      <c r="D290" s="225"/>
      <c r="E290" s="225"/>
      <c r="F290" s="226"/>
      <c r="G290" s="166"/>
      <c r="H290" s="226"/>
      <c r="I290" s="166"/>
      <c r="J290" s="226"/>
      <c r="K290" s="166"/>
      <c r="L290" s="226"/>
      <c r="M290" s="166"/>
      <c r="N290" s="226"/>
      <c r="O290" s="166"/>
      <c r="P290" s="226"/>
      <c r="Q290" s="166"/>
      <c r="R290" s="226"/>
      <c r="S290" s="1"/>
      <c r="T290" s="1"/>
      <c r="U290" s="1"/>
      <c r="V290" s="4"/>
      <c r="W290" s="4"/>
      <c r="X290" s="4"/>
      <c r="Y290" s="4"/>
      <c r="Z290" s="4"/>
      <c r="AA290" s="4"/>
      <c r="AB290" s="1"/>
      <c r="AC290" s="1"/>
      <c r="AD290" s="1"/>
      <c r="AE290" s="1"/>
      <c r="AF290" s="1"/>
      <c r="AG290" s="1"/>
      <c r="AH290" s="1"/>
      <c r="AI290" s="1"/>
    </row>
    <row r="291" spans="1:35" s="2" customFormat="1" ht="11.5" x14ac:dyDescent="0.25">
      <c r="A291" s="1"/>
      <c r="B291" s="227"/>
      <c r="C291" s="227"/>
      <c r="D291" s="225"/>
      <c r="E291" s="225"/>
      <c r="F291" s="226"/>
      <c r="G291" s="166"/>
      <c r="H291" s="226"/>
      <c r="I291" s="166"/>
      <c r="J291" s="226"/>
      <c r="K291" s="166"/>
      <c r="L291" s="226"/>
      <c r="M291" s="166"/>
      <c r="N291" s="226"/>
      <c r="O291" s="166"/>
      <c r="P291" s="226"/>
      <c r="Q291" s="166"/>
      <c r="R291" s="226"/>
      <c r="S291" s="1"/>
      <c r="T291" s="1"/>
      <c r="U291" s="1"/>
      <c r="V291" s="4"/>
      <c r="W291" s="4"/>
      <c r="X291" s="4"/>
      <c r="Y291" s="4"/>
      <c r="Z291" s="4"/>
      <c r="AA291" s="4"/>
      <c r="AB291" s="1"/>
      <c r="AC291" s="1"/>
      <c r="AD291" s="1"/>
      <c r="AE291" s="1"/>
      <c r="AF291" s="1"/>
      <c r="AG291" s="1"/>
      <c r="AH291" s="1"/>
      <c r="AI291" s="1"/>
    </row>
    <row r="292" spans="1:35" s="2" customFormat="1" ht="11.5" x14ac:dyDescent="0.25">
      <c r="A292" s="1"/>
      <c r="B292" s="227"/>
      <c r="C292" s="227"/>
      <c r="D292" s="225"/>
      <c r="E292" s="225"/>
      <c r="F292" s="226"/>
      <c r="G292" s="166"/>
      <c r="H292" s="226"/>
      <c r="I292" s="166"/>
      <c r="J292" s="226"/>
      <c r="K292" s="166"/>
      <c r="L292" s="226"/>
      <c r="M292" s="166"/>
      <c r="N292" s="226"/>
      <c r="O292" s="166"/>
      <c r="P292" s="226"/>
      <c r="Q292" s="166"/>
      <c r="R292" s="226"/>
      <c r="S292" s="1"/>
      <c r="T292" s="1"/>
      <c r="U292" s="1"/>
      <c r="V292" s="4"/>
      <c r="W292" s="4"/>
      <c r="X292" s="4"/>
      <c r="Y292" s="4"/>
      <c r="Z292" s="4"/>
      <c r="AA292" s="4"/>
      <c r="AB292" s="1"/>
      <c r="AC292" s="1"/>
      <c r="AD292" s="1"/>
      <c r="AE292" s="1"/>
      <c r="AF292" s="1"/>
      <c r="AG292" s="1"/>
      <c r="AH292" s="1"/>
      <c r="AI292" s="1"/>
    </row>
    <row r="293" spans="1:35" s="2" customFormat="1" ht="11.5" x14ac:dyDescent="0.25">
      <c r="A293" s="1"/>
      <c r="B293" s="227"/>
      <c r="C293" s="227"/>
      <c r="D293" s="225"/>
      <c r="E293" s="225"/>
      <c r="F293" s="226"/>
      <c r="G293" s="166"/>
      <c r="H293" s="226"/>
      <c r="I293" s="166"/>
      <c r="J293" s="226"/>
      <c r="K293" s="166"/>
      <c r="L293" s="226"/>
      <c r="M293" s="166"/>
      <c r="N293" s="226"/>
      <c r="O293" s="166"/>
      <c r="P293" s="226"/>
      <c r="Q293" s="166"/>
      <c r="R293" s="226"/>
      <c r="S293" s="1"/>
      <c r="T293" s="1"/>
      <c r="U293" s="1"/>
      <c r="V293" s="4"/>
      <c r="W293" s="4"/>
      <c r="X293" s="4"/>
      <c r="Y293" s="4"/>
      <c r="Z293" s="4"/>
      <c r="AA293" s="4"/>
      <c r="AB293" s="1"/>
      <c r="AC293" s="1"/>
      <c r="AD293" s="1"/>
      <c r="AE293" s="1"/>
      <c r="AF293" s="1"/>
      <c r="AG293" s="1"/>
      <c r="AH293" s="1"/>
      <c r="AI293" s="1"/>
    </row>
    <row r="294" spans="1:35" s="2" customFormat="1" ht="11.5" x14ac:dyDescent="0.25">
      <c r="A294" s="1"/>
      <c r="B294" s="227"/>
      <c r="C294" s="227"/>
      <c r="D294" s="225"/>
      <c r="E294" s="225"/>
      <c r="F294" s="226"/>
      <c r="G294" s="166"/>
      <c r="H294" s="226"/>
      <c r="I294" s="166"/>
      <c r="J294" s="226"/>
      <c r="K294" s="166"/>
      <c r="L294" s="226"/>
      <c r="M294" s="166"/>
      <c r="N294" s="226"/>
      <c r="O294" s="166"/>
      <c r="P294" s="226"/>
      <c r="Q294" s="166"/>
      <c r="R294" s="226"/>
      <c r="S294" s="1"/>
      <c r="T294" s="1"/>
      <c r="U294" s="1"/>
      <c r="V294" s="4"/>
      <c r="W294" s="4"/>
      <c r="X294" s="4"/>
      <c r="Y294" s="4"/>
      <c r="Z294" s="4"/>
      <c r="AA294" s="4"/>
      <c r="AB294" s="1"/>
      <c r="AC294" s="1"/>
      <c r="AD294" s="1"/>
      <c r="AE294" s="1"/>
      <c r="AF294" s="1"/>
      <c r="AG294" s="1"/>
      <c r="AH294" s="1"/>
      <c r="AI294" s="1"/>
    </row>
    <row r="295" spans="1:35" s="2" customFormat="1" ht="11.5" x14ac:dyDescent="0.25">
      <c r="A295" s="1"/>
      <c r="B295" s="227"/>
      <c r="C295" s="227"/>
      <c r="D295" s="225"/>
      <c r="E295" s="225"/>
      <c r="F295" s="226"/>
      <c r="G295" s="166"/>
      <c r="H295" s="226"/>
      <c r="I295" s="166"/>
      <c r="J295" s="226"/>
      <c r="K295" s="166"/>
      <c r="L295" s="226"/>
      <c r="M295" s="166"/>
      <c r="N295" s="226"/>
      <c r="O295" s="166"/>
      <c r="P295" s="226"/>
      <c r="Q295" s="166"/>
      <c r="R295" s="226"/>
      <c r="S295" s="1"/>
      <c r="T295" s="1"/>
      <c r="U295" s="1"/>
      <c r="V295" s="4"/>
      <c r="W295" s="4"/>
      <c r="X295" s="4"/>
      <c r="Y295" s="4"/>
      <c r="Z295" s="4"/>
      <c r="AA295" s="4"/>
      <c r="AB295" s="1"/>
      <c r="AC295" s="1"/>
      <c r="AD295" s="1"/>
      <c r="AE295" s="1"/>
      <c r="AF295" s="1"/>
      <c r="AG295" s="1"/>
      <c r="AH295" s="1"/>
      <c r="AI295" s="1"/>
    </row>
    <row r="296" spans="1:35" s="2" customFormat="1" ht="11.5" x14ac:dyDescent="0.25">
      <c r="A296" s="1"/>
      <c r="B296" s="227"/>
      <c r="C296" s="227"/>
      <c r="D296" s="225"/>
      <c r="E296" s="225"/>
      <c r="F296" s="226"/>
      <c r="G296" s="166"/>
      <c r="H296" s="226"/>
      <c r="I296" s="166"/>
      <c r="J296" s="226"/>
      <c r="K296" s="166"/>
      <c r="L296" s="226"/>
      <c r="M296" s="166"/>
      <c r="N296" s="226"/>
      <c r="O296" s="166"/>
      <c r="P296" s="226"/>
      <c r="Q296" s="166"/>
      <c r="R296" s="226"/>
      <c r="S296" s="1"/>
      <c r="T296" s="1"/>
      <c r="U296" s="1"/>
      <c r="V296" s="4"/>
      <c r="W296" s="4"/>
      <c r="X296" s="4"/>
      <c r="Y296" s="4"/>
      <c r="Z296" s="4"/>
      <c r="AA296" s="4"/>
      <c r="AB296" s="1"/>
      <c r="AC296" s="1"/>
      <c r="AD296" s="1"/>
      <c r="AE296" s="1"/>
      <c r="AF296" s="1"/>
      <c r="AG296" s="1"/>
      <c r="AH296" s="1"/>
      <c r="AI296" s="1"/>
    </row>
    <row r="297" spans="1:35" s="2" customFormat="1" ht="11.5" x14ac:dyDescent="0.25">
      <c r="A297" s="1"/>
      <c r="B297" s="227"/>
      <c r="C297" s="227"/>
      <c r="D297" s="225"/>
      <c r="E297" s="225"/>
      <c r="F297" s="226"/>
      <c r="G297" s="166"/>
      <c r="H297" s="226"/>
      <c r="I297" s="166"/>
      <c r="J297" s="226"/>
      <c r="K297" s="166"/>
      <c r="L297" s="226"/>
      <c r="M297" s="166"/>
      <c r="N297" s="226"/>
      <c r="O297" s="166"/>
      <c r="P297" s="226"/>
      <c r="Q297" s="166"/>
      <c r="R297" s="226"/>
      <c r="S297" s="1"/>
      <c r="T297" s="1"/>
      <c r="U297" s="1"/>
      <c r="V297" s="4"/>
      <c r="W297" s="4"/>
      <c r="X297" s="4"/>
      <c r="Y297" s="4"/>
      <c r="Z297" s="4"/>
      <c r="AA297" s="4"/>
      <c r="AB297" s="1"/>
      <c r="AC297" s="1"/>
      <c r="AD297" s="1"/>
      <c r="AE297" s="1"/>
      <c r="AF297" s="1"/>
      <c r="AG297" s="1"/>
      <c r="AH297" s="1"/>
      <c r="AI297" s="1"/>
    </row>
    <row r="298" spans="1:35" s="2" customFormat="1" ht="11.5" x14ac:dyDescent="0.25">
      <c r="A298" s="1"/>
      <c r="B298" s="227"/>
      <c r="C298" s="227"/>
      <c r="D298" s="225"/>
      <c r="E298" s="225"/>
      <c r="F298" s="226"/>
      <c r="G298" s="166"/>
      <c r="H298" s="226"/>
      <c r="I298" s="166"/>
      <c r="J298" s="226"/>
      <c r="K298" s="166"/>
      <c r="L298" s="226"/>
      <c r="M298" s="166"/>
      <c r="N298" s="226"/>
      <c r="O298" s="166"/>
      <c r="P298" s="226"/>
      <c r="Q298" s="166"/>
      <c r="R298" s="226"/>
      <c r="S298" s="1"/>
      <c r="T298" s="1"/>
      <c r="U298" s="1"/>
      <c r="V298" s="4"/>
      <c r="W298" s="4"/>
      <c r="X298" s="4"/>
      <c r="Y298" s="4"/>
      <c r="Z298" s="4"/>
      <c r="AA298" s="4"/>
      <c r="AB298" s="1"/>
      <c r="AC298" s="1"/>
      <c r="AD298" s="1"/>
      <c r="AE298" s="1"/>
      <c r="AF298" s="1"/>
      <c r="AG298" s="1"/>
      <c r="AH298" s="1"/>
      <c r="AI298" s="1"/>
    </row>
    <row r="299" spans="1:35" s="2" customFormat="1" ht="11.5" x14ac:dyDescent="0.25">
      <c r="A299" s="1"/>
      <c r="B299" s="227"/>
      <c r="C299" s="227"/>
      <c r="D299" s="225"/>
      <c r="E299" s="225"/>
      <c r="F299" s="226"/>
      <c r="G299" s="166"/>
      <c r="H299" s="226"/>
      <c r="I299" s="166"/>
      <c r="J299" s="226"/>
      <c r="K299" s="166"/>
      <c r="L299" s="226"/>
      <c r="M299" s="166"/>
      <c r="N299" s="226"/>
      <c r="O299" s="166"/>
      <c r="P299" s="226"/>
      <c r="Q299" s="166"/>
      <c r="R299" s="226"/>
      <c r="S299" s="1"/>
      <c r="T299" s="1"/>
      <c r="U299" s="1"/>
      <c r="V299" s="4"/>
      <c r="W299" s="4"/>
      <c r="X299" s="4"/>
      <c r="Y299" s="4"/>
      <c r="Z299" s="4"/>
      <c r="AA299" s="4"/>
      <c r="AB299" s="1"/>
      <c r="AC299" s="1"/>
      <c r="AD299" s="1"/>
      <c r="AE299" s="1"/>
      <c r="AF299" s="1"/>
      <c r="AG299" s="1"/>
      <c r="AH299" s="1"/>
      <c r="AI299" s="1"/>
    </row>
    <row r="300" spans="1:35" s="2" customFormat="1" ht="11.5" x14ac:dyDescent="0.25">
      <c r="A300" s="1"/>
      <c r="B300" s="227"/>
      <c r="C300" s="227"/>
      <c r="D300" s="225"/>
      <c r="E300" s="225"/>
      <c r="F300" s="226"/>
      <c r="G300" s="166"/>
      <c r="H300" s="226"/>
      <c r="I300" s="166"/>
      <c r="J300" s="226"/>
      <c r="K300" s="166"/>
      <c r="L300" s="226"/>
      <c r="M300" s="166"/>
      <c r="N300" s="226"/>
      <c r="O300" s="166"/>
      <c r="P300" s="226"/>
      <c r="Q300" s="166"/>
      <c r="R300" s="226"/>
      <c r="S300" s="1"/>
      <c r="T300" s="1"/>
      <c r="U300" s="1"/>
      <c r="V300" s="4"/>
      <c r="W300" s="4"/>
      <c r="X300" s="4"/>
      <c r="Y300" s="4"/>
      <c r="Z300" s="4"/>
      <c r="AA300" s="4"/>
      <c r="AB300" s="1"/>
      <c r="AC300" s="1"/>
      <c r="AD300" s="1"/>
      <c r="AE300" s="1"/>
      <c r="AF300" s="1"/>
      <c r="AG300" s="1"/>
      <c r="AH300" s="1"/>
      <c r="AI300" s="1"/>
    </row>
    <row r="301" spans="1:35" s="2" customFormat="1" ht="11.5" x14ac:dyDescent="0.25">
      <c r="A301" s="1"/>
      <c r="B301" s="227"/>
      <c r="C301" s="227"/>
      <c r="D301" s="225"/>
      <c r="E301" s="225"/>
      <c r="F301" s="226"/>
      <c r="G301" s="166"/>
      <c r="H301" s="226"/>
      <c r="I301" s="166"/>
      <c r="J301" s="226"/>
      <c r="K301" s="166"/>
      <c r="L301" s="226"/>
      <c r="M301" s="166"/>
      <c r="N301" s="226"/>
      <c r="O301" s="166"/>
      <c r="P301" s="226"/>
      <c r="Q301" s="166"/>
      <c r="R301" s="226"/>
      <c r="S301" s="1"/>
      <c r="T301" s="1"/>
      <c r="U301" s="1"/>
      <c r="V301" s="4"/>
      <c r="W301" s="4"/>
      <c r="X301" s="4"/>
      <c r="Y301" s="4"/>
      <c r="Z301" s="4"/>
      <c r="AA301" s="4"/>
      <c r="AB301" s="1"/>
      <c r="AC301" s="1"/>
      <c r="AD301" s="1"/>
      <c r="AE301" s="1"/>
      <c r="AF301" s="1"/>
      <c r="AG301" s="1"/>
      <c r="AH301" s="1"/>
      <c r="AI301" s="1"/>
    </row>
    <row r="302" spans="1:35" s="2" customFormat="1" ht="11.5" x14ac:dyDescent="0.25">
      <c r="A302" s="1"/>
      <c r="B302" s="227"/>
      <c r="C302" s="227"/>
      <c r="D302" s="225"/>
      <c r="E302" s="225"/>
      <c r="F302" s="226"/>
      <c r="G302" s="166"/>
      <c r="H302" s="226"/>
      <c r="I302" s="166"/>
      <c r="J302" s="226"/>
      <c r="K302" s="166"/>
      <c r="L302" s="226"/>
      <c r="M302" s="166"/>
      <c r="N302" s="226"/>
      <c r="O302" s="166"/>
      <c r="P302" s="226"/>
      <c r="Q302" s="166"/>
      <c r="R302" s="226"/>
      <c r="S302" s="1"/>
      <c r="T302" s="1"/>
      <c r="U302" s="1"/>
      <c r="V302" s="4"/>
      <c r="W302" s="4"/>
      <c r="X302" s="4"/>
      <c r="Y302" s="4"/>
      <c r="Z302" s="4"/>
      <c r="AA302" s="4"/>
      <c r="AB302" s="1"/>
      <c r="AC302" s="1"/>
      <c r="AD302" s="1"/>
      <c r="AE302" s="1"/>
      <c r="AF302" s="1"/>
      <c r="AG302" s="1"/>
      <c r="AH302" s="1"/>
      <c r="AI302" s="1"/>
    </row>
    <row r="303" spans="1:35" s="2" customFormat="1" ht="11.5" x14ac:dyDescent="0.25">
      <c r="A303" s="1"/>
      <c r="B303" s="227"/>
      <c r="C303" s="227"/>
      <c r="D303" s="225"/>
      <c r="E303" s="225"/>
      <c r="F303" s="226"/>
      <c r="G303" s="166"/>
      <c r="H303" s="226"/>
      <c r="I303" s="166"/>
      <c r="J303" s="226"/>
      <c r="K303" s="166"/>
      <c r="L303" s="226"/>
      <c r="M303" s="166"/>
      <c r="N303" s="226"/>
      <c r="O303" s="166"/>
      <c r="P303" s="226"/>
      <c r="Q303" s="166"/>
      <c r="R303" s="226"/>
      <c r="S303" s="1"/>
      <c r="T303" s="1"/>
      <c r="U303" s="1"/>
      <c r="V303" s="4"/>
      <c r="W303" s="4"/>
      <c r="X303" s="4"/>
      <c r="Y303" s="4"/>
      <c r="Z303" s="4"/>
      <c r="AA303" s="4"/>
      <c r="AB303" s="1"/>
      <c r="AC303" s="1"/>
      <c r="AD303" s="1"/>
      <c r="AE303" s="1"/>
      <c r="AF303" s="1"/>
      <c r="AG303" s="1"/>
      <c r="AH303" s="1"/>
      <c r="AI303" s="1"/>
    </row>
    <row r="304" spans="1:35" s="2" customFormat="1" ht="11.5" x14ac:dyDescent="0.25">
      <c r="A304" s="1"/>
      <c r="B304" s="227"/>
      <c r="C304" s="227"/>
      <c r="D304" s="225"/>
      <c r="E304" s="225"/>
      <c r="F304" s="226"/>
      <c r="G304" s="166"/>
      <c r="H304" s="226"/>
      <c r="I304" s="166"/>
      <c r="J304" s="226"/>
      <c r="K304" s="166"/>
      <c r="L304" s="226"/>
      <c r="M304" s="166"/>
      <c r="N304" s="226"/>
      <c r="O304" s="166"/>
      <c r="P304" s="226"/>
      <c r="Q304" s="166"/>
      <c r="R304" s="226"/>
      <c r="S304" s="1"/>
      <c r="T304" s="1"/>
      <c r="U304" s="1"/>
      <c r="V304" s="4"/>
      <c r="W304" s="4"/>
      <c r="X304" s="4"/>
      <c r="Y304" s="4"/>
      <c r="Z304" s="4"/>
      <c r="AA304" s="4"/>
      <c r="AB304" s="1"/>
      <c r="AC304" s="1"/>
      <c r="AD304" s="1"/>
      <c r="AE304" s="1"/>
      <c r="AF304" s="1"/>
      <c r="AG304" s="1"/>
      <c r="AH304" s="1"/>
      <c r="AI304" s="1"/>
    </row>
    <row r="305" spans="1:35" s="2" customFormat="1" ht="11.5" x14ac:dyDescent="0.25">
      <c r="A305" s="1"/>
      <c r="B305" s="227"/>
      <c r="C305" s="227"/>
      <c r="D305" s="225"/>
      <c r="E305" s="225"/>
      <c r="F305" s="226"/>
      <c r="G305" s="166"/>
      <c r="H305" s="226"/>
      <c r="I305" s="166"/>
      <c r="J305" s="226"/>
      <c r="K305" s="166"/>
      <c r="L305" s="226"/>
      <c r="M305" s="166"/>
      <c r="N305" s="226"/>
      <c r="O305" s="166"/>
      <c r="P305" s="226"/>
      <c r="Q305" s="166"/>
      <c r="R305" s="226"/>
      <c r="S305" s="1"/>
      <c r="T305" s="1"/>
      <c r="U305" s="1"/>
      <c r="V305" s="4"/>
      <c r="W305" s="4"/>
      <c r="X305" s="4"/>
      <c r="Y305" s="4"/>
      <c r="Z305" s="4"/>
      <c r="AA305" s="4"/>
      <c r="AB305" s="1"/>
      <c r="AC305" s="1"/>
      <c r="AD305" s="1"/>
      <c r="AE305" s="1"/>
      <c r="AF305" s="1"/>
      <c r="AG305" s="1"/>
      <c r="AH305" s="1"/>
      <c r="AI305" s="1"/>
    </row>
    <row r="306" spans="1:35" s="2" customFormat="1" ht="11.5" x14ac:dyDescent="0.25">
      <c r="A306" s="1"/>
      <c r="B306" s="227"/>
      <c r="C306" s="227"/>
      <c r="D306" s="225"/>
      <c r="E306" s="225"/>
      <c r="F306" s="226"/>
      <c r="G306" s="166"/>
      <c r="H306" s="226"/>
      <c r="I306" s="166"/>
      <c r="J306" s="226"/>
      <c r="K306" s="166"/>
      <c r="L306" s="226"/>
      <c r="M306" s="166"/>
      <c r="N306" s="226"/>
      <c r="O306" s="166"/>
      <c r="P306" s="226"/>
      <c r="Q306" s="166"/>
      <c r="R306" s="226"/>
      <c r="S306" s="1"/>
      <c r="T306" s="1"/>
      <c r="U306" s="1"/>
      <c r="V306" s="4"/>
      <c r="W306" s="4"/>
      <c r="X306" s="4"/>
      <c r="Y306" s="4"/>
      <c r="Z306" s="4"/>
      <c r="AA306" s="4"/>
      <c r="AB306" s="1"/>
      <c r="AC306" s="1"/>
      <c r="AD306" s="1"/>
      <c r="AE306" s="1"/>
      <c r="AF306" s="1"/>
      <c r="AG306" s="1"/>
      <c r="AH306" s="1"/>
      <c r="AI306" s="1"/>
    </row>
    <row r="307" spans="1:35" s="2" customFormat="1" ht="11.5" x14ac:dyDescent="0.25">
      <c r="A307" s="1"/>
      <c r="B307" s="227"/>
      <c r="C307" s="227"/>
      <c r="D307" s="225"/>
      <c r="E307" s="225"/>
      <c r="F307" s="226"/>
      <c r="G307" s="166"/>
      <c r="H307" s="226"/>
      <c r="I307" s="166"/>
      <c r="J307" s="226"/>
      <c r="K307" s="166"/>
      <c r="L307" s="226"/>
      <c r="M307" s="166"/>
      <c r="N307" s="226"/>
      <c r="O307" s="166"/>
      <c r="P307" s="226"/>
      <c r="Q307" s="166"/>
      <c r="R307" s="226"/>
      <c r="S307" s="1"/>
      <c r="T307" s="1"/>
      <c r="U307" s="1"/>
      <c r="V307" s="4"/>
      <c r="W307" s="4"/>
      <c r="X307" s="4"/>
      <c r="Y307" s="4"/>
      <c r="Z307" s="4"/>
      <c r="AA307" s="4"/>
      <c r="AB307" s="1"/>
      <c r="AC307" s="1"/>
      <c r="AD307" s="1"/>
      <c r="AE307" s="1"/>
      <c r="AF307" s="1"/>
      <c r="AG307" s="1"/>
      <c r="AH307" s="1"/>
      <c r="AI307" s="1"/>
    </row>
    <row r="308" spans="1:35" s="2" customFormat="1" ht="11.5" x14ac:dyDescent="0.25">
      <c r="A308" s="1"/>
      <c r="B308" s="227"/>
      <c r="C308" s="227"/>
      <c r="D308" s="225"/>
      <c r="E308" s="225"/>
      <c r="F308" s="226"/>
      <c r="G308" s="166"/>
      <c r="H308" s="226"/>
      <c r="I308" s="166"/>
      <c r="J308" s="226"/>
      <c r="K308" s="166"/>
      <c r="L308" s="226"/>
      <c r="M308" s="166"/>
      <c r="N308" s="226"/>
      <c r="O308" s="166"/>
      <c r="P308" s="226"/>
      <c r="Q308" s="166"/>
      <c r="R308" s="226"/>
      <c r="S308" s="1"/>
      <c r="T308" s="1"/>
      <c r="U308" s="1"/>
      <c r="V308" s="4"/>
      <c r="W308" s="4"/>
      <c r="X308" s="4"/>
      <c r="Y308" s="4"/>
      <c r="Z308" s="4"/>
      <c r="AA308" s="4"/>
      <c r="AB308" s="1"/>
      <c r="AC308" s="1"/>
      <c r="AD308" s="1"/>
      <c r="AE308" s="1"/>
      <c r="AF308" s="1"/>
      <c r="AG308" s="1"/>
      <c r="AH308" s="1"/>
      <c r="AI308" s="1"/>
    </row>
    <row r="309" spans="1:35" s="2" customFormat="1" ht="11.5" x14ac:dyDescent="0.25">
      <c r="A309" s="1"/>
      <c r="B309" s="227"/>
      <c r="C309" s="227"/>
      <c r="D309" s="225"/>
      <c r="E309" s="225"/>
      <c r="F309" s="226"/>
      <c r="G309" s="166"/>
      <c r="H309" s="226"/>
      <c r="I309" s="166"/>
      <c r="J309" s="226"/>
      <c r="K309" s="166"/>
      <c r="L309" s="226"/>
      <c r="M309" s="166"/>
      <c r="N309" s="226"/>
      <c r="O309" s="166"/>
      <c r="P309" s="226"/>
      <c r="Q309" s="166"/>
      <c r="R309" s="226"/>
      <c r="S309" s="1"/>
      <c r="T309" s="1"/>
      <c r="U309" s="1"/>
      <c r="V309" s="4"/>
      <c r="W309" s="4"/>
      <c r="X309" s="4"/>
      <c r="Y309" s="4"/>
      <c r="Z309" s="4"/>
      <c r="AA309" s="4"/>
      <c r="AB309" s="1"/>
      <c r="AC309" s="1"/>
      <c r="AD309" s="1"/>
      <c r="AE309" s="1"/>
      <c r="AF309" s="1"/>
      <c r="AG309" s="1"/>
      <c r="AH309" s="1"/>
      <c r="AI309" s="1"/>
    </row>
    <row r="310" spans="1:35" s="2" customFormat="1" ht="11.5" x14ac:dyDescent="0.25">
      <c r="A310" s="1"/>
      <c r="B310" s="227"/>
      <c r="C310" s="227"/>
      <c r="D310" s="225"/>
      <c r="E310" s="225"/>
      <c r="F310" s="226"/>
      <c r="G310" s="166"/>
      <c r="H310" s="226"/>
      <c r="I310" s="166"/>
      <c r="J310" s="226"/>
      <c r="K310" s="166"/>
      <c r="L310" s="226"/>
      <c r="M310" s="166"/>
      <c r="N310" s="226"/>
      <c r="O310" s="166"/>
      <c r="P310" s="226"/>
      <c r="Q310" s="166"/>
      <c r="R310" s="226"/>
      <c r="S310" s="1"/>
      <c r="T310" s="1"/>
      <c r="U310" s="1"/>
      <c r="V310" s="4"/>
      <c r="W310" s="4"/>
      <c r="X310" s="4"/>
      <c r="Y310" s="4"/>
      <c r="Z310" s="4"/>
      <c r="AA310" s="4"/>
      <c r="AB310" s="1"/>
      <c r="AC310" s="1"/>
      <c r="AD310" s="1"/>
      <c r="AE310" s="1"/>
      <c r="AF310" s="1"/>
      <c r="AG310" s="1"/>
      <c r="AH310" s="1"/>
      <c r="AI310" s="1"/>
    </row>
    <row r="311" spans="1:35" s="2" customFormat="1" ht="11.5" x14ac:dyDescent="0.25">
      <c r="A311" s="1"/>
      <c r="B311" s="227"/>
      <c r="C311" s="227"/>
      <c r="D311" s="225"/>
      <c r="E311" s="225"/>
      <c r="F311" s="226"/>
      <c r="G311" s="166"/>
      <c r="H311" s="226"/>
      <c r="I311" s="166"/>
      <c r="J311" s="226"/>
      <c r="K311" s="166"/>
      <c r="L311" s="226"/>
      <c r="M311" s="166"/>
      <c r="N311" s="226"/>
      <c r="O311" s="166"/>
      <c r="P311" s="226"/>
      <c r="Q311" s="166"/>
      <c r="R311" s="226"/>
      <c r="S311" s="1"/>
      <c r="T311" s="1"/>
      <c r="U311" s="1"/>
      <c r="V311" s="4"/>
      <c r="W311" s="4"/>
      <c r="X311" s="4"/>
      <c r="Y311" s="4"/>
      <c r="Z311" s="4"/>
      <c r="AA311" s="4"/>
      <c r="AB311" s="1"/>
      <c r="AC311" s="1"/>
      <c r="AD311" s="1"/>
      <c r="AE311" s="1"/>
      <c r="AF311" s="1"/>
      <c r="AG311" s="1"/>
      <c r="AH311" s="1"/>
      <c r="AI311" s="1"/>
    </row>
    <row r="312" spans="1:35" s="2" customFormat="1" ht="11.5" x14ac:dyDescent="0.25">
      <c r="A312" s="1"/>
      <c r="B312" s="227"/>
      <c r="C312" s="227"/>
      <c r="D312" s="225"/>
      <c r="E312" s="225"/>
      <c r="F312" s="226"/>
      <c r="G312" s="166"/>
      <c r="H312" s="226"/>
      <c r="I312" s="166"/>
      <c r="J312" s="226"/>
      <c r="K312" s="166"/>
      <c r="L312" s="226"/>
      <c r="M312" s="166"/>
      <c r="N312" s="226"/>
      <c r="O312" s="166"/>
      <c r="P312" s="226"/>
      <c r="Q312" s="166"/>
      <c r="R312" s="226"/>
      <c r="S312" s="1"/>
      <c r="T312" s="1"/>
      <c r="U312" s="1"/>
      <c r="V312" s="4"/>
      <c r="W312" s="4"/>
      <c r="X312" s="4"/>
      <c r="Y312" s="4"/>
      <c r="Z312" s="4"/>
      <c r="AA312" s="4"/>
      <c r="AB312" s="1"/>
      <c r="AC312" s="1"/>
      <c r="AD312" s="1"/>
      <c r="AE312" s="1"/>
      <c r="AF312" s="1"/>
      <c r="AG312" s="1"/>
      <c r="AH312" s="1"/>
      <c r="AI312" s="1"/>
    </row>
    <row r="313" spans="1:35" s="2" customFormat="1" ht="11.5" x14ac:dyDescent="0.25">
      <c r="A313" s="1"/>
      <c r="B313" s="227"/>
      <c r="C313" s="227"/>
      <c r="D313" s="225"/>
      <c r="E313" s="225"/>
      <c r="F313" s="226"/>
      <c r="G313" s="166"/>
      <c r="H313" s="226"/>
      <c r="I313" s="166"/>
      <c r="J313" s="226"/>
      <c r="K313" s="166"/>
      <c r="L313" s="226"/>
      <c r="M313" s="166"/>
      <c r="N313" s="226"/>
      <c r="O313" s="166"/>
      <c r="P313" s="226"/>
      <c r="Q313" s="166"/>
      <c r="R313" s="226"/>
      <c r="S313" s="1"/>
      <c r="T313" s="1"/>
      <c r="U313" s="1"/>
      <c r="V313" s="4"/>
      <c r="W313" s="4"/>
      <c r="X313" s="4"/>
      <c r="Y313" s="4"/>
      <c r="Z313" s="4"/>
      <c r="AA313" s="4"/>
      <c r="AB313" s="1"/>
      <c r="AC313" s="1"/>
      <c r="AD313" s="1"/>
      <c r="AE313" s="1"/>
      <c r="AF313" s="1"/>
      <c r="AG313" s="1"/>
      <c r="AH313" s="1"/>
      <c r="AI313" s="1"/>
    </row>
    <row r="314" spans="1:35" s="2" customFormat="1" ht="11.5" x14ac:dyDescent="0.25">
      <c r="A314" s="1"/>
      <c r="B314" s="227"/>
      <c r="C314" s="227"/>
      <c r="D314" s="225"/>
      <c r="E314" s="225"/>
      <c r="F314" s="226"/>
      <c r="G314" s="166"/>
      <c r="H314" s="226"/>
      <c r="I314" s="166"/>
      <c r="J314" s="226"/>
      <c r="K314" s="166"/>
      <c r="L314" s="226"/>
      <c r="M314" s="166"/>
      <c r="N314" s="226"/>
      <c r="O314" s="166"/>
      <c r="P314" s="226"/>
      <c r="Q314" s="166"/>
      <c r="R314" s="226"/>
      <c r="S314" s="1"/>
      <c r="T314" s="1"/>
      <c r="U314" s="1"/>
      <c r="V314" s="4"/>
      <c r="W314" s="4"/>
      <c r="X314" s="4"/>
      <c r="Y314" s="4"/>
      <c r="Z314" s="4"/>
      <c r="AA314" s="4"/>
      <c r="AB314" s="1"/>
      <c r="AC314" s="1"/>
      <c r="AD314" s="1"/>
      <c r="AE314" s="1"/>
      <c r="AF314" s="1"/>
      <c r="AG314" s="1"/>
      <c r="AH314" s="1"/>
      <c r="AI314" s="1"/>
    </row>
    <row r="315" spans="1:35" s="2" customFormat="1" ht="11.5" x14ac:dyDescent="0.25">
      <c r="A315" s="1"/>
      <c r="B315" s="227"/>
      <c r="C315" s="227"/>
      <c r="D315" s="225"/>
      <c r="E315" s="225"/>
      <c r="F315" s="226"/>
      <c r="G315" s="166"/>
      <c r="H315" s="226"/>
      <c r="I315" s="166"/>
      <c r="J315" s="226"/>
      <c r="K315" s="166"/>
      <c r="L315" s="226"/>
      <c r="M315" s="166"/>
      <c r="N315" s="226"/>
      <c r="O315" s="166"/>
      <c r="P315" s="226"/>
      <c r="Q315" s="166"/>
      <c r="R315" s="226"/>
      <c r="S315" s="1"/>
      <c r="T315" s="1"/>
      <c r="U315" s="1"/>
      <c r="V315" s="4"/>
      <c r="W315" s="4"/>
      <c r="X315" s="4"/>
      <c r="Y315" s="4"/>
      <c r="Z315" s="4"/>
      <c r="AA315" s="4"/>
      <c r="AB315" s="1"/>
      <c r="AC315" s="1"/>
      <c r="AD315" s="1"/>
      <c r="AE315" s="1"/>
      <c r="AF315" s="1"/>
      <c r="AG315" s="1"/>
      <c r="AH315" s="1"/>
      <c r="AI315" s="1"/>
    </row>
    <row r="316" spans="1:35" s="2" customFormat="1" ht="11.5" x14ac:dyDescent="0.25">
      <c r="A316" s="1"/>
      <c r="B316" s="227"/>
      <c r="C316" s="227"/>
      <c r="D316" s="225"/>
      <c r="E316" s="225"/>
      <c r="F316" s="226"/>
      <c r="G316" s="166"/>
      <c r="H316" s="226"/>
      <c r="I316" s="166"/>
      <c r="J316" s="226"/>
      <c r="K316" s="166"/>
      <c r="L316" s="226"/>
      <c r="M316" s="166"/>
      <c r="N316" s="226"/>
      <c r="O316" s="166"/>
      <c r="P316" s="226"/>
      <c r="Q316" s="166"/>
      <c r="R316" s="226"/>
      <c r="S316" s="1"/>
      <c r="T316" s="1"/>
      <c r="U316" s="1"/>
      <c r="V316" s="4"/>
      <c r="W316" s="4"/>
      <c r="X316" s="4"/>
      <c r="Y316" s="4"/>
      <c r="Z316" s="4"/>
      <c r="AA316" s="4"/>
      <c r="AB316" s="1"/>
      <c r="AC316" s="1"/>
      <c r="AD316" s="1"/>
      <c r="AE316" s="1"/>
      <c r="AF316" s="1"/>
      <c r="AG316" s="1"/>
      <c r="AH316" s="1"/>
      <c r="AI316" s="1"/>
    </row>
    <row r="317" spans="1:35" s="2" customFormat="1" ht="11.5" x14ac:dyDescent="0.25">
      <c r="A317" s="1"/>
      <c r="B317" s="227"/>
      <c r="C317" s="227"/>
      <c r="D317" s="225"/>
      <c r="E317" s="225"/>
      <c r="F317" s="226"/>
      <c r="G317" s="166"/>
      <c r="H317" s="226"/>
      <c r="I317" s="166"/>
      <c r="J317" s="226"/>
      <c r="K317" s="166"/>
      <c r="L317" s="226"/>
      <c r="M317" s="166"/>
      <c r="N317" s="226"/>
      <c r="O317" s="166"/>
      <c r="P317" s="226"/>
      <c r="Q317" s="166"/>
      <c r="R317" s="226"/>
      <c r="S317" s="1"/>
      <c r="T317" s="1"/>
      <c r="U317" s="1"/>
      <c r="V317" s="4"/>
      <c r="W317" s="4"/>
      <c r="X317" s="4"/>
      <c r="Y317" s="4"/>
      <c r="Z317" s="4"/>
      <c r="AA317" s="4"/>
      <c r="AB317" s="1"/>
      <c r="AC317" s="1"/>
      <c r="AD317" s="1"/>
      <c r="AE317" s="1"/>
      <c r="AF317" s="1"/>
      <c r="AG317" s="1"/>
      <c r="AH317" s="1"/>
      <c r="AI317" s="1"/>
    </row>
    <row r="318" spans="1:35" s="2" customFormat="1" ht="11.5" x14ac:dyDescent="0.25">
      <c r="A318" s="1"/>
      <c r="B318" s="227"/>
      <c r="C318" s="227"/>
      <c r="D318" s="225"/>
      <c r="E318" s="225"/>
      <c r="F318" s="226"/>
      <c r="G318" s="166"/>
      <c r="H318" s="226"/>
      <c r="I318" s="166"/>
      <c r="J318" s="226"/>
      <c r="K318" s="166"/>
      <c r="L318" s="226"/>
      <c r="M318" s="166"/>
      <c r="N318" s="226"/>
      <c r="O318" s="166"/>
      <c r="P318" s="226"/>
      <c r="Q318" s="166"/>
      <c r="R318" s="226"/>
      <c r="S318" s="1"/>
      <c r="T318" s="1"/>
      <c r="U318" s="1"/>
      <c r="V318" s="4"/>
      <c r="W318" s="4"/>
      <c r="X318" s="4"/>
      <c r="Y318" s="4"/>
      <c r="Z318" s="4"/>
      <c r="AA318" s="4"/>
      <c r="AB318" s="1"/>
      <c r="AC318" s="1"/>
      <c r="AD318" s="1"/>
      <c r="AE318" s="1"/>
      <c r="AF318" s="1"/>
      <c r="AG318" s="1"/>
      <c r="AH318" s="1"/>
      <c r="AI318" s="1"/>
    </row>
    <row r="319" spans="1:35" s="2" customFormat="1" ht="11.5" x14ac:dyDescent="0.25">
      <c r="A319" s="1"/>
      <c r="B319" s="227"/>
      <c r="C319" s="227"/>
      <c r="D319" s="225"/>
      <c r="E319" s="225"/>
      <c r="F319" s="226"/>
      <c r="G319" s="166"/>
      <c r="H319" s="226"/>
      <c r="I319" s="166"/>
      <c r="J319" s="226"/>
      <c r="K319" s="166"/>
      <c r="L319" s="226"/>
      <c r="M319" s="166"/>
      <c r="N319" s="226"/>
      <c r="O319" s="166"/>
      <c r="P319" s="226"/>
      <c r="Q319" s="166"/>
      <c r="R319" s="226"/>
      <c r="S319" s="1"/>
      <c r="T319" s="1"/>
      <c r="U319" s="1"/>
      <c r="V319" s="4"/>
      <c r="W319" s="4"/>
      <c r="X319" s="4"/>
      <c r="Y319" s="4"/>
      <c r="Z319" s="4"/>
      <c r="AA319" s="4"/>
      <c r="AB319" s="1"/>
      <c r="AC319" s="1"/>
      <c r="AD319" s="1"/>
      <c r="AE319" s="1"/>
      <c r="AF319" s="1"/>
      <c r="AG319" s="1"/>
      <c r="AH319" s="1"/>
      <c r="AI319" s="1"/>
    </row>
    <row r="320" spans="1:35" s="2" customFormat="1" ht="11.5" x14ac:dyDescent="0.25">
      <c r="A320" s="1"/>
      <c r="B320" s="227"/>
      <c r="C320" s="227"/>
      <c r="D320" s="225"/>
      <c r="E320" s="225"/>
      <c r="F320" s="226"/>
      <c r="G320" s="166"/>
      <c r="H320" s="226"/>
      <c r="I320" s="166"/>
      <c r="J320" s="226"/>
      <c r="K320" s="166"/>
      <c r="L320" s="226"/>
      <c r="M320" s="166"/>
      <c r="N320" s="226"/>
      <c r="O320" s="166"/>
      <c r="P320" s="226"/>
      <c r="Q320" s="166"/>
      <c r="R320" s="226"/>
      <c r="S320" s="1"/>
      <c r="T320" s="1"/>
      <c r="U320" s="1"/>
      <c r="V320" s="4"/>
      <c r="W320" s="4"/>
      <c r="X320" s="4"/>
      <c r="Y320" s="4"/>
      <c r="Z320" s="4"/>
      <c r="AA320" s="4"/>
      <c r="AB320" s="1"/>
      <c r="AC320" s="1"/>
      <c r="AD320" s="1"/>
      <c r="AE320" s="1"/>
      <c r="AF320" s="1"/>
      <c r="AG320" s="1"/>
      <c r="AH320" s="1"/>
      <c r="AI320" s="1"/>
    </row>
    <row r="321" spans="1:35" s="2" customFormat="1" ht="11.5" x14ac:dyDescent="0.25">
      <c r="A321" s="1"/>
      <c r="B321" s="227"/>
      <c r="C321" s="227"/>
      <c r="D321" s="225"/>
      <c r="E321" s="225"/>
      <c r="F321" s="226"/>
      <c r="G321" s="166"/>
      <c r="H321" s="226"/>
      <c r="I321" s="166"/>
      <c r="J321" s="226"/>
      <c r="K321" s="166"/>
      <c r="L321" s="226"/>
      <c r="M321" s="166"/>
      <c r="N321" s="226"/>
      <c r="O321" s="166"/>
      <c r="P321" s="226"/>
      <c r="Q321" s="166"/>
      <c r="R321" s="226"/>
      <c r="S321" s="1"/>
      <c r="T321" s="1"/>
      <c r="U321" s="1"/>
      <c r="V321" s="4"/>
      <c r="W321" s="4"/>
      <c r="X321" s="4"/>
      <c r="Y321" s="4"/>
      <c r="Z321" s="4"/>
      <c r="AA321" s="4"/>
      <c r="AB321" s="1"/>
      <c r="AC321" s="1"/>
      <c r="AD321" s="1"/>
      <c r="AE321" s="1"/>
      <c r="AF321" s="1"/>
      <c r="AG321" s="1"/>
      <c r="AH321" s="1"/>
      <c r="AI321" s="1"/>
    </row>
    <row r="322" spans="1:35" s="2" customFormat="1" ht="11.5" x14ac:dyDescent="0.25">
      <c r="A322" s="1"/>
      <c r="B322" s="227"/>
      <c r="C322" s="227"/>
      <c r="D322" s="225"/>
      <c r="E322" s="225"/>
      <c r="F322" s="226"/>
      <c r="G322" s="166"/>
      <c r="H322" s="226"/>
      <c r="I322" s="166"/>
      <c r="J322" s="226"/>
      <c r="K322" s="166"/>
      <c r="L322" s="226"/>
      <c r="M322" s="166"/>
      <c r="N322" s="226"/>
      <c r="O322" s="166"/>
      <c r="P322" s="226"/>
      <c r="Q322" s="166"/>
      <c r="R322" s="226"/>
      <c r="S322" s="1"/>
      <c r="T322" s="1"/>
      <c r="U322" s="1"/>
      <c r="V322" s="4"/>
      <c r="W322" s="4"/>
      <c r="X322" s="4"/>
      <c r="Y322" s="4"/>
      <c r="Z322" s="4"/>
      <c r="AA322" s="4"/>
      <c r="AB322" s="1"/>
      <c r="AC322" s="1"/>
      <c r="AD322" s="1"/>
      <c r="AE322" s="1"/>
      <c r="AF322" s="1"/>
      <c r="AG322" s="1"/>
      <c r="AH322" s="1"/>
      <c r="AI322" s="1"/>
    </row>
    <row r="323" spans="1:35" s="2" customFormat="1" ht="11.5" x14ac:dyDescent="0.25">
      <c r="A323" s="1"/>
      <c r="B323" s="227"/>
      <c r="C323" s="227"/>
      <c r="D323" s="225"/>
      <c r="E323" s="225"/>
      <c r="F323" s="226"/>
      <c r="G323" s="166"/>
      <c r="H323" s="226"/>
      <c r="I323" s="166"/>
      <c r="J323" s="226"/>
      <c r="K323" s="166"/>
      <c r="L323" s="226"/>
      <c r="M323" s="166"/>
      <c r="N323" s="226"/>
      <c r="O323" s="166"/>
      <c r="P323" s="226"/>
      <c r="Q323" s="166"/>
      <c r="R323" s="226"/>
      <c r="S323" s="1"/>
      <c r="T323" s="1"/>
      <c r="U323" s="1"/>
      <c r="V323" s="4"/>
      <c r="W323" s="4"/>
      <c r="X323" s="4"/>
      <c r="Y323" s="4"/>
      <c r="Z323" s="4"/>
      <c r="AA323" s="4"/>
      <c r="AB323" s="1"/>
      <c r="AC323" s="1"/>
      <c r="AD323" s="1"/>
      <c r="AE323" s="1"/>
      <c r="AF323" s="1"/>
      <c r="AG323" s="1"/>
      <c r="AH323" s="1"/>
      <c r="AI323" s="1"/>
    </row>
    <row r="324" spans="1:35" s="2" customFormat="1" ht="11.5" x14ac:dyDescent="0.25">
      <c r="A324" s="1"/>
      <c r="B324" s="227"/>
      <c r="C324" s="227"/>
      <c r="D324" s="225"/>
      <c r="E324" s="225"/>
      <c r="F324" s="226"/>
      <c r="G324" s="166"/>
      <c r="H324" s="226"/>
      <c r="I324" s="166"/>
      <c r="J324" s="226"/>
      <c r="K324" s="166"/>
      <c r="L324" s="226"/>
      <c r="M324" s="166"/>
      <c r="N324" s="226"/>
      <c r="O324" s="166"/>
      <c r="P324" s="226"/>
      <c r="Q324" s="166"/>
      <c r="R324" s="226"/>
      <c r="S324" s="1"/>
      <c r="T324" s="1"/>
      <c r="U324" s="1"/>
      <c r="V324" s="4"/>
      <c r="W324" s="4"/>
      <c r="X324" s="4"/>
      <c r="Y324" s="4"/>
      <c r="Z324" s="4"/>
      <c r="AA324" s="4"/>
      <c r="AB324" s="1"/>
      <c r="AC324" s="1"/>
      <c r="AD324" s="1"/>
      <c r="AE324" s="1"/>
      <c r="AF324" s="1"/>
      <c r="AG324" s="1"/>
      <c r="AH324" s="1"/>
      <c r="AI324" s="1"/>
    </row>
    <row r="325" spans="1:35" s="2" customFormat="1" ht="11.5" x14ac:dyDescent="0.25">
      <c r="A325" s="1"/>
      <c r="B325" s="227"/>
      <c r="C325" s="227"/>
      <c r="D325" s="225"/>
      <c r="E325" s="225"/>
      <c r="F325" s="226"/>
      <c r="G325" s="166"/>
      <c r="H325" s="226"/>
      <c r="I325" s="166"/>
      <c r="J325" s="226"/>
      <c r="K325" s="166"/>
      <c r="L325" s="226"/>
      <c r="M325" s="166"/>
      <c r="N325" s="226"/>
      <c r="O325" s="166"/>
      <c r="P325" s="226"/>
      <c r="Q325" s="166"/>
      <c r="R325" s="226"/>
      <c r="S325" s="1"/>
      <c r="T325" s="1"/>
      <c r="U325" s="1"/>
      <c r="V325" s="4"/>
      <c r="W325" s="4"/>
      <c r="X325" s="4"/>
      <c r="Y325" s="4"/>
      <c r="Z325" s="4"/>
      <c r="AA325" s="4"/>
      <c r="AB325" s="1"/>
      <c r="AC325" s="1"/>
      <c r="AD325" s="1"/>
      <c r="AE325" s="1"/>
      <c r="AF325" s="1"/>
      <c r="AG325" s="1"/>
      <c r="AH325" s="1"/>
      <c r="AI325" s="1"/>
    </row>
    <row r="326" spans="1:35" s="2" customFormat="1" ht="11.5" x14ac:dyDescent="0.25">
      <c r="A326" s="1"/>
      <c r="B326" s="227"/>
      <c r="C326" s="227"/>
      <c r="D326" s="225"/>
      <c r="E326" s="225"/>
      <c r="F326" s="226"/>
      <c r="G326" s="166"/>
      <c r="H326" s="226"/>
      <c r="I326" s="166"/>
      <c r="J326" s="226"/>
      <c r="K326" s="166"/>
      <c r="L326" s="226"/>
      <c r="M326" s="166"/>
      <c r="N326" s="226"/>
      <c r="O326" s="166"/>
      <c r="P326" s="226"/>
      <c r="Q326" s="166"/>
      <c r="R326" s="226"/>
      <c r="S326" s="1"/>
      <c r="T326" s="1"/>
      <c r="U326" s="1"/>
      <c r="V326" s="4"/>
      <c r="W326" s="4"/>
      <c r="X326" s="4"/>
      <c r="Y326" s="4"/>
      <c r="Z326" s="4"/>
      <c r="AA326" s="4"/>
      <c r="AB326" s="1"/>
      <c r="AC326" s="1"/>
      <c r="AD326" s="1"/>
      <c r="AE326" s="1"/>
      <c r="AF326" s="1"/>
      <c r="AG326" s="1"/>
      <c r="AH326" s="1"/>
      <c r="AI326" s="1"/>
    </row>
    <row r="327" spans="1:35" s="2" customFormat="1" ht="11.5" x14ac:dyDescent="0.25">
      <c r="A327" s="1"/>
      <c r="B327" s="227"/>
      <c r="C327" s="227"/>
      <c r="D327" s="225"/>
      <c r="E327" s="225"/>
      <c r="F327" s="226"/>
      <c r="G327" s="166"/>
      <c r="H327" s="226"/>
      <c r="I327" s="166"/>
      <c r="J327" s="226"/>
      <c r="K327" s="166"/>
      <c r="L327" s="226"/>
      <c r="M327" s="166"/>
      <c r="N327" s="226"/>
      <c r="O327" s="166"/>
      <c r="P327" s="226"/>
      <c r="Q327" s="166"/>
      <c r="R327" s="226"/>
      <c r="S327" s="1"/>
      <c r="T327" s="1"/>
      <c r="U327" s="1"/>
      <c r="V327" s="4"/>
      <c r="W327" s="4"/>
      <c r="X327" s="4"/>
      <c r="Y327" s="4"/>
      <c r="Z327" s="4"/>
      <c r="AA327" s="4"/>
      <c r="AB327" s="1"/>
      <c r="AC327" s="1"/>
      <c r="AD327" s="1"/>
      <c r="AE327" s="1"/>
      <c r="AF327" s="1"/>
      <c r="AG327" s="1"/>
      <c r="AH327" s="1"/>
      <c r="AI327" s="1"/>
    </row>
    <row r="328" spans="1:35" s="2" customFormat="1" ht="11.5" x14ac:dyDescent="0.25">
      <c r="A328" s="1"/>
      <c r="B328" s="227"/>
      <c r="C328" s="227"/>
      <c r="D328" s="225"/>
      <c r="E328" s="225"/>
      <c r="F328" s="226"/>
      <c r="G328" s="166"/>
      <c r="H328" s="226"/>
      <c r="I328" s="166"/>
      <c r="J328" s="226"/>
      <c r="K328" s="166"/>
      <c r="L328" s="226"/>
      <c r="M328" s="166"/>
      <c r="N328" s="226"/>
      <c r="O328" s="166"/>
      <c r="P328" s="226"/>
      <c r="Q328" s="166"/>
      <c r="R328" s="226"/>
      <c r="S328" s="1"/>
      <c r="T328" s="1"/>
      <c r="U328" s="1"/>
      <c r="V328" s="4"/>
      <c r="W328" s="4"/>
      <c r="X328" s="4"/>
      <c r="Y328" s="4"/>
      <c r="Z328" s="4"/>
      <c r="AA328" s="4"/>
      <c r="AB328" s="1"/>
      <c r="AC328" s="1"/>
      <c r="AD328" s="1"/>
      <c r="AE328" s="1"/>
      <c r="AF328" s="1"/>
      <c r="AG328" s="1"/>
      <c r="AH328" s="1"/>
      <c r="AI328" s="1"/>
    </row>
    <row r="329" spans="1:35" s="2" customFormat="1" ht="11.5" x14ac:dyDescent="0.25">
      <c r="A329" s="1"/>
      <c r="B329" s="227"/>
      <c r="C329" s="227"/>
      <c r="D329" s="225"/>
      <c r="E329" s="225"/>
      <c r="F329" s="226"/>
      <c r="G329" s="166"/>
      <c r="H329" s="226"/>
      <c r="I329" s="166"/>
      <c r="J329" s="226"/>
      <c r="K329" s="166"/>
      <c r="L329" s="226"/>
      <c r="M329" s="166"/>
      <c r="N329" s="226"/>
      <c r="O329" s="166"/>
      <c r="P329" s="226"/>
      <c r="Q329" s="166"/>
      <c r="R329" s="226"/>
      <c r="S329" s="1"/>
      <c r="T329" s="1"/>
      <c r="U329" s="1"/>
      <c r="V329" s="4"/>
      <c r="W329" s="4"/>
      <c r="X329" s="4"/>
      <c r="Y329" s="4"/>
      <c r="Z329" s="4"/>
      <c r="AA329" s="4"/>
      <c r="AB329" s="1"/>
      <c r="AC329" s="1"/>
      <c r="AD329" s="1"/>
      <c r="AE329" s="1"/>
      <c r="AF329" s="1"/>
      <c r="AG329" s="1"/>
      <c r="AH329" s="1"/>
      <c r="AI329" s="1"/>
    </row>
    <row r="330" spans="1:35" s="2" customFormat="1" ht="11.5" x14ac:dyDescent="0.25">
      <c r="A330" s="1"/>
      <c r="B330" s="227"/>
      <c r="C330" s="227"/>
      <c r="D330" s="225"/>
      <c r="E330" s="225"/>
      <c r="F330" s="226"/>
      <c r="G330" s="166"/>
      <c r="H330" s="226"/>
      <c r="I330" s="166"/>
      <c r="J330" s="226"/>
      <c r="K330" s="166"/>
      <c r="L330" s="226"/>
      <c r="M330" s="166"/>
      <c r="N330" s="226"/>
      <c r="O330" s="166"/>
      <c r="P330" s="226"/>
      <c r="Q330" s="166"/>
      <c r="R330" s="226"/>
      <c r="S330" s="1"/>
      <c r="T330" s="1"/>
      <c r="U330" s="1"/>
      <c r="V330" s="4"/>
      <c r="W330" s="4"/>
      <c r="X330" s="4"/>
      <c r="Y330" s="4"/>
      <c r="Z330" s="4"/>
      <c r="AA330" s="4"/>
      <c r="AB330" s="1"/>
      <c r="AC330" s="1"/>
      <c r="AD330" s="1"/>
      <c r="AE330" s="1"/>
      <c r="AF330" s="1"/>
      <c r="AG330" s="1"/>
      <c r="AH330" s="1"/>
      <c r="AI330" s="1"/>
    </row>
    <row r="331" spans="1:35" s="2" customFormat="1" ht="11.5" x14ac:dyDescent="0.25">
      <c r="A331" s="1"/>
      <c r="B331" s="227"/>
      <c r="C331" s="227"/>
      <c r="D331" s="225"/>
      <c r="E331" s="225"/>
      <c r="F331" s="226"/>
      <c r="G331" s="166"/>
      <c r="H331" s="226"/>
      <c r="I331" s="166"/>
      <c r="J331" s="226"/>
      <c r="K331" s="166"/>
      <c r="L331" s="226"/>
      <c r="M331" s="166"/>
      <c r="N331" s="226"/>
      <c r="O331" s="166"/>
      <c r="P331" s="226"/>
      <c r="Q331" s="166"/>
      <c r="R331" s="226"/>
      <c r="S331" s="1"/>
      <c r="T331" s="1"/>
      <c r="U331" s="1"/>
      <c r="V331" s="4"/>
      <c r="W331" s="4"/>
      <c r="X331" s="4"/>
      <c r="Y331" s="4"/>
      <c r="Z331" s="4"/>
      <c r="AA331" s="4"/>
      <c r="AB331" s="1"/>
      <c r="AC331" s="1"/>
      <c r="AD331" s="1"/>
      <c r="AE331" s="1"/>
      <c r="AF331" s="1"/>
      <c r="AG331" s="1"/>
      <c r="AH331" s="1"/>
      <c r="AI331" s="1"/>
    </row>
    <row r="332" spans="1:35" s="2" customFormat="1" ht="11.5" x14ac:dyDescent="0.25">
      <c r="A332" s="1"/>
      <c r="B332" s="227"/>
      <c r="C332" s="227"/>
      <c r="D332" s="225"/>
      <c r="E332" s="225"/>
      <c r="F332" s="226"/>
      <c r="G332" s="166"/>
      <c r="H332" s="226"/>
      <c r="I332" s="166"/>
      <c r="J332" s="226"/>
      <c r="K332" s="166"/>
      <c r="L332" s="226"/>
      <c r="M332" s="166"/>
      <c r="N332" s="226"/>
      <c r="O332" s="166"/>
      <c r="P332" s="226"/>
      <c r="Q332" s="166"/>
      <c r="R332" s="226"/>
      <c r="S332" s="1"/>
      <c r="T332" s="1"/>
      <c r="U332" s="1"/>
      <c r="V332" s="4"/>
      <c r="W332" s="4"/>
      <c r="X332" s="4"/>
      <c r="Y332" s="4"/>
      <c r="Z332" s="4"/>
      <c r="AA332" s="4"/>
      <c r="AB332" s="1"/>
      <c r="AC332" s="1"/>
      <c r="AD332" s="1"/>
      <c r="AE332" s="1"/>
      <c r="AF332" s="1"/>
      <c r="AG332" s="1"/>
      <c r="AH332" s="1"/>
      <c r="AI332" s="1"/>
    </row>
    <row r="333" spans="1:35" s="2" customFormat="1" ht="11.5" x14ac:dyDescent="0.25">
      <c r="A333" s="1"/>
      <c r="B333" s="227"/>
      <c r="C333" s="227"/>
      <c r="D333" s="225"/>
      <c r="E333" s="225"/>
      <c r="F333" s="226"/>
      <c r="G333" s="166"/>
      <c r="H333" s="226"/>
      <c r="I333" s="166"/>
      <c r="J333" s="226"/>
      <c r="K333" s="166"/>
      <c r="L333" s="226"/>
      <c r="M333" s="166"/>
      <c r="N333" s="226"/>
      <c r="O333" s="166"/>
      <c r="P333" s="226"/>
      <c r="Q333" s="166"/>
      <c r="R333" s="226"/>
      <c r="S333" s="1"/>
      <c r="T333" s="1"/>
      <c r="U333" s="1"/>
      <c r="V333" s="4"/>
      <c r="W333" s="4"/>
      <c r="X333" s="4"/>
      <c r="Y333" s="4"/>
      <c r="Z333" s="4"/>
      <c r="AA333" s="4"/>
      <c r="AB333" s="1"/>
      <c r="AC333" s="1"/>
      <c r="AD333" s="1"/>
      <c r="AE333" s="1"/>
      <c r="AF333" s="1"/>
      <c r="AG333" s="1"/>
      <c r="AH333" s="1"/>
      <c r="AI333" s="1"/>
    </row>
    <row r="334" spans="1:35" s="2" customFormat="1" ht="11.5" x14ac:dyDescent="0.25">
      <c r="A334" s="1"/>
      <c r="B334" s="227"/>
      <c r="C334" s="227"/>
      <c r="D334" s="225"/>
      <c r="E334" s="225"/>
      <c r="F334" s="226"/>
      <c r="G334" s="166"/>
      <c r="H334" s="226"/>
      <c r="I334" s="166"/>
      <c r="J334" s="226"/>
      <c r="K334" s="166"/>
      <c r="L334" s="226"/>
      <c r="M334" s="166"/>
      <c r="N334" s="226"/>
      <c r="O334" s="166"/>
      <c r="P334" s="226"/>
      <c r="Q334" s="166"/>
      <c r="R334" s="226"/>
      <c r="S334" s="1"/>
      <c r="T334" s="1"/>
      <c r="U334" s="1"/>
      <c r="V334" s="4"/>
      <c r="W334" s="4"/>
      <c r="X334" s="4"/>
      <c r="Y334" s="4"/>
      <c r="Z334" s="4"/>
      <c r="AA334" s="4"/>
      <c r="AB334" s="1"/>
      <c r="AC334" s="1"/>
      <c r="AD334" s="1"/>
      <c r="AE334" s="1"/>
      <c r="AF334" s="1"/>
      <c r="AG334" s="1"/>
      <c r="AH334" s="1"/>
      <c r="AI334" s="1"/>
    </row>
    <row r="335" spans="1:35" s="2" customFormat="1" ht="11.5" x14ac:dyDescent="0.25">
      <c r="A335" s="1"/>
      <c r="B335" s="227"/>
      <c r="C335" s="227"/>
      <c r="D335" s="225"/>
      <c r="E335" s="225"/>
      <c r="F335" s="226"/>
      <c r="G335" s="166"/>
      <c r="H335" s="226"/>
      <c r="I335" s="166"/>
      <c r="J335" s="226"/>
      <c r="K335" s="166"/>
      <c r="L335" s="226"/>
      <c r="M335" s="166"/>
      <c r="N335" s="226"/>
      <c r="O335" s="166"/>
      <c r="P335" s="226"/>
      <c r="Q335" s="166"/>
      <c r="R335" s="226"/>
      <c r="S335" s="1"/>
      <c r="T335" s="1"/>
      <c r="U335" s="1"/>
      <c r="V335" s="4"/>
      <c r="W335" s="4"/>
      <c r="X335" s="4"/>
      <c r="Y335" s="4"/>
      <c r="Z335" s="4"/>
      <c r="AA335" s="4"/>
      <c r="AB335" s="1"/>
      <c r="AC335" s="1"/>
      <c r="AD335" s="1"/>
      <c r="AE335" s="1"/>
      <c r="AF335" s="1"/>
      <c r="AG335" s="1"/>
      <c r="AH335" s="1"/>
      <c r="AI335" s="1"/>
    </row>
    <row r="336" spans="1:35" s="2" customFormat="1" ht="11.5" x14ac:dyDescent="0.25">
      <c r="A336" s="1"/>
      <c r="B336" s="227"/>
      <c r="C336" s="227"/>
      <c r="D336" s="225"/>
      <c r="E336" s="225"/>
      <c r="F336" s="226"/>
      <c r="G336" s="166"/>
      <c r="H336" s="226"/>
      <c r="I336" s="166"/>
      <c r="J336" s="226"/>
      <c r="K336" s="166"/>
      <c r="L336" s="226"/>
      <c r="M336" s="166"/>
      <c r="N336" s="226"/>
      <c r="O336" s="166"/>
      <c r="P336" s="226"/>
      <c r="Q336" s="166"/>
      <c r="R336" s="226"/>
      <c r="S336" s="1"/>
      <c r="T336" s="1"/>
      <c r="U336" s="1"/>
      <c r="V336" s="4"/>
      <c r="W336" s="4"/>
      <c r="X336" s="4"/>
      <c r="Y336" s="4"/>
      <c r="Z336" s="4"/>
      <c r="AA336" s="4"/>
      <c r="AB336" s="1"/>
      <c r="AC336" s="1"/>
      <c r="AD336" s="1"/>
      <c r="AE336" s="1"/>
      <c r="AF336" s="1"/>
      <c r="AG336" s="1"/>
      <c r="AH336" s="1"/>
      <c r="AI336" s="1"/>
    </row>
    <row r="337" spans="1:35" s="2" customFormat="1" ht="11.5" x14ac:dyDescent="0.25">
      <c r="A337" s="1"/>
      <c r="B337" s="227"/>
      <c r="C337" s="227"/>
      <c r="D337" s="225"/>
      <c r="E337" s="225"/>
      <c r="F337" s="226"/>
      <c r="G337" s="166"/>
      <c r="H337" s="226"/>
      <c r="I337" s="166"/>
      <c r="J337" s="226"/>
      <c r="K337" s="166"/>
      <c r="L337" s="226"/>
      <c r="M337" s="166"/>
      <c r="N337" s="226"/>
      <c r="O337" s="166"/>
      <c r="P337" s="226"/>
      <c r="Q337" s="166"/>
      <c r="R337" s="226"/>
      <c r="S337" s="1"/>
      <c r="T337" s="1"/>
      <c r="U337" s="1"/>
      <c r="V337" s="4"/>
      <c r="W337" s="4"/>
      <c r="X337" s="4"/>
      <c r="Y337" s="4"/>
      <c r="Z337" s="4"/>
      <c r="AA337" s="4"/>
      <c r="AB337" s="1"/>
      <c r="AC337" s="1"/>
      <c r="AD337" s="1"/>
      <c r="AE337" s="1"/>
      <c r="AF337" s="1"/>
      <c r="AG337" s="1"/>
      <c r="AH337" s="1"/>
      <c r="AI337" s="1"/>
    </row>
    <row r="338" spans="1:35" s="2" customFormat="1" ht="11.5" x14ac:dyDescent="0.25">
      <c r="A338" s="1"/>
      <c r="B338" s="227"/>
      <c r="C338" s="227"/>
      <c r="D338" s="225"/>
      <c r="E338" s="225"/>
      <c r="F338" s="226"/>
      <c r="G338" s="166"/>
      <c r="H338" s="226"/>
      <c r="I338" s="166"/>
      <c r="J338" s="226"/>
      <c r="K338" s="166"/>
      <c r="L338" s="226"/>
      <c r="M338" s="166"/>
      <c r="N338" s="226"/>
      <c r="O338" s="166"/>
      <c r="P338" s="226"/>
      <c r="Q338" s="166"/>
      <c r="R338" s="226"/>
      <c r="S338" s="1"/>
      <c r="T338" s="1"/>
      <c r="U338" s="1"/>
      <c r="V338" s="4"/>
      <c r="W338" s="4"/>
      <c r="X338" s="4"/>
      <c r="Y338" s="4"/>
      <c r="Z338" s="4"/>
      <c r="AA338" s="4"/>
      <c r="AB338" s="1"/>
      <c r="AC338" s="1"/>
      <c r="AD338" s="1"/>
      <c r="AE338" s="1"/>
      <c r="AF338" s="1"/>
      <c r="AG338" s="1"/>
      <c r="AH338" s="1"/>
      <c r="AI338" s="1"/>
    </row>
    <row r="339" spans="1:35" s="2" customFormat="1" ht="11.5" x14ac:dyDescent="0.25">
      <c r="A339" s="1"/>
      <c r="B339" s="227"/>
      <c r="C339" s="227"/>
      <c r="D339" s="225"/>
      <c r="E339" s="225"/>
      <c r="F339" s="226"/>
      <c r="G339" s="166"/>
      <c r="H339" s="226"/>
      <c r="I339" s="166"/>
      <c r="J339" s="226"/>
      <c r="K339" s="166"/>
      <c r="L339" s="226"/>
      <c r="M339" s="166"/>
      <c r="N339" s="226"/>
      <c r="O339" s="166"/>
      <c r="P339" s="226"/>
      <c r="Q339" s="166"/>
      <c r="R339" s="226"/>
      <c r="S339" s="1"/>
      <c r="T339" s="1"/>
      <c r="U339" s="1"/>
      <c r="V339" s="4"/>
      <c r="W339" s="4"/>
      <c r="X339" s="4"/>
      <c r="Y339" s="4"/>
      <c r="Z339" s="4"/>
      <c r="AA339" s="4"/>
      <c r="AB339" s="1"/>
      <c r="AC339" s="1"/>
      <c r="AD339" s="1"/>
      <c r="AE339" s="1"/>
      <c r="AF339" s="1"/>
      <c r="AG339" s="1"/>
      <c r="AH339" s="1"/>
      <c r="AI339" s="1"/>
    </row>
    <row r="340" spans="1:35" s="2" customFormat="1" ht="11.5" x14ac:dyDescent="0.25">
      <c r="A340" s="1"/>
      <c r="B340" s="227"/>
      <c r="C340" s="227"/>
      <c r="D340" s="225"/>
      <c r="E340" s="225"/>
      <c r="F340" s="226"/>
      <c r="G340" s="166"/>
      <c r="H340" s="226"/>
      <c r="I340" s="166"/>
      <c r="J340" s="226"/>
      <c r="K340" s="166"/>
      <c r="L340" s="226"/>
      <c r="M340" s="166"/>
      <c r="N340" s="226"/>
      <c r="O340" s="166"/>
      <c r="P340" s="226"/>
      <c r="Q340" s="166"/>
      <c r="R340" s="226"/>
      <c r="S340" s="1"/>
      <c r="T340" s="1"/>
      <c r="U340" s="1"/>
      <c r="V340" s="4"/>
      <c r="W340" s="4"/>
      <c r="X340" s="4"/>
      <c r="Y340" s="4"/>
      <c r="Z340" s="4"/>
      <c r="AA340" s="4"/>
      <c r="AB340" s="1"/>
      <c r="AC340" s="1"/>
      <c r="AD340" s="1"/>
      <c r="AE340" s="1"/>
      <c r="AF340" s="1"/>
      <c r="AG340" s="1"/>
      <c r="AH340" s="1"/>
      <c r="AI340" s="1"/>
    </row>
    <row r="341" spans="1:35" s="2" customFormat="1" ht="11.5" x14ac:dyDescent="0.25">
      <c r="A341" s="1"/>
      <c r="B341" s="227"/>
      <c r="C341" s="227"/>
      <c r="D341" s="225"/>
      <c r="E341" s="225"/>
      <c r="F341" s="226"/>
      <c r="G341" s="166"/>
      <c r="H341" s="226"/>
      <c r="I341" s="166"/>
      <c r="J341" s="226"/>
      <c r="K341" s="166"/>
      <c r="L341" s="226"/>
      <c r="M341" s="166"/>
      <c r="N341" s="226"/>
      <c r="O341" s="166"/>
      <c r="P341" s="226"/>
      <c r="Q341" s="166"/>
      <c r="R341" s="226"/>
      <c r="S341" s="1"/>
      <c r="T341" s="1"/>
      <c r="U341" s="1"/>
      <c r="V341" s="4"/>
      <c r="W341" s="4"/>
      <c r="X341" s="4"/>
      <c r="Y341" s="4"/>
      <c r="Z341" s="4"/>
      <c r="AA341" s="4"/>
      <c r="AB341" s="1"/>
      <c r="AC341" s="1"/>
      <c r="AD341" s="1"/>
      <c r="AE341" s="1"/>
      <c r="AF341" s="1"/>
      <c r="AG341" s="1"/>
      <c r="AH341" s="1"/>
      <c r="AI341" s="1"/>
    </row>
    <row r="342" spans="1:35" s="2" customFormat="1" ht="11.5" x14ac:dyDescent="0.25">
      <c r="A342" s="1"/>
      <c r="B342" s="227"/>
      <c r="C342" s="227"/>
      <c r="D342" s="225"/>
      <c r="E342" s="225"/>
      <c r="F342" s="226"/>
      <c r="G342" s="166"/>
      <c r="H342" s="226"/>
      <c r="I342" s="166"/>
      <c r="J342" s="226"/>
      <c r="K342" s="166"/>
      <c r="L342" s="226"/>
      <c r="M342" s="166"/>
      <c r="N342" s="226"/>
      <c r="O342" s="166"/>
      <c r="P342" s="226"/>
      <c r="Q342" s="166"/>
      <c r="R342" s="226"/>
      <c r="S342" s="1"/>
      <c r="T342" s="1"/>
      <c r="U342" s="1"/>
      <c r="V342" s="4"/>
      <c r="W342" s="4"/>
      <c r="X342" s="4"/>
      <c r="Y342" s="4"/>
      <c r="Z342" s="4"/>
      <c r="AA342" s="4"/>
      <c r="AB342" s="1"/>
      <c r="AC342" s="1"/>
      <c r="AD342" s="1"/>
      <c r="AE342" s="1"/>
      <c r="AF342" s="1"/>
      <c r="AG342" s="1"/>
      <c r="AH342" s="1"/>
      <c r="AI342" s="1"/>
    </row>
    <row r="343" spans="1:35" s="2" customFormat="1" ht="11.5" x14ac:dyDescent="0.25">
      <c r="A343" s="1"/>
      <c r="B343" s="227"/>
      <c r="C343" s="227"/>
      <c r="D343" s="225"/>
      <c r="E343" s="225"/>
      <c r="F343" s="226"/>
      <c r="G343" s="166"/>
      <c r="H343" s="226"/>
      <c r="I343" s="166"/>
      <c r="J343" s="226"/>
      <c r="K343" s="166"/>
      <c r="L343" s="226"/>
      <c r="M343" s="166"/>
      <c r="N343" s="226"/>
      <c r="O343" s="166"/>
      <c r="P343" s="226"/>
      <c r="Q343" s="166"/>
      <c r="R343" s="226"/>
      <c r="S343" s="1"/>
      <c r="T343" s="1"/>
      <c r="U343" s="1"/>
      <c r="V343" s="4"/>
      <c r="W343" s="4"/>
      <c r="X343" s="4"/>
      <c r="Y343" s="4"/>
      <c r="Z343" s="4"/>
      <c r="AA343" s="4"/>
      <c r="AB343" s="1"/>
      <c r="AC343" s="1"/>
      <c r="AD343" s="1"/>
      <c r="AE343" s="1"/>
      <c r="AF343" s="1"/>
      <c r="AG343" s="1"/>
      <c r="AH343" s="1"/>
      <c r="AI343" s="1"/>
    </row>
    <row r="344" spans="1:35" s="2" customFormat="1" ht="11.5" x14ac:dyDescent="0.25">
      <c r="A344" s="1"/>
      <c r="B344" s="227"/>
      <c r="C344" s="227"/>
      <c r="D344" s="225"/>
      <c r="E344" s="225"/>
      <c r="F344" s="226"/>
      <c r="G344" s="166"/>
      <c r="H344" s="226"/>
      <c r="I344" s="166"/>
      <c r="J344" s="226"/>
      <c r="K344" s="166"/>
      <c r="L344" s="226"/>
      <c r="M344" s="166"/>
      <c r="N344" s="226"/>
      <c r="O344" s="166"/>
      <c r="P344" s="226"/>
      <c r="Q344" s="166"/>
      <c r="R344" s="226"/>
      <c r="S344" s="1"/>
      <c r="T344" s="1"/>
      <c r="U344" s="1"/>
      <c r="V344" s="4"/>
      <c r="W344" s="4"/>
      <c r="X344" s="4"/>
      <c r="Y344" s="4"/>
      <c r="Z344" s="4"/>
      <c r="AA344" s="4"/>
      <c r="AB344" s="1"/>
      <c r="AC344" s="1"/>
      <c r="AD344" s="1"/>
      <c r="AE344" s="1"/>
      <c r="AF344" s="1"/>
      <c r="AG344" s="1"/>
      <c r="AH344" s="1"/>
      <c r="AI344" s="1"/>
    </row>
    <row r="345" spans="1:35" s="2" customFormat="1" ht="11.5" x14ac:dyDescent="0.25">
      <c r="A345" s="1"/>
      <c r="B345" s="227"/>
      <c r="C345" s="227"/>
      <c r="D345" s="225"/>
      <c r="E345" s="225"/>
      <c r="F345" s="226"/>
      <c r="G345" s="166"/>
      <c r="H345" s="226"/>
      <c r="I345" s="166"/>
      <c r="J345" s="226"/>
      <c r="K345" s="166"/>
      <c r="L345" s="226"/>
      <c r="M345" s="166"/>
      <c r="N345" s="226"/>
      <c r="O345" s="166"/>
      <c r="P345" s="226"/>
      <c r="Q345" s="166"/>
      <c r="R345" s="226"/>
      <c r="S345" s="1"/>
      <c r="T345" s="1"/>
      <c r="U345" s="1"/>
      <c r="V345" s="4"/>
      <c r="W345" s="4"/>
      <c r="X345" s="4"/>
      <c r="Y345" s="4"/>
      <c r="Z345" s="4"/>
      <c r="AA345" s="4"/>
      <c r="AB345" s="1"/>
      <c r="AC345" s="1"/>
      <c r="AD345" s="1"/>
      <c r="AE345" s="1"/>
      <c r="AF345" s="1"/>
      <c r="AG345" s="1"/>
      <c r="AH345" s="1"/>
      <c r="AI345" s="1"/>
    </row>
    <row r="346" spans="1:35" s="2" customFormat="1" ht="11.5" x14ac:dyDescent="0.25">
      <c r="A346" s="1"/>
      <c r="B346" s="227"/>
      <c r="C346" s="227"/>
      <c r="D346" s="225"/>
      <c r="E346" s="225"/>
      <c r="F346" s="226"/>
      <c r="G346" s="166"/>
      <c r="H346" s="226"/>
      <c r="I346" s="166"/>
      <c r="J346" s="226"/>
      <c r="K346" s="166"/>
      <c r="L346" s="226"/>
      <c r="M346" s="166"/>
      <c r="N346" s="226"/>
      <c r="O346" s="166"/>
      <c r="P346" s="226"/>
      <c r="Q346" s="166"/>
      <c r="R346" s="226"/>
      <c r="S346" s="1"/>
      <c r="T346" s="1"/>
      <c r="U346" s="1"/>
      <c r="V346" s="4"/>
      <c r="W346" s="4"/>
      <c r="X346" s="4"/>
      <c r="Y346" s="4"/>
      <c r="Z346" s="4"/>
      <c r="AA346" s="4"/>
      <c r="AB346" s="1"/>
      <c r="AC346" s="1"/>
      <c r="AD346" s="1"/>
      <c r="AE346" s="1"/>
      <c r="AF346" s="1"/>
      <c r="AG346" s="1"/>
      <c r="AH346" s="1"/>
      <c r="AI346" s="1"/>
    </row>
    <row r="347" spans="1:35" s="2" customFormat="1" ht="11.5" x14ac:dyDescent="0.25">
      <c r="A347" s="1"/>
      <c r="B347" s="227"/>
      <c r="C347" s="227"/>
      <c r="D347" s="225"/>
      <c r="E347" s="225"/>
      <c r="F347" s="226"/>
      <c r="G347" s="166"/>
      <c r="H347" s="226"/>
      <c r="I347" s="166"/>
      <c r="J347" s="226"/>
      <c r="K347" s="166"/>
      <c r="L347" s="226"/>
      <c r="M347" s="166"/>
      <c r="N347" s="226"/>
      <c r="O347" s="166"/>
      <c r="P347" s="226"/>
      <c r="Q347" s="166"/>
      <c r="R347" s="226"/>
      <c r="S347" s="1"/>
      <c r="T347" s="1"/>
      <c r="U347" s="1"/>
      <c r="V347" s="4"/>
      <c r="W347" s="4"/>
      <c r="X347" s="4"/>
      <c r="Y347" s="4"/>
      <c r="Z347" s="4"/>
      <c r="AA347" s="4"/>
      <c r="AB347" s="1"/>
      <c r="AC347" s="1"/>
      <c r="AD347" s="1"/>
      <c r="AE347" s="1"/>
      <c r="AF347" s="1"/>
      <c r="AG347" s="1"/>
      <c r="AH347" s="1"/>
      <c r="AI347" s="1"/>
    </row>
    <row r="348" spans="1:35" s="2" customFormat="1" ht="11.5" x14ac:dyDescent="0.25">
      <c r="A348" s="1"/>
      <c r="B348" s="227"/>
      <c r="C348" s="227"/>
      <c r="D348" s="225"/>
      <c r="E348" s="225"/>
      <c r="F348" s="226"/>
      <c r="G348" s="166"/>
      <c r="H348" s="226"/>
      <c r="I348" s="166"/>
      <c r="J348" s="226"/>
      <c r="K348" s="166"/>
      <c r="L348" s="226"/>
      <c r="M348" s="166"/>
      <c r="N348" s="226"/>
      <c r="O348" s="166"/>
      <c r="P348" s="226"/>
      <c r="Q348" s="166"/>
      <c r="R348" s="226"/>
      <c r="S348" s="1"/>
      <c r="T348" s="1"/>
      <c r="U348" s="1"/>
      <c r="V348" s="4"/>
      <c r="W348" s="4"/>
      <c r="X348" s="4"/>
      <c r="Y348" s="4"/>
      <c r="Z348" s="4"/>
      <c r="AA348" s="4"/>
      <c r="AB348" s="1"/>
      <c r="AC348" s="1"/>
      <c r="AD348" s="1"/>
      <c r="AE348" s="1"/>
      <c r="AF348" s="1"/>
      <c r="AG348" s="1"/>
      <c r="AH348" s="1"/>
      <c r="AI348" s="1"/>
    </row>
    <row r="349" spans="1:35" s="2" customFormat="1" ht="11.5" x14ac:dyDescent="0.25">
      <c r="A349" s="1"/>
      <c r="B349" s="227"/>
      <c r="C349" s="227"/>
      <c r="D349" s="225"/>
      <c r="E349" s="225"/>
      <c r="F349" s="226"/>
      <c r="G349" s="166"/>
      <c r="H349" s="226"/>
      <c r="I349" s="166"/>
      <c r="J349" s="226"/>
      <c r="K349" s="166"/>
      <c r="L349" s="226"/>
      <c r="M349" s="166"/>
      <c r="N349" s="226"/>
      <c r="O349" s="166"/>
      <c r="P349" s="226"/>
      <c r="Q349" s="166"/>
      <c r="R349" s="226"/>
      <c r="S349" s="1"/>
      <c r="T349" s="1"/>
      <c r="U349" s="1"/>
      <c r="V349" s="4"/>
      <c r="W349" s="4"/>
      <c r="X349" s="4"/>
      <c r="Y349" s="4"/>
      <c r="Z349" s="4"/>
      <c r="AA349" s="4"/>
      <c r="AB349" s="1"/>
      <c r="AC349" s="1"/>
      <c r="AD349" s="1"/>
      <c r="AE349" s="1"/>
      <c r="AF349" s="1"/>
      <c r="AG349" s="1"/>
      <c r="AH349" s="1"/>
      <c r="AI349" s="1"/>
    </row>
    <row r="350" spans="1:35" s="2" customFormat="1" ht="11.5" x14ac:dyDescent="0.25">
      <c r="A350" s="1"/>
      <c r="B350" s="227"/>
      <c r="C350" s="227"/>
      <c r="D350" s="225"/>
      <c r="E350" s="225"/>
      <c r="F350" s="226"/>
      <c r="G350" s="166"/>
      <c r="H350" s="226"/>
      <c r="I350" s="166"/>
      <c r="J350" s="226"/>
      <c r="K350" s="166"/>
      <c r="L350" s="226"/>
      <c r="M350" s="166"/>
      <c r="N350" s="226"/>
      <c r="O350" s="166"/>
      <c r="P350" s="226"/>
      <c r="Q350" s="166"/>
      <c r="R350" s="226"/>
      <c r="S350" s="1"/>
      <c r="T350" s="1"/>
      <c r="U350" s="1"/>
      <c r="V350" s="4"/>
      <c r="W350" s="4"/>
      <c r="X350" s="4"/>
      <c r="Y350" s="4"/>
      <c r="Z350" s="4"/>
      <c r="AA350" s="4"/>
      <c r="AB350" s="1"/>
      <c r="AC350" s="1"/>
      <c r="AD350" s="1"/>
      <c r="AE350" s="1"/>
      <c r="AF350" s="1"/>
      <c r="AG350" s="1"/>
      <c r="AH350" s="1"/>
      <c r="AI350" s="1"/>
    </row>
    <row r="351" spans="1:35" s="2" customFormat="1" ht="11.5" x14ac:dyDescent="0.25">
      <c r="A351" s="1"/>
      <c r="B351" s="227"/>
      <c r="C351" s="227"/>
      <c r="D351" s="225"/>
      <c r="E351" s="225"/>
      <c r="F351" s="226"/>
      <c r="G351" s="166"/>
      <c r="H351" s="226"/>
      <c r="I351" s="166"/>
      <c r="J351" s="226"/>
      <c r="K351" s="166"/>
      <c r="L351" s="226"/>
      <c r="M351" s="166"/>
      <c r="N351" s="226"/>
      <c r="O351" s="166"/>
      <c r="P351" s="226"/>
      <c r="Q351" s="166"/>
      <c r="R351" s="226"/>
      <c r="S351" s="1"/>
      <c r="T351" s="1"/>
      <c r="U351" s="1"/>
      <c r="V351" s="4"/>
      <c r="W351" s="4"/>
      <c r="X351" s="4"/>
      <c r="Y351" s="4"/>
      <c r="Z351" s="4"/>
      <c r="AA351" s="4"/>
      <c r="AB351" s="1"/>
      <c r="AC351" s="1"/>
      <c r="AD351" s="1"/>
      <c r="AE351" s="1"/>
      <c r="AF351" s="1"/>
      <c r="AG351" s="1"/>
      <c r="AH351" s="1"/>
      <c r="AI351" s="1"/>
    </row>
    <row r="352" spans="1:35" s="2" customFormat="1" ht="11.5" x14ac:dyDescent="0.25">
      <c r="A352" s="1"/>
      <c r="B352" s="227"/>
      <c r="C352" s="227"/>
      <c r="D352" s="225"/>
      <c r="E352" s="225"/>
      <c r="F352" s="226"/>
      <c r="G352" s="166"/>
      <c r="H352" s="226"/>
      <c r="I352" s="166"/>
      <c r="J352" s="226"/>
      <c r="K352" s="166"/>
      <c r="L352" s="226"/>
      <c r="M352" s="166"/>
      <c r="N352" s="226"/>
      <c r="O352" s="166"/>
      <c r="P352" s="226"/>
      <c r="Q352" s="166"/>
      <c r="R352" s="226"/>
      <c r="S352" s="1"/>
      <c r="T352" s="1"/>
      <c r="U352" s="1"/>
      <c r="V352" s="4"/>
      <c r="W352" s="4"/>
      <c r="X352" s="4"/>
      <c r="Y352" s="4"/>
      <c r="Z352" s="4"/>
      <c r="AA352" s="4"/>
      <c r="AB352" s="1"/>
      <c r="AC352" s="1"/>
      <c r="AD352" s="1"/>
      <c r="AE352" s="1"/>
      <c r="AF352" s="1"/>
      <c r="AG352" s="1"/>
      <c r="AH352" s="1"/>
      <c r="AI352" s="1"/>
    </row>
    <row r="353" spans="1:35" s="2" customFormat="1" ht="11.5" x14ac:dyDescent="0.25">
      <c r="A353" s="1"/>
      <c r="B353" s="227"/>
      <c r="C353" s="227"/>
      <c r="D353" s="225"/>
      <c r="E353" s="225"/>
      <c r="F353" s="226"/>
      <c r="G353" s="166"/>
      <c r="H353" s="226"/>
      <c r="I353" s="166"/>
      <c r="J353" s="226"/>
      <c r="K353" s="166"/>
      <c r="L353" s="226"/>
      <c r="M353" s="166"/>
      <c r="N353" s="226"/>
      <c r="O353" s="166"/>
      <c r="P353" s="226"/>
      <c r="Q353" s="166"/>
      <c r="R353" s="226"/>
      <c r="S353" s="1"/>
      <c r="T353" s="1"/>
      <c r="U353" s="1"/>
      <c r="V353" s="4"/>
      <c r="W353" s="4"/>
      <c r="X353" s="4"/>
      <c r="Y353" s="4"/>
      <c r="Z353" s="4"/>
      <c r="AA353" s="4"/>
      <c r="AB353" s="1"/>
      <c r="AC353" s="1"/>
      <c r="AD353" s="1"/>
      <c r="AE353" s="1"/>
      <c r="AF353" s="1"/>
      <c r="AG353" s="1"/>
      <c r="AH353" s="1"/>
      <c r="AI353" s="1"/>
    </row>
    <row r="354" spans="1:35" s="2" customFormat="1" ht="11.5" x14ac:dyDescent="0.25">
      <c r="A354" s="1"/>
      <c r="B354" s="227"/>
      <c r="C354" s="227"/>
      <c r="D354" s="225"/>
      <c r="E354" s="225"/>
      <c r="F354" s="226"/>
      <c r="G354" s="166"/>
      <c r="H354" s="226"/>
      <c r="I354" s="166"/>
      <c r="J354" s="226"/>
      <c r="K354" s="166"/>
      <c r="L354" s="226"/>
      <c r="M354" s="166"/>
      <c r="N354" s="226"/>
      <c r="O354" s="166"/>
      <c r="P354" s="226"/>
      <c r="Q354" s="166"/>
      <c r="R354" s="226"/>
      <c r="S354" s="1"/>
      <c r="T354" s="1"/>
      <c r="U354" s="1"/>
      <c r="V354" s="4"/>
      <c r="W354" s="4"/>
      <c r="X354" s="4"/>
      <c r="Y354" s="4"/>
      <c r="Z354" s="4"/>
      <c r="AA354" s="4"/>
      <c r="AB354" s="1"/>
      <c r="AC354" s="1"/>
      <c r="AD354" s="1"/>
      <c r="AE354" s="1"/>
      <c r="AF354" s="1"/>
      <c r="AG354" s="1"/>
      <c r="AH354" s="1"/>
      <c r="AI354" s="1"/>
    </row>
    <row r="355" spans="1:35" s="2" customFormat="1" ht="11.5" x14ac:dyDescent="0.25">
      <c r="A355" s="1"/>
      <c r="B355" s="227"/>
      <c r="C355" s="227"/>
      <c r="D355" s="225"/>
      <c r="E355" s="225"/>
      <c r="F355" s="226"/>
      <c r="G355" s="166"/>
      <c r="H355" s="226"/>
      <c r="I355" s="166"/>
      <c r="J355" s="226"/>
      <c r="K355" s="166"/>
      <c r="L355" s="226"/>
      <c r="M355" s="166"/>
      <c r="N355" s="226"/>
      <c r="O355" s="166"/>
      <c r="P355" s="226"/>
      <c r="Q355" s="166"/>
      <c r="R355" s="226"/>
      <c r="S355" s="1"/>
      <c r="T355" s="1"/>
      <c r="U355" s="1"/>
      <c r="V355" s="4"/>
      <c r="W355" s="4"/>
      <c r="X355" s="4"/>
      <c r="Y355" s="4"/>
      <c r="Z355" s="4"/>
      <c r="AA355" s="4"/>
      <c r="AB355" s="1"/>
      <c r="AC355" s="1"/>
      <c r="AD355" s="1"/>
      <c r="AE355" s="1"/>
      <c r="AF355" s="1"/>
      <c r="AG355" s="1"/>
      <c r="AH355" s="1"/>
      <c r="AI355" s="1"/>
    </row>
    <row r="356" spans="1:35" s="2" customFormat="1" ht="11.5" x14ac:dyDescent="0.25">
      <c r="A356" s="1"/>
      <c r="B356" s="227"/>
      <c r="C356" s="227"/>
      <c r="D356" s="225"/>
      <c r="E356" s="225"/>
      <c r="F356" s="226"/>
      <c r="G356" s="166"/>
      <c r="H356" s="226"/>
      <c r="I356" s="166"/>
      <c r="J356" s="226"/>
      <c r="K356" s="166"/>
      <c r="L356" s="226"/>
      <c r="M356" s="166"/>
      <c r="N356" s="226"/>
      <c r="O356" s="166"/>
      <c r="P356" s="226"/>
      <c r="Q356" s="166"/>
      <c r="R356" s="226"/>
      <c r="S356" s="1"/>
      <c r="T356" s="1"/>
      <c r="U356" s="1"/>
      <c r="V356" s="4"/>
      <c r="W356" s="4"/>
      <c r="X356" s="4"/>
      <c r="Y356" s="4"/>
      <c r="Z356" s="4"/>
      <c r="AA356" s="4"/>
      <c r="AB356" s="1"/>
      <c r="AC356" s="1"/>
      <c r="AD356" s="1"/>
      <c r="AE356" s="1"/>
      <c r="AF356" s="1"/>
      <c r="AG356" s="1"/>
      <c r="AH356" s="1"/>
      <c r="AI356" s="1"/>
    </row>
    <row r="357" spans="1:35" s="2" customFormat="1" ht="11.5" x14ac:dyDescent="0.25">
      <c r="A357" s="1"/>
      <c r="B357" s="227"/>
      <c r="C357" s="227"/>
      <c r="D357" s="225"/>
      <c r="E357" s="225"/>
      <c r="F357" s="226"/>
      <c r="G357" s="166"/>
      <c r="H357" s="226"/>
      <c r="I357" s="166"/>
      <c r="J357" s="226"/>
      <c r="K357" s="166"/>
      <c r="L357" s="226"/>
      <c r="M357" s="166"/>
      <c r="N357" s="226"/>
      <c r="O357" s="166"/>
      <c r="P357" s="226"/>
      <c r="Q357" s="166"/>
      <c r="R357" s="226"/>
      <c r="S357" s="1"/>
      <c r="T357" s="1"/>
      <c r="U357" s="1"/>
      <c r="V357" s="4"/>
      <c r="W357" s="4"/>
      <c r="X357" s="4"/>
      <c r="Y357" s="4"/>
      <c r="Z357" s="4"/>
      <c r="AA357" s="4"/>
      <c r="AB357" s="1"/>
      <c r="AC357" s="1"/>
      <c r="AD357" s="1"/>
      <c r="AE357" s="1"/>
      <c r="AF357" s="1"/>
      <c r="AG357" s="1"/>
      <c r="AH357" s="1"/>
      <c r="AI357" s="1"/>
    </row>
    <row r="358" spans="1:35" s="2" customFormat="1" ht="11.5" x14ac:dyDescent="0.25">
      <c r="A358" s="1"/>
      <c r="B358" s="227"/>
      <c r="C358" s="227"/>
      <c r="D358" s="225"/>
      <c r="E358" s="225"/>
      <c r="F358" s="226"/>
      <c r="G358" s="166"/>
      <c r="H358" s="226"/>
      <c r="I358" s="166"/>
      <c r="J358" s="226"/>
      <c r="K358" s="166"/>
      <c r="L358" s="226"/>
      <c r="M358" s="166"/>
      <c r="N358" s="226"/>
      <c r="O358" s="166"/>
      <c r="P358" s="226"/>
      <c r="Q358" s="166"/>
      <c r="R358" s="226"/>
      <c r="S358" s="1"/>
      <c r="T358" s="1"/>
      <c r="U358" s="1"/>
      <c r="V358" s="4"/>
      <c r="W358" s="4"/>
      <c r="X358" s="4"/>
      <c r="Y358" s="4"/>
      <c r="Z358" s="4"/>
      <c r="AA358" s="4"/>
      <c r="AB358" s="1"/>
      <c r="AC358" s="1"/>
      <c r="AD358" s="1"/>
      <c r="AE358" s="1"/>
      <c r="AF358" s="1"/>
      <c r="AG358" s="1"/>
      <c r="AH358" s="1"/>
      <c r="AI358" s="1"/>
    </row>
    <row r="359" spans="1:35" s="2" customFormat="1" ht="11.5" x14ac:dyDescent="0.25">
      <c r="A359" s="1"/>
      <c r="B359" s="227"/>
      <c r="C359" s="227"/>
      <c r="D359" s="225"/>
      <c r="E359" s="225"/>
      <c r="F359" s="226"/>
      <c r="G359" s="166"/>
      <c r="H359" s="226"/>
      <c r="I359" s="166"/>
      <c r="J359" s="226"/>
      <c r="K359" s="166"/>
      <c r="L359" s="226"/>
      <c r="M359" s="166"/>
      <c r="N359" s="226"/>
      <c r="O359" s="166"/>
      <c r="P359" s="226"/>
      <c r="Q359" s="166"/>
      <c r="R359" s="226"/>
      <c r="S359" s="1"/>
      <c r="T359" s="1"/>
      <c r="U359" s="1"/>
      <c r="V359" s="4"/>
      <c r="W359" s="4"/>
      <c r="X359" s="4"/>
      <c r="Y359" s="4"/>
      <c r="Z359" s="4"/>
      <c r="AA359" s="4"/>
      <c r="AB359" s="1"/>
      <c r="AC359" s="1"/>
      <c r="AD359" s="1"/>
      <c r="AE359" s="1"/>
      <c r="AF359" s="1"/>
      <c r="AG359" s="1"/>
      <c r="AH359" s="1"/>
      <c r="AI359" s="1"/>
    </row>
    <row r="360" spans="1:35" s="2" customFormat="1" ht="11.5" x14ac:dyDescent="0.25">
      <c r="A360" s="1"/>
      <c r="B360" s="227"/>
      <c r="C360" s="227"/>
      <c r="D360" s="225"/>
      <c r="E360" s="225"/>
      <c r="F360" s="226"/>
      <c r="G360" s="166"/>
      <c r="H360" s="226"/>
      <c r="I360" s="166"/>
      <c r="J360" s="226"/>
      <c r="K360" s="166"/>
      <c r="L360" s="226"/>
      <c r="M360" s="166"/>
      <c r="N360" s="226"/>
      <c r="O360" s="166"/>
      <c r="P360" s="226"/>
      <c r="Q360" s="166"/>
      <c r="R360" s="226"/>
      <c r="S360" s="1"/>
      <c r="T360" s="1"/>
      <c r="U360" s="1"/>
      <c r="V360" s="4"/>
      <c r="W360" s="4"/>
      <c r="X360" s="4"/>
      <c r="Y360" s="4"/>
      <c r="Z360" s="4"/>
      <c r="AA360" s="4"/>
      <c r="AB360" s="1"/>
      <c r="AC360" s="1"/>
      <c r="AD360" s="1"/>
      <c r="AE360" s="1"/>
      <c r="AF360" s="1"/>
      <c r="AG360" s="1"/>
      <c r="AH360" s="1"/>
      <c r="AI360" s="1"/>
    </row>
    <row r="361" spans="1:35" s="2" customFormat="1" ht="11.5" x14ac:dyDescent="0.25">
      <c r="A361" s="1"/>
      <c r="B361" s="227"/>
      <c r="C361" s="227"/>
      <c r="D361" s="225"/>
      <c r="E361" s="225"/>
      <c r="F361" s="226"/>
      <c r="G361" s="166"/>
      <c r="H361" s="226"/>
      <c r="I361" s="166"/>
      <c r="J361" s="226"/>
      <c r="K361" s="166"/>
      <c r="L361" s="226"/>
      <c r="M361" s="166"/>
      <c r="N361" s="226"/>
      <c r="O361" s="166"/>
      <c r="P361" s="226"/>
      <c r="Q361" s="166"/>
      <c r="R361" s="226"/>
      <c r="S361" s="1"/>
      <c r="T361" s="1"/>
      <c r="U361" s="1"/>
      <c r="V361" s="4"/>
      <c r="W361" s="4"/>
      <c r="X361" s="4"/>
      <c r="Y361" s="4"/>
      <c r="Z361" s="4"/>
      <c r="AA361" s="4"/>
      <c r="AB361" s="1"/>
      <c r="AC361" s="1"/>
      <c r="AD361" s="1"/>
      <c r="AE361" s="1"/>
      <c r="AF361" s="1"/>
      <c r="AG361" s="1"/>
      <c r="AH361" s="1"/>
      <c r="AI361" s="1"/>
    </row>
    <row r="362" spans="1:35" s="2" customFormat="1" ht="11.5" x14ac:dyDescent="0.25">
      <c r="A362" s="1"/>
      <c r="B362" s="227"/>
      <c r="C362" s="227"/>
      <c r="D362" s="225"/>
      <c r="E362" s="225"/>
      <c r="F362" s="226"/>
      <c r="G362" s="166"/>
      <c r="H362" s="226"/>
      <c r="I362" s="166"/>
      <c r="J362" s="226"/>
      <c r="K362" s="166"/>
      <c r="L362" s="226"/>
      <c r="M362" s="166"/>
      <c r="N362" s="226"/>
      <c r="O362" s="166"/>
      <c r="P362" s="226"/>
      <c r="Q362" s="166"/>
      <c r="R362" s="226"/>
      <c r="S362" s="1"/>
      <c r="T362" s="1"/>
      <c r="U362" s="1"/>
      <c r="V362" s="4"/>
      <c r="W362" s="4"/>
      <c r="X362" s="4"/>
      <c r="Y362" s="4"/>
      <c r="Z362" s="4"/>
      <c r="AA362" s="4"/>
      <c r="AB362" s="1"/>
      <c r="AC362" s="1"/>
      <c r="AD362" s="1"/>
      <c r="AE362" s="1"/>
      <c r="AF362" s="1"/>
      <c r="AG362" s="1"/>
      <c r="AH362" s="1"/>
      <c r="AI362" s="1"/>
    </row>
    <row r="363" spans="1:35" s="2" customFormat="1" ht="11.5" x14ac:dyDescent="0.25">
      <c r="A363" s="1"/>
      <c r="B363" s="227"/>
      <c r="C363" s="227"/>
      <c r="D363" s="225"/>
      <c r="E363" s="225"/>
      <c r="F363" s="226"/>
      <c r="G363" s="166"/>
      <c r="H363" s="226"/>
      <c r="I363" s="166"/>
      <c r="J363" s="226"/>
      <c r="K363" s="166"/>
      <c r="L363" s="226"/>
      <c r="M363" s="166"/>
      <c r="N363" s="226"/>
      <c r="O363" s="166"/>
      <c r="P363" s="226"/>
      <c r="Q363" s="166"/>
      <c r="R363" s="226"/>
      <c r="S363" s="1"/>
      <c r="T363" s="1"/>
      <c r="U363" s="1"/>
      <c r="V363" s="4"/>
      <c r="W363" s="4"/>
      <c r="X363" s="4"/>
      <c r="Y363" s="4"/>
      <c r="Z363" s="4"/>
      <c r="AA363" s="4"/>
      <c r="AB363" s="1"/>
      <c r="AC363" s="1"/>
      <c r="AD363" s="1"/>
      <c r="AE363" s="1"/>
      <c r="AF363" s="1"/>
      <c r="AG363" s="1"/>
      <c r="AH363" s="1"/>
      <c r="AI363" s="1"/>
    </row>
    <row r="364" spans="1:35" s="2" customFormat="1" ht="11.5" x14ac:dyDescent="0.25">
      <c r="A364" s="1"/>
      <c r="B364" s="227"/>
      <c r="C364" s="227"/>
      <c r="D364" s="225"/>
      <c r="E364" s="225"/>
      <c r="F364" s="226"/>
      <c r="G364" s="166"/>
      <c r="H364" s="226"/>
      <c r="I364" s="166"/>
      <c r="J364" s="226"/>
      <c r="K364" s="166"/>
      <c r="L364" s="226"/>
      <c r="M364" s="166"/>
      <c r="N364" s="226"/>
      <c r="O364" s="166"/>
      <c r="P364" s="226"/>
      <c r="Q364" s="166"/>
      <c r="R364" s="226"/>
      <c r="S364" s="1"/>
      <c r="T364" s="1"/>
      <c r="U364" s="1"/>
      <c r="V364" s="4"/>
      <c r="W364" s="4"/>
      <c r="X364" s="4"/>
      <c r="Y364" s="4"/>
      <c r="Z364" s="4"/>
      <c r="AA364" s="4"/>
      <c r="AB364" s="1"/>
      <c r="AC364" s="1"/>
      <c r="AD364" s="1"/>
      <c r="AE364" s="1"/>
      <c r="AF364" s="1"/>
      <c r="AG364" s="1"/>
      <c r="AH364" s="1"/>
      <c r="AI364" s="1"/>
    </row>
    <row r="365" spans="1:35" s="2" customFormat="1" ht="11.5" x14ac:dyDescent="0.25">
      <c r="A365" s="1"/>
      <c r="B365" s="227"/>
      <c r="C365" s="227"/>
      <c r="D365" s="225"/>
      <c r="E365" s="225"/>
      <c r="F365" s="226"/>
      <c r="G365" s="166"/>
      <c r="H365" s="226"/>
      <c r="I365" s="166"/>
      <c r="J365" s="226"/>
      <c r="K365" s="166"/>
      <c r="L365" s="226"/>
      <c r="M365" s="166"/>
      <c r="N365" s="226"/>
      <c r="O365" s="166"/>
      <c r="P365" s="226"/>
      <c r="Q365" s="166"/>
      <c r="R365" s="226"/>
      <c r="S365" s="1"/>
      <c r="T365" s="1"/>
      <c r="U365" s="1"/>
      <c r="V365" s="4"/>
      <c r="W365" s="4"/>
      <c r="X365" s="4"/>
      <c r="Y365" s="4"/>
      <c r="Z365" s="4"/>
      <c r="AA365" s="4"/>
      <c r="AB365" s="1"/>
      <c r="AC365" s="1"/>
      <c r="AD365" s="1"/>
      <c r="AE365" s="1"/>
      <c r="AF365" s="1"/>
      <c r="AG365" s="1"/>
      <c r="AH365" s="1"/>
      <c r="AI365" s="1"/>
    </row>
    <row r="366" spans="1:35" s="2" customFormat="1" ht="11.5" x14ac:dyDescent="0.25">
      <c r="A366" s="1"/>
      <c r="B366" s="227"/>
      <c r="C366" s="227"/>
      <c r="D366" s="225"/>
      <c r="E366" s="225"/>
      <c r="F366" s="226"/>
      <c r="G366" s="166"/>
      <c r="H366" s="226"/>
      <c r="I366" s="166"/>
      <c r="J366" s="226"/>
      <c r="K366" s="166"/>
      <c r="L366" s="226"/>
      <c r="M366" s="166"/>
      <c r="N366" s="226"/>
      <c r="O366" s="166"/>
      <c r="P366" s="226"/>
      <c r="Q366" s="166"/>
      <c r="R366" s="226"/>
      <c r="S366" s="1"/>
      <c r="T366" s="1"/>
      <c r="U366" s="1"/>
      <c r="V366" s="4"/>
      <c r="W366" s="4"/>
      <c r="X366" s="4"/>
      <c r="Y366" s="4"/>
      <c r="Z366" s="4"/>
      <c r="AA366" s="4"/>
      <c r="AB366" s="1"/>
      <c r="AC366" s="1"/>
      <c r="AD366" s="1"/>
      <c r="AE366" s="1"/>
      <c r="AF366" s="1"/>
      <c r="AG366" s="1"/>
      <c r="AH366" s="1"/>
      <c r="AI366" s="1"/>
    </row>
    <row r="367" spans="1:35" s="2" customFormat="1" ht="11.5" x14ac:dyDescent="0.25">
      <c r="A367" s="1"/>
      <c r="B367" s="227"/>
      <c r="C367" s="227"/>
      <c r="D367" s="225"/>
      <c r="E367" s="225"/>
      <c r="F367" s="226"/>
      <c r="G367" s="166"/>
      <c r="H367" s="226"/>
      <c r="I367" s="166"/>
      <c r="J367" s="226"/>
      <c r="K367" s="166"/>
      <c r="L367" s="226"/>
      <c r="M367" s="166"/>
      <c r="N367" s="226"/>
      <c r="O367" s="166"/>
      <c r="P367" s="226"/>
      <c r="Q367" s="166"/>
      <c r="R367" s="226"/>
      <c r="S367" s="1"/>
      <c r="T367" s="1"/>
      <c r="U367" s="1"/>
      <c r="V367" s="4"/>
      <c r="W367" s="4"/>
      <c r="X367" s="4"/>
      <c r="Y367" s="4"/>
      <c r="Z367" s="4"/>
      <c r="AA367" s="4"/>
      <c r="AB367" s="1"/>
      <c r="AC367" s="1"/>
      <c r="AD367" s="1"/>
      <c r="AE367" s="1"/>
      <c r="AF367" s="1"/>
      <c r="AG367" s="1"/>
      <c r="AH367" s="1"/>
      <c r="AI367" s="1"/>
    </row>
    <row r="368" spans="1:35" s="2" customFormat="1" ht="11.5" x14ac:dyDescent="0.25">
      <c r="A368" s="1"/>
      <c r="B368" s="227"/>
      <c r="C368" s="227"/>
      <c r="D368" s="225"/>
      <c r="E368" s="225"/>
      <c r="F368" s="226"/>
      <c r="G368" s="166"/>
      <c r="H368" s="226"/>
      <c r="I368" s="166"/>
      <c r="J368" s="226"/>
      <c r="K368" s="166"/>
      <c r="L368" s="226"/>
      <c r="M368" s="166"/>
      <c r="N368" s="226"/>
      <c r="O368" s="166"/>
      <c r="P368" s="226"/>
      <c r="Q368" s="166"/>
      <c r="R368" s="226"/>
      <c r="S368" s="1"/>
      <c r="T368" s="1"/>
      <c r="U368" s="1"/>
      <c r="V368" s="4"/>
      <c r="W368" s="4"/>
      <c r="X368" s="4"/>
      <c r="Y368" s="4"/>
      <c r="Z368" s="4"/>
      <c r="AA368" s="4"/>
      <c r="AB368" s="1"/>
      <c r="AC368" s="1"/>
      <c r="AD368" s="1"/>
      <c r="AE368" s="1"/>
      <c r="AF368" s="1"/>
      <c r="AG368" s="1"/>
      <c r="AH368" s="1"/>
      <c r="AI368" s="1"/>
    </row>
    <row r="369" spans="1:35" s="2" customFormat="1" ht="11.5" x14ac:dyDescent="0.25">
      <c r="A369" s="1"/>
      <c r="B369" s="227"/>
      <c r="C369" s="227"/>
      <c r="D369" s="225"/>
      <c r="E369" s="225"/>
      <c r="F369" s="226"/>
      <c r="G369" s="166"/>
      <c r="H369" s="226"/>
      <c r="I369" s="166"/>
      <c r="J369" s="226"/>
      <c r="K369" s="166"/>
      <c r="L369" s="226"/>
      <c r="M369" s="166"/>
      <c r="N369" s="226"/>
      <c r="O369" s="166"/>
      <c r="P369" s="226"/>
      <c r="Q369" s="166"/>
      <c r="R369" s="226"/>
      <c r="S369" s="1"/>
      <c r="T369" s="1"/>
      <c r="U369" s="1"/>
      <c r="V369" s="4"/>
      <c r="W369" s="4"/>
      <c r="X369" s="4"/>
      <c r="Y369" s="4"/>
      <c r="Z369" s="4"/>
      <c r="AA369" s="4"/>
      <c r="AB369" s="1"/>
      <c r="AC369" s="1"/>
      <c r="AD369" s="1"/>
      <c r="AE369" s="1"/>
      <c r="AF369" s="1"/>
      <c r="AG369" s="1"/>
      <c r="AH369" s="1"/>
      <c r="AI369" s="1"/>
    </row>
    <row r="370" spans="1:35" s="2" customFormat="1" ht="11.5" x14ac:dyDescent="0.25">
      <c r="A370" s="1"/>
      <c r="B370" s="227"/>
      <c r="C370" s="227"/>
      <c r="D370" s="225"/>
      <c r="E370" s="225"/>
      <c r="F370" s="226"/>
      <c r="G370" s="166"/>
      <c r="H370" s="226"/>
      <c r="I370" s="166"/>
      <c r="J370" s="226"/>
      <c r="K370" s="166"/>
      <c r="L370" s="226"/>
      <c r="M370" s="166"/>
      <c r="N370" s="226"/>
      <c r="O370" s="166"/>
      <c r="P370" s="226"/>
      <c r="Q370" s="166"/>
      <c r="R370" s="226"/>
      <c r="S370" s="1"/>
      <c r="T370" s="1"/>
      <c r="U370" s="1"/>
      <c r="V370" s="4"/>
      <c r="W370" s="4"/>
      <c r="X370" s="4"/>
      <c r="Y370" s="4"/>
      <c r="Z370" s="4"/>
      <c r="AA370" s="4"/>
      <c r="AB370" s="1"/>
      <c r="AC370" s="1"/>
      <c r="AD370" s="1"/>
      <c r="AE370" s="1"/>
      <c r="AF370" s="1"/>
      <c r="AG370" s="1"/>
      <c r="AH370" s="1"/>
      <c r="AI370" s="1"/>
    </row>
    <row r="371" spans="1:35" s="2" customFormat="1" ht="11.5" x14ac:dyDescent="0.25">
      <c r="A371" s="1"/>
      <c r="B371" s="227"/>
      <c r="C371" s="227"/>
      <c r="D371" s="225"/>
      <c r="E371" s="225"/>
      <c r="F371" s="226"/>
      <c r="G371" s="166"/>
      <c r="H371" s="226"/>
      <c r="I371" s="166"/>
      <c r="J371" s="226"/>
      <c r="K371" s="166"/>
      <c r="L371" s="226"/>
      <c r="M371" s="166"/>
      <c r="N371" s="226"/>
      <c r="O371" s="166"/>
      <c r="P371" s="226"/>
      <c r="Q371" s="166"/>
      <c r="R371" s="226"/>
      <c r="S371" s="1"/>
      <c r="T371" s="1"/>
      <c r="U371" s="1"/>
      <c r="V371" s="4"/>
      <c r="W371" s="4"/>
      <c r="X371" s="4"/>
      <c r="Y371" s="4"/>
      <c r="Z371" s="4"/>
      <c r="AA371" s="4"/>
      <c r="AB371" s="1"/>
      <c r="AC371" s="1"/>
      <c r="AD371" s="1"/>
      <c r="AE371" s="1"/>
      <c r="AF371" s="1"/>
      <c r="AG371" s="1"/>
      <c r="AH371" s="1"/>
      <c r="AI371" s="1"/>
    </row>
    <row r="372" spans="1:35" s="2" customFormat="1" ht="11.5" x14ac:dyDescent="0.25">
      <c r="A372" s="1"/>
      <c r="B372" s="227"/>
      <c r="C372" s="227"/>
      <c r="D372" s="225"/>
      <c r="E372" s="225"/>
      <c r="F372" s="226"/>
      <c r="G372" s="166"/>
      <c r="H372" s="226"/>
      <c r="I372" s="166"/>
      <c r="J372" s="226"/>
      <c r="K372" s="166"/>
      <c r="L372" s="226"/>
      <c r="M372" s="166"/>
      <c r="N372" s="226"/>
      <c r="O372" s="166"/>
      <c r="P372" s="226"/>
      <c r="Q372" s="166"/>
      <c r="R372" s="226"/>
      <c r="S372" s="1"/>
      <c r="T372" s="1"/>
      <c r="U372" s="1"/>
      <c r="V372" s="4"/>
      <c r="W372" s="4"/>
      <c r="X372" s="4"/>
      <c r="Y372" s="4"/>
      <c r="Z372" s="4"/>
      <c r="AA372" s="4"/>
      <c r="AB372" s="1"/>
      <c r="AC372" s="1"/>
      <c r="AD372" s="1"/>
      <c r="AE372" s="1"/>
      <c r="AF372" s="1"/>
      <c r="AG372" s="1"/>
      <c r="AH372" s="1"/>
      <c r="AI372" s="1"/>
    </row>
    <row r="373" spans="1:35" s="2" customFormat="1" ht="11.5" x14ac:dyDescent="0.25">
      <c r="A373" s="1"/>
      <c r="B373" s="227"/>
      <c r="C373" s="227"/>
      <c r="D373" s="225"/>
      <c r="E373" s="225"/>
      <c r="F373" s="226"/>
      <c r="G373" s="166"/>
      <c r="H373" s="226"/>
      <c r="I373" s="166"/>
      <c r="J373" s="226"/>
      <c r="K373" s="166"/>
      <c r="L373" s="226"/>
      <c r="M373" s="166"/>
      <c r="N373" s="226"/>
      <c r="O373" s="166"/>
      <c r="P373" s="226"/>
      <c r="Q373" s="166"/>
      <c r="R373" s="226"/>
      <c r="S373" s="1"/>
      <c r="T373" s="1"/>
      <c r="U373" s="1"/>
      <c r="V373" s="4"/>
      <c r="W373" s="4"/>
      <c r="X373" s="4"/>
      <c r="Y373" s="4"/>
      <c r="Z373" s="4"/>
      <c r="AA373" s="4"/>
      <c r="AB373" s="1"/>
      <c r="AC373" s="1"/>
      <c r="AD373" s="1"/>
      <c r="AE373" s="1"/>
      <c r="AF373" s="1"/>
      <c r="AG373" s="1"/>
      <c r="AH373" s="1"/>
      <c r="AI373" s="1"/>
    </row>
    <row r="374" spans="1:35" s="2" customFormat="1" ht="11.5" x14ac:dyDescent="0.25">
      <c r="A374" s="1"/>
      <c r="B374" s="227"/>
      <c r="C374" s="227"/>
      <c r="D374" s="225"/>
      <c r="E374" s="225"/>
      <c r="F374" s="226"/>
      <c r="G374" s="166"/>
      <c r="H374" s="226"/>
      <c r="I374" s="166"/>
      <c r="J374" s="226"/>
      <c r="K374" s="166"/>
      <c r="L374" s="226"/>
      <c r="M374" s="166"/>
      <c r="N374" s="226"/>
      <c r="O374" s="166"/>
      <c r="P374" s="226"/>
      <c r="Q374" s="166"/>
      <c r="R374" s="226"/>
      <c r="S374" s="1"/>
      <c r="T374" s="1"/>
      <c r="U374" s="1"/>
      <c r="V374" s="4"/>
      <c r="W374" s="4"/>
      <c r="X374" s="4"/>
      <c r="Y374" s="4"/>
      <c r="Z374" s="4"/>
      <c r="AA374" s="4"/>
      <c r="AB374" s="1"/>
      <c r="AC374" s="1"/>
      <c r="AD374" s="1"/>
      <c r="AE374" s="1"/>
      <c r="AF374" s="1"/>
      <c r="AG374" s="1"/>
      <c r="AH374" s="1"/>
      <c r="AI374" s="1"/>
    </row>
    <row r="375" spans="1:35" s="2" customFormat="1" ht="11.5" x14ac:dyDescent="0.25">
      <c r="A375" s="1"/>
      <c r="B375" s="227"/>
      <c r="C375" s="227"/>
      <c r="D375" s="225"/>
      <c r="E375" s="225"/>
      <c r="F375" s="226"/>
      <c r="G375" s="166"/>
      <c r="H375" s="226"/>
      <c r="I375" s="166"/>
      <c r="J375" s="226"/>
      <c r="K375" s="166"/>
      <c r="L375" s="226"/>
      <c r="M375" s="166"/>
      <c r="N375" s="226"/>
      <c r="O375" s="166"/>
      <c r="P375" s="226"/>
      <c r="Q375" s="166"/>
      <c r="R375" s="226"/>
      <c r="S375" s="1"/>
      <c r="T375" s="1"/>
      <c r="U375" s="1"/>
      <c r="V375" s="4"/>
      <c r="W375" s="4"/>
      <c r="X375" s="4"/>
      <c r="Y375" s="4"/>
      <c r="Z375" s="4"/>
      <c r="AA375" s="4"/>
      <c r="AB375" s="1"/>
      <c r="AC375" s="1"/>
      <c r="AD375" s="1"/>
      <c r="AE375" s="1"/>
      <c r="AF375" s="1"/>
      <c r="AG375" s="1"/>
      <c r="AH375" s="1"/>
      <c r="AI375" s="1"/>
    </row>
    <row r="376" spans="1:35" s="2" customFormat="1" ht="11.5" x14ac:dyDescent="0.25">
      <c r="A376" s="1"/>
      <c r="B376" s="227"/>
      <c r="C376" s="227"/>
      <c r="D376" s="225"/>
      <c r="E376" s="225"/>
      <c r="F376" s="226"/>
      <c r="G376" s="166"/>
      <c r="H376" s="226"/>
      <c r="I376" s="166"/>
      <c r="J376" s="226"/>
      <c r="K376" s="166"/>
      <c r="L376" s="226"/>
      <c r="M376" s="166"/>
      <c r="N376" s="226"/>
      <c r="O376" s="166"/>
      <c r="P376" s="226"/>
      <c r="Q376" s="166"/>
      <c r="R376" s="226"/>
      <c r="S376" s="1"/>
      <c r="T376" s="1"/>
      <c r="U376" s="1"/>
      <c r="V376" s="4"/>
      <c r="W376" s="4"/>
      <c r="X376" s="4"/>
      <c r="Y376" s="4"/>
      <c r="Z376" s="4"/>
      <c r="AA376" s="4"/>
      <c r="AB376" s="1"/>
      <c r="AC376" s="1"/>
      <c r="AD376" s="1"/>
      <c r="AE376" s="1"/>
      <c r="AF376" s="1"/>
      <c r="AG376" s="1"/>
      <c r="AH376" s="1"/>
      <c r="AI376" s="1"/>
    </row>
    <row r="377" spans="1:35" s="2" customFormat="1" ht="11.5" x14ac:dyDescent="0.25">
      <c r="A377" s="1"/>
      <c r="B377" s="227"/>
      <c r="C377" s="227"/>
      <c r="D377" s="225"/>
      <c r="E377" s="225"/>
      <c r="F377" s="226"/>
      <c r="G377" s="166"/>
      <c r="H377" s="226"/>
      <c r="I377" s="166"/>
      <c r="J377" s="226"/>
      <c r="K377" s="166"/>
      <c r="L377" s="226"/>
      <c r="M377" s="166"/>
      <c r="N377" s="226"/>
      <c r="O377" s="166"/>
      <c r="P377" s="226"/>
      <c r="Q377" s="166"/>
      <c r="R377" s="226"/>
      <c r="S377" s="1"/>
      <c r="T377" s="1"/>
      <c r="U377" s="1"/>
      <c r="V377" s="4"/>
      <c r="W377" s="4"/>
      <c r="X377" s="4"/>
      <c r="Y377" s="4"/>
      <c r="Z377" s="4"/>
      <c r="AA377" s="4"/>
      <c r="AB377" s="1"/>
      <c r="AC377" s="1"/>
      <c r="AD377" s="1"/>
      <c r="AE377" s="1"/>
      <c r="AF377" s="1"/>
      <c r="AG377" s="1"/>
      <c r="AH377" s="1"/>
      <c r="AI377" s="1"/>
    </row>
    <row r="378" spans="1:35" s="2" customFormat="1" ht="11.5" x14ac:dyDescent="0.25">
      <c r="A378" s="1"/>
      <c r="B378" s="227"/>
      <c r="C378" s="227"/>
      <c r="D378" s="225"/>
      <c r="E378" s="225"/>
      <c r="F378" s="226"/>
      <c r="G378" s="166"/>
      <c r="H378" s="226"/>
      <c r="I378" s="166"/>
      <c r="J378" s="226"/>
      <c r="K378" s="166"/>
      <c r="L378" s="226"/>
      <c r="M378" s="166"/>
      <c r="N378" s="226"/>
      <c r="O378" s="166"/>
      <c r="P378" s="226"/>
      <c r="Q378" s="166"/>
      <c r="R378" s="226"/>
      <c r="S378" s="1"/>
      <c r="T378" s="1"/>
      <c r="U378" s="1"/>
      <c r="V378" s="4"/>
      <c r="W378" s="4"/>
      <c r="X378" s="4"/>
      <c r="Y378" s="4"/>
      <c r="Z378" s="4"/>
      <c r="AA378" s="4"/>
      <c r="AB378" s="1"/>
      <c r="AC378" s="1"/>
      <c r="AD378" s="1"/>
      <c r="AE378" s="1"/>
      <c r="AF378" s="1"/>
      <c r="AG378" s="1"/>
      <c r="AH378" s="1"/>
      <c r="AI378" s="1"/>
    </row>
    <row r="379" spans="1:35" s="2" customFormat="1" ht="11.5" x14ac:dyDescent="0.25">
      <c r="A379" s="1"/>
      <c r="B379" s="227"/>
      <c r="C379" s="227"/>
      <c r="D379" s="225"/>
      <c r="E379" s="225"/>
      <c r="F379" s="226"/>
      <c r="G379" s="166"/>
      <c r="H379" s="226"/>
      <c r="I379" s="166"/>
      <c r="J379" s="226"/>
      <c r="K379" s="166"/>
      <c r="L379" s="226"/>
      <c r="M379" s="166"/>
      <c r="N379" s="226"/>
      <c r="O379" s="166"/>
      <c r="P379" s="226"/>
      <c r="Q379" s="166"/>
      <c r="R379" s="226"/>
      <c r="S379" s="1"/>
      <c r="T379" s="1"/>
      <c r="U379" s="1"/>
      <c r="V379" s="4"/>
      <c r="W379" s="4"/>
      <c r="X379" s="4"/>
      <c r="Y379" s="4"/>
      <c r="Z379" s="4"/>
      <c r="AA379" s="4"/>
      <c r="AB379" s="1"/>
      <c r="AC379" s="1"/>
      <c r="AD379" s="1"/>
      <c r="AE379" s="1"/>
      <c r="AF379" s="1"/>
      <c r="AG379" s="1"/>
      <c r="AH379" s="1"/>
      <c r="AI379" s="1"/>
    </row>
    <row r="380" spans="1:35" s="2" customFormat="1" ht="11.5" x14ac:dyDescent="0.25">
      <c r="A380" s="1"/>
      <c r="B380" s="227"/>
      <c r="C380" s="227"/>
      <c r="D380" s="225"/>
      <c r="E380" s="225"/>
      <c r="F380" s="226"/>
      <c r="G380" s="166"/>
      <c r="H380" s="226"/>
      <c r="I380" s="166"/>
      <c r="J380" s="226"/>
      <c r="K380" s="166"/>
      <c r="L380" s="226"/>
      <c r="M380" s="166"/>
      <c r="N380" s="226"/>
      <c r="O380" s="166"/>
      <c r="P380" s="226"/>
      <c r="Q380" s="166"/>
      <c r="R380" s="226"/>
      <c r="S380" s="1"/>
      <c r="T380" s="1"/>
      <c r="U380" s="1"/>
      <c r="V380" s="4"/>
      <c r="W380" s="4"/>
      <c r="X380" s="4"/>
      <c r="Y380" s="4"/>
      <c r="Z380" s="4"/>
      <c r="AA380" s="4"/>
      <c r="AB380" s="1"/>
      <c r="AC380" s="1"/>
      <c r="AD380" s="1"/>
      <c r="AE380" s="1"/>
      <c r="AF380" s="1"/>
      <c r="AG380" s="1"/>
      <c r="AH380" s="1"/>
      <c r="AI380" s="1"/>
    </row>
    <row r="381" spans="1:35" s="2" customFormat="1" ht="11.5" x14ac:dyDescent="0.25">
      <c r="A381" s="1"/>
      <c r="B381" s="227"/>
      <c r="C381" s="227"/>
      <c r="D381" s="225"/>
      <c r="E381" s="225"/>
      <c r="F381" s="226"/>
      <c r="G381" s="166"/>
      <c r="H381" s="226"/>
      <c r="I381" s="166"/>
      <c r="J381" s="226"/>
      <c r="K381" s="166"/>
      <c r="L381" s="226"/>
      <c r="M381" s="166"/>
      <c r="N381" s="226"/>
      <c r="O381" s="166"/>
      <c r="P381" s="226"/>
      <c r="Q381" s="166"/>
      <c r="R381" s="226"/>
      <c r="S381" s="1"/>
      <c r="T381" s="1"/>
      <c r="U381" s="1"/>
      <c r="V381" s="4"/>
      <c r="W381" s="4"/>
      <c r="X381" s="4"/>
      <c r="Y381" s="4"/>
      <c r="Z381" s="4"/>
      <c r="AA381" s="4"/>
      <c r="AB381" s="1"/>
      <c r="AC381" s="1"/>
      <c r="AD381" s="1"/>
      <c r="AE381" s="1"/>
      <c r="AF381" s="1"/>
      <c r="AG381" s="1"/>
      <c r="AH381" s="1"/>
      <c r="AI381" s="1"/>
    </row>
    <row r="382" spans="1:35" s="2" customFormat="1" ht="11.5" x14ac:dyDescent="0.25">
      <c r="A382" s="1"/>
      <c r="B382" s="227"/>
      <c r="C382" s="227"/>
      <c r="D382" s="225"/>
      <c r="E382" s="225"/>
      <c r="F382" s="226"/>
      <c r="G382" s="166"/>
      <c r="H382" s="226"/>
      <c r="I382" s="166"/>
      <c r="J382" s="226"/>
      <c r="K382" s="166"/>
      <c r="L382" s="226"/>
      <c r="M382" s="166"/>
      <c r="N382" s="226"/>
      <c r="O382" s="166"/>
      <c r="P382" s="226"/>
      <c r="Q382" s="166"/>
      <c r="R382" s="226"/>
      <c r="S382" s="1"/>
      <c r="T382" s="1"/>
      <c r="U382" s="1"/>
      <c r="V382" s="4"/>
      <c r="W382" s="4"/>
      <c r="X382" s="4"/>
      <c r="Y382" s="4"/>
      <c r="Z382" s="4"/>
      <c r="AA382" s="4"/>
      <c r="AB382" s="1"/>
      <c r="AC382" s="1"/>
      <c r="AD382" s="1"/>
      <c r="AE382" s="1"/>
      <c r="AF382" s="1"/>
      <c r="AG382" s="1"/>
      <c r="AH382" s="1"/>
      <c r="AI382" s="1"/>
    </row>
    <row r="383" spans="1:35" s="2" customFormat="1" ht="11.5" x14ac:dyDescent="0.25">
      <c r="A383" s="1"/>
      <c r="B383" s="227"/>
      <c r="C383" s="227"/>
      <c r="D383" s="225"/>
      <c r="E383" s="225"/>
      <c r="F383" s="226"/>
      <c r="G383" s="166"/>
      <c r="H383" s="226"/>
      <c r="I383" s="166"/>
      <c r="J383" s="226"/>
      <c r="K383" s="166"/>
      <c r="L383" s="226"/>
      <c r="M383" s="166"/>
      <c r="N383" s="226"/>
      <c r="O383" s="166"/>
      <c r="P383" s="226"/>
      <c r="Q383" s="166"/>
      <c r="R383" s="226"/>
      <c r="S383" s="1"/>
      <c r="T383" s="1"/>
      <c r="U383" s="1"/>
      <c r="V383" s="4"/>
      <c r="W383" s="4"/>
      <c r="X383" s="4"/>
      <c r="Y383" s="4"/>
      <c r="Z383" s="4"/>
      <c r="AA383" s="4"/>
      <c r="AB383" s="1"/>
      <c r="AC383" s="1"/>
      <c r="AD383" s="1"/>
      <c r="AE383" s="1"/>
      <c r="AF383" s="1"/>
      <c r="AG383" s="1"/>
      <c r="AH383" s="1"/>
      <c r="AI383" s="1"/>
    </row>
    <row r="384" spans="1:35" s="2" customFormat="1" ht="11.5" x14ac:dyDescent="0.25">
      <c r="A384" s="1"/>
      <c r="B384" s="227"/>
      <c r="C384" s="227"/>
      <c r="D384" s="225"/>
      <c r="E384" s="225"/>
      <c r="F384" s="226"/>
      <c r="G384" s="166"/>
      <c r="H384" s="226"/>
      <c r="I384" s="166"/>
      <c r="J384" s="226"/>
      <c r="K384" s="166"/>
      <c r="L384" s="226"/>
      <c r="M384" s="166"/>
      <c r="N384" s="226"/>
      <c r="O384" s="166"/>
      <c r="P384" s="226"/>
      <c r="Q384" s="166"/>
      <c r="R384" s="226"/>
      <c r="S384" s="1"/>
      <c r="T384" s="1"/>
      <c r="U384" s="1"/>
      <c r="V384" s="4"/>
      <c r="W384" s="4"/>
      <c r="X384" s="4"/>
      <c r="Y384" s="4"/>
      <c r="Z384" s="4"/>
      <c r="AA384" s="4"/>
      <c r="AB384" s="1"/>
      <c r="AC384" s="1"/>
      <c r="AD384" s="1"/>
      <c r="AE384" s="1"/>
      <c r="AF384" s="1"/>
      <c r="AG384" s="1"/>
      <c r="AH384" s="1"/>
      <c r="AI384" s="1"/>
    </row>
    <row r="385" spans="1:35" s="2" customFormat="1" ht="11.5" x14ac:dyDescent="0.25">
      <c r="A385" s="1"/>
      <c r="B385" s="227"/>
      <c r="C385" s="227"/>
      <c r="D385" s="225"/>
      <c r="E385" s="225"/>
      <c r="F385" s="226"/>
      <c r="G385" s="166"/>
      <c r="H385" s="226"/>
      <c r="I385" s="166"/>
      <c r="J385" s="226"/>
      <c r="K385" s="166"/>
      <c r="L385" s="226"/>
      <c r="M385" s="166"/>
      <c r="N385" s="226"/>
      <c r="O385" s="166"/>
      <c r="P385" s="226"/>
      <c r="Q385" s="166"/>
      <c r="R385" s="226"/>
      <c r="S385" s="1"/>
      <c r="T385" s="1"/>
      <c r="U385" s="1"/>
      <c r="V385" s="4"/>
      <c r="W385" s="4"/>
      <c r="X385" s="4"/>
      <c r="Y385" s="4"/>
      <c r="Z385" s="4"/>
      <c r="AA385" s="4"/>
      <c r="AB385" s="1"/>
      <c r="AC385" s="1"/>
      <c r="AD385" s="1"/>
      <c r="AE385" s="1"/>
      <c r="AF385" s="1"/>
      <c r="AG385" s="1"/>
      <c r="AH385" s="1"/>
      <c r="AI385" s="1"/>
    </row>
    <row r="386" spans="1:35" s="2" customFormat="1" ht="11.5" x14ac:dyDescent="0.25">
      <c r="A386" s="1"/>
      <c r="B386" s="227"/>
      <c r="C386" s="227"/>
      <c r="D386" s="225"/>
      <c r="E386" s="225"/>
      <c r="F386" s="226"/>
      <c r="G386" s="166"/>
      <c r="H386" s="226"/>
      <c r="I386" s="166"/>
      <c r="J386" s="226"/>
      <c r="K386" s="166"/>
      <c r="L386" s="226"/>
      <c r="M386" s="166"/>
      <c r="N386" s="226"/>
      <c r="O386" s="166"/>
      <c r="P386" s="226"/>
      <c r="Q386" s="166"/>
      <c r="R386" s="226"/>
      <c r="S386" s="1"/>
      <c r="T386" s="1"/>
      <c r="U386" s="1"/>
      <c r="V386" s="4"/>
      <c r="W386" s="4"/>
      <c r="X386" s="4"/>
      <c r="Y386" s="4"/>
      <c r="Z386" s="4"/>
      <c r="AA386" s="4"/>
      <c r="AB386" s="1"/>
      <c r="AC386" s="1"/>
      <c r="AD386" s="1"/>
      <c r="AE386" s="1"/>
      <c r="AF386" s="1"/>
      <c r="AG386" s="1"/>
      <c r="AH386" s="1"/>
      <c r="AI386" s="1"/>
    </row>
    <row r="387" spans="1:35" s="2" customFormat="1" ht="11.5" x14ac:dyDescent="0.25">
      <c r="A387" s="1"/>
      <c r="B387" s="227"/>
      <c r="C387" s="227"/>
      <c r="D387" s="225"/>
      <c r="E387" s="225"/>
      <c r="F387" s="226"/>
      <c r="G387" s="166"/>
      <c r="H387" s="226"/>
      <c r="I387" s="166"/>
      <c r="J387" s="226"/>
      <c r="K387" s="166"/>
      <c r="L387" s="226"/>
      <c r="M387" s="166"/>
      <c r="N387" s="226"/>
      <c r="O387" s="166"/>
      <c r="P387" s="226"/>
      <c r="Q387" s="166"/>
      <c r="R387" s="226"/>
      <c r="S387" s="1"/>
      <c r="T387" s="1"/>
      <c r="U387" s="1"/>
      <c r="V387" s="4"/>
      <c r="W387" s="4"/>
      <c r="X387" s="4"/>
      <c r="Y387" s="4"/>
      <c r="Z387" s="4"/>
      <c r="AA387" s="4"/>
      <c r="AB387" s="1"/>
      <c r="AC387" s="1"/>
      <c r="AD387" s="1"/>
      <c r="AE387" s="1"/>
      <c r="AF387" s="1"/>
      <c r="AG387" s="1"/>
      <c r="AH387" s="1"/>
      <c r="AI387" s="1"/>
    </row>
    <row r="388" spans="1:35" s="2" customFormat="1" ht="11.5" x14ac:dyDescent="0.25">
      <c r="A388" s="1"/>
      <c r="B388" s="227"/>
      <c r="C388" s="227"/>
      <c r="D388" s="225"/>
      <c r="E388" s="225"/>
      <c r="F388" s="226"/>
      <c r="G388" s="166"/>
      <c r="H388" s="226"/>
      <c r="I388" s="166"/>
      <c r="J388" s="226"/>
      <c r="K388" s="166"/>
      <c r="L388" s="226"/>
      <c r="M388" s="166"/>
      <c r="N388" s="226"/>
      <c r="O388" s="166"/>
      <c r="P388" s="226"/>
      <c r="Q388" s="166"/>
      <c r="R388" s="226"/>
      <c r="S388" s="1"/>
      <c r="T388" s="1"/>
      <c r="U388" s="1"/>
      <c r="V388" s="4"/>
      <c r="W388" s="4"/>
      <c r="X388" s="4"/>
      <c r="Y388" s="4"/>
      <c r="Z388" s="4"/>
      <c r="AA388" s="4"/>
      <c r="AB388" s="1"/>
      <c r="AC388" s="1"/>
      <c r="AD388" s="1"/>
      <c r="AE388" s="1"/>
      <c r="AF388" s="1"/>
      <c r="AG388" s="1"/>
      <c r="AH388" s="1"/>
      <c r="AI388" s="1"/>
    </row>
    <row r="389" spans="1:35" s="2" customFormat="1" ht="11.5" x14ac:dyDescent="0.25">
      <c r="A389" s="1"/>
      <c r="B389" s="227"/>
      <c r="C389" s="227"/>
      <c r="D389" s="225"/>
      <c r="E389" s="225"/>
      <c r="F389" s="226"/>
      <c r="G389" s="166"/>
      <c r="H389" s="226"/>
      <c r="I389" s="166"/>
      <c r="J389" s="226"/>
      <c r="K389" s="166"/>
      <c r="L389" s="226"/>
      <c r="M389" s="166"/>
      <c r="N389" s="226"/>
      <c r="O389" s="166"/>
      <c r="P389" s="226"/>
      <c r="Q389" s="166"/>
      <c r="R389" s="226"/>
      <c r="S389" s="1"/>
      <c r="T389" s="1"/>
      <c r="U389" s="1"/>
      <c r="V389" s="4"/>
      <c r="W389" s="4"/>
      <c r="X389" s="4"/>
      <c r="Y389" s="4"/>
      <c r="Z389" s="4"/>
      <c r="AA389" s="4"/>
      <c r="AB389" s="1"/>
      <c r="AC389" s="1"/>
      <c r="AD389" s="1"/>
      <c r="AE389" s="1"/>
      <c r="AF389" s="1"/>
      <c r="AG389" s="1"/>
      <c r="AH389" s="1"/>
      <c r="AI389" s="1"/>
    </row>
    <row r="390" spans="1:35" s="2" customFormat="1" ht="11.5" x14ac:dyDescent="0.25">
      <c r="A390" s="1"/>
      <c r="B390" s="227"/>
      <c r="C390" s="227"/>
      <c r="D390" s="225"/>
      <c r="E390" s="225"/>
      <c r="F390" s="226"/>
      <c r="G390" s="166"/>
      <c r="H390" s="226"/>
      <c r="I390" s="166"/>
      <c r="J390" s="226"/>
      <c r="K390" s="166"/>
      <c r="L390" s="226"/>
      <c r="M390" s="166"/>
      <c r="N390" s="226"/>
      <c r="O390" s="166"/>
      <c r="P390" s="226"/>
      <c r="Q390" s="166"/>
      <c r="R390" s="226"/>
      <c r="S390" s="1"/>
      <c r="T390" s="1"/>
      <c r="U390" s="1"/>
      <c r="V390" s="4"/>
      <c r="W390" s="4"/>
      <c r="X390" s="4"/>
      <c r="Y390" s="4"/>
      <c r="Z390" s="4"/>
      <c r="AA390" s="4"/>
      <c r="AB390" s="1"/>
      <c r="AC390" s="1"/>
      <c r="AD390" s="1"/>
      <c r="AE390" s="1"/>
      <c r="AF390" s="1"/>
      <c r="AG390" s="1"/>
      <c r="AH390" s="1"/>
      <c r="AI390" s="1"/>
    </row>
    <row r="391" spans="1:35" s="2" customFormat="1" ht="11.5" x14ac:dyDescent="0.25">
      <c r="A391" s="1"/>
      <c r="B391" s="227"/>
      <c r="C391" s="227"/>
      <c r="D391" s="225"/>
      <c r="E391" s="225"/>
      <c r="F391" s="226"/>
      <c r="G391" s="166"/>
      <c r="H391" s="226"/>
      <c r="I391" s="166"/>
      <c r="J391" s="226"/>
      <c r="K391" s="166"/>
      <c r="L391" s="226"/>
      <c r="M391" s="166"/>
      <c r="N391" s="226"/>
      <c r="O391" s="166"/>
      <c r="P391" s="226"/>
      <c r="Q391" s="166"/>
      <c r="R391" s="226"/>
      <c r="S391" s="1"/>
      <c r="T391" s="1"/>
      <c r="U391" s="1"/>
      <c r="V391" s="4"/>
      <c r="W391" s="4"/>
      <c r="X391" s="4"/>
      <c r="Y391" s="4"/>
      <c r="Z391" s="4"/>
      <c r="AA391" s="4"/>
      <c r="AB391" s="1"/>
      <c r="AC391" s="1"/>
      <c r="AD391" s="1"/>
      <c r="AE391" s="1"/>
      <c r="AF391" s="1"/>
      <c r="AG391" s="1"/>
      <c r="AH391" s="1"/>
      <c r="AI391" s="1"/>
    </row>
    <row r="392" spans="1:35" s="2" customFormat="1" ht="11.5" x14ac:dyDescent="0.25">
      <c r="A392" s="1"/>
      <c r="B392" s="227"/>
      <c r="C392" s="227"/>
      <c r="D392" s="225"/>
      <c r="E392" s="225"/>
      <c r="F392" s="226"/>
      <c r="G392" s="166"/>
      <c r="H392" s="226"/>
      <c r="I392" s="166"/>
      <c r="J392" s="226"/>
      <c r="K392" s="166"/>
      <c r="L392" s="226"/>
      <c r="M392" s="166"/>
      <c r="N392" s="226"/>
      <c r="O392" s="166"/>
      <c r="P392" s="226"/>
      <c r="Q392" s="166"/>
      <c r="R392" s="226"/>
      <c r="S392" s="1"/>
      <c r="T392" s="1"/>
      <c r="U392" s="1"/>
      <c r="V392" s="4"/>
      <c r="W392" s="4"/>
      <c r="X392" s="4"/>
      <c r="Y392" s="4"/>
      <c r="Z392" s="4"/>
      <c r="AA392" s="4"/>
      <c r="AB392" s="1"/>
      <c r="AC392" s="1"/>
      <c r="AD392" s="1"/>
      <c r="AE392" s="1"/>
      <c r="AF392" s="1"/>
      <c r="AG392" s="1"/>
      <c r="AH392" s="1"/>
      <c r="AI392" s="1"/>
    </row>
    <row r="393" spans="1:35" s="2" customFormat="1" ht="11.5" x14ac:dyDescent="0.25">
      <c r="A393" s="1"/>
      <c r="B393" s="227"/>
      <c r="C393" s="227"/>
      <c r="D393" s="225"/>
      <c r="E393" s="225"/>
      <c r="F393" s="226"/>
      <c r="G393" s="166"/>
      <c r="H393" s="226"/>
      <c r="I393" s="166"/>
      <c r="J393" s="226"/>
      <c r="K393" s="166"/>
      <c r="L393" s="226"/>
      <c r="M393" s="166"/>
      <c r="N393" s="226"/>
      <c r="O393" s="166"/>
      <c r="P393" s="226"/>
      <c r="Q393" s="166"/>
      <c r="R393" s="226"/>
      <c r="S393" s="1"/>
      <c r="T393" s="1"/>
      <c r="U393" s="1"/>
      <c r="V393" s="4"/>
      <c r="W393" s="4"/>
      <c r="X393" s="4"/>
      <c r="Y393" s="4"/>
      <c r="Z393" s="4"/>
      <c r="AA393" s="4"/>
      <c r="AB393" s="1"/>
      <c r="AC393" s="1"/>
      <c r="AD393" s="1"/>
      <c r="AE393" s="1"/>
      <c r="AF393" s="1"/>
      <c r="AG393" s="1"/>
      <c r="AH393" s="1"/>
      <c r="AI393" s="1"/>
    </row>
    <row r="394" spans="1:35" s="2" customFormat="1" ht="11.5" x14ac:dyDescent="0.25">
      <c r="A394" s="1"/>
      <c r="B394" s="227"/>
      <c r="C394" s="227"/>
      <c r="D394" s="225"/>
      <c r="E394" s="225"/>
      <c r="F394" s="226"/>
      <c r="G394" s="166"/>
      <c r="H394" s="226"/>
      <c r="I394" s="166"/>
      <c r="J394" s="226"/>
      <c r="K394" s="166"/>
      <c r="L394" s="226"/>
      <c r="M394" s="166"/>
      <c r="N394" s="226"/>
      <c r="O394" s="166"/>
      <c r="P394" s="226"/>
      <c r="Q394" s="166"/>
      <c r="R394" s="226"/>
      <c r="S394" s="1"/>
      <c r="T394" s="1"/>
      <c r="U394" s="1"/>
      <c r="V394" s="4"/>
      <c r="W394" s="4"/>
      <c r="X394" s="4"/>
      <c r="Y394" s="4"/>
      <c r="Z394" s="4"/>
      <c r="AA394" s="4"/>
      <c r="AB394" s="1"/>
      <c r="AC394" s="1"/>
      <c r="AD394" s="1"/>
      <c r="AE394" s="1"/>
      <c r="AF394" s="1"/>
      <c r="AG394" s="1"/>
      <c r="AH394" s="1"/>
      <c r="AI394" s="1"/>
    </row>
    <row r="395" spans="1:35" s="2" customFormat="1" ht="11.5" x14ac:dyDescent="0.25">
      <c r="A395" s="1"/>
      <c r="B395" s="227"/>
      <c r="C395" s="227"/>
      <c r="D395" s="225"/>
      <c r="E395" s="225"/>
      <c r="F395" s="226"/>
      <c r="G395" s="166"/>
      <c r="H395" s="226"/>
      <c r="I395" s="166"/>
      <c r="J395" s="226"/>
      <c r="K395" s="166"/>
      <c r="L395" s="226"/>
      <c r="M395" s="166"/>
      <c r="N395" s="226"/>
      <c r="O395" s="166"/>
      <c r="P395" s="226"/>
      <c r="Q395" s="166"/>
      <c r="R395" s="226"/>
      <c r="S395" s="1"/>
      <c r="T395" s="1"/>
      <c r="U395" s="1"/>
      <c r="V395" s="4"/>
      <c r="W395" s="4"/>
      <c r="X395" s="4"/>
      <c r="Y395" s="4"/>
      <c r="Z395" s="4"/>
      <c r="AA395" s="4"/>
      <c r="AB395" s="1"/>
      <c r="AC395" s="1"/>
      <c r="AD395" s="1"/>
      <c r="AE395" s="1"/>
      <c r="AF395" s="1"/>
      <c r="AG395" s="1"/>
      <c r="AH395" s="1"/>
      <c r="AI395" s="1"/>
    </row>
    <row r="396" spans="1:35" s="2" customFormat="1" ht="11.5" x14ac:dyDescent="0.25">
      <c r="A396" s="1"/>
      <c r="B396" s="227"/>
      <c r="C396" s="227"/>
      <c r="D396" s="225"/>
      <c r="E396" s="225"/>
      <c r="F396" s="226"/>
      <c r="G396" s="166"/>
      <c r="H396" s="226"/>
      <c r="I396" s="166"/>
      <c r="J396" s="226"/>
      <c r="K396" s="166"/>
      <c r="L396" s="226"/>
      <c r="M396" s="166"/>
      <c r="N396" s="226"/>
      <c r="O396" s="166"/>
      <c r="P396" s="226"/>
      <c r="Q396" s="166"/>
      <c r="R396" s="226"/>
      <c r="S396" s="1"/>
      <c r="T396" s="1"/>
      <c r="U396" s="1"/>
      <c r="V396" s="4"/>
      <c r="W396" s="4"/>
      <c r="X396" s="4"/>
      <c r="Y396" s="4"/>
      <c r="Z396" s="4"/>
      <c r="AA396" s="4"/>
      <c r="AB396" s="1"/>
      <c r="AC396" s="1"/>
      <c r="AD396" s="1"/>
      <c r="AE396" s="1"/>
      <c r="AF396" s="1"/>
      <c r="AG396" s="1"/>
      <c r="AH396" s="1"/>
      <c r="AI396" s="1"/>
    </row>
    <row r="397" spans="1:35" s="2" customFormat="1" ht="11.5" x14ac:dyDescent="0.25">
      <c r="A397" s="1"/>
      <c r="B397" s="227"/>
      <c r="C397" s="227"/>
      <c r="D397" s="225"/>
      <c r="E397" s="225"/>
      <c r="F397" s="226"/>
      <c r="G397" s="166"/>
      <c r="H397" s="226"/>
      <c r="I397" s="166"/>
      <c r="J397" s="226"/>
      <c r="K397" s="166"/>
      <c r="L397" s="226"/>
      <c r="M397" s="166"/>
      <c r="N397" s="226"/>
      <c r="O397" s="166"/>
      <c r="P397" s="226"/>
      <c r="Q397" s="166"/>
      <c r="R397" s="226"/>
      <c r="S397" s="1"/>
      <c r="T397" s="1"/>
      <c r="U397" s="1"/>
      <c r="V397" s="4"/>
      <c r="W397" s="4"/>
      <c r="X397" s="4"/>
      <c r="Y397" s="4"/>
      <c r="Z397" s="4"/>
      <c r="AA397" s="4"/>
      <c r="AB397" s="1"/>
      <c r="AC397" s="1"/>
      <c r="AD397" s="1"/>
      <c r="AE397" s="1"/>
      <c r="AF397" s="1"/>
      <c r="AG397" s="1"/>
      <c r="AH397" s="1"/>
      <c r="AI397" s="1"/>
    </row>
    <row r="398" spans="1:35" s="2" customFormat="1" ht="11.5" x14ac:dyDescent="0.25">
      <c r="A398" s="1"/>
      <c r="B398" s="227"/>
      <c r="C398" s="227"/>
      <c r="D398" s="225"/>
      <c r="E398" s="225"/>
      <c r="F398" s="226"/>
      <c r="G398" s="166"/>
      <c r="H398" s="226"/>
      <c r="I398" s="166"/>
      <c r="J398" s="226"/>
      <c r="K398" s="166"/>
      <c r="L398" s="226"/>
      <c r="M398" s="166"/>
      <c r="N398" s="226"/>
      <c r="O398" s="166"/>
      <c r="P398" s="226"/>
      <c r="Q398" s="166"/>
      <c r="R398" s="226"/>
      <c r="S398" s="1"/>
      <c r="T398" s="1"/>
      <c r="U398" s="1"/>
      <c r="V398" s="4"/>
      <c r="W398" s="4"/>
      <c r="X398" s="4"/>
      <c r="Y398" s="4"/>
      <c r="Z398" s="4"/>
      <c r="AA398" s="4"/>
      <c r="AB398" s="1"/>
      <c r="AC398" s="1"/>
      <c r="AD398" s="1"/>
      <c r="AE398" s="1"/>
      <c r="AF398" s="1"/>
      <c r="AG398" s="1"/>
      <c r="AH398" s="1"/>
      <c r="AI398" s="1"/>
    </row>
    <row r="399" spans="1:35" s="2" customFormat="1" ht="11.5" x14ac:dyDescent="0.25">
      <c r="A399" s="1"/>
      <c r="B399" s="227"/>
      <c r="C399" s="227"/>
      <c r="D399" s="225"/>
      <c r="E399" s="225"/>
      <c r="F399" s="226"/>
      <c r="G399" s="166"/>
      <c r="H399" s="226"/>
      <c r="I399" s="166"/>
      <c r="J399" s="226"/>
      <c r="K399" s="166"/>
      <c r="L399" s="226"/>
      <c r="M399" s="166"/>
      <c r="N399" s="226"/>
      <c r="O399" s="166"/>
      <c r="P399" s="226"/>
      <c r="Q399" s="166"/>
      <c r="R399" s="226"/>
      <c r="S399" s="1"/>
      <c r="T399" s="1"/>
      <c r="U399" s="1"/>
      <c r="V399" s="4"/>
      <c r="W399" s="4"/>
      <c r="X399" s="4"/>
      <c r="Y399" s="4"/>
      <c r="Z399" s="4"/>
      <c r="AA399" s="4"/>
      <c r="AB399" s="1"/>
      <c r="AC399" s="1"/>
      <c r="AD399" s="1"/>
      <c r="AE399" s="1"/>
      <c r="AF399" s="1"/>
      <c r="AG399" s="1"/>
      <c r="AH399" s="1"/>
      <c r="AI399" s="1"/>
    </row>
    <row r="400" spans="1:35" s="2" customFormat="1" ht="11.5" x14ac:dyDescent="0.25">
      <c r="A400" s="1"/>
      <c r="B400" s="227"/>
      <c r="C400" s="227"/>
      <c r="D400" s="225"/>
      <c r="E400" s="225"/>
      <c r="F400" s="226"/>
      <c r="G400" s="166"/>
      <c r="H400" s="226"/>
      <c r="I400" s="166"/>
      <c r="J400" s="226"/>
      <c r="K400" s="166"/>
      <c r="L400" s="226"/>
      <c r="M400" s="166"/>
      <c r="N400" s="226"/>
      <c r="O400" s="166"/>
      <c r="P400" s="226"/>
      <c r="Q400" s="166"/>
      <c r="R400" s="226"/>
      <c r="S400" s="1"/>
      <c r="T400" s="1"/>
      <c r="U400" s="1"/>
      <c r="V400" s="4"/>
      <c r="W400" s="4"/>
      <c r="X400" s="4"/>
      <c r="Y400" s="4"/>
      <c r="Z400" s="4"/>
      <c r="AA400" s="4"/>
      <c r="AB400" s="1"/>
      <c r="AC400" s="1"/>
      <c r="AD400" s="1"/>
      <c r="AE400" s="1"/>
      <c r="AF400" s="1"/>
      <c r="AG400" s="1"/>
      <c r="AH400" s="1"/>
      <c r="AI400" s="1"/>
    </row>
    <row r="401" spans="1:35" s="2" customFormat="1" ht="11.5" x14ac:dyDescent="0.25">
      <c r="A401" s="1"/>
      <c r="B401" s="227"/>
      <c r="C401" s="227"/>
      <c r="D401" s="225"/>
      <c r="E401" s="225"/>
      <c r="F401" s="226"/>
      <c r="G401" s="166"/>
      <c r="H401" s="226"/>
      <c r="I401" s="166"/>
      <c r="J401" s="226"/>
      <c r="K401" s="166"/>
      <c r="L401" s="226"/>
      <c r="M401" s="166"/>
      <c r="N401" s="226"/>
      <c r="O401" s="166"/>
      <c r="P401" s="226"/>
      <c r="Q401" s="166"/>
      <c r="R401" s="226"/>
      <c r="S401" s="1"/>
      <c r="T401" s="1"/>
      <c r="U401" s="1"/>
      <c r="V401" s="4"/>
      <c r="W401" s="4"/>
      <c r="X401" s="4"/>
      <c r="Y401" s="4"/>
      <c r="Z401" s="4"/>
      <c r="AA401" s="4"/>
      <c r="AB401" s="1"/>
      <c r="AC401" s="1"/>
      <c r="AD401" s="1"/>
      <c r="AE401" s="1"/>
      <c r="AF401" s="1"/>
      <c r="AG401" s="1"/>
      <c r="AH401" s="1"/>
      <c r="AI401" s="1"/>
    </row>
    <row r="402" spans="1:35" s="2" customFormat="1" ht="11.5" x14ac:dyDescent="0.25">
      <c r="A402" s="1"/>
      <c r="B402" s="227"/>
      <c r="C402" s="227"/>
      <c r="D402" s="225"/>
      <c r="E402" s="225"/>
      <c r="F402" s="226"/>
      <c r="G402" s="166"/>
      <c r="H402" s="226"/>
      <c r="I402" s="166"/>
      <c r="J402" s="226"/>
      <c r="K402" s="166"/>
      <c r="L402" s="226"/>
      <c r="M402" s="166"/>
      <c r="N402" s="226"/>
      <c r="O402" s="166"/>
      <c r="P402" s="226"/>
      <c r="Q402" s="166"/>
      <c r="R402" s="226"/>
      <c r="S402" s="1"/>
      <c r="T402" s="1"/>
      <c r="U402" s="1"/>
      <c r="V402" s="4"/>
      <c r="W402" s="4"/>
      <c r="X402" s="4"/>
      <c r="Y402" s="4"/>
      <c r="Z402" s="4"/>
      <c r="AA402" s="4"/>
      <c r="AB402" s="1"/>
      <c r="AC402" s="1"/>
      <c r="AD402" s="1"/>
      <c r="AE402" s="1"/>
      <c r="AF402" s="1"/>
      <c r="AG402" s="1"/>
      <c r="AH402" s="1"/>
      <c r="AI402" s="1"/>
    </row>
    <row r="403" spans="1:35" s="2" customFormat="1" ht="11.5" x14ac:dyDescent="0.25">
      <c r="A403" s="1"/>
      <c r="B403" s="227"/>
      <c r="C403" s="227"/>
      <c r="D403" s="225"/>
      <c r="E403" s="225"/>
      <c r="F403" s="226"/>
      <c r="G403" s="166"/>
      <c r="H403" s="226"/>
      <c r="I403" s="166"/>
      <c r="J403" s="226"/>
      <c r="K403" s="166"/>
      <c r="L403" s="226"/>
      <c r="M403" s="166"/>
      <c r="N403" s="226"/>
      <c r="O403" s="166"/>
      <c r="P403" s="226"/>
      <c r="Q403" s="166"/>
      <c r="R403" s="226"/>
      <c r="S403" s="1"/>
      <c r="T403" s="1"/>
      <c r="U403" s="1"/>
      <c r="V403" s="4"/>
      <c r="W403" s="4"/>
      <c r="X403" s="4"/>
      <c r="Y403" s="4"/>
      <c r="Z403" s="4"/>
      <c r="AA403" s="4"/>
      <c r="AB403" s="1"/>
      <c r="AC403" s="1"/>
      <c r="AD403" s="1"/>
      <c r="AE403" s="1"/>
      <c r="AF403" s="1"/>
      <c r="AG403" s="1"/>
      <c r="AH403" s="1"/>
      <c r="AI403" s="1"/>
    </row>
    <row r="404" spans="1:35" s="2" customFormat="1" ht="11.5" x14ac:dyDescent="0.25">
      <c r="A404" s="1"/>
      <c r="B404" s="227"/>
      <c r="C404" s="227"/>
      <c r="D404" s="225"/>
      <c r="E404" s="225"/>
      <c r="F404" s="226"/>
      <c r="G404" s="166"/>
      <c r="H404" s="226"/>
      <c r="I404" s="166"/>
      <c r="J404" s="226"/>
      <c r="K404" s="166"/>
      <c r="L404" s="226"/>
      <c r="M404" s="166"/>
      <c r="N404" s="226"/>
      <c r="O404" s="166"/>
      <c r="P404" s="226"/>
      <c r="Q404" s="166"/>
      <c r="R404" s="226"/>
      <c r="S404" s="1"/>
      <c r="T404" s="1"/>
      <c r="U404" s="1"/>
      <c r="V404" s="4"/>
      <c r="W404" s="4"/>
      <c r="X404" s="4"/>
      <c r="Y404" s="4"/>
      <c r="Z404" s="4"/>
      <c r="AA404" s="4"/>
      <c r="AB404" s="1"/>
      <c r="AC404" s="1"/>
      <c r="AD404" s="1"/>
      <c r="AE404" s="1"/>
      <c r="AF404" s="1"/>
      <c r="AG404" s="1"/>
      <c r="AH404" s="1"/>
      <c r="AI404" s="1"/>
    </row>
    <row r="405" spans="1:35" s="2" customFormat="1" ht="11.5" x14ac:dyDescent="0.25">
      <c r="A405" s="1"/>
      <c r="B405" s="227"/>
      <c r="C405" s="227"/>
      <c r="D405" s="225"/>
      <c r="E405" s="225"/>
      <c r="F405" s="226"/>
      <c r="G405" s="166"/>
      <c r="H405" s="226"/>
      <c r="I405" s="166"/>
      <c r="J405" s="226"/>
      <c r="K405" s="166"/>
      <c r="L405" s="226"/>
      <c r="M405" s="166"/>
      <c r="N405" s="226"/>
      <c r="O405" s="166"/>
      <c r="P405" s="226"/>
      <c r="Q405" s="166"/>
      <c r="R405" s="226"/>
      <c r="S405" s="1"/>
      <c r="T405" s="1"/>
      <c r="U405" s="1"/>
      <c r="V405" s="4"/>
      <c r="W405" s="4"/>
      <c r="X405" s="4"/>
      <c r="Y405" s="4"/>
      <c r="Z405" s="4"/>
      <c r="AA405" s="4"/>
      <c r="AB405" s="1"/>
      <c r="AC405" s="1"/>
      <c r="AD405" s="1"/>
      <c r="AE405" s="1"/>
      <c r="AF405" s="1"/>
      <c r="AG405" s="1"/>
      <c r="AH405" s="1"/>
      <c r="AI405" s="1"/>
    </row>
    <row r="406" spans="1:35" s="2" customFormat="1" ht="11.5" x14ac:dyDescent="0.25">
      <c r="A406" s="1"/>
      <c r="B406" s="227"/>
      <c r="C406" s="227"/>
      <c r="D406" s="225"/>
      <c r="E406" s="225"/>
      <c r="F406" s="226"/>
      <c r="G406" s="166"/>
      <c r="H406" s="226"/>
      <c r="I406" s="166"/>
      <c r="J406" s="226"/>
      <c r="K406" s="166"/>
      <c r="L406" s="226"/>
      <c r="M406" s="166"/>
      <c r="N406" s="226"/>
      <c r="O406" s="166"/>
      <c r="P406" s="226"/>
      <c r="Q406" s="166"/>
      <c r="R406" s="226"/>
      <c r="S406" s="1"/>
      <c r="T406" s="1"/>
      <c r="U406" s="1"/>
      <c r="V406" s="4"/>
      <c r="W406" s="4"/>
      <c r="X406" s="4"/>
      <c r="Y406" s="4"/>
      <c r="Z406" s="4"/>
      <c r="AA406" s="4"/>
      <c r="AB406" s="1"/>
      <c r="AC406" s="1"/>
      <c r="AD406" s="1"/>
      <c r="AE406" s="1"/>
      <c r="AF406" s="1"/>
      <c r="AG406" s="1"/>
      <c r="AH406" s="1"/>
      <c r="AI406" s="1"/>
    </row>
    <row r="407" spans="1:35" s="2" customFormat="1" ht="11.5" x14ac:dyDescent="0.25">
      <c r="A407" s="1"/>
      <c r="B407" s="227"/>
      <c r="C407" s="227"/>
      <c r="D407" s="225"/>
      <c r="E407" s="225"/>
      <c r="F407" s="226"/>
      <c r="G407" s="166"/>
      <c r="H407" s="226"/>
      <c r="I407" s="166"/>
      <c r="J407" s="226"/>
      <c r="K407" s="166"/>
      <c r="L407" s="226"/>
      <c r="M407" s="166"/>
      <c r="N407" s="226"/>
      <c r="O407" s="166"/>
      <c r="P407" s="226"/>
      <c r="Q407" s="166"/>
      <c r="R407" s="226"/>
      <c r="S407" s="1"/>
      <c r="T407" s="1"/>
      <c r="U407" s="1"/>
      <c r="V407" s="4"/>
      <c r="W407" s="4"/>
      <c r="X407" s="4"/>
      <c r="Y407" s="4"/>
      <c r="Z407" s="4"/>
      <c r="AA407" s="4"/>
      <c r="AB407" s="1"/>
      <c r="AC407" s="1"/>
      <c r="AD407" s="1"/>
      <c r="AE407" s="1"/>
      <c r="AF407" s="1"/>
      <c r="AG407" s="1"/>
      <c r="AH407" s="1"/>
      <c r="AI407" s="1"/>
    </row>
    <row r="408" spans="1:35" s="2" customFormat="1" ht="11.5" x14ac:dyDescent="0.25">
      <c r="A408" s="1"/>
      <c r="B408" s="227"/>
      <c r="C408" s="227"/>
      <c r="D408" s="225"/>
      <c r="E408" s="225"/>
      <c r="F408" s="226"/>
      <c r="G408" s="166"/>
      <c r="H408" s="226"/>
      <c r="I408" s="166"/>
      <c r="J408" s="226"/>
      <c r="K408" s="166"/>
      <c r="L408" s="226"/>
      <c r="M408" s="166"/>
      <c r="N408" s="226"/>
      <c r="O408" s="166"/>
      <c r="P408" s="226"/>
      <c r="Q408" s="166"/>
      <c r="R408" s="226"/>
      <c r="S408" s="1"/>
      <c r="T408" s="1"/>
      <c r="U408" s="1"/>
      <c r="V408" s="4"/>
      <c r="W408" s="4"/>
      <c r="X408" s="4"/>
      <c r="Y408" s="4"/>
      <c r="Z408" s="4"/>
      <c r="AA408" s="4"/>
      <c r="AB408" s="1"/>
      <c r="AC408" s="1"/>
      <c r="AD408" s="1"/>
      <c r="AE408" s="1"/>
      <c r="AF408" s="1"/>
      <c r="AG408" s="1"/>
      <c r="AH408" s="1"/>
      <c r="AI408" s="1"/>
    </row>
    <row r="409" spans="1:35" s="2" customFormat="1" ht="11.5" x14ac:dyDescent="0.25">
      <c r="A409" s="1"/>
      <c r="B409" s="227"/>
      <c r="C409" s="227"/>
      <c r="D409" s="225"/>
      <c r="E409" s="225"/>
      <c r="F409" s="226"/>
      <c r="G409" s="166"/>
      <c r="H409" s="226"/>
      <c r="I409" s="166"/>
      <c r="J409" s="226"/>
      <c r="K409" s="166"/>
      <c r="L409" s="226"/>
      <c r="M409" s="166"/>
      <c r="N409" s="226"/>
      <c r="O409" s="166"/>
      <c r="P409" s="226"/>
      <c r="Q409" s="166"/>
      <c r="R409" s="226"/>
      <c r="S409" s="1"/>
      <c r="T409" s="1"/>
      <c r="U409" s="1"/>
      <c r="V409" s="4"/>
      <c r="W409" s="4"/>
      <c r="X409" s="4"/>
      <c r="Y409" s="4"/>
      <c r="Z409" s="4"/>
      <c r="AA409" s="4"/>
      <c r="AB409" s="1"/>
      <c r="AC409" s="1"/>
      <c r="AD409" s="1"/>
      <c r="AE409" s="1"/>
      <c r="AF409" s="1"/>
      <c r="AG409" s="1"/>
      <c r="AH409" s="1"/>
      <c r="AI409" s="1"/>
    </row>
    <row r="410" spans="1:35" s="2" customFormat="1" ht="11.5" x14ac:dyDescent="0.25">
      <c r="A410" s="1"/>
      <c r="B410" s="227"/>
      <c r="C410" s="227"/>
      <c r="D410" s="225"/>
      <c r="E410" s="225"/>
      <c r="F410" s="226"/>
      <c r="G410" s="166"/>
      <c r="H410" s="226"/>
      <c r="I410" s="166"/>
      <c r="J410" s="226"/>
      <c r="K410" s="166"/>
      <c r="L410" s="226"/>
      <c r="M410" s="166"/>
      <c r="N410" s="226"/>
      <c r="O410" s="166"/>
      <c r="P410" s="226"/>
      <c r="Q410" s="166"/>
      <c r="R410" s="226"/>
      <c r="S410" s="1"/>
      <c r="T410" s="1"/>
      <c r="U410" s="1"/>
      <c r="V410" s="4"/>
      <c r="W410" s="4"/>
      <c r="X410" s="4"/>
      <c r="Y410" s="4"/>
      <c r="Z410" s="4"/>
      <c r="AA410" s="4"/>
      <c r="AB410" s="1"/>
      <c r="AC410" s="1"/>
      <c r="AD410" s="1"/>
      <c r="AE410" s="1"/>
      <c r="AF410" s="1"/>
      <c r="AG410" s="1"/>
      <c r="AH410" s="1"/>
      <c r="AI410" s="1"/>
    </row>
    <row r="411" spans="1:35" s="2" customFormat="1" ht="11.5" x14ac:dyDescent="0.25">
      <c r="A411" s="1"/>
      <c r="B411" s="227"/>
      <c r="C411" s="227"/>
      <c r="D411" s="225"/>
      <c r="E411" s="225"/>
      <c r="F411" s="226"/>
      <c r="G411" s="166"/>
      <c r="H411" s="226"/>
      <c r="I411" s="166"/>
      <c r="J411" s="226"/>
      <c r="K411" s="166"/>
      <c r="L411" s="226"/>
      <c r="M411" s="166"/>
      <c r="N411" s="226"/>
      <c r="O411" s="166"/>
      <c r="P411" s="226"/>
      <c r="Q411" s="166"/>
      <c r="R411" s="226"/>
      <c r="S411" s="1"/>
      <c r="T411" s="1"/>
      <c r="U411" s="1"/>
      <c r="V411" s="4"/>
      <c r="W411" s="4"/>
      <c r="X411" s="4"/>
      <c r="Y411" s="4"/>
      <c r="Z411" s="4"/>
      <c r="AA411" s="4"/>
      <c r="AB411" s="1"/>
      <c r="AC411" s="1"/>
      <c r="AD411" s="1"/>
      <c r="AE411" s="1"/>
      <c r="AF411" s="1"/>
      <c r="AG411" s="1"/>
      <c r="AH411" s="1"/>
      <c r="AI411" s="1"/>
    </row>
    <row r="412" spans="1:35" s="2" customFormat="1" ht="11.5" x14ac:dyDescent="0.25">
      <c r="A412" s="1"/>
      <c r="B412" s="227"/>
      <c r="C412" s="227"/>
      <c r="D412" s="225"/>
      <c r="E412" s="225"/>
      <c r="F412" s="226"/>
      <c r="G412" s="166"/>
      <c r="H412" s="226"/>
      <c r="I412" s="166"/>
      <c r="J412" s="226"/>
      <c r="K412" s="166"/>
      <c r="L412" s="226"/>
      <c r="M412" s="166"/>
      <c r="N412" s="226"/>
      <c r="O412" s="166"/>
      <c r="P412" s="226"/>
      <c r="Q412" s="166"/>
      <c r="R412" s="226"/>
      <c r="S412" s="1"/>
      <c r="T412" s="1"/>
      <c r="U412" s="1"/>
      <c r="V412" s="4"/>
      <c r="W412" s="4"/>
      <c r="X412" s="4"/>
      <c r="Y412" s="4"/>
      <c r="Z412" s="4"/>
      <c r="AA412" s="4"/>
      <c r="AB412" s="1"/>
      <c r="AC412" s="1"/>
      <c r="AD412" s="1"/>
      <c r="AE412" s="1"/>
      <c r="AF412" s="1"/>
      <c r="AG412" s="1"/>
      <c r="AH412" s="1"/>
      <c r="AI412" s="1"/>
    </row>
    <row r="413" spans="1:35" s="2" customFormat="1" ht="11.5" x14ac:dyDescent="0.25">
      <c r="A413" s="1"/>
      <c r="B413" s="227"/>
      <c r="C413" s="227"/>
      <c r="D413" s="225"/>
      <c r="E413" s="225"/>
      <c r="F413" s="226"/>
      <c r="G413" s="166"/>
      <c r="H413" s="226"/>
      <c r="I413" s="166"/>
      <c r="J413" s="226"/>
      <c r="K413" s="166"/>
      <c r="L413" s="226"/>
      <c r="M413" s="166"/>
      <c r="N413" s="226"/>
      <c r="O413" s="166"/>
      <c r="P413" s="226"/>
      <c r="Q413" s="166"/>
      <c r="R413" s="226"/>
      <c r="S413" s="1"/>
      <c r="T413" s="1"/>
      <c r="U413" s="1"/>
      <c r="V413" s="4"/>
      <c r="W413" s="4"/>
      <c r="X413" s="4"/>
      <c r="Y413" s="4"/>
      <c r="Z413" s="4"/>
      <c r="AA413" s="4"/>
      <c r="AB413" s="1"/>
      <c r="AC413" s="1"/>
      <c r="AD413" s="1"/>
      <c r="AE413" s="1"/>
      <c r="AF413" s="1"/>
      <c r="AG413" s="1"/>
      <c r="AH413" s="1"/>
      <c r="AI413" s="1"/>
    </row>
    <row r="414" spans="1:35" s="2" customFormat="1" ht="11.5" x14ac:dyDescent="0.25">
      <c r="A414" s="1"/>
      <c r="B414" s="227"/>
      <c r="C414" s="227"/>
      <c r="D414" s="225"/>
      <c r="E414" s="225"/>
      <c r="F414" s="226"/>
      <c r="G414" s="166"/>
      <c r="H414" s="226"/>
      <c r="I414" s="166"/>
      <c r="J414" s="226"/>
      <c r="K414" s="166"/>
      <c r="L414" s="226"/>
      <c r="M414" s="166"/>
      <c r="N414" s="226"/>
      <c r="O414" s="166"/>
      <c r="P414" s="226"/>
      <c r="Q414" s="166"/>
      <c r="R414" s="226"/>
      <c r="S414" s="1"/>
      <c r="T414" s="1"/>
      <c r="U414" s="1"/>
      <c r="V414" s="4"/>
      <c r="W414" s="4"/>
      <c r="X414" s="4"/>
      <c r="Y414" s="4"/>
      <c r="Z414" s="4"/>
      <c r="AA414" s="4"/>
      <c r="AB414" s="1"/>
      <c r="AC414" s="1"/>
      <c r="AD414" s="1"/>
      <c r="AE414" s="1"/>
      <c r="AF414" s="1"/>
      <c r="AG414" s="1"/>
      <c r="AH414" s="1"/>
      <c r="AI414" s="1"/>
    </row>
    <row r="415" spans="1:35" s="2" customFormat="1" ht="11.5" x14ac:dyDescent="0.25">
      <c r="A415" s="1"/>
      <c r="B415" s="227"/>
      <c r="C415" s="227"/>
      <c r="D415" s="225"/>
      <c r="E415" s="225"/>
      <c r="F415" s="226"/>
      <c r="G415" s="166"/>
      <c r="H415" s="226"/>
      <c r="I415" s="166"/>
      <c r="J415" s="226"/>
      <c r="K415" s="166"/>
      <c r="L415" s="226"/>
      <c r="M415" s="166"/>
      <c r="N415" s="226"/>
      <c r="O415" s="166"/>
      <c r="P415" s="226"/>
      <c r="Q415" s="166"/>
      <c r="R415" s="226"/>
      <c r="S415" s="1"/>
      <c r="T415" s="1"/>
      <c r="U415" s="1"/>
      <c r="V415" s="4"/>
      <c r="W415" s="4"/>
      <c r="X415" s="4"/>
      <c r="Y415" s="4"/>
      <c r="Z415" s="4"/>
      <c r="AA415" s="4"/>
      <c r="AB415" s="1"/>
      <c r="AC415" s="1"/>
      <c r="AD415" s="1"/>
      <c r="AE415" s="1"/>
      <c r="AF415" s="1"/>
      <c r="AG415" s="1"/>
      <c r="AH415" s="1"/>
      <c r="AI415" s="1"/>
    </row>
    <row r="416" spans="1:35" s="2" customFormat="1" ht="11.5" x14ac:dyDescent="0.25">
      <c r="A416" s="1"/>
      <c r="B416" s="227"/>
      <c r="C416" s="227"/>
      <c r="D416" s="225"/>
      <c r="E416" s="225"/>
      <c r="F416" s="226"/>
      <c r="G416" s="166"/>
      <c r="H416" s="226"/>
      <c r="I416" s="166"/>
      <c r="J416" s="226"/>
      <c r="K416" s="166"/>
      <c r="L416" s="226"/>
      <c r="M416" s="166"/>
      <c r="N416" s="226"/>
      <c r="O416" s="166"/>
      <c r="P416" s="226"/>
      <c r="Q416" s="166"/>
      <c r="R416" s="226"/>
      <c r="S416" s="1"/>
      <c r="T416" s="1"/>
      <c r="U416" s="1"/>
      <c r="V416" s="4"/>
      <c r="W416" s="4"/>
      <c r="X416" s="4"/>
      <c r="Y416" s="4"/>
      <c r="Z416" s="4"/>
      <c r="AA416" s="4"/>
      <c r="AB416" s="1"/>
      <c r="AC416" s="1"/>
      <c r="AD416" s="1"/>
      <c r="AE416" s="1"/>
      <c r="AF416" s="1"/>
      <c r="AG416" s="1"/>
      <c r="AH416" s="1"/>
      <c r="AI416" s="1"/>
    </row>
    <row r="417" spans="1:35" s="2" customFormat="1" ht="11.5" x14ac:dyDescent="0.25">
      <c r="A417" s="1"/>
      <c r="B417" s="227"/>
      <c r="C417" s="227"/>
      <c r="D417" s="225"/>
      <c r="E417" s="225"/>
      <c r="F417" s="226"/>
      <c r="G417" s="166"/>
      <c r="H417" s="226"/>
      <c r="I417" s="166"/>
      <c r="J417" s="226"/>
      <c r="K417" s="166"/>
      <c r="L417" s="226"/>
      <c r="M417" s="166"/>
      <c r="N417" s="226"/>
      <c r="O417" s="166"/>
      <c r="P417" s="226"/>
      <c r="Q417" s="166"/>
      <c r="R417" s="226"/>
      <c r="S417" s="1"/>
      <c r="T417" s="1"/>
      <c r="U417" s="1"/>
      <c r="V417" s="4"/>
      <c r="W417" s="4"/>
      <c r="X417" s="4"/>
      <c r="Y417" s="4"/>
      <c r="Z417" s="4"/>
      <c r="AA417" s="4"/>
      <c r="AB417" s="1"/>
      <c r="AC417" s="1"/>
      <c r="AD417" s="1"/>
      <c r="AE417" s="1"/>
      <c r="AF417" s="1"/>
      <c r="AG417" s="1"/>
      <c r="AH417" s="1"/>
      <c r="AI417" s="1"/>
    </row>
    <row r="418" spans="1:35" s="2" customFormat="1" ht="11.5" x14ac:dyDescent="0.25">
      <c r="A418" s="1"/>
      <c r="B418" s="227"/>
      <c r="C418" s="227"/>
      <c r="D418" s="225"/>
      <c r="E418" s="225"/>
      <c r="F418" s="226"/>
      <c r="G418" s="166"/>
      <c r="H418" s="226"/>
      <c r="I418" s="166"/>
      <c r="J418" s="226"/>
      <c r="K418" s="166"/>
      <c r="L418" s="226"/>
      <c r="M418" s="166"/>
      <c r="N418" s="226"/>
      <c r="O418" s="166"/>
      <c r="P418" s="226"/>
      <c r="Q418" s="166"/>
      <c r="R418" s="226"/>
      <c r="S418" s="1"/>
      <c r="T418" s="1"/>
      <c r="U418" s="1"/>
      <c r="V418" s="4"/>
      <c r="W418" s="4"/>
      <c r="X418" s="4"/>
      <c r="Y418" s="4"/>
      <c r="Z418" s="4"/>
      <c r="AA418" s="4"/>
      <c r="AB418" s="1"/>
      <c r="AC418" s="1"/>
      <c r="AD418" s="1"/>
      <c r="AE418" s="1"/>
      <c r="AF418" s="1"/>
      <c r="AG418" s="1"/>
      <c r="AH418" s="1"/>
      <c r="AI418" s="1"/>
    </row>
    <row r="419" spans="1:35" s="2" customFormat="1" ht="11.5" x14ac:dyDescent="0.25">
      <c r="A419" s="1"/>
      <c r="B419" s="227"/>
      <c r="C419" s="227"/>
      <c r="D419" s="225"/>
      <c r="E419" s="225"/>
      <c r="F419" s="226"/>
      <c r="G419" s="166"/>
      <c r="H419" s="226"/>
      <c r="I419" s="166"/>
      <c r="J419" s="226"/>
      <c r="K419" s="166"/>
      <c r="L419" s="226"/>
      <c r="M419" s="166"/>
      <c r="N419" s="226"/>
      <c r="O419" s="166"/>
      <c r="P419" s="226"/>
      <c r="Q419" s="166"/>
      <c r="R419" s="226"/>
      <c r="S419" s="1"/>
      <c r="T419" s="1"/>
      <c r="U419" s="1"/>
      <c r="V419" s="4"/>
      <c r="W419" s="4"/>
      <c r="X419" s="4"/>
      <c r="Y419" s="4"/>
      <c r="Z419" s="4"/>
      <c r="AA419" s="4"/>
      <c r="AB419" s="1"/>
      <c r="AC419" s="1"/>
      <c r="AD419" s="1"/>
      <c r="AE419" s="1"/>
      <c r="AF419" s="1"/>
      <c r="AG419" s="1"/>
      <c r="AH419" s="1"/>
      <c r="AI419" s="1"/>
    </row>
    <row r="420" spans="1:35" s="2" customFormat="1" ht="11.5" x14ac:dyDescent="0.25">
      <c r="A420" s="1"/>
      <c r="B420" s="227"/>
      <c r="C420" s="227"/>
      <c r="D420" s="225"/>
      <c r="E420" s="225"/>
      <c r="F420" s="226"/>
      <c r="G420" s="166"/>
      <c r="H420" s="226"/>
      <c r="I420" s="166"/>
      <c r="J420" s="226"/>
      <c r="K420" s="166"/>
      <c r="L420" s="226"/>
      <c r="M420" s="166"/>
      <c r="N420" s="226"/>
      <c r="O420" s="166"/>
      <c r="P420" s="226"/>
      <c r="Q420" s="166"/>
      <c r="R420" s="226"/>
      <c r="S420" s="1"/>
      <c r="T420" s="1"/>
      <c r="U420" s="1"/>
      <c r="V420" s="4"/>
      <c r="W420" s="4"/>
      <c r="X420" s="4"/>
      <c r="Y420" s="4"/>
      <c r="Z420" s="4"/>
      <c r="AA420" s="4"/>
      <c r="AB420" s="1"/>
      <c r="AC420" s="1"/>
      <c r="AD420" s="1"/>
      <c r="AE420" s="1"/>
      <c r="AF420" s="1"/>
      <c r="AG420" s="1"/>
      <c r="AH420" s="1"/>
      <c r="AI420" s="1"/>
    </row>
    <row r="421" spans="1:35" s="2" customFormat="1" ht="11.5" x14ac:dyDescent="0.25">
      <c r="A421" s="1"/>
      <c r="B421" s="227"/>
      <c r="C421" s="227"/>
      <c r="D421" s="225"/>
      <c r="E421" s="225"/>
      <c r="F421" s="226"/>
      <c r="G421" s="166"/>
      <c r="H421" s="226"/>
      <c r="I421" s="166"/>
      <c r="J421" s="226"/>
      <c r="K421" s="166"/>
      <c r="L421" s="226"/>
      <c r="M421" s="166"/>
      <c r="N421" s="226"/>
      <c r="O421" s="166"/>
      <c r="P421" s="226"/>
      <c r="Q421" s="166"/>
      <c r="R421" s="226"/>
      <c r="S421" s="1"/>
      <c r="T421" s="1"/>
      <c r="U421" s="1"/>
      <c r="V421" s="4"/>
      <c r="W421" s="4"/>
      <c r="X421" s="4"/>
      <c r="Y421" s="4"/>
      <c r="Z421" s="4"/>
      <c r="AA421" s="4"/>
      <c r="AB421" s="1"/>
      <c r="AC421" s="1"/>
      <c r="AD421" s="1"/>
      <c r="AE421" s="1"/>
      <c r="AF421" s="1"/>
      <c r="AG421" s="1"/>
      <c r="AH421" s="1"/>
      <c r="AI421" s="1"/>
    </row>
    <row r="422" spans="1:35" s="2" customFormat="1" ht="11.5" x14ac:dyDescent="0.25">
      <c r="A422" s="1"/>
      <c r="B422" s="227"/>
      <c r="C422" s="227"/>
      <c r="D422" s="225"/>
      <c r="E422" s="225"/>
      <c r="F422" s="226"/>
      <c r="G422" s="166"/>
      <c r="H422" s="226"/>
      <c r="I422" s="166"/>
      <c r="J422" s="226"/>
      <c r="K422" s="166"/>
      <c r="L422" s="226"/>
      <c r="M422" s="166"/>
      <c r="N422" s="226"/>
      <c r="O422" s="166"/>
      <c r="P422" s="226"/>
      <c r="Q422" s="166"/>
      <c r="R422" s="226"/>
      <c r="S422" s="1"/>
      <c r="T422" s="1"/>
      <c r="U422" s="1"/>
      <c r="V422" s="4"/>
      <c r="W422" s="4"/>
      <c r="X422" s="4"/>
      <c r="Y422" s="4"/>
      <c r="Z422" s="4"/>
      <c r="AA422" s="4"/>
      <c r="AB422" s="1"/>
      <c r="AC422" s="1"/>
      <c r="AD422" s="1"/>
      <c r="AE422" s="1"/>
      <c r="AF422" s="1"/>
      <c r="AG422" s="1"/>
      <c r="AH422" s="1"/>
      <c r="AI422" s="1"/>
    </row>
    <row r="423" spans="1:35" s="2" customFormat="1" ht="11.5" x14ac:dyDescent="0.25">
      <c r="A423" s="1"/>
      <c r="B423" s="227"/>
      <c r="C423" s="227"/>
      <c r="D423" s="225"/>
      <c r="E423" s="225"/>
      <c r="F423" s="226"/>
      <c r="G423" s="166"/>
      <c r="H423" s="226"/>
      <c r="I423" s="166"/>
      <c r="J423" s="226"/>
      <c r="K423" s="166"/>
      <c r="L423" s="226"/>
      <c r="M423" s="166"/>
      <c r="N423" s="226"/>
      <c r="O423" s="166"/>
      <c r="P423" s="226"/>
      <c r="Q423" s="166"/>
      <c r="R423" s="226"/>
      <c r="S423" s="1"/>
      <c r="T423" s="1"/>
      <c r="U423" s="1"/>
      <c r="V423" s="4"/>
      <c r="W423" s="4"/>
      <c r="X423" s="4"/>
      <c r="Y423" s="4"/>
      <c r="Z423" s="4"/>
      <c r="AA423" s="4"/>
      <c r="AB423" s="1"/>
      <c r="AC423" s="1"/>
      <c r="AD423" s="1"/>
      <c r="AE423" s="1"/>
      <c r="AF423" s="1"/>
      <c r="AG423" s="1"/>
      <c r="AH423" s="1"/>
      <c r="AI423" s="1"/>
    </row>
    <row r="424" spans="1:35" s="2" customFormat="1" ht="11.5" x14ac:dyDescent="0.25">
      <c r="A424" s="1"/>
      <c r="B424" s="227"/>
      <c r="C424" s="227"/>
      <c r="D424" s="225"/>
      <c r="E424" s="225"/>
      <c r="F424" s="226"/>
      <c r="G424" s="166"/>
      <c r="H424" s="226"/>
      <c r="I424" s="166"/>
      <c r="J424" s="226"/>
      <c r="K424" s="166"/>
      <c r="L424" s="226"/>
      <c r="M424" s="166"/>
      <c r="N424" s="226"/>
      <c r="O424" s="166"/>
      <c r="P424" s="226"/>
      <c r="Q424" s="166"/>
      <c r="R424" s="226"/>
      <c r="S424" s="1"/>
      <c r="T424" s="1"/>
      <c r="U424" s="1"/>
      <c r="V424" s="4"/>
      <c r="W424" s="4"/>
      <c r="X424" s="4"/>
      <c r="Y424" s="4"/>
      <c r="Z424" s="4"/>
      <c r="AA424" s="4"/>
      <c r="AB424" s="1"/>
      <c r="AC424" s="1"/>
      <c r="AD424" s="1"/>
      <c r="AE424" s="1"/>
      <c r="AF424" s="1"/>
      <c r="AG424" s="1"/>
      <c r="AH424" s="1"/>
      <c r="AI424" s="1"/>
    </row>
    <row r="425" spans="1:35" s="2" customFormat="1" ht="11.5" x14ac:dyDescent="0.25">
      <c r="A425" s="1"/>
      <c r="B425" s="227"/>
      <c r="C425" s="227"/>
      <c r="D425" s="225"/>
      <c r="E425" s="225"/>
      <c r="F425" s="226"/>
      <c r="G425" s="166"/>
      <c r="H425" s="226"/>
      <c r="I425" s="166"/>
      <c r="J425" s="226"/>
      <c r="K425" s="166"/>
      <c r="L425" s="226"/>
      <c r="M425" s="166"/>
      <c r="N425" s="226"/>
      <c r="O425" s="166"/>
      <c r="P425" s="226"/>
      <c r="Q425" s="166"/>
      <c r="R425" s="226"/>
      <c r="S425" s="1"/>
      <c r="T425" s="1"/>
      <c r="U425" s="1"/>
      <c r="V425" s="4"/>
      <c r="W425" s="4"/>
      <c r="X425" s="4"/>
      <c r="Y425" s="4"/>
      <c r="Z425" s="4"/>
      <c r="AA425" s="4"/>
      <c r="AB425" s="1"/>
      <c r="AC425" s="1"/>
      <c r="AD425" s="1"/>
      <c r="AE425" s="1"/>
      <c r="AF425" s="1"/>
      <c r="AG425" s="1"/>
      <c r="AH425" s="1"/>
      <c r="AI425" s="1"/>
    </row>
    <row r="426" spans="1:35" s="2" customFormat="1" ht="11.5" x14ac:dyDescent="0.25">
      <c r="A426" s="1"/>
      <c r="B426" s="227"/>
      <c r="C426" s="227"/>
      <c r="D426" s="225"/>
      <c r="E426" s="225"/>
      <c r="F426" s="226"/>
      <c r="G426" s="166"/>
      <c r="H426" s="226"/>
      <c r="I426" s="166"/>
      <c r="J426" s="226"/>
      <c r="K426" s="166"/>
      <c r="L426" s="226"/>
      <c r="M426" s="166"/>
      <c r="N426" s="226"/>
      <c r="O426" s="166"/>
      <c r="P426" s="226"/>
      <c r="Q426" s="166"/>
      <c r="R426" s="226"/>
      <c r="S426" s="1"/>
      <c r="T426" s="1"/>
      <c r="U426" s="1"/>
      <c r="V426" s="4"/>
      <c r="W426" s="4"/>
      <c r="X426" s="4"/>
      <c r="Y426" s="4"/>
      <c r="Z426" s="4"/>
      <c r="AA426" s="4"/>
      <c r="AB426" s="1"/>
      <c r="AC426" s="1"/>
      <c r="AD426" s="1"/>
      <c r="AE426" s="1"/>
      <c r="AF426" s="1"/>
      <c r="AG426" s="1"/>
      <c r="AH426" s="1"/>
      <c r="AI426" s="1"/>
    </row>
    <row r="427" spans="1:35" s="2" customFormat="1" ht="11.5" x14ac:dyDescent="0.25">
      <c r="A427" s="1"/>
      <c r="B427" s="227"/>
      <c r="C427" s="227"/>
      <c r="D427" s="225"/>
      <c r="E427" s="225"/>
      <c r="F427" s="226"/>
      <c r="G427" s="166"/>
      <c r="H427" s="226"/>
      <c r="I427" s="166"/>
      <c r="J427" s="226"/>
      <c r="K427" s="166"/>
      <c r="L427" s="226"/>
      <c r="M427" s="166"/>
      <c r="N427" s="226"/>
      <c r="O427" s="166"/>
      <c r="P427" s="226"/>
      <c r="Q427" s="166"/>
      <c r="R427" s="226"/>
      <c r="S427" s="1"/>
      <c r="T427" s="1"/>
      <c r="U427" s="1"/>
      <c r="V427" s="4"/>
      <c r="W427" s="4"/>
      <c r="X427" s="4"/>
      <c r="Y427" s="4"/>
      <c r="Z427" s="4"/>
      <c r="AA427" s="4"/>
      <c r="AB427" s="1"/>
      <c r="AC427" s="1"/>
      <c r="AD427" s="1"/>
      <c r="AE427" s="1"/>
      <c r="AF427" s="1"/>
      <c r="AG427" s="1"/>
      <c r="AH427" s="1"/>
      <c r="AI427" s="1"/>
    </row>
    <row r="428" spans="1:35" s="2" customFormat="1" ht="11.5" x14ac:dyDescent="0.25">
      <c r="A428" s="1"/>
      <c r="B428" s="227"/>
      <c r="C428" s="227"/>
      <c r="D428" s="225"/>
      <c r="E428" s="225"/>
      <c r="F428" s="226"/>
      <c r="G428" s="166"/>
      <c r="H428" s="226"/>
      <c r="I428" s="166"/>
      <c r="J428" s="226"/>
      <c r="K428" s="166"/>
      <c r="L428" s="226"/>
      <c r="M428" s="166"/>
      <c r="N428" s="226"/>
      <c r="O428" s="166"/>
      <c r="P428" s="226"/>
      <c r="Q428" s="166"/>
      <c r="R428" s="226"/>
      <c r="S428" s="1"/>
      <c r="T428" s="1"/>
      <c r="U428" s="1"/>
      <c r="V428" s="4"/>
      <c r="W428" s="4"/>
      <c r="X428" s="4"/>
      <c r="Y428" s="4"/>
      <c r="Z428" s="4"/>
      <c r="AA428" s="4"/>
      <c r="AB428" s="1"/>
      <c r="AC428" s="1"/>
      <c r="AD428" s="1"/>
      <c r="AE428" s="1"/>
      <c r="AF428" s="1"/>
      <c r="AG428" s="1"/>
      <c r="AH428" s="1"/>
      <c r="AI428" s="1"/>
    </row>
    <row r="429" spans="1:35" s="2" customFormat="1" ht="11.5" x14ac:dyDescent="0.25">
      <c r="A429" s="1"/>
      <c r="B429" s="227"/>
      <c r="C429" s="227"/>
      <c r="D429" s="225"/>
      <c r="E429" s="225"/>
      <c r="F429" s="226"/>
      <c r="G429" s="166"/>
      <c r="H429" s="226"/>
      <c r="I429" s="166"/>
      <c r="J429" s="226"/>
      <c r="K429" s="166"/>
      <c r="L429" s="226"/>
      <c r="M429" s="166"/>
      <c r="N429" s="226"/>
      <c r="O429" s="166"/>
      <c r="P429" s="226"/>
      <c r="Q429" s="166"/>
      <c r="R429" s="226"/>
      <c r="S429" s="1"/>
      <c r="T429" s="1"/>
      <c r="U429" s="1"/>
      <c r="V429" s="4"/>
      <c r="W429" s="4"/>
      <c r="X429" s="4"/>
      <c r="Y429" s="4"/>
      <c r="Z429" s="4"/>
      <c r="AA429" s="4"/>
      <c r="AB429" s="1"/>
      <c r="AC429" s="1"/>
      <c r="AD429" s="1"/>
      <c r="AE429" s="1"/>
      <c r="AF429" s="1"/>
      <c r="AG429" s="1"/>
      <c r="AH429" s="1"/>
      <c r="AI429" s="1"/>
    </row>
    <row r="430" spans="1:35" s="2" customFormat="1" ht="11.5" x14ac:dyDescent="0.25">
      <c r="A430" s="1"/>
      <c r="B430" s="227"/>
      <c r="C430" s="227"/>
      <c r="D430" s="225"/>
      <c r="E430" s="225"/>
      <c r="F430" s="226"/>
      <c r="G430" s="166"/>
      <c r="H430" s="226"/>
      <c r="I430" s="166"/>
      <c r="J430" s="226"/>
      <c r="K430" s="166"/>
      <c r="L430" s="226"/>
      <c r="M430" s="166"/>
      <c r="N430" s="226"/>
      <c r="O430" s="166"/>
      <c r="P430" s="226"/>
      <c r="Q430" s="166"/>
      <c r="R430" s="226"/>
      <c r="S430" s="1"/>
      <c r="T430" s="1"/>
      <c r="U430" s="1"/>
      <c r="V430" s="4"/>
      <c r="W430" s="4"/>
      <c r="X430" s="4"/>
      <c r="Y430" s="4"/>
      <c r="Z430" s="4"/>
      <c r="AA430" s="4"/>
      <c r="AB430" s="1"/>
      <c r="AC430" s="1"/>
      <c r="AD430" s="1"/>
      <c r="AE430" s="1"/>
      <c r="AF430" s="1"/>
      <c r="AG430" s="1"/>
      <c r="AH430" s="1"/>
      <c r="AI430" s="1"/>
    </row>
    <row r="431" spans="1:35" s="2" customFormat="1" ht="11.5" x14ac:dyDescent="0.25">
      <c r="A431" s="1"/>
      <c r="B431" s="227"/>
      <c r="C431" s="227"/>
      <c r="D431" s="225"/>
      <c r="E431" s="225"/>
      <c r="F431" s="226"/>
      <c r="G431" s="166"/>
      <c r="H431" s="226"/>
      <c r="I431" s="166"/>
      <c r="J431" s="226"/>
      <c r="K431" s="166"/>
      <c r="L431" s="226"/>
      <c r="M431" s="166"/>
      <c r="N431" s="226"/>
      <c r="O431" s="166"/>
      <c r="P431" s="226"/>
      <c r="Q431" s="166"/>
      <c r="R431" s="226"/>
      <c r="S431" s="1"/>
      <c r="T431" s="1"/>
      <c r="U431" s="1"/>
      <c r="V431" s="4"/>
      <c r="W431" s="4"/>
      <c r="X431" s="4"/>
      <c r="Y431" s="4"/>
      <c r="Z431" s="4"/>
      <c r="AA431" s="4"/>
      <c r="AB431" s="1"/>
      <c r="AC431" s="1"/>
      <c r="AD431" s="1"/>
      <c r="AE431" s="1"/>
      <c r="AF431" s="1"/>
      <c r="AG431" s="1"/>
      <c r="AH431" s="1"/>
      <c r="AI431" s="1"/>
    </row>
    <row r="432" spans="1:35" s="2" customFormat="1" ht="11.5" x14ac:dyDescent="0.25">
      <c r="A432" s="1"/>
      <c r="B432" s="227"/>
      <c r="C432" s="227"/>
      <c r="D432" s="225"/>
      <c r="E432" s="225"/>
      <c r="F432" s="226"/>
      <c r="G432" s="166"/>
      <c r="H432" s="226"/>
      <c r="I432" s="166"/>
      <c r="J432" s="226"/>
      <c r="K432" s="166"/>
      <c r="L432" s="226"/>
      <c r="M432" s="166"/>
      <c r="N432" s="226"/>
      <c r="O432" s="166"/>
      <c r="P432" s="226"/>
      <c r="Q432" s="166"/>
      <c r="R432" s="226"/>
      <c r="S432" s="1"/>
      <c r="T432" s="1"/>
      <c r="U432" s="1"/>
      <c r="V432" s="4"/>
      <c r="W432" s="4"/>
      <c r="X432" s="4"/>
      <c r="Y432" s="4"/>
      <c r="Z432" s="4"/>
      <c r="AA432" s="4"/>
      <c r="AB432" s="1"/>
      <c r="AC432" s="1"/>
      <c r="AD432" s="1"/>
      <c r="AE432" s="1"/>
      <c r="AF432" s="1"/>
      <c r="AG432" s="1"/>
      <c r="AH432" s="1"/>
      <c r="AI432" s="1"/>
    </row>
    <row r="433" spans="1:35" s="2" customFormat="1" ht="11.5" x14ac:dyDescent="0.25">
      <c r="A433" s="1"/>
      <c r="B433" s="227"/>
      <c r="C433" s="227"/>
      <c r="D433" s="225"/>
      <c r="E433" s="225"/>
      <c r="F433" s="226"/>
      <c r="G433" s="166"/>
      <c r="H433" s="226"/>
      <c r="I433" s="166"/>
      <c r="J433" s="226"/>
      <c r="K433" s="166"/>
      <c r="L433" s="226"/>
      <c r="M433" s="166"/>
      <c r="N433" s="226"/>
      <c r="O433" s="166"/>
      <c r="P433" s="226"/>
      <c r="Q433" s="166"/>
      <c r="R433" s="226"/>
      <c r="S433" s="1"/>
      <c r="T433" s="1"/>
      <c r="U433" s="1"/>
      <c r="V433" s="4"/>
      <c r="W433" s="4"/>
      <c r="X433" s="4"/>
      <c r="Y433" s="4"/>
      <c r="Z433" s="4"/>
      <c r="AA433" s="4"/>
      <c r="AB433" s="1"/>
      <c r="AC433" s="1"/>
      <c r="AD433" s="1"/>
      <c r="AE433" s="1"/>
      <c r="AF433" s="1"/>
      <c r="AG433" s="1"/>
      <c r="AH433" s="1"/>
      <c r="AI433" s="1"/>
    </row>
    <row r="434" spans="1:35" s="2" customFormat="1" ht="11.5" x14ac:dyDescent="0.25">
      <c r="A434" s="1"/>
      <c r="B434" s="227"/>
      <c r="C434" s="227"/>
      <c r="D434" s="225"/>
      <c r="E434" s="225"/>
      <c r="F434" s="226"/>
      <c r="G434" s="166"/>
      <c r="H434" s="226"/>
      <c r="I434" s="166"/>
      <c r="J434" s="226"/>
      <c r="K434" s="166"/>
      <c r="L434" s="226"/>
      <c r="M434" s="166"/>
      <c r="N434" s="226"/>
      <c r="O434" s="166"/>
      <c r="P434" s="226"/>
      <c r="Q434" s="166"/>
      <c r="R434" s="226"/>
      <c r="S434" s="1"/>
      <c r="T434" s="1"/>
      <c r="U434" s="1"/>
      <c r="V434" s="4"/>
      <c r="W434" s="4"/>
      <c r="X434" s="4"/>
      <c r="Y434" s="4"/>
      <c r="Z434" s="4"/>
      <c r="AA434" s="4"/>
      <c r="AB434" s="1"/>
      <c r="AC434" s="1"/>
      <c r="AD434" s="1"/>
      <c r="AE434" s="1"/>
      <c r="AF434" s="1"/>
      <c r="AG434" s="1"/>
      <c r="AH434" s="1"/>
      <c r="AI434" s="1"/>
    </row>
    <row r="435" spans="1:35" s="2" customFormat="1" ht="11.5" x14ac:dyDescent="0.25">
      <c r="A435" s="1"/>
      <c r="B435" s="227"/>
      <c r="C435" s="227"/>
      <c r="D435" s="225"/>
      <c r="E435" s="225"/>
      <c r="F435" s="226"/>
      <c r="G435" s="166"/>
      <c r="H435" s="226"/>
      <c r="I435" s="166"/>
      <c r="J435" s="226"/>
      <c r="K435" s="166"/>
      <c r="L435" s="226"/>
      <c r="M435" s="166"/>
      <c r="N435" s="226"/>
      <c r="O435" s="166"/>
      <c r="P435" s="226"/>
      <c r="Q435" s="166"/>
      <c r="R435" s="226"/>
      <c r="S435" s="1"/>
      <c r="T435" s="1"/>
      <c r="U435" s="1"/>
      <c r="V435" s="4"/>
      <c r="W435" s="4"/>
      <c r="X435" s="4"/>
      <c r="Y435" s="4"/>
      <c r="Z435" s="4"/>
      <c r="AA435" s="4"/>
      <c r="AB435" s="1"/>
      <c r="AC435" s="1"/>
      <c r="AD435" s="1"/>
      <c r="AE435" s="1"/>
      <c r="AF435" s="1"/>
      <c r="AG435" s="1"/>
      <c r="AH435" s="1"/>
      <c r="AI435" s="1"/>
    </row>
    <row r="436" spans="1:35" s="2" customFormat="1" ht="11.5" x14ac:dyDescent="0.25">
      <c r="A436" s="1"/>
      <c r="B436" s="227"/>
      <c r="C436" s="227"/>
      <c r="D436" s="225"/>
      <c r="E436" s="225"/>
      <c r="F436" s="226"/>
      <c r="G436" s="166"/>
      <c r="H436" s="226"/>
      <c r="I436" s="166"/>
      <c r="J436" s="226"/>
      <c r="K436" s="166"/>
      <c r="L436" s="226"/>
      <c r="M436" s="166"/>
      <c r="N436" s="226"/>
      <c r="O436" s="166"/>
      <c r="P436" s="226"/>
      <c r="Q436" s="166"/>
      <c r="R436" s="226"/>
      <c r="S436" s="1"/>
      <c r="T436" s="1"/>
      <c r="U436" s="1"/>
      <c r="V436" s="4"/>
      <c r="W436" s="4"/>
      <c r="X436" s="4"/>
      <c r="Y436" s="4"/>
      <c r="Z436" s="4"/>
      <c r="AA436" s="4"/>
      <c r="AB436" s="1"/>
      <c r="AC436" s="1"/>
      <c r="AD436" s="1"/>
      <c r="AE436" s="1"/>
      <c r="AF436" s="1"/>
      <c r="AG436" s="1"/>
      <c r="AH436" s="1"/>
      <c r="AI436" s="1"/>
    </row>
    <row r="437" spans="1:35" s="2" customFormat="1" ht="11.5" x14ac:dyDescent="0.25">
      <c r="A437" s="1"/>
      <c r="B437" s="227"/>
      <c r="C437" s="227"/>
      <c r="D437" s="225"/>
      <c r="E437" s="225"/>
      <c r="F437" s="226"/>
      <c r="G437" s="166"/>
      <c r="H437" s="226"/>
      <c r="I437" s="166"/>
      <c r="J437" s="226"/>
      <c r="K437" s="166"/>
      <c r="L437" s="226"/>
      <c r="M437" s="166"/>
      <c r="N437" s="226"/>
      <c r="O437" s="166"/>
      <c r="P437" s="226"/>
      <c r="Q437" s="166"/>
      <c r="R437" s="226"/>
      <c r="S437" s="1"/>
      <c r="T437" s="1"/>
      <c r="U437" s="1"/>
      <c r="V437" s="4"/>
      <c r="W437" s="4"/>
      <c r="X437" s="4"/>
      <c r="Y437" s="4"/>
      <c r="Z437" s="4"/>
      <c r="AA437" s="4"/>
      <c r="AB437" s="1"/>
      <c r="AC437" s="1"/>
      <c r="AD437" s="1"/>
      <c r="AE437" s="1"/>
      <c r="AF437" s="1"/>
      <c r="AG437" s="1"/>
      <c r="AH437" s="1"/>
      <c r="AI437" s="1"/>
    </row>
    <row r="438" spans="1:35" s="2" customFormat="1" ht="11.5" x14ac:dyDescent="0.25">
      <c r="A438" s="1"/>
      <c r="B438" s="227"/>
      <c r="C438" s="227"/>
      <c r="D438" s="225"/>
      <c r="E438" s="225"/>
      <c r="F438" s="226"/>
      <c r="G438" s="166"/>
      <c r="H438" s="226"/>
      <c r="I438" s="166"/>
      <c r="J438" s="226"/>
      <c r="K438" s="166"/>
      <c r="L438" s="226"/>
      <c r="M438" s="166"/>
      <c r="N438" s="226"/>
      <c r="O438" s="166"/>
      <c r="P438" s="226"/>
      <c r="Q438" s="166"/>
      <c r="R438" s="226"/>
      <c r="S438" s="1"/>
      <c r="T438" s="1"/>
      <c r="U438" s="1"/>
      <c r="V438" s="4"/>
      <c r="W438" s="4"/>
      <c r="X438" s="4"/>
      <c r="Y438" s="4"/>
      <c r="Z438" s="4"/>
      <c r="AA438" s="4"/>
      <c r="AB438" s="1"/>
      <c r="AC438" s="1"/>
      <c r="AD438" s="1"/>
      <c r="AE438" s="1"/>
      <c r="AF438" s="1"/>
      <c r="AG438" s="1"/>
      <c r="AH438" s="1"/>
      <c r="AI438" s="1"/>
    </row>
    <row r="439" spans="1:35" s="2" customFormat="1" ht="11.5" x14ac:dyDescent="0.25">
      <c r="A439" s="1"/>
      <c r="B439" s="227"/>
      <c r="C439" s="227"/>
      <c r="D439" s="225"/>
      <c r="E439" s="225"/>
      <c r="F439" s="226"/>
      <c r="G439" s="166"/>
      <c r="H439" s="226"/>
      <c r="I439" s="166"/>
      <c r="J439" s="226"/>
      <c r="K439" s="166"/>
      <c r="L439" s="226"/>
      <c r="M439" s="166"/>
      <c r="N439" s="226"/>
      <c r="O439" s="166"/>
      <c r="P439" s="226"/>
      <c r="Q439" s="166"/>
      <c r="R439" s="226"/>
      <c r="S439" s="1"/>
      <c r="T439" s="1"/>
      <c r="U439" s="1"/>
      <c r="V439" s="4"/>
      <c r="W439" s="4"/>
      <c r="X439" s="4"/>
      <c r="Y439" s="4"/>
      <c r="Z439" s="4"/>
      <c r="AA439" s="4"/>
      <c r="AB439" s="1"/>
      <c r="AC439" s="1"/>
      <c r="AD439" s="1"/>
      <c r="AE439" s="1"/>
      <c r="AF439" s="1"/>
      <c r="AG439" s="1"/>
      <c r="AH439" s="1"/>
      <c r="AI439" s="1"/>
    </row>
    <row r="440" spans="1:35" s="2" customFormat="1" ht="11.5" x14ac:dyDescent="0.25">
      <c r="A440" s="1"/>
      <c r="B440" s="227"/>
      <c r="C440" s="227"/>
      <c r="D440" s="225"/>
      <c r="E440" s="225"/>
      <c r="F440" s="226"/>
      <c r="G440" s="166"/>
      <c r="H440" s="226"/>
      <c r="I440" s="166"/>
      <c r="J440" s="226"/>
      <c r="K440" s="166"/>
      <c r="L440" s="226"/>
      <c r="M440" s="166"/>
      <c r="N440" s="226"/>
      <c r="O440" s="166"/>
      <c r="P440" s="226"/>
      <c r="Q440" s="166"/>
      <c r="R440" s="226"/>
      <c r="S440" s="1"/>
      <c r="T440" s="1"/>
      <c r="U440" s="1"/>
      <c r="V440" s="4"/>
      <c r="W440" s="4"/>
      <c r="X440" s="4"/>
      <c r="Y440" s="4"/>
      <c r="Z440" s="4"/>
      <c r="AA440" s="4"/>
      <c r="AB440" s="1"/>
      <c r="AC440" s="1"/>
      <c r="AD440" s="1"/>
      <c r="AE440" s="1"/>
      <c r="AF440" s="1"/>
      <c r="AG440" s="1"/>
      <c r="AH440" s="1"/>
      <c r="AI440" s="1"/>
    </row>
    <row r="441" spans="1:35" s="2" customFormat="1" ht="11.5" x14ac:dyDescent="0.25">
      <c r="A441" s="1"/>
      <c r="B441" s="227"/>
      <c r="C441" s="227"/>
      <c r="D441" s="225"/>
      <c r="E441" s="225"/>
      <c r="F441" s="226"/>
      <c r="G441" s="166"/>
      <c r="H441" s="226"/>
      <c r="I441" s="166"/>
      <c r="J441" s="226"/>
      <c r="K441" s="166"/>
      <c r="L441" s="226"/>
      <c r="M441" s="166"/>
      <c r="N441" s="226"/>
      <c r="O441" s="166"/>
      <c r="P441" s="226"/>
      <c r="Q441" s="166"/>
      <c r="R441" s="226"/>
      <c r="S441" s="1"/>
      <c r="T441" s="1"/>
      <c r="U441" s="1"/>
      <c r="V441" s="4"/>
      <c r="W441" s="4"/>
      <c r="X441" s="4"/>
      <c r="Y441" s="4"/>
      <c r="Z441" s="4"/>
      <c r="AA441" s="4"/>
      <c r="AB441" s="1"/>
      <c r="AC441" s="1"/>
      <c r="AD441" s="1"/>
      <c r="AE441" s="1"/>
      <c r="AF441" s="1"/>
      <c r="AG441" s="1"/>
      <c r="AH441" s="1"/>
      <c r="AI441" s="1"/>
    </row>
    <row r="442" spans="1:35" s="2" customFormat="1" ht="11.5" x14ac:dyDescent="0.25">
      <c r="A442" s="1"/>
      <c r="B442" s="227"/>
      <c r="C442" s="227"/>
      <c r="D442" s="225"/>
      <c r="E442" s="225"/>
      <c r="F442" s="226"/>
      <c r="G442" s="166"/>
      <c r="H442" s="226"/>
      <c r="I442" s="166"/>
      <c r="J442" s="226"/>
      <c r="K442" s="166"/>
      <c r="L442" s="226"/>
      <c r="M442" s="166"/>
      <c r="N442" s="226"/>
      <c r="O442" s="166"/>
      <c r="P442" s="226"/>
      <c r="Q442" s="166"/>
      <c r="R442" s="226"/>
      <c r="S442" s="1"/>
      <c r="T442" s="1"/>
      <c r="U442" s="1"/>
      <c r="V442" s="4"/>
      <c r="W442" s="4"/>
      <c r="X442" s="4"/>
      <c r="Y442" s="4"/>
      <c r="Z442" s="4"/>
      <c r="AA442" s="4"/>
      <c r="AB442" s="1"/>
      <c r="AC442" s="1"/>
      <c r="AD442" s="1"/>
      <c r="AE442" s="1"/>
      <c r="AF442" s="1"/>
      <c r="AG442" s="1"/>
      <c r="AH442" s="1"/>
      <c r="AI442" s="1"/>
    </row>
    <row r="443" spans="1:35" s="2" customFormat="1" ht="11.5" x14ac:dyDescent="0.25">
      <c r="A443" s="1"/>
      <c r="B443" s="227"/>
      <c r="C443" s="227"/>
      <c r="D443" s="225"/>
      <c r="E443" s="225"/>
      <c r="F443" s="226"/>
      <c r="G443" s="166"/>
      <c r="H443" s="226"/>
      <c r="I443" s="166"/>
      <c r="J443" s="226"/>
      <c r="K443" s="166"/>
      <c r="L443" s="226"/>
      <c r="M443" s="166"/>
      <c r="N443" s="226"/>
      <c r="O443" s="166"/>
      <c r="P443" s="226"/>
      <c r="Q443" s="166"/>
      <c r="R443" s="226"/>
      <c r="S443" s="1"/>
      <c r="T443" s="1"/>
      <c r="U443" s="1"/>
      <c r="V443" s="4"/>
      <c r="W443" s="4"/>
      <c r="X443" s="4"/>
      <c r="Y443" s="4"/>
      <c r="Z443" s="4"/>
      <c r="AA443" s="4"/>
      <c r="AB443" s="1"/>
      <c r="AC443" s="1"/>
      <c r="AD443" s="1"/>
      <c r="AE443" s="1"/>
      <c r="AF443" s="1"/>
      <c r="AG443" s="1"/>
      <c r="AH443" s="1"/>
      <c r="AI443" s="1"/>
    </row>
    <row r="444" spans="1:35" s="2" customFormat="1" ht="11.5" x14ac:dyDescent="0.25">
      <c r="A444" s="1"/>
      <c r="B444" s="227"/>
      <c r="C444" s="227"/>
      <c r="D444" s="225"/>
      <c r="E444" s="225"/>
      <c r="F444" s="226"/>
      <c r="G444" s="166"/>
      <c r="H444" s="226"/>
      <c r="I444" s="166"/>
      <c r="J444" s="226"/>
      <c r="K444" s="166"/>
      <c r="L444" s="226"/>
      <c r="M444" s="166"/>
      <c r="N444" s="226"/>
      <c r="O444" s="166"/>
      <c r="P444" s="226"/>
      <c r="Q444" s="166"/>
      <c r="R444" s="226"/>
      <c r="S444" s="1"/>
      <c r="T444" s="1"/>
      <c r="U444" s="1"/>
      <c r="V444" s="4"/>
      <c r="W444" s="4"/>
      <c r="X444" s="4"/>
      <c r="Y444" s="4"/>
      <c r="Z444" s="4"/>
      <c r="AA444" s="4"/>
      <c r="AB444" s="1"/>
      <c r="AC444" s="1"/>
      <c r="AD444" s="1"/>
      <c r="AE444" s="1"/>
      <c r="AF444" s="1"/>
      <c r="AG444" s="1"/>
      <c r="AH444" s="1"/>
      <c r="AI444" s="1"/>
    </row>
    <row r="445" spans="1:35" s="2" customFormat="1" ht="11.5" x14ac:dyDescent="0.25">
      <c r="A445" s="1"/>
      <c r="B445" s="227"/>
      <c r="C445" s="227"/>
      <c r="D445" s="225"/>
      <c r="E445" s="225"/>
      <c r="F445" s="226"/>
      <c r="G445" s="166"/>
      <c r="H445" s="226"/>
      <c r="I445" s="166"/>
      <c r="J445" s="226"/>
      <c r="K445" s="166"/>
      <c r="L445" s="226"/>
      <c r="M445" s="166"/>
      <c r="N445" s="226"/>
      <c r="O445" s="166"/>
      <c r="P445" s="226"/>
      <c r="Q445" s="166"/>
      <c r="R445" s="226"/>
      <c r="S445" s="1"/>
      <c r="T445" s="1"/>
      <c r="U445" s="1"/>
      <c r="V445" s="4"/>
      <c r="W445" s="4"/>
      <c r="X445" s="4"/>
      <c r="Y445" s="4"/>
      <c r="Z445" s="4"/>
      <c r="AA445" s="4"/>
      <c r="AB445" s="1"/>
      <c r="AC445" s="1"/>
      <c r="AD445" s="1"/>
      <c r="AE445" s="1"/>
      <c r="AF445" s="1"/>
      <c r="AG445" s="1"/>
      <c r="AH445" s="1"/>
      <c r="AI445" s="1"/>
    </row>
    <row r="446" spans="1:35" s="2" customFormat="1" ht="11.5" x14ac:dyDescent="0.25">
      <c r="A446" s="1"/>
      <c r="B446" s="227"/>
      <c r="C446" s="227"/>
      <c r="D446" s="225"/>
      <c r="E446" s="225"/>
      <c r="F446" s="226"/>
      <c r="G446" s="166"/>
      <c r="H446" s="226"/>
      <c r="I446" s="166"/>
      <c r="J446" s="226"/>
      <c r="K446" s="166"/>
      <c r="L446" s="226"/>
      <c r="M446" s="166"/>
      <c r="N446" s="226"/>
      <c r="O446" s="166"/>
      <c r="P446" s="226"/>
      <c r="Q446" s="166"/>
      <c r="R446" s="226"/>
      <c r="S446" s="1"/>
      <c r="T446" s="1"/>
      <c r="U446" s="1"/>
      <c r="V446" s="4"/>
      <c r="W446" s="4"/>
      <c r="X446" s="4"/>
      <c r="Y446" s="4"/>
      <c r="Z446" s="4"/>
      <c r="AA446" s="4"/>
      <c r="AB446" s="1"/>
      <c r="AC446" s="1"/>
      <c r="AD446" s="1"/>
      <c r="AE446" s="1"/>
      <c r="AF446" s="1"/>
      <c r="AG446" s="1"/>
      <c r="AH446" s="1"/>
      <c r="AI446" s="1"/>
    </row>
    <row r="447" spans="1:35" s="2" customFormat="1" ht="11.5" x14ac:dyDescent="0.25">
      <c r="A447" s="1"/>
      <c r="B447" s="227"/>
      <c r="C447" s="227"/>
      <c r="D447" s="225"/>
      <c r="E447" s="225"/>
      <c r="F447" s="226"/>
      <c r="G447" s="166"/>
      <c r="H447" s="226"/>
      <c r="I447" s="166"/>
      <c r="J447" s="226"/>
      <c r="K447" s="166"/>
      <c r="L447" s="226"/>
      <c r="M447" s="166"/>
      <c r="N447" s="226"/>
      <c r="O447" s="166"/>
      <c r="P447" s="226"/>
      <c r="Q447" s="166"/>
      <c r="R447" s="226"/>
      <c r="S447" s="1"/>
      <c r="T447" s="1"/>
      <c r="U447" s="1"/>
      <c r="V447" s="4"/>
      <c r="W447" s="4"/>
      <c r="X447" s="4"/>
      <c r="Y447" s="4"/>
      <c r="Z447" s="4"/>
      <c r="AA447" s="4"/>
      <c r="AB447" s="1"/>
      <c r="AC447" s="1"/>
      <c r="AD447" s="1"/>
      <c r="AE447" s="1"/>
      <c r="AF447" s="1"/>
      <c r="AG447" s="1"/>
      <c r="AH447" s="1"/>
      <c r="AI447" s="1"/>
    </row>
    <row r="448" spans="1:35" s="2" customFormat="1" ht="11.5" x14ac:dyDescent="0.25">
      <c r="A448" s="1"/>
      <c r="B448" s="227"/>
      <c r="C448" s="227"/>
      <c r="D448" s="225"/>
      <c r="E448" s="225"/>
      <c r="F448" s="226"/>
      <c r="G448" s="166"/>
      <c r="H448" s="226"/>
      <c r="I448" s="166"/>
      <c r="J448" s="226"/>
      <c r="K448" s="166"/>
      <c r="L448" s="226"/>
      <c r="M448" s="166"/>
      <c r="N448" s="226"/>
      <c r="O448" s="166"/>
      <c r="P448" s="226"/>
      <c r="Q448" s="166"/>
      <c r="R448" s="226"/>
      <c r="S448" s="1"/>
      <c r="T448" s="1"/>
      <c r="U448" s="1"/>
      <c r="V448" s="4"/>
      <c r="W448" s="4"/>
      <c r="X448" s="4"/>
      <c r="Y448" s="4"/>
      <c r="Z448" s="4"/>
      <c r="AA448" s="4"/>
      <c r="AB448" s="1"/>
      <c r="AC448" s="1"/>
      <c r="AD448" s="1"/>
      <c r="AE448" s="1"/>
      <c r="AF448" s="1"/>
      <c r="AG448" s="1"/>
      <c r="AH448" s="1"/>
      <c r="AI448" s="1"/>
    </row>
    <row r="449" spans="1:35" s="2" customFormat="1" ht="11.5" x14ac:dyDescent="0.25">
      <c r="A449" s="1"/>
      <c r="B449" s="227"/>
      <c r="C449" s="227"/>
      <c r="D449" s="225"/>
      <c r="E449" s="225"/>
      <c r="F449" s="226"/>
      <c r="G449" s="166"/>
      <c r="H449" s="226"/>
      <c r="I449" s="166"/>
      <c r="J449" s="226"/>
      <c r="K449" s="166"/>
      <c r="L449" s="226"/>
      <c r="M449" s="166"/>
      <c r="N449" s="226"/>
      <c r="O449" s="166"/>
      <c r="P449" s="226"/>
      <c r="Q449" s="166"/>
      <c r="R449" s="226"/>
      <c r="S449" s="1"/>
      <c r="T449" s="1"/>
      <c r="U449" s="1"/>
      <c r="V449" s="4"/>
      <c r="W449" s="4"/>
      <c r="X449" s="4"/>
      <c r="Y449" s="4"/>
      <c r="Z449" s="4"/>
      <c r="AA449" s="4"/>
      <c r="AB449" s="1"/>
      <c r="AC449" s="1"/>
      <c r="AD449" s="1"/>
      <c r="AE449" s="1"/>
      <c r="AF449" s="1"/>
      <c r="AG449" s="1"/>
      <c r="AH449" s="1"/>
      <c r="AI449" s="1"/>
    </row>
    <row r="450" spans="1:35" s="2" customFormat="1" ht="11.5" x14ac:dyDescent="0.25">
      <c r="A450" s="1"/>
      <c r="B450" s="227"/>
      <c r="C450" s="227"/>
      <c r="D450" s="225"/>
      <c r="E450" s="225"/>
      <c r="F450" s="226"/>
      <c r="G450" s="166"/>
      <c r="H450" s="226"/>
      <c r="I450" s="166"/>
      <c r="J450" s="226"/>
      <c r="K450" s="166"/>
      <c r="L450" s="226"/>
      <c r="M450" s="166"/>
      <c r="N450" s="226"/>
      <c r="O450" s="166"/>
      <c r="P450" s="226"/>
      <c r="Q450" s="166"/>
      <c r="R450" s="226"/>
      <c r="S450" s="1"/>
      <c r="T450" s="1"/>
      <c r="U450" s="1"/>
      <c r="V450" s="4"/>
      <c r="W450" s="4"/>
      <c r="X450" s="4"/>
      <c r="Y450" s="4"/>
      <c r="Z450" s="4"/>
      <c r="AA450" s="4"/>
      <c r="AB450" s="1"/>
      <c r="AC450" s="1"/>
      <c r="AD450" s="1"/>
      <c r="AE450" s="1"/>
      <c r="AF450" s="1"/>
      <c r="AG450" s="1"/>
      <c r="AH450" s="1"/>
      <c r="AI450" s="1"/>
    </row>
    <row r="451" spans="1:35" s="2" customFormat="1" ht="11.5" x14ac:dyDescent="0.25">
      <c r="A451" s="1"/>
      <c r="B451" s="227"/>
      <c r="C451" s="227"/>
      <c r="D451" s="225"/>
      <c r="E451" s="225"/>
      <c r="F451" s="226"/>
      <c r="G451" s="166"/>
      <c r="H451" s="226"/>
      <c r="I451" s="166"/>
      <c r="J451" s="226"/>
      <c r="K451" s="166"/>
      <c r="L451" s="226"/>
      <c r="M451" s="166"/>
      <c r="N451" s="226"/>
      <c r="O451" s="166"/>
      <c r="P451" s="226"/>
      <c r="Q451" s="166"/>
      <c r="R451" s="226"/>
      <c r="S451" s="1"/>
      <c r="T451" s="1"/>
      <c r="U451" s="1"/>
      <c r="V451" s="4"/>
      <c r="W451" s="4"/>
      <c r="X451" s="4"/>
      <c r="Y451" s="4"/>
      <c r="Z451" s="4"/>
      <c r="AA451" s="4"/>
      <c r="AB451" s="1"/>
      <c r="AC451" s="1"/>
      <c r="AD451" s="1"/>
      <c r="AE451" s="1"/>
      <c r="AF451" s="1"/>
      <c r="AG451" s="1"/>
      <c r="AH451" s="1"/>
      <c r="AI451" s="1"/>
    </row>
    <row r="452" spans="1:35" s="2" customFormat="1" ht="11.5" x14ac:dyDescent="0.25">
      <c r="A452" s="1"/>
      <c r="B452" s="227"/>
      <c r="C452" s="227"/>
      <c r="D452" s="225"/>
      <c r="E452" s="225"/>
      <c r="F452" s="226"/>
      <c r="G452" s="166"/>
      <c r="H452" s="226"/>
      <c r="I452" s="166"/>
      <c r="J452" s="226"/>
      <c r="K452" s="166"/>
      <c r="L452" s="226"/>
      <c r="M452" s="166"/>
      <c r="N452" s="226"/>
      <c r="O452" s="166"/>
      <c r="P452" s="226"/>
      <c r="Q452" s="166"/>
      <c r="R452" s="226"/>
      <c r="S452" s="1"/>
      <c r="T452" s="1"/>
      <c r="U452" s="1"/>
      <c r="V452" s="4"/>
      <c r="W452" s="4"/>
      <c r="X452" s="4"/>
      <c r="Y452" s="4"/>
      <c r="Z452" s="4"/>
      <c r="AA452" s="4"/>
      <c r="AB452" s="1"/>
      <c r="AC452" s="1"/>
      <c r="AD452" s="1"/>
      <c r="AE452" s="1"/>
      <c r="AF452" s="1"/>
      <c r="AG452" s="1"/>
      <c r="AH452" s="1"/>
      <c r="AI452" s="1"/>
    </row>
    <row r="453" spans="1:35" s="2" customFormat="1" ht="11.5" x14ac:dyDescent="0.25">
      <c r="A453" s="1"/>
      <c r="B453" s="227"/>
      <c r="C453" s="227"/>
      <c r="D453" s="225"/>
      <c r="E453" s="225"/>
      <c r="F453" s="226"/>
      <c r="G453" s="166"/>
      <c r="H453" s="226"/>
      <c r="I453" s="166"/>
      <c r="J453" s="226"/>
      <c r="K453" s="166"/>
      <c r="L453" s="226"/>
      <c r="M453" s="166"/>
      <c r="N453" s="226"/>
      <c r="O453" s="166"/>
      <c r="P453" s="226"/>
      <c r="Q453" s="166"/>
      <c r="R453" s="226"/>
      <c r="S453" s="1"/>
      <c r="T453" s="1"/>
      <c r="U453" s="1"/>
      <c r="V453" s="4"/>
      <c r="W453" s="4"/>
      <c r="X453" s="4"/>
      <c r="Y453" s="4"/>
      <c r="Z453" s="4"/>
      <c r="AA453" s="4"/>
      <c r="AB453" s="1"/>
      <c r="AC453" s="1"/>
      <c r="AD453" s="1"/>
      <c r="AE453" s="1"/>
      <c r="AF453" s="1"/>
      <c r="AG453" s="1"/>
      <c r="AH453" s="1"/>
      <c r="AI453" s="1"/>
    </row>
    <row r="454" spans="1:35" s="2" customFormat="1" ht="11.5" x14ac:dyDescent="0.25">
      <c r="A454" s="1"/>
      <c r="B454" s="227"/>
      <c r="C454" s="227"/>
      <c r="D454" s="225"/>
      <c r="E454" s="225"/>
      <c r="F454" s="226"/>
      <c r="G454" s="166"/>
      <c r="H454" s="226"/>
      <c r="I454" s="166"/>
      <c r="J454" s="226"/>
      <c r="K454" s="166"/>
      <c r="L454" s="226"/>
      <c r="M454" s="166"/>
      <c r="N454" s="226"/>
      <c r="O454" s="166"/>
      <c r="P454" s="226"/>
      <c r="Q454" s="166"/>
      <c r="R454" s="226"/>
      <c r="S454" s="1"/>
      <c r="T454" s="1"/>
      <c r="U454" s="1"/>
      <c r="V454" s="4"/>
      <c r="W454" s="4"/>
      <c r="X454" s="4"/>
      <c r="Y454" s="4"/>
      <c r="Z454" s="4"/>
      <c r="AA454" s="4"/>
      <c r="AB454" s="1"/>
      <c r="AC454" s="1"/>
      <c r="AD454" s="1"/>
      <c r="AE454" s="1"/>
      <c r="AF454" s="1"/>
      <c r="AG454" s="1"/>
      <c r="AH454" s="1"/>
      <c r="AI454" s="1"/>
    </row>
    <row r="455" spans="1:35" s="2" customFormat="1" ht="11.5" x14ac:dyDescent="0.25">
      <c r="A455" s="1"/>
      <c r="B455" s="227"/>
      <c r="C455" s="227"/>
      <c r="D455" s="225"/>
      <c r="E455" s="225"/>
      <c r="F455" s="226"/>
      <c r="G455" s="166"/>
      <c r="H455" s="226"/>
      <c r="I455" s="166"/>
      <c r="J455" s="226"/>
      <c r="K455" s="166"/>
      <c r="L455" s="226"/>
      <c r="M455" s="166"/>
      <c r="N455" s="226"/>
      <c r="O455" s="166"/>
      <c r="P455" s="226"/>
      <c r="Q455" s="166"/>
      <c r="R455" s="226"/>
      <c r="S455" s="1"/>
      <c r="T455" s="1"/>
      <c r="U455" s="1"/>
      <c r="V455" s="4"/>
      <c r="W455" s="4"/>
      <c r="X455" s="4"/>
      <c r="Y455" s="4"/>
      <c r="Z455" s="4"/>
      <c r="AA455" s="4"/>
      <c r="AB455" s="1"/>
      <c r="AC455" s="1"/>
      <c r="AD455" s="1"/>
      <c r="AE455" s="1"/>
      <c r="AF455" s="1"/>
      <c r="AG455" s="1"/>
      <c r="AH455" s="1"/>
      <c r="AI455" s="1"/>
    </row>
    <row r="456" spans="1:35" s="2" customFormat="1" ht="11.5" x14ac:dyDescent="0.25">
      <c r="A456" s="1"/>
      <c r="B456" s="227"/>
      <c r="C456" s="227"/>
      <c r="D456" s="225"/>
      <c r="E456" s="225"/>
      <c r="F456" s="226"/>
      <c r="G456" s="166"/>
      <c r="H456" s="226"/>
      <c r="I456" s="166"/>
      <c r="J456" s="226"/>
      <c r="K456" s="166"/>
      <c r="L456" s="226"/>
      <c r="M456" s="166"/>
      <c r="N456" s="226"/>
      <c r="O456" s="166"/>
      <c r="P456" s="226"/>
      <c r="Q456" s="166"/>
      <c r="R456" s="226"/>
      <c r="S456" s="1"/>
      <c r="T456" s="1"/>
      <c r="U456" s="1"/>
      <c r="V456" s="4"/>
      <c r="W456" s="4"/>
      <c r="X456" s="4"/>
      <c r="Y456" s="4"/>
      <c r="Z456" s="4"/>
      <c r="AA456" s="4"/>
      <c r="AB456" s="1"/>
      <c r="AC456" s="1"/>
      <c r="AD456" s="1"/>
      <c r="AE456" s="1"/>
      <c r="AF456" s="1"/>
      <c r="AG456" s="1"/>
      <c r="AH456" s="1"/>
      <c r="AI456" s="1"/>
    </row>
    <row r="457" spans="1:35" s="2" customFormat="1" ht="11.5" x14ac:dyDescent="0.25">
      <c r="A457" s="1"/>
      <c r="B457" s="227"/>
      <c r="C457" s="227"/>
      <c r="D457" s="225"/>
      <c r="E457" s="225"/>
      <c r="F457" s="226"/>
      <c r="G457" s="166"/>
      <c r="H457" s="226"/>
      <c r="I457" s="166"/>
      <c r="J457" s="226"/>
      <c r="K457" s="166"/>
      <c r="L457" s="226"/>
      <c r="M457" s="166"/>
      <c r="N457" s="226"/>
      <c r="O457" s="166"/>
      <c r="P457" s="226"/>
      <c r="Q457" s="166"/>
      <c r="R457" s="226"/>
      <c r="S457" s="1"/>
      <c r="T457" s="1"/>
      <c r="U457" s="1"/>
      <c r="V457" s="4"/>
      <c r="W457" s="4"/>
      <c r="X457" s="4"/>
      <c r="Y457" s="4"/>
      <c r="Z457" s="4"/>
      <c r="AA457" s="4"/>
      <c r="AB457" s="1"/>
      <c r="AC457" s="1"/>
      <c r="AD457" s="1"/>
      <c r="AE457" s="1"/>
      <c r="AF457" s="1"/>
      <c r="AG457" s="1"/>
      <c r="AH457" s="1"/>
      <c r="AI457" s="1"/>
    </row>
    <row r="458" spans="1:35" s="2" customFormat="1" ht="11.5" x14ac:dyDescent="0.25">
      <c r="A458" s="1"/>
      <c r="B458" s="227"/>
      <c r="C458" s="227"/>
      <c r="D458" s="225"/>
      <c r="E458" s="225"/>
      <c r="F458" s="226"/>
      <c r="G458" s="166"/>
      <c r="H458" s="226"/>
      <c r="I458" s="166"/>
      <c r="J458" s="226"/>
      <c r="K458" s="166"/>
      <c r="L458" s="226"/>
      <c r="M458" s="166"/>
      <c r="N458" s="226"/>
      <c r="O458" s="166"/>
      <c r="P458" s="226"/>
      <c r="Q458" s="166"/>
      <c r="R458" s="226"/>
      <c r="S458" s="1"/>
      <c r="T458" s="1"/>
      <c r="U458" s="1"/>
      <c r="V458" s="4"/>
      <c r="W458" s="4"/>
      <c r="X458" s="4"/>
      <c r="Y458" s="4"/>
      <c r="Z458" s="4"/>
      <c r="AA458" s="4"/>
      <c r="AB458" s="1"/>
      <c r="AC458" s="1"/>
      <c r="AD458" s="1"/>
      <c r="AE458" s="1"/>
      <c r="AF458" s="1"/>
      <c r="AG458" s="1"/>
      <c r="AH458" s="1"/>
      <c r="AI458" s="1"/>
    </row>
    <row r="459" spans="1:35" s="2" customFormat="1" ht="11.5" x14ac:dyDescent="0.25">
      <c r="A459" s="1"/>
      <c r="B459" s="227"/>
      <c r="C459" s="227"/>
      <c r="D459" s="225"/>
      <c r="E459" s="225"/>
      <c r="F459" s="226"/>
      <c r="G459" s="166"/>
      <c r="H459" s="226"/>
      <c r="I459" s="166"/>
      <c r="J459" s="226"/>
      <c r="K459" s="166"/>
      <c r="L459" s="226"/>
      <c r="M459" s="166"/>
      <c r="N459" s="226"/>
      <c r="O459" s="166"/>
      <c r="P459" s="226"/>
      <c r="Q459" s="166"/>
      <c r="R459" s="226"/>
      <c r="S459" s="1"/>
      <c r="T459" s="1"/>
      <c r="U459" s="1"/>
      <c r="V459" s="4"/>
      <c r="W459" s="4"/>
      <c r="X459" s="4"/>
      <c r="Y459" s="4"/>
      <c r="Z459" s="4"/>
      <c r="AA459" s="4"/>
      <c r="AB459" s="1"/>
      <c r="AC459" s="1"/>
      <c r="AD459" s="1"/>
      <c r="AE459" s="1"/>
      <c r="AF459" s="1"/>
      <c r="AG459" s="1"/>
      <c r="AH459" s="1"/>
      <c r="AI459" s="1"/>
    </row>
    <row r="460" spans="1:35" s="2" customFormat="1" ht="11.5" x14ac:dyDescent="0.25">
      <c r="A460" s="1"/>
      <c r="B460" s="227"/>
      <c r="C460" s="227"/>
      <c r="D460" s="225"/>
      <c r="E460" s="225"/>
      <c r="F460" s="226"/>
      <c r="G460" s="166"/>
      <c r="H460" s="226"/>
      <c r="I460" s="166"/>
      <c r="J460" s="226"/>
      <c r="K460" s="166"/>
      <c r="L460" s="226"/>
      <c r="M460" s="166"/>
      <c r="N460" s="226"/>
      <c r="O460" s="166"/>
      <c r="P460" s="226"/>
      <c r="Q460" s="166"/>
      <c r="R460" s="226"/>
      <c r="S460" s="1"/>
      <c r="T460" s="1"/>
      <c r="U460" s="1"/>
      <c r="V460" s="4"/>
      <c r="W460" s="4"/>
      <c r="X460" s="4"/>
      <c r="Y460" s="4"/>
      <c r="Z460" s="4"/>
      <c r="AA460" s="4"/>
      <c r="AB460" s="1"/>
      <c r="AC460" s="1"/>
      <c r="AD460" s="1"/>
      <c r="AE460" s="1"/>
      <c r="AF460" s="1"/>
      <c r="AG460" s="1"/>
      <c r="AH460" s="1"/>
      <c r="AI460" s="1"/>
    </row>
    <row r="461" spans="1:35" s="2" customFormat="1" ht="11.5" x14ac:dyDescent="0.25">
      <c r="A461" s="1"/>
      <c r="B461" s="227"/>
      <c r="C461" s="227"/>
      <c r="D461" s="225"/>
      <c r="E461" s="225"/>
      <c r="F461" s="226"/>
      <c r="G461" s="166"/>
      <c r="H461" s="226"/>
      <c r="I461" s="166"/>
      <c r="J461" s="226"/>
      <c r="K461" s="166"/>
      <c r="L461" s="226"/>
      <c r="M461" s="166"/>
      <c r="N461" s="226"/>
      <c r="O461" s="166"/>
      <c r="P461" s="226"/>
      <c r="Q461" s="166"/>
      <c r="R461" s="226"/>
      <c r="S461" s="1"/>
      <c r="T461" s="1"/>
      <c r="U461" s="1"/>
      <c r="V461" s="4"/>
      <c r="W461" s="4"/>
      <c r="X461" s="4"/>
      <c r="Y461" s="4"/>
      <c r="Z461" s="4"/>
      <c r="AA461" s="4"/>
      <c r="AB461" s="1"/>
      <c r="AC461" s="1"/>
      <c r="AD461" s="1"/>
      <c r="AE461" s="1"/>
      <c r="AF461" s="1"/>
      <c r="AG461" s="1"/>
      <c r="AH461" s="1"/>
      <c r="AI461" s="1"/>
    </row>
    <row r="462" spans="1:35" s="2" customFormat="1" ht="11.5" x14ac:dyDescent="0.25">
      <c r="A462" s="1"/>
      <c r="B462" s="227"/>
      <c r="C462" s="227"/>
      <c r="D462" s="225"/>
      <c r="E462" s="225"/>
      <c r="F462" s="226"/>
      <c r="G462" s="166"/>
      <c r="H462" s="226"/>
      <c r="I462" s="166"/>
      <c r="J462" s="226"/>
      <c r="K462" s="166"/>
      <c r="L462" s="226"/>
      <c r="M462" s="166"/>
      <c r="N462" s="226"/>
      <c r="O462" s="166"/>
      <c r="P462" s="226"/>
      <c r="Q462" s="166"/>
      <c r="R462" s="226"/>
      <c r="S462" s="1"/>
      <c r="T462" s="1"/>
      <c r="U462" s="1"/>
      <c r="V462" s="4"/>
      <c r="W462" s="4"/>
      <c r="X462" s="4"/>
      <c r="Y462" s="4"/>
      <c r="Z462" s="4"/>
      <c r="AA462" s="4"/>
      <c r="AB462" s="1"/>
      <c r="AC462" s="1"/>
      <c r="AD462" s="1"/>
      <c r="AE462" s="1"/>
      <c r="AF462" s="1"/>
      <c r="AG462" s="1"/>
      <c r="AH462" s="1"/>
      <c r="AI462" s="1"/>
    </row>
    <row r="463" spans="1:35" s="2" customFormat="1" ht="11.5" x14ac:dyDescent="0.25">
      <c r="A463" s="1"/>
      <c r="B463" s="227"/>
      <c r="C463" s="227"/>
      <c r="D463" s="225"/>
      <c r="E463" s="225"/>
      <c r="F463" s="226"/>
      <c r="G463" s="166"/>
      <c r="H463" s="226"/>
      <c r="I463" s="166"/>
      <c r="J463" s="226"/>
      <c r="K463" s="166"/>
      <c r="L463" s="226"/>
      <c r="M463" s="166"/>
      <c r="N463" s="226"/>
      <c r="O463" s="166"/>
      <c r="P463" s="226"/>
      <c r="Q463" s="166"/>
      <c r="R463" s="226"/>
      <c r="S463" s="1"/>
      <c r="T463" s="1"/>
      <c r="U463" s="1"/>
      <c r="V463" s="4"/>
      <c r="W463" s="4"/>
      <c r="X463" s="4"/>
      <c r="Y463" s="4"/>
      <c r="Z463" s="4"/>
      <c r="AA463" s="4"/>
      <c r="AB463" s="1"/>
      <c r="AC463" s="1"/>
      <c r="AD463" s="1"/>
      <c r="AE463" s="1"/>
      <c r="AF463" s="1"/>
      <c r="AG463" s="1"/>
      <c r="AH463" s="1"/>
      <c r="AI463" s="1"/>
    </row>
    <row r="464" spans="1:35" s="2" customFormat="1" ht="11.5" x14ac:dyDescent="0.25">
      <c r="A464" s="1"/>
      <c r="B464" s="227"/>
      <c r="C464" s="227"/>
      <c r="D464" s="225"/>
      <c r="E464" s="225"/>
      <c r="F464" s="226"/>
      <c r="G464" s="166"/>
      <c r="H464" s="226"/>
      <c r="I464" s="166"/>
      <c r="J464" s="226"/>
      <c r="K464" s="166"/>
      <c r="L464" s="226"/>
      <c r="M464" s="166"/>
      <c r="N464" s="226"/>
      <c r="O464" s="166"/>
      <c r="P464" s="226"/>
      <c r="Q464" s="166"/>
      <c r="R464" s="226"/>
      <c r="S464" s="1"/>
      <c r="T464" s="1"/>
      <c r="U464" s="1"/>
      <c r="V464" s="4"/>
      <c r="W464" s="4"/>
      <c r="X464" s="4"/>
      <c r="Y464" s="4"/>
      <c r="Z464" s="4"/>
      <c r="AA464" s="4"/>
      <c r="AB464" s="1"/>
      <c r="AC464" s="1"/>
      <c r="AD464" s="1"/>
      <c r="AE464" s="1"/>
      <c r="AF464" s="1"/>
      <c r="AG464" s="1"/>
      <c r="AH464" s="1"/>
      <c r="AI464" s="1"/>
    </row>
    <row r="465" spans="1:35" s="2" customFormat="1" ht="11.5" x14ac:dyDescent="0.25">
      <c r="A465" s="1"/>
      <c r="B465" s="227"/>
      <c r="C465" s="227"/>
      <c r="D465" s="225"/>
      <c r="E465" s="225"/>
      <c r="F465" s="226"/>
      <c r="G465" s="166"/>
      <c r="H465" s="226"/>
      <c r="I465" s="166"/>
      <c r="J465" s="226"/>
      <c r="K465" s="166"/>
      <c r="L465" s="226"/>
      <c r="M465" s="166"/>
      <c r="N465" s="226"/>
      <c r="O465" s="166"/>
      <c r="P465" s="226"/>
      <c r="Q465" s="166"/>
      <c r="R465" s="226"/>
      <c r="S465" s="1"/>
      <c r="T465" s="1"/>
      <c r="U465" s="1"/>
      <c r="V465" s="4"/>
      <c r="W465" s="4"/>
      <c r="X465" s="4"/>
      <c r="Y465" s="4"/>
      <c r="Z465" s="4"/>
      <c r="AA465" s="4"/>
      <c r="AB465" s="1"/>
      <c r="AC465" s="1"/>
      <c r="AD465" s="1"/>
      <c r="AE465" s="1"/>
      <c r="AF465" s="1"/>
      <c r="AG465" s="1"/>
      <c r="AH465" s="1"/>
      <c r="AI465" s="1"/>
    </row>
    <row r="466" spans="1:35" s="2" customFormat="1" ht="11.5" x14ac:dyDescent="0.25">
      <c r="A466" s="1"/>
      <c r="B466" s="227"/>
      <c r="C466" s="227"/>
      <c r="D466" s="225"/>
      <c r="E466" s="225"/>
      <c r="F466" s="226"/>
      <c r="G466" s="166"/>
      <c r="H466" s="226"/>
      <c r="I466" s="166"/>
      <c r="J466" s="226"/>
      <c r="K466" s="166"/>
      <c r="L466" s="226"/>
      <c r="M466" s="166"/>
      <c r="N466" s="226"/>
      <c r="O466" s="166"/>
      <c r="P466" s="226"/>
      <c r="Q466" s="166"/>
      <c r="R466" s="226"/>
      <c r="S466" s="1"/>
      <c r="T466" s="1"/>
      <c r="U466" s="1"/>
      <c r="V466" s="4"/>
      <c r="W466" s="4"/>
      <c r="X466" s="4"/>
      <c r="Y466" s="4"/>
      <c r="Z466" s="4"/>
      <c r="AA466" s="4"/>
      <c r="AB466" s="1"/>
      <c r="AC466" s="1"/>
      <c r="AD466" s="1"/>
      <c r="AE466" s="1"/>
      <c r="AF466" s="1"/>
      <c r="AG466" s="1"/>
      <c r="AH466" s="1"/>
      <c r="AI466" s="1"/>
    </row>
    <row r="467" spans="1:35" s="2" customFormat="1" ht="11.5" x14ac:dyDescent="0.25">
      <c r="A467" s="1"/>
      <c r="B467" s="227"/>
      <c r="C467" s="227"/>
      <c r="D467" s="225"/>
      <c r="E467" s="225"/>
      <c r="F467" s="226"/>
      <c r="G467" s="166"/>
      <c r="H467" s="226"/>
      <c r="I467" s="166"/>
      <c r="J467" s="226"/>
      <c r="K467" s="166"/>
      <c r="L467" s="226"/>
      <c r="M467" s="166"/>
      <c r="N467" s="226"/>
      <c r="O467" s="166"/>
      <c r="P467" s="226"/>
      <c r="Q467" s="166"/>
      <c r="R467" s="226"/>
      <c r="S467" s="1"/>
      <c r="T467" s="1"/>
      <c r="U467" s="1"/>
      <c r="V467" s="4"/>
      <c r="W467" s="4"/>
      <c r="X467" s="4"/>
      <c r="Y467" s="4"/>
      <c r="Z467" s="4"/>
      <c r="AA467" s="4"/>
      <c r="AB467" s="1"/>
      <c r="AC467" s="1"/>
      <c r="AD467" s="1"/>
      <c r="AE467" s="1"/>
      <c r="AF467" s="1"/>
      <c r="AG467" s="1"/>
      <c r="AH467" s="1"/>
      <c r="AI467" s="1"/>
    </row>
    <row r="468" spans="1:35" s="2" customFormat="1" ht="11.5" x14ac:dyDescent="0.25">
      <c r="A468" s="1"/>
      <c r="B468" s="227"/>
      <c r="C468" s="227"/>
      <c r="D468" s="225"/>
      <c r="E468" s="225"/>
      <c r="F468" s="226"/>
      <c r="G468" s="166"/>
      <c r="H468" s="226"/>
      <c r="I468" s="166"/>
      <c r="J468" s="226"/>
      <c r="K468" s="166"/>
      <c r="L468" s="226"/>
      <c r="M468" s="166"/>
      <c r="N468" s="226"/>
      <c r="O468" s="166"/>
      <c r="P468" s="226"/>
      <c r="Q468" s="166"/>
      <c r="R468" s="226"/>
      <c r="S468" s="1"/>
      <c r="T468" s="1"/>
      <c r="U468" s="1"/>
      <c r="V468" s="4"/>
      <c r="W468" s="4"/>
      <c r="X468" s="4"/>
      <c r="Y468" s="4"/>
      <c r="Z468" s="4"/>
      <c r="AA468" s="4"/>
      <c r="AB468" s="1"/>
      <c r="AC468" s="1"/>
      <c r="AD468" s="1"/>
      <c r="AE468" s="1"/>
      <c r="AF468" s="1"/>
      <c r="AG468" s="1"/>
      <c r="AH468" s="1"/>
      <c r="AI468" s="1"/>
    </row>
    <row r="469" spans="1:35" s="2" customFormat="1" ht="11.5" x14ac:dyDescent="0.25">
      <c r="A469" s="1"/>
      <c r="B469" s="227"/>
      <c r="C469" s="227"/>
      <c r="D469" s="225"/>
      <c r="E469" s="225"/>
      <c r="F469" s="226"/>
      <c r="G469" s="166"/>
      <c r="H469" s="226"/>
      <c r="I469" s="166"/>
      <c r="J469" s="226"/>
      <c r="K469" s="166"/>
      <c r="L469" s="226"/>
      <c r="M469" s="166"/>
      <c r="N469" s="226"/>
      <c r="O469" s="166"/>
      <c r="P469" s="226"/>
      <c r="Q469" s="166"/>
      <c r="R469" s="226"/>
      <c r="S469" s="1"/>
      <c r="T469" s="1"/>
      <c r="U469" s="1"/>
      <c r="V469" s="4"/>
      <c r="W469" s="4"/>
      <c r="X469" s="4"/>
      <c r="Y469" s="4"/>
      <c r="Z469" s="4"/>
      <c r="AA469" s="4"/>
      <c r="AB469" s="1"/>
      <c r="AC469" s="1"/>
      <c r="AD469" s="1"/>
      <c r="AE469" s="1"/>
      <c r="AF469" s="1"/>
      <c r="AG469" s="1"/>
      <c r="AH469" s="1"/>
      <c r="AI469" s="1"/>
    </row>
    <row r="470" spans="1:35" s="2" customFormat="1" ht="11.5" x14ac:dyDescent="0.25">
      <c r="A470" s="1"/>
      <c r="B470" s="227"/>
      <c r="C470" s="227"/>
      <c r="D470" s="225"/>
      <c r="E470" s="225"/>
      <c r="F470" s="226"/>
      <c r="G470" s="166"/>
      <c r="H470" s="226"/>
      <c r="I470" s="166"/>
      <c r="J470" s="226"/>
      <c r="K470" s="166"/>
      <c r="L470" s="226"/>
      <c r="M470" s="166"/>
      <c r="N470" s="226"/>
      <c r="O470" s="166"/>
      <c r="P470" s="226"/>
      <c r="Q470" s="166"/>
      <c r="R470" s="226"/>
      <c r="S470" s="1"/>
      <c r="T470" s="1"/>
      <c r="U470" s="1"/>
      <c r="V470" s="4"/>
      <c r="W470" s="4"/>
      <c r="X470" s="4"/>
      <c r="Y470" s="4"/>
      <c r="Z470" s="4"/>
      <c r="AA470" s="4"/>
      <c r="AB470" s="1"/>
      <c r="AC470" s="1"/>
      <c r="AD470" s="1"/>
      <c r="AE470" s="1"/>
      <c r="AF470" s="1"/>
      <c r="AG470" s="1"/>
      <c r="AH470" s="1"/>
      <c r="AI470" s="1"/>
    </row>
    <row r="471" spans="1:35" s="2" customFormat="1" ht="11.5" x14ac:dyDescent="0.25">
      <c r="A471" s="1"/>
      <c r="B471" s="227"/>
      <c r="C471" s="227"/>
      <c r="D471" s="225"/>
      <c r="E471" s="225"/>
      <c r="F471" s="226"/>
      <c r="G471" s="166"/>
      <c r="H471" s="226"/>
      <c r="I471" s="166"/>
      <c r="J471" s="226"/>
      <c r="K471" s="166"/>
      <c r="L471" s="226"/>
      <c r="M471" s="166"/>
      <c r="N471" s="226"/>
      <c r="O471" s="166"/>
      <c r="P471" s="226"/>
      <c r="Q471" s="166"/>
      <c r="R471" s="226"/>
      <c r="S471" s="1"/>
      <c r="T471" s="1"/>
      <c r="U471" s="1"/>
      <c r="V471" s="4"/>
      <c r="W471" s="4"/>
      <c r="X471" s="4"/>
      <c r="Y471" s="4"/>
      <c r="Z471" s="4"/>
      <c r="AA471" s="4"/>
      <c r="AB471" s="1"/>
      <c r="AC471" s="1"/>
      <c r="AD471" s="1"/>
      <c r="AE471" s="1"/>
      <c r="AF471" s="1"/>
      <c r="AG471" s="1"/>
      <c r="AH471" s="1"/>
      <c r="AI471" s="1"/>
    </row>
    <row r="472" spans="1:35" s="2" customFormat="1" ht="11.5" x14ac:dyDescent="0.25">
      <c r="A472" s="1"/>
      <c r="B472" s="227"/>
      <c r="C472" s="227"/>
      <c r="D472" s="225"/>
      <c r="E472" s="225"/>
      <c r="F472" s="226"/>
      <c r="G472" s="166"/>
      <c r="H472" s="226"/>
      <c r="I472" s="166"/>
      <c r="J472" s="226"/>
      <c r="K472" s="166"/>
      <c r="L472" s="226"/>
      <c r="M472" s="166"/>
      <c r="N472" s="226"/>
      <c r="O472" s="166"/>
      <c r="P472" s="226"/>
      <c r="Q472" s="166"/>
      <c r="R472" s="226"/>
      <c r="S472" s="1"/>
      <c r="T472" s="1"/>
      <c r="U472" s="1"/>
      <c r="V472" s="4"/>
      <c r="W472" s="4"/>
      <c r="X472" s="4"/>
      <c r="Y472" s="4"/>
      <c r="Z472" s="4"/>
      <c r="AA472" s="4"/>
      <c r="AB472" s="1"/>
      <c r="AC472" s="1"/>
      <c r="AD472" s="1"/>
      <c r="AE472" s="1"/>
      <c r="AF472" s="1"/>
      <c r="AG472" s="1"/>
      <c r="AH472" s="1"/>
      <c r="AI472" s="1"/>
    </row>
    <row r="473" spans="1:35" s="2" customFormat="1" ht="11.5" x14ac:dyDescent="0.25">
      <c r="A473" s="1"/>
      <c r="B473" s="227"/>
      <c r="C473" s="227"/>
      <c r="D473" s="225"/>
      <c r="E473" s="225"/>
      <c r="F473" s="226"/>
      <c r="G473" s="166"/>
      <c r="H473" s="226"/>
      <c r="I473" s="166"/>
      <c r="J473" s="226"/>
      <c r="K473" s="166"/>
      <c r="L473" s="226"/>
      <c r="M473" s="166"/>
      <c r="N473" s="226"/>
      <c r="O473" s="166"/>
      <c r="P473" s="226"/>
      <c r="Q473" s="166"/>
      <c r="R473" s="226"/>
      <c r="S473" s="1"/>
      <c r="T473" s="1"/>
      <c r="U473" s="1"/>
      <c r="V473" s="4"/>
      <c r="W473" s="4"/>
      <c r="X473" s="4"/>
      <c r="Y473" s="4"/>
      <c r="Z473" s="4"/>
      <c r="AA473" s="4"/>
      <c r="AB473" s="1"/>
      <c r="AC473" s="1"/>
      <c r="AD473" s="1"/>
      <c r="AE473" s="1"/>
      <c r="AF473" s="1"/>
      <c r="AG473" s="1"/>
      <c r="AH473" s="1"/>
      <c r="AI473" s="1"/>
    </row>
    <row r="474" spans="1:35" s="2" customFormat="1" ht="11.5" x14ac:dyDescent="0.25">
      <c r="A474" s="1"/>
      <c r="B474" s="227"/>
      <c r="C474" s="227"/>
      <c r="D474" s="225"/>
      <c r="E474" s="225"/>
      <c r="F474" s="226"/>
      <c r="G474" s="166"/>
      <c r="H474" s="226"/>
      <c r="I474" s="166"/>
      <c r="J474" s="226"/>
      <c r="K474" s="166"/>
      <c r="L474" s="226"/>
      <c r="M474" s="166"/>
      <c r="N474" s="226"/>
      <c r="O474" s="166"/>
      <c r="P474" s="226"/>
      <c r="Q474" s="166"/>
      <c r="R474" s="226"/>
      <c r="S474" s="1"/>
      <c r="T474" s="1"/>
      <c r="U474" s="1"/>
      <c r="V474" s="4"/>
      <c r="W474" s="4"/>
      <c r="X474" s="4"/>
      <c r="Y474" s="4"/>
      <c r="Z474" s="4"/>
      <c r="AA474" s="4"/>
      <c r="AB474" s="1"/>
      <c r="AC474" s="1"/>
      <c r="AD474" s="1"/>
      <c r="AE474" s="1"/>
      <c r="AF474" s="1"/>
      <c r="AG474" s="1"/>
      <c r="AH474" s="1"/>
      <c r="AI474" s="1"/>
    </row>
    <row r="475" spans="1:35" s="2" customFormat="1" ht="11.5" x14ac:dyDescent="0.25">
      <c r="A475" s="1"/>
      <c r="B475" s="227"/>
      <c r="C475" s="227"/>
      <c r="D475" s="225"/>
      <c r="E475" s="225"/>
      <c r="F475" s="226"/>
      <c r="G475" s="166"/>
      <c r="H475" s="226"/>
      <c r="I475" s="166"/>
      <c r="J475" s="226"/>
      <c r="K475" s="166"/>
      <c r="L475" s="226"/>
      <c r="M475" s="166"/>
      <c r="N475" s="226"/>
      <c r="O475" s="166"/>
      <c r="P475" s="226"/>
      <c r="Q475" s="166"/>
      <c r="R475" s="226"/>
      <c r="S475" s="1"/>
      <c r="T475" s="1"/>
      <c r="U475" s="1"/>
      <c r="V475" s="4"/>
      <c r="W475" s="4"/>
      <c r="X475" s="4"/>
      <c r="Y475" s="4"/>
      <c r="Z475" s="4"/>
      <c r="AA475" s="4"/>
      <c r="AB475" s="1"/>
      <c r="AC475" s="1"/>
      <c r="AD475" s="1"/>
      <c r="AE475" s="1"/>
      <c r="AF475" s="1"/>
      <c r="AG475" s="1"/>
      <c r="AH475" s="1"/>
      <c r="AI475" s="1"/>
    </row>
    <row r="476" spans="1:35" s="2" customFormat="1" ht="11.5" x14ac:dyDescent="0.25">
      <c r="A476" s="1"/>
      <c r="B476" s="227"/>
      <c r="C476" s="227"/>
      <c r="D476" s="225"/>
      <c r="E476" s="225"/>
      <c r="F476" s="226"/>
      <c r="G476" s="166"/>
      <c r="H476" s="226"/>
      <c r="I476" s="166"/>
      <c r="J476" s="226"/>
      <c r="K476" s="166"/>
      <c r="L476" s="226"/>
      <c r="M476" s="166"/>
      <c r="N476" s="226"/>
      <c r="O476" s="166"/>
      <c r="P476" s="226"/>
      <c r="Q476" s="166"/>
      <c r="R476" s="226"/>
      <c r="S476" s="1"/>
      <c r="T476" s="1"/>
      <c r="U476" s="1"/>
      <c r="V476" s="4"/>
      <c r="W476" s="4"/>
      <c r="X476" s="4"/>
      <c r="Y476" s="4"/>
      <c r="Z476" s="4"/>
      <c r="AA476" s="4"/>
      <c r="AB476" s="1"/>
      <c r="AC476" s="1"/>
      <c r="AD476" s="1"/>
      <c r="AE476" s="1"/>
      <c r="AF476" s="1"/>
      <c r="AG476" s="1"/>
      <c r="AH476" s="1"/>
      <c r="AI476" s="1"/>
    </row>
    <row r="477" spans="1:35" s="2" customFormat="1" ht="11.5" x14ac:dyDescent="0.25">
      <c r="A477" s="1"/>
      <c r="B477" s="227"/>
      <c r="C477" s="227"/>
      <c r="D477" s="225"/>
      <c r="E477" s="225"/>
      <c r="F477" s="226"/>
      <c r="G477" s="166"/>
      <c r="H477" s="226"/>
      <c r="I477" s="166"/>
      <c r="J477" s="226"/>
      <c r="K477" s="166"/>
      <c r="L477" s="226"/>
      <c r="M477" s="166"/>
      <c r="N477" s="226"/>
      <c r="O477" s="166"/>
      <c r="P477" s="226"/>
      <c r="Q477" s="166"/>
      <c r="R477" s="226"/>
      <c r="S477" s="1"/>
      <c r="T477" s="1"/>
      <c r="U477" s="1"/>
      <c r="V477" s="4"/>
      <c r="W477" s="4"/>
      <c r="X477" s="4"/>
      <c r="Y477" s="4"/>
      <c r="Z477" s="4"/>
      <c r="AA477" s="4"/>
      <c r="AB477" s="1"/>
      <c r="AC477" s="1"/>
      <c r="AD477" s="1"/>
      <c r="AE477" s="1"/>
      <c r="AF477" s="1"/>
      <c r="AG477" s="1"/>
      <c r="AH477" s="1"/>
      <c r="AI477" s="1"/>
    </row>
    <row r="478" spans="1:35" s="2" customFormat="1" ht="11.5" x14ac:dyDescent="0.25">
      <c r="A478" s="1"/>
      <c r="B478" s="227"/>
      <c r="C478" s="227"/>
      <c r="D478" s="225"/>
      <c r="E478" s="225"/>
      <c r="F478" s="226"/>
      <c r="G478" s="166"/>
      <c r="H478" s="226"/>
      <c r="I478" s="166"/>
      <c r="J478" s="226"/>
      <c r="K478" s="166"/>
      <c r="L478" s="226"/>
      <c r="M478" s="166"/>
      <c r="N478" s="226"/>
      <c r="O478" s="166"/>
      <c r="P478" s="226"/>
      <c r="Q478" s="166"/>
      <c r="R478" s="226"/>
      <c r="S478" s="1"/>
      <c r="T478" s="1"/>
      <c r="U478" s="1"/>
      <c r="V478" s="4"/>
      <c r="W478" s="4"/>
      <c r="X478" s="4"/>
      <c r="Y478" s="4"/>
      <c r="Z478" s="4"/>
      <c r="AA478" s="4"/>
      <c r="AB478" s="1"/>
      <c r="AC478" s="1"/>
      <c r="AD478" s="1"/>
      <c r="AE478" s="1"/>
      <c r="AF478" s="1"/>
      <c r="AG478" s="1"/>
      <c r="AH478" s="1"/>
      <c r="AI478" s="1"/>
    </row>
    <row r="479" spans="1:35" s="2" customFormat="1" ht="11.5" x14ac:dyDescent="0.25">
      <c r="A479" s="1"/>
      <c r="B479" s="227"/>
      <c r="C479" s="227"/>
      <c r="D479" s="225"/>
      <c r="E479" s="225"/>
      <c r="F479" s="226"/>
      <c r="G479" s="166"/>
      <c r="H479" s="226"/>
      <c r="I479" s="166"/>
      <c r="J479" s="226"/>
      <c r="K479" s="166"/>
      <c r="L479" s="226"/>
      <c r="M479" s="166"/>
      <c r="N479" s="226"/>
      <c r="O479" s="166"/>
      <c r="P479" s="226"/>
      <c r="Q479" s="166"/>
      <c r="R479" s="226"/>
      <c r="S479" s="1"/>
      <c r="T479" s="1"/>
      <c r="U479" s="1"/>
      <c r="V479" s="4"/>
      <c r="W479" s="4"/>
      <c r="X479" s="4"/>
      <c r="Y479" s="4"/>
      <c r="Z479" s="4"/>
      <c r="AA479" s="4"/>
      <c r="AB479" s="1"/>
      <c r="AC479" s="1"/>
      <c r="AD479" s="1"/>
      <c r="AE479" s="1"/>
      <c r="AF479" s="1"/>
      <c r="AG479" s="1"/>
      <c r="AH479" s="1"/>
      <c r="AI479" s="1"/>
    </row>
    <row r="480" spans="1:35" s="2" customFormat="1" ht="11.5" x14ac:dyDescent="0.25">
      <c r="A480" s="1"/>
      <c r="B480" s="227"/>
      <c r="C480" s="227"/>
      <c r="D480" s="225"/>
      <c r="E480" s="225"/>
      <c r="F480" s="226"/>
      <c r="G480" s="166"/>
      <c r="H480" s="226"/>
      <c r="I480" s="166"/>
      <c r="J480" s="226"/>
      <c r="K480" s="166"/>
      <c r="L480" s="226"/>
      <c r="M480" s="166"/>
      <c r="N480" s="226"/>
      <c r="O480" s="166"/>
      <c r="P480" s="226"/>
      <c r="Q480" s="166"/>
      <c r="R480" s="226"/>
      <c r="S480" s="1"/>
      <c r="T480" s="1"/>
      <c r="U480" s="1"/>
      <c r="V480" s="4"/>
      <c r="W480" s="4"/>
      <c r="X480" s="4"/>
      <c r="Y480" s="4"/>
      <c r="Z480" s="4"/>
      <c r="AA480" s="4"/>
      <c r="AB480" s="1"/>
      <c r="AC480" s="1"/>
      <c r="AD480" s="1"/>
      <c r="AE480" s="1"/>
      <c r="AF480" s="1"/>
      <c r="AG480" s="1"/>
      <c r="AH480" s="1"/>
      <c r="AI480" s="1"/>
    </row>
    <row r="481" spans="1:35" s="2" customFormat="1" ht="11.5" x14ac:dyDescent="0.25">
      <c r="A481" s="1"/>
      <c r="B481" s="227"/>
      <c r="C481" s="227"/>
      <c r="D481" s="225"/>
      <c r="E481" s="225"/>
      <c r="F481" s="226"/>
      <c r="G481" s="166"/>
      <c r="H481" s="226"/>
      <c r="I481" s="166"/>
      <c r="J481" s="226"/>
      <c r="K481" s="166"/>
      <c r="L481" s="226"/>
      <c r="M481" s="166"/>
      <c r="N481" s="226"/>
      <c r="O481" s="166"/>
      <c r="P481" s="226"/>
      <c r="Q481" s="166"/>
      <c r="R481" s="226"/>
      <c r="S481" s="1"/>
      <c r="T481" s="1"/>
      <c r="U481" s="1"/>
      <c r="V481" s="4"/>
      <c r="W481" s="4"/>
      <c r="X481" s="4"/>
      <c r="Y481" s="4"/>
      <c r="Z481" s="4"/>
      <c r="AA481" s="4"/>
      <c r="AB481" s="1"/>
      <c r="AC481" s="1"/>
      <c r="AD481" s="1"/>
      <c r="AE481" s="1"/>
      <c r="AF481" s="1"/>
      <c r="AG481" s="1"/>
      <c r="AH481" s="1"/>
      <c r="AI481" s="1"/>
    </row>
    <row r="482" spans="1:35" s="2" customFormat="1" ht="11.5" x14ac:dyDescent="0.25">
      <c r="A482" s="1"/>
      <c r="B482" s="227"/>
      <c r="C482" s="227"/>
      <c r="D482" s="225"/>
      <c r="E482" s="225"/>
      <c r="F482" s="226"/>
      <c r="G482" s="166"/>
      <c r="H482" s="226"/>
      <c r="I482" s="166"/>
      <c r="J482" s="226"/>
      <c r="K482" s="166"/>
      <c r="L482" s="226"/>
      <c r="M482" s="166"/>
      <c r="N482" s="226"/>
      <c r="O482" s="166"/>
      <c r="P482" s="226"/>
      <c r="Q482" s="166"/>
      <c r="R482" s="226"/>
      <c r="S482" s="1"/>
      <c r="T482" s="1"/>
      <c r="U482" s="1"/>
      <c r="V482" s="4"/>
      <c r="W482" s="4"/>
      <c r="X482" s="4"/>
      <c r="Y482" s="4"/>
      <c r="Z482" s="4"/>
      <c r="AA482" s="4"/>
      <c r="AB482" s="1"/>
      <c r="AC482" s="1"/>
      <c r="AD482" s="1"/>
      <c r="AE482" s="1"/>
      <c r="AF482" s="1"/>
      <c r="AG482" s="1"/>
      <c r="AH482" s="1"/>
      <c r="AI482" s="1"/>
    </row>
    <row r="483" spans="1:35" s="2" customFormat="1" ht="11.5" x14ac:dyDescent="0.25">
      <c r="A483" s="1"/>
      <c r="B483" s="227"/>
      <c r="C483" s="227"/>
      <c r="D483" s="225"/>
      <c r="E483" s="225"/>
      <c r="F483" s="226"/>
      <c r="G483" s="166"/>
      <c r="H483" s="226"/>
      <c r="I483" s="166"/>
      <c r="J483" s="226"/>
      <c r="K483" s="166"/>
      <c r="L483" s="226"/>
      <c r="M483" s="166"/>
      <c r="N483" s="226"/>
      <c r="O483" s="166"/>
      <c r="P483" s="226"/>
      <c r="Q483" s="166"/>
      <c r="R483" s="226"/>
      <c r="S483" s="1"/>
      <c r="T483" s="1"/>
      <c r="U483" s="1"/>
      <c r="V483" s="4"/>
      <c r="W483" s="4"/>
      <c r="X483" s="4"/>
      <c r="Y483" s="4"/>
      <c r="Z483" s="4"/>
      <c r="AA483" s="4"/>
      <c r="AB483" s="1"/>
      <c r="AC483" s="1"/>
      <c r="AD483" s="1"/>
      <c r="AE483" s="1"/>
      <c r="AF483" s="1"/>
      <c r="AG483" s="1"/>
      <c r="AH483" s="1"/>
      <c r="AI483" s="1"/>
    </row>
    <row r="484" spans="1:35" s="2" customFormat="1" ht="11.5" x14ac:dyDescent="0.25">
      <c r="A484" s="1"/>
      <c r="B484" s="227"/>
      <c r="C484" s="227"/>
      <c r="D484" s="225"/>
      <c r="E484" s="225"/>
      <c r="F484" s="226"/>
      <c r="G484" s="166"/>
      <c r="H484" s="226"/>
      <c r="I484" s="166"/>
      <c r="J484" s="226"/>
      <c r="K484" s="166"/>
      <c r="L484" s="226"/>
      <c r="M484" s="166"/>
      <c r="N484" s="226"/>
      <c r="O484" s="166"/>
      <c r="P484" s="226"/>
      <c r="Q484" s="166"/>
      <c r="R484" s="226"/>
      <c r="S484" s="1"/>
      <c r="T484" s="1"/>
      <c r="U484" s="1"/>
      <c r="V484" s="4"/>
      <c r="W484" s="4"/>
      <c r="X484" s="4"/>
      <c r="Y484" s="4"/>
      <c r="Z484" s="4"/>
      <c r="AA484" s="4"/>
      <c r="AB484" s="1"/>
      <c r="AC484" s="1"/>
      <c r="AD484" s="1"/>
      <c r="AE484" s="1"/>
      <c r="AF484" s="1"/>
      <c r="AG484" s="1"/>
      <c r="AH484" s="1"/>
      <c r="AI484" s="1"/>
    </row>
    <row r="485" spans="1:35" s="2" customFormat="1" ht="11.5" x14ac:dyDescent="0.25">
      <c r="A485" s="1"/>
      <c r="B485" s="227"/>
      <c r="C485" s="227"/>
      <c r="D485" s="225"/>
      <c r="E485" s="225"/>
      <c r="F485" s="226"/>
      <c r="G485" s="166"/>
      <c r="H485" s="226"/>
      <c r="I485" s="166"/>
      <c r="J485" s="226"/>
      <c r="K485" s="166"/>
      <c r="L485" s="226"/>
      <c r="M485" s="166"/>
      <c r="N485" s="226"/>
      <c r="O485" s="166"/>
      <c r="P485" s="226"/>
      <c r="Q485" s="166"/>
      <c r="R485" s="226"/>
      <c r="S485" s="1"/>
      <c r="T485" s="1"/>
      <c r="U485" s="1"/>
      <c r="V485" s="4"/>
      <c r="W485" s="4"/>
      <c r="X485" s="4"/>
      <c r="Y485" s="4"/>
      <c r="Z485" s="4"/>
      <c r="AA485" s="4"/>
      <c r="AB485" s="1"/>
      <c r="AC485" s="1"/>
      <c r="AD485" s="1"/>
      <c r="AE485" s="1"/>
      <c r="AF485" s="1"/>
      <c r="AG485" s="1"/>
      <c r="AH485" s="1"/>
      <c r="AI485" s="1"/>
    </row>
    <row r="486" spans="1:35" s="2" customFormat="1" ht="11.5" x14ac:dyDescent="0.25">
      <c r="A486" s="1"/>
      <c r="B486" s="227"/>
      <c r="C486" s="227"/>
      <c r="D486" s="225"/>
      <c r="E486" s="225"/>
      <c r="F486" s="226"/>
      <c r="G486" s="166"/>
      <c r="H486" s="226"/>
      <c r="I486" s="166"/>
      <c r="J486" s="226"/>
      <c r="K486" s="166"/>
      <c r="L486" s="226"/>
      <c r="M486" s="166"/>
      <c r="N486" s="226"/>
      <c r="O486" s="166"/>
      <c r="P486" s="226"/>
      <c r="Q486" s="166"/>
      <c r="R486" s="226"/>
      <c r="S486" s="1"/>
      <c r="T486" s="1"/>
      <c r="U486" s="1"/>
      <c r="V486" s="4"/>
      <c r="W486" s="4"/>
      <c r="X486" s="4"/>
      <c r="Y486" s="4"/>
      <c r="Z486" s="4"/>
      <c r="AA486" s="4"/>
      <c r="AB486" s="1"/>
      <c r="AC486" s="1"/>
      <c r="AD486" s="1"/>
      <c r="AE486" s="1"/>
      <c r="AF486" s="1"/>
      <c r="AG486" s="1"/>
      <c r="AH486" s="1"/>
      <c r="AI486" s="1"/>
    </row>
    <row r="487" spans="1:35" s="2" customFormat="1" ht="11.5" x14ac:dyDescent="0.25">
      <c r="A487" s="1"/>
      <c r="B487" s="227"/>
      <c r="C487" s="227"/>
      <c r="D487" s="225"/>
      <c r="E487" s="225"/>
      <c r="F487" s="226"/>
      <c r="G487" s="166"/>
      <c r="H487" s="226"/>
      <c r="I487" s="166"/>
      <c r="J487" s="226"/>
      <c r="K487" s="166"/>
      <c r="L487" s="226"/>
      <c r="M487" s="166"/>
      <c r="N487" s="226"/>
      <c r="O487" s="166"/>
      <c r="P487" s="226"/>
      <c r="Q487" s="166"/>
      <c r="R487" s="226"/>
      <c r="S487" s="1"/>
      <c r="T487" s="1"/>
      <c r="U487" s="1"/>
      <c r="V487" s="4"/>
      <c r="W487" s="4"/>
      <c r="X487" s="4"/>
      <c r="Y487" s="4"/>
      <c r="Z487" s="4"/>
      <c r="AA487" s="4"/>
      <c r="AB487" s="1"/>
      <c r="AC487" s="1"/>
      <c r="AD487" s="1"/>
      <c r="AE487" s="1"/>
      <c r="AF487" s="1"/>
      <c r="AG487" s="1"/>
      <c r="AH487" s="1"/>
      <c r="AI487" s="1"/>
    </row>
    <row r="488" spans="1:35" s="2" customFormat="1" ht="11.5" x14ac:dyDescent="0.25">
      <c r="A488" s="1"/>
      <c r="B488" s="227"/>
      <c r="C488" s="227"/>
      <c r="D488" s="225"/>
      <c r="E488" s="225"/>
      <c r="F488" s="226"/>
      <c r="G488" s="166"/>
      <c r="H488" s="226"/>
      <c r="I488" s="166"/>
      <c r="J488" s="226"/>
      <c r="K488" s="166"/>
      <c r="L488" s="226"/>
      <c r="M488" s="166"/>
      <c r="N488" s="226"/>
      <c r="O488" s="166"/>
      <c r="P488" s="226"/>
      <c r="Q488" s="166"/>
      <c r="R488" s="226"/>
      <c r="S488" s="1"/>
      <c r="T488" s="1"/>
      <c r="U488" s="1"/>
      <c r="V488" s="4"/>
      <c r="W488" s="4"/>
      <c r="X488" s="4"/>
      <c r="Y488" s="4"/>
      <c r="Z488" s="4"/>
      <c r="AA488" s="4"/>
      <c r="AB488" s="1"/>
      <c r="AC488" s="1"/>
      <c r="AD488" s="1"/>
      <c r="AE488" s="1"/>
      <c r="AF488" s="1"/>
      <c r="AG488" s="1"/>
      <c r="AH488" s="1"/>
      <c r="AI488" s="1"/>
    </row>
    <row r="489" spans="1:35" s="2" customFormat="1" ht="11.5" x14ac:dyDescent="0.25">
      <c r="A489" s="1"/>
      <c r="B489" s="227"/>
      <c r="C489" s="227"/>
      <c r="D489" s="225"/>
      <c r="E489" s="225"/>
      <c r="F489" s="226"/>
      <c r="G489" s="166"/>
      <c r="H489" s="226"/>
      <c r="I489" s="166"/>
      <c r="J489" s="226"/>
      <c r="K489" s="166"/>
      <c r="L489" s="226"/>
      <c r="M489" s="166"/>
      <c r="N489" s="226"/>
      <c r="O489" s="166"/>
      <c r="P489" s="226"/>
      <c r="Q489" s="166"/>
      <c r="R489" s="226"/>
      <c r="S489" s="1"/>
      <c r="T489" s="1"/>
      <c r="U489" s="1"/>
      <c r="V489" s="4"/>
      <c r="W489" s="4"/>
      <c r="X489" s="4"/>
      <c r="Y489" s="4"/>
      <c r="Z489" s="4"/>
      <c r="AA489" s="4"/>
      <c r="AB489" s="1"/>
      <c r="AC489" s="1"/>
      <c r="AD489" s="1"/>
      <c r="AE489" s="1"/>
      <c r="AF489" s="1"/>
      <c r="AG489" s="1"/>
      <c r="AH489" s="1"/>
      <c r="AI489" s="1"/>
    </row>
    <row r="490" spans="1:35" ht="11.5" x14ac:dyDescent="0.25">
      <c r="B490" s="227"/>
      <c r="C490" s="227"/>
      <c r="D490" s="225"/>
      <c r="E490" s="225"/>
      <c r="F490" s="226"/>
      <c r="G490" s="166"/>
      <c r="H490" s="226"/>
      <c r="I490" s="166"/>
      <c r="J490" s="226"/>
      <c r="K490" s="166"/>
      <c r="L490" s="226"/>
      <c r="M490" s="166"/>
      <c r="N490" s="226"/>
      <c r="O490" s="166"/>
      <c r="P490" s="226"/>
      <c r="Q490" s="166"/>
      <c r="R490" s="226"/>
    </row>
    <row r="491" spans="1:35" ht="11.5" x14ac:dyDescent="0.25">
      <c r="B491" s="227"/>
      <c r="C491" s="166"/>
      <c r="D491" s="225"/>
      <c r="E491" s="225"/>
      <c r="F491" s="226"/>
      <c r="G491" s="166"/>
      <c r="H491" s="226"/>
      <c r="I491" s="166"/>
      <c r="J491" s="226"/>
      <c r="K491" s="166"/>
      <c r="L491" s="226"/>
      <c r="M491" s="166"/>
      <c r="N491" s="226"/>
      <c r="O491" s="166"/>
      <c r="P491" s="226"/>
      <c r="Q491" s="166"/>
      <c r="R491" s="226"/>
    </row>
    <row r="492" spans="1:35" ht="11.5" x14ac:dyDescent="0.25">
      <c r="B492" s="227"/>
      <c r="C492" s="166"/>
      <c r="D492" s="225"/>
      <c r="E492" s="225"/>
      <c r="F492" s="226"/>
      <c r="G492" s="166"/>
      <c r="H492" s="226"/>
      <c r="I492" s="166"/>
      <c r="J492" s="226"/>
      <c r="K492" s="166"/>
      <c r="L492" s="226"/>
      <c r="M492" s="166"/>
      <c r="N492" s="226"/>
      <c r="O492" s="166"/>
      <c r="P492" s="226"/>
      <c r="Q492" s="166"/>
      <c r="R492" s="226"/>
    </row>
    <row r="493" spans="1:35" ht="11.5" x14ac:dyDescent="0.25">
      <c r="B493" s="228"/>
      <c r="C493" s="227"/>
      <c r="D493" s="227"/>
      <c r="E493" s="225"/>
      <c r="F493" s="226"/>
      <c r="G493" s="166"/>
      <c r="H493" s="226"/>
      <c r="I493" s="166"/>
      <c r="J493" s="166"/>
      <c r="K493" s="166"/>
      <c r="L493" s="166"/>
      <c r="M493" s="166"/>
      <c r="N493" s="226"/>
      <c r="O493" s="166"/>
      <c r="P493" s="226"/>
      <c r="Q493" s="166"/>
      <c r="R493" s="226"/>
    </row>
    <row r="494" spans="1:35" ht="11.5" x14ac:dyDescent="0.25">
      <c r="B494" s="228"/>
      <c r="C494" s="227"/>
      <c r="D494" s="227"/>
      <c r="E494" s="225"/>
      <c r="F494" s="226"/>
      <c r="G494" s="166"/>
      <c r="H494" s="226"/>
      <c r="I494" s="166"/>
      <c r="J494" s="166"/>
      <c r="K494" s="166"/>
      <c r="L494" s="166"/>
      <c r="M494" s="166"/>
      <c r="N494" s="226"/>
      <c r="O494" s="166"/>
      <c r="P494" s="226"/>
      <c r="Q494" s="166"/>
      <c r="R494" s="226"/>
    </row>
    <row r="495" spans="1:35" ht="11.5" x14ac:dyDescent="0.25">
      <c r="B495" s="228"/>
      <c r="C495" s="227"/>
      <c r="D495" s="227"/>
      <c r="E495" s="225"/>
      <c r="F495" s="226"/>
      <c r="G495" s="166"/>
      <c r="H495" s="226"/>
      <c r="I495" s="166"/>
      <c r="J495" s="226"/>
      <c r="K495" s="166"/>
      <c r="L495" s="226"/>
      <c r="M495" s="166"/>
      <c r="N495" s="226"/>
      <c r="O495" s="166"/>
      <c r="P495" s="226"/>
      <c r="Q495" s="166"/>
      <c r="R495" s="226"/>
    </row>
    <row r="496" spans="1:35" ht="11.5" x14ac:dyDescent="0.25">
      <c r="B496" s="228"/>
      <c r="C496" s="227"/>
      <c r="D496" s="227"/>
      <c r="E496" s="225"/>
      <c r="F496" s="226"/>
      <c r="G496" s="166"/>
      <c r="H496" s="226"/>
      <c r="I496" s="166"/>
      <c r="J496" s="226"/>
      <c r="K496" s="166"/>
      <c r="L496" s="226"/>
      <c r="M496" s="166"/>
      <c r="N496" s="226"/>
      <c r="O496" s="166"/>
      <c r="P496" s="226"/>
      <c r="Q496" s="166"/>
      <c r="R496" s="226"/>
    </row>
    <row r="497" spans="1:35" ht="11.5" x14ac:dyDescent="0.25">
      <c r="B497" s="228"/>
      <c r="C497" s="227"/>
      <c r="D497" s="227"/>
      <c r="E497" s="225"/>
      <c r="F497" s="226"/>
      <c r="G497" s="166"/>
      <c r="H497" s="226"/>
      <c r="I497" s="166"/>
      <c r="J497" s="226"/>
      <c r="K497" s="166"/>
      <c r="L497" s="226"/>
      <c r="M497" s="166"/>
      <c r="N497" s="226"/>
      <c r="O497" s="166"/>
      <c r="P497" s="226"/>
      <c r="Q497" s="166"/>
      <c r="R497" s="226"/>
    </row>
    <row r="498" spans="1:35" ht="11.5" x14ac:dyDescent="0.25">
      <c r="B498" s="229"/>
      <c r="C498" s="227"/>
      <c r="D498" s="227"/>
      <c r="E498" s="225"/>
      <c r="F498" s="226"/>
      <c r="G498" s="166"/>
      <c r="H498" s="226"/>
      <c r="I498" s="166"/>
      <c r="J498" s="226"/>
      <c r="K498" s="166"/>
      <c r="L498" s="226"/>
      <c r="M498" s="166"/>
      <c r="N498" s="226"/>
      <c r="O498" s="166"/>
      <c r="P498" s="226"/>
      <c r="Q498" s="166"/>
      <c r="R498" s="226"/>
    </row>
    <row r="499" spans="1:35" ht="11.5" x14ac:dyDescent="0.25">
      <c r="B499" s="230"/>
      <c r="C499" s="227"/>
      <c r="D499" s="227"/>
      <c r="E499" s="225"/>
      <c r="F499" s="226"/>
      <c r="G499" s="166"/>
      <c r="H499" s="226"/>
      <c r="I499" s="166"/>
      <c r="J499" s="226"/>
      <c r="K499" s="166"/>
      <c r="L499" s="226"/>
      <c r="M499" s="166"/>
      <c r="N499" s="226"/>
      <c r="O499" s="166"/>
      <c r="P499" s="226"/>
      <c r="Q499" s="166"/>
      <c r="R499" s="226"/>
    </row>
    <row r="500" spans="1:35" ht="11.5" x14ac:dyDescent="0.25">
      <c r="B500" s="230"/>
      <c r="C500" s="227"/>
      <c r="D500" s="227"/>
      <c r="E500" s="225"/>
      <c r="F500" s="226"/>
      <c r="G500" s="166"/>
      <c r="H500" s="226"/>
      <c r="I500" s="166"/>
      <c r="J500" s="226"/>
      <c r="K500" s="166"/>
      <c r="L500" s="226"/>
      <c r="M500" s="166"/>
      <c r="N500" s="226"/>
      <c r="O500" s="166"/>
      <c r="P500" s="226"/>
      <c r="Q500" s="166"/>
      <c r="R500" s="226"/>
    </row>
    <row r="501" spans="1:35" ht="11.5" x14ac:dyDescent="0.25">
      <c r="B501" s="231"/>
      <c r="C501" s="166"/>
      <c r="D501" s="225"/>
      <c r="E501" s="225"/>
      <c r="F501" s="226"/>
      <c r="G501" s="166"/>
      <c r="H501" s="226"/>
      <c r="I501" s="166"/>
      <c r="J501" s="226"/>
      <c r="K501" s="166"/>
      <c r="L501" s="226"/>
      <c r="M501" s="166"/>
      <c r="N501" s="226"/>
      <c r="O501" s="166"/>
      <c r="P501" s="226"/>
      <c r="Q501" s="166"/>
      <c r="R501" s="226"/>
    </row>
    <row r="502" spans="1:35" ht="11.5" x14ac:dyDescent="0.25">
      <c r="B502" s="231"/>
      <c r="C502" s="166"/>
      <c r="D502" s="225"/>
      <c r="E502" s="225"/>
      <c r="F502" s="226"/>
      <c r="G502" s="166"/>
      <c r="H502" s="226"/>
      <c r="I502" s="166"/>
      <c r="J502" s="226"/>
      <c r="K502" s="166"/>
      <c r="L502" s="226"/>
      <c r="M502" s="166"/>
      <c r="N502" s="226"/>
      <c r="O502" s="166"/>
      <c r="P502" s="226"/>
      <c r="Q502" s="166"/>
      <c r="R502" s="226"/>
    </row>
    <row r="503" spans="1:35" ht="11.5" x14ac:dyDescent="0.25">
      <c r="B503" s="227"/>
      <c r="C503" s="166"/>
      <c r="D503" s="227"/>
      <c r="E503" s="225"/>
      <c r="F503" s="226"/>
      <c r="G503" s="166"/>
      <c r="H503" s="226"/>
      <c r="I503" s="166"/>
      <c r="J503" s="226"/>
      <c r="K503" s="166"/>
      <c r="L503" s="226"/>
      <c r="M503" s="166"/>
      <c r="N503" s="226"/>
      <c r="O503" s="166"/>
      <c r="P503" s="226"/>
      <c r="Q503" s="166"/>
      <c r="R503" s="226"/>
    </row>
    <row r="504" spans="1:35" ht="11.5" x14ac:dyDescent="0.25">
      <c r="B504" s="230"/>
      <c r="C504" s="227"/>
      <c r="D504" s="227"/>
      <c r="E504" s="225"/>
      <c r="F504" s="226"/>
      <c r="G504" s="166"/>
      <c r="H504" s="226"/>
      <c r="I504" s="166"/>
      <c r="J504" s="226"/>
      <c r="K504" s="166"/>
      <c r="L504" s="226"/>
      <c r="M504" s="166"/>
      <c r="N504" s="226"/>
      <c r="O504" s="166"/>
      <c r="P504" s="226"/>
      <c r="Q504" s="166"/>
      <c r="R504" s="226"/>
    </row>
    <row r="505" spans="1:35" ht="11.5" x14ac:dyDescent="0.25">
      <c r="B505" s="230"/>
      <c r="C505" s="227"/>
      <c r="D505" s="227"/>
      <c r="E505" s="225"/>
      <c r="F505" s="226"/>
      <c r="G505" s="166"/>
      <c r="H505" s="226"/>
      <c r="I505" s="166"/>
      <c r="J505" s="226"/>
      <c r="K505" s="166"/>
      <c r="L505" s="226"/>
      <c r="M505" s="166"/>
      <c r="N505" s="226"/>
      <c r="O505" s="166"/>
      <c r="P505" s="226"/>
      <c r="Q505" s="166"/>
      <c r="R505" s="226"/>
    </row>
    <row r="506" spans="1:35" s="2" customFormat="1" ht="11.5" x14ac:dyDescent="0.25">
      <c r="A506" s="1"/>
      <c r="B506" s="230"/>
      <c r="C506" s="227"/>
      <c r="D506" s="227"/>
      <c r="E506" s="225"/>
      <c r="F506" s="226"/>
      <c r="G506" s="166"/>
      <c r="H506" s="226"/>
      <c r="I506" s="166"/>
      <c r="J506" s="226"/>
      <c r="K506" s="166"/>
      <c r="L506" s="226"/>
      <c r="M506" s="166"/>
      <c r="N506" s="226"/>
      <c r="O506" s="166"/>
      <c r="P506" s="226"/>
      <c r="Q506" s="166"/>
      <c r="R506" s="226"/>
      <c r="S506" s="1"/>
      <c r="T506" s="1"/>
      <c r="U506" s="1"/>
      <c r="V506" s="4"/>
      <c r="W506" s="4"/>
      <c r="X506" s="4"/>
      <c r="Y506" s="4"/>
      <c r="Z506" s="4"/>
      <c r="AA506" s="4"/>
      <c r="AB506" s="1"/>
      <c r="AC506" s="1"/>
      <c r="AD506" s="1"/>
      <c r="AE506" s="1"/>
      <c r="AF506" s="1"/>
      <c r="AG506" s="1"/>
      <c r="AH506" s="1"/>
      <c r="AI506" s="1"/>
    </row>
    <row r="507" spans="1:35" s="2" customFormat="1" ht="11.5" x14ac:dyDescent="0.25">
      <c r="A507" s="1"/>
      <c r="B507" s="230"/>
      <c r="C507" s="227"/>
      <c r="D507" s="227"/>
      <c r="E507" s="225"/>
      <c r="F507" s="226"/>
      <c r="G507" s="166"/>
      <c r="H507" s="226"/>
      <c r="I507" s="166"/>
      <c r="J507" s="226"/>
      <c r="K507" s="166"/>
      <c r="L507" s="226"/>
      <c r="M507" s="166"/>
      <c r="N507" s="226"/>
      <c r="O507" s="166"/>
      <c r="P507" s="226"/>
      <c r="Q507" s="166"/>
      <c r="R507" s="226"/>
      <c r="S507" s="1"/>
      <c r="T507" s="1"/>
      <c r="U507" s="1"/>
      <c r="V507" s="4"/>
      <c r="W507" s="4"/>
      <c r="X507" s="4"/>
      <c r="Y507" s="4"/>
      <c r="Z507" s="4"/>
      <c r="AA507" s="4"/>
      <c r="AB507" s="1"/>
      <c r="AC507" s="1"/>
      <c r="AD507" s="1"/>
      <c r="AE507" s="1"/>
      <c r="AF507" s="1"/>
      <c r="AG507" s="1"/>
      <c r="AH507" s="1"/>
      <c r="AI507" s="1"/>
    </row>
    <row r="508" spans="1:35" s="2" customFormat="1" ht="11.5" x14ac:dyDescent="0.25">
      <c r="A508" s="1"/>
      <c r="B508" s="230"/>
      <c r="C508" s="227"/>
      <c r="D508" s="227"/>
      <c r="E508" s="225"/>
      <c r="F508" s="226"/>
      <c r="G508" s="166"/>
      <c r="H508" s="226"/>
      <c r="I508" s="166"/>
      <c r="J508" s="226"/>
      <c r="K508" s="166"/>
      <c r="L508" s="226"/>
      <c r="M508" s="166"/>
      <c r="N508" s="226"/>
      <c r="O508" s="166"/>
      <c r="P508" s="226"/>
      <c r="Q508" s="166"/>
      <c r="R508" s="226"/>
      <c r="S508" s="1"/>
      <c r="T508" s="1"/>
      <c r="U508" s="1"/>
      <c r="V508" s="4"/>
      <c r="W508" s="4"/>
      <c r="X508" s="4"/>
      <c r="Y508" s="4"/>
      <c r="Z508" s="4"/>
      <c r="AA508" s="4"/>
      <c r="AB508" s="1"/>
      <c r="AC508" s="1"/>
      <c r="AD508" s="1"/>
      <c r="AE508" s="1"/>
      <c r="AF508" s="1"/>
      <c r="AG508" s="1"/>
      <c r="AH508" s="1"/>
      <c r="AI508" s="1"/>
    </row>
    <row r="509" spans="1:35" s="2" customFormat="1" ht="11.5" x14ac:dyDescent="0.25">
      <c r="A509" s="1"/>
      <c r="B509" s="230"/>
      <c r="C509" s="227"/>
      <c r="D509" s="227"/>
      <c r="E509" s="225"/>
      <c r="F509" s="226"/>
      <c r="G509" s="166"/>
      <c r="H509" s="226"/>
      <c r="I509" s="166"/>
      <c r="J509" s="226"/>
      <c r="K509" s="166"/>
      <c r="L509" s="226"/>
      <c r="M509" s="166"/>
      <c r="N509" s="226"/>
      <c r="O509" s="166"/>
      <c r="P509" s="226"/>
      <c r="Q509" s="166"/>
      <c r="R509" s="226"/>
      <c r="S509" s="1"/>
      <c r="T509" s="1"/>
      <c r="U509" s="1"/>
      <c r="V509" s="4"/>
      <c r="W509" s="4"/>
      <c r="X509" s="4"/>
      <c r="Y509" s="4"/>
      <c r="Z509" s="4"/>
      <c r="AA509" s="4"/>
      <c r="AB509" s="1"/>
      <c r="AC509" s="1"/>
      <c r="AD509" s="1"/>
      <c r="AE509" s="1"/>
      <c r="AF509" s="1"/>
      <c r="AG509" s="1"/>
      <c r="AH509" s="1"/>
      <c r="AI509" s="1"/>
    </row>
    <row r="510" spans="1:35" s="2" customFormat="1" ht="11.5" x14ac:dyDescent="0.25">
      <c r="A510" s="1"/>
      <c r="B510" s="230"/>
      <c r="C510" s="227"/>
      <c r="D510" s="227"/>
      <c r="E510" s="225"/>
      <c r="F510" s="226"/>
      <c r="G510" s="166"/>
      <c r="H510" s="226"/>
      <c r="I510" s="166"/>
      <c r="J510" s="226"/>
      <c r="K510" s="166"/>
      <c r="L510" s="226"/>
      <c r="M510" s="166"/>
      <c r="N510" s="226"/>
      <c r="O510" s="166"/>
      <c r="P510" s="226"/>
      <c r="Q510" s="166"/>
      <c r="R510" s="226"/>
      <c r="S510" s="1"/>
      <c r="T510" s="1"/>
      <c r="U510" s="1"/>
      <c r="V510" s="4"/>
      <c r="W510" s="4"/>
      <c r="X510" s="4"/>
      <c r="Y510" s="4"/>
      <c r="Z510" s="4"/>
      <c r="AA510" s="4"/>
      <c r="AB510" s="1"/>
      <c r="AC510" s="1"/>
      <c r="AD510" s="1"/>
      <c r="AE510" s="1"/>
      <c r="AF510" s="1"/>
      <c r="AG510" s="1"/>
      <c r="AH510" s="1"/>
      <c r="AI510" s="1"/>
    </row>
    <row r="511" spans="1:35" s="2" customFormat="1" ht="11.5" x14ac:dyDescent="0.25">
      <c r="A511" s="1"/>
      <c r="B511" s="230"/>
      <c r="C511" s="227"/>
      <c r="D511" s="227"/>
      <c r="E511" s="225"/>
      <c r="F511" s="226"/>
      <c r="G511" s="166"/>
      <c r="H511" s="226"/>
      <c r="I511" s="166"/>
      <c r="J511" s="226"/>
      <c r="K511" s="166"/>
      <c r="L511" s="226"/>
      <c r="M511" s="166"/>
      <c r="N511" s="226"/>
      <c r="O511" s="166"/>
      <c r="P511" s="226"/>
      <c r="Q511" s="166"/>
      <c r="R511" s="226"/>
      <c r="S511" s="1"/>
      <c r="T511" s="1"/>
      <c r="U511" s="1"/>
      <c r="V511" s="4"/>
      <c r="W511" s="4"/>
      <c r="X511" s="4"/>
      <c r="Y511" s="4"/>
      <c r="Z511" s="4"/>
      <c r="AA511" s="4"/>
      <c r="AB511" s="1"/>
      <c r="AC511" s="1"/>
      <c r="AD511" s="1"/>
      <c r="AE511" s="1"/>
      <c r="AF511" s="1"/>
      <c r="AG511" s="1"/>
      <c r="AH511" s="1"/>
      <c r="AI511" s="1"/>
    </row>
    <row r="512" spans="1:35" s="2" customFormat="1" ht="11.5" x14ac:dyDescent="0.25">
      <c r="A512" s="1"/>
      <c r="B512" s="230"/>
      <c r="C512" s="227"/>
      <c r="D512" s="227"/>
      <c r="E512" s="225"/>
      <c r="F512" s="226"/>
      <c r="G512" s="166"/>
      <c r="H512" s="226"/>
      <c r="I512" s="166"/>
      <c r="J512" s="226"/>
      <c r="K512" s="166"/>
      <c r="L512" s="226"/>
      <c r="M512" s="166"/>
      <c r="N512" s="226"/>
      <c r="O512" s="166"/>
      <c r="P512" s="226"/>
      <c r="Q512" s="166"/>
      <c r="R512" s="226"/>
      <c r="S512" s="1"/>
      <c r="T512" s="1"/>
      <c r="U512" s="1"/>
      <c r="V512" s="4"/>
      <c r="W512" s="4"/>
      <c r="X512" s="4"/>
      <c r="Y512" s="4"/>
      <c r="Z512" s="4"/>
      <c r="AA512" s="4"/>
      <c r="AB512" s="1"/>
      <c r="AC512" s="1"/>
      <c r="AD512" s="1"/>
      <c r="AE512" s="1"/>
      <c r="AF512" s="1"/>
      <c r="AG512" s="1"/>
      <c r="AH512" s="1"/>
      <c r="AI512" s="1"/>
    </row>
    <row r="513" spans="1:35" s="2" customFormat="1" ht="11.5" x14ac:dyDescent="0.25">
      <c r="A513" s="1"/>
      <c r="B513" s="230"/>
      <c r="C513" s="227"/>
      <c r="D513" s="227"/>
      <c r="E513" s="225"/>
      <c r="F513" s="226"/>
      <c r="G513" s="166"/>
      <c r="H513" s="226"/>
      <c r="I513" s="166"/>
      <c r="J513" s="226"/>
      <c r="K513" s="166"/>
      <c r="L513" s="226"/>
      <c r="M513" s="166"/>
      <c r="N513" s="226"/>
      <c r="O513" s="166"/>
      <c r="P513" s="226"/>
      <c r="Q513" s="166"/>
      <c r="R513" s="226"/>
      <c r="S513" s="1"/>
      <c r="T513" s="1"/>
      <c r="U513" s="1"/>
      <c r="V513" s="4"/>
      <c r="W513" s="4"/>
      <c r="X513" s="4"/>
      <c r="Y513" s="4"/>
      <c r="Z513" s="4"/>
      <c r="AA513" s="4"/>
      <c r="AB513" s="1"/>
      <c r="AC513" s="1"/>
      <c r="AD513" s="1"/>
      <c r="AE513" s="1"/>
      <c r="AF513" s="1"/>
      <c r="AG513" s="1"/>
      <c r="AH513" s="1"/>
      <c r="AI513" s="1"/>
    </row>
    <row r="514" spans="1:35" s="2" customFormat="1" ht="11.5" x14ac:dyDescent="0.25">
      <c r="A514" s="1"/>
      <c r="B514" s="230"/>
      <c r="C514" s="227"/>
      <c r="D514" s="227"/>
      <c r="E514" s="225"/>
      <c r="F514" s="226"/>
      <c r="G514" s="166"/>
      <c r="H514" s="226"/>
      <c r="I514" s="166"/>
      <c r="J514" s="226"/>
      <c r="K514" s="166"/>
      <c r="L514" s="226"/>
      <c r="M514" s="166"/>
      <c r="N514" s="226"/>
      <c r="O514" s="166"/>
      <c r="P514" s="226"/>
      <c r="Q514" s="166"/>
      <c r="R514" s="226"/>
      <c r="S514" s="1"/>
      <c r="T514" s="1"/>
      <c r="U514" s="1"/>
      <c r="V514" s="4"/>
      <c r="W514" s="4"/>
      <c r="X514" s="4"/>
      <c r="Y514" s="4"/>
      <c r="Z514" s="4"/>
      <c r="AA514" s="4"/>
      <c r="AB514" s="1"/>
      <c r="AC514" s="1"/>
      <c r="AD514" s="1"/>
      <c r="AE514" s="1"/>
      <c r="AF514" s="1"/>
      <c r="AG514" s="1"/>
      <c r="AH514" s="1"/>
      <c r="AI514" s="1"/>
    </row>
    <row r="515" spans="1:35" s="2" customFormat="1" ht="11.5" x14ac:dyDescent="0.25">
      <c r="A515" s="1"/>
      <c r="B515" s="230"/>
      <c r="C515" s="227"/>
      <c r="D515" s="227"/>
      <c r="E515" s="225"/>
      <c r="F515" s="226"/>
      <c r="G515" s="166"/>
      <c r="H515" s="226"/>
      <c r="I515" s="166"/>
      <c r="J515" s="226"/>
      <c r="K515" s="166"/>
      <c r="L515" s="226"/>
      <c r="M515" s="166"/>
      <c r="N515" s="226"/>
      <c r="O515" s="166"/>
      <c r="P515" s="226"/>
      <c r="Q515" s="166"/>
      <c r="R515" s="226"/>
      <c r="S515" s="1"/>
      <c r="T515" s="1"/>
      <c r="U515" s="1"/>
      <c r="V515" s="4"/>
      <c r="W515" s="4"/>
      <c r="X515" s="4"/>
      <c r="Y515" s="4"/>
      <c r="Z515" s="4"/>
      <c r="AA515" s="4"/>
      <c r="AB515" s="1"/>
      <c r="AC515" s="1"/>
      <c r="AD515" s="1"/>
      <c r="AE515" s="1"/>
      <c r="AF515" s="1"/>
      <c r="AG515" s="1"/>
      <c r="AH515" s="1"/>
      <c r="AI515" s="1"/>
    </row>
    <row r="516" spans="1:35" s="2" customFormat="1" ht="11.5" x14ac:dyDescent="0.25">
      <c r="A516" s="1"/>
      <c r="B516" s="230"/>
      <c r="C516" s="227"/>
      <c r="D516" s="227"/>
      <c r="E516" s="225"/>
      <c r="F516" s="226"/>
      <c r="G516" s="166"/>
      <c r="H516" s="226"/>
      <c r="I516" s="166"/>
      <c r="J516" s="226"/>
      <c r="K516" s="166"/>
      <c r="L516" s="226"/>
      <c r="M516" s="166"/>
      <c r="N516" s="226"/>
      <c r="O516" s="166"/>
      <c r="P516" s="226"/>
      <c r="Q516" s="166"/>
      <c r="R516" s="226"/>
      <c r="S516" s="1"/>
      <c r="T516" s="1"/>
      <c r="U516" s="1"/>
      <c r="V516" s="4"/>
      <c r="W516" s="4"/>
      <c r="X516" s="4"/>
      <c r="Y516" s="4"/>
      <c r="Z516" s="4"/>
      <c r="AA516" s="4"/>
      <c r="AB516" s="1"/>
      <c r="AC516" s="1"/>
      <c r="AD516" s="1"/>
      <c r="AE516" s="1"/>
      <c r="AF516" s="1"/>
      <c r="AG516" s="1"/>
      <c r="AH516" s="1"/>
      <c r="AI516" s="1"/>
    </row>
    <row r="517" spans="1:35" s="2" customFormat="1" ht="11.5" x14ac:dyDescent="0.25">
      <c r="A517" s="1"/>
      <c r="B517" s="230"/>
      <c r="C517" s="227"/>
      <c r="D517" s="227"/>
      <c r="E517" s="225"/>
      <c r="F517" s="226"/>
      <c r="G517" s="166"/>
      <c r="H517" s="226"/>
      <c r="I517" s="166"/>
      <c r="J517" s="226"/>
      <c r="K517" s="166"/>
      <c r="L517" s="226"/>
      <c r="M517" s="166"/>
      <c r="N517" s="226"/>
      <c r="O517" s="166"/>
      <c r="P517" s="226"/>
      <c r="Q517" s="166"/>
      <c r="R517" s="226"/>
      <c r="S517" s="1"/>
      <c r="T517" s="1"/>
      <c r="U517" s="1"/>
      <c r="V517" s="4"/>
      <c r="W517" s="4"/>
      <c r="X517" s="4"/>
      <c r="Y517" s="4"/>
      <c r="Z517" s="4"/>
      <c r="AA517" s="4"/>
      <c r="AB517" s="1"/>
      <c r="AC517" s="1"/>
      <c r="AD517" s="1"/>
      <c r="AE517" s="1"/>
      <c r="AF517" s="1"/>
      <c r="AG517" s="1"/>
      <c r="AH517" s="1"/>
      <c r="AI517" s="1"/>
    </row>
    <row r="518" spans="1:35" s="2" customFormat="1" ht="11.5" x14ac:dyDescent="0.25">
      <c r="A518" s="1"/>
      <c r="B518" s="230"/>
      <c r="C518" s="227"/>
      <c r="D518" s="227"/>
      <c r="E518" s="225"/>
      <c r="F518" s="226"/>
      <c r="G518" s="166"/>
      <c r="H518" s="226"/>
      <c r="I518" s="166"/>
      <c r="J518" s="226"/>
      <c r="K518" s="166"/>
      <c r="L518" s="226"/>
      <c r="M518" s="166"/>
      <c r="N518" s="226"/>
      <c r="O518" s="166"/>
      <c r="P518" s="226"/>
      <c r="Q518" s="166"/>
      <c r="R518" s="226"/>
      <c r="S518" s="1"/>
      <c r="T518" s="1"/>
      <c r="U518" s="1"/>
      <c r="V518" s="4"/>
      <c r="W518" s="4"/>
      <c r="X518" s="4"/>
      <c r="Y518" s="4"/>
      <c r="Z518" s="4"/>
      <c r="AA518" s="4"/>
      <c r="AB518" s="1"/>
      <c r="AC518" s="1"/>
      <c r="AD518" s="1"/>
      <c r="AE518" s="1"/>
      <c r="AF518" s="1"/>
      <c r="AG518" s="1"/>
      <c r="AH518" s="1"/>
      <c r="AI518" s="1"/>
    </row>
    <row r="519" spans="1:35" s="2" customFormat="1" ht="11.5" x14ac:dyDescent="0.25">
      <c r="A519" s="1"/>
      <c r="B519" s="230"/>
      <c r="C519" s="227"/>
      <c r="D519" s="227"/>
      <c r="E519" s="225"/>
      <c r="F519" s="226"/>
      <c r="G519" s="166"/>
      <c r="H519" s="226"/>
      <c r="I519" s="166"/>
      <c r="J519" s="226"/>
      <c r="K519" s="166"/>
      <c r="L519" s="226"/>
      <c r="M519" s="166"/>
      <c r="N519" s="226"/>
      <c r="O519" s="166"/>
      <c r="P519" s="226"/>
      <c r="Q519" s="166"/>
      <c r="R519" s="226"/>
      <c r="S519" s="1"/>
      <c r="T519" s="1"/>
      <c r="U519" s="1"/>
      <c r="V519" s="4"/>
      <c r="W519" s="4"/>
      <c r="X519" s="4"/>
      <c r="Y519" s="4"/>
      <c r="Z519" s="4"/>
      <c r="AA519" s="4"/>
      <c r="AB519" s="1"/>
      <c r="AC519" s="1"/>
      <c r="AD519" s="1"/>
      <c r="AE519" s="1"/>
      <c r="AF519" s="1"/>
      <c r="AG519" s="1"/>
      <c r="AH519" s="1"/>
      <c r="AI519" s="1"/>
    </row>
    <row r="520" spans="1:35" s="2" customFormat="1" ht="11.5" x14ac:dyDescent="0.25">
      <c r="A520" s="1"/>
      <c r="B520" s="230"/>
      <c r="C520" s="227"/>
      <c r="D520" s="227"/>
      <c r="E520" s="225"/>
      <c r="F520" s="226"/>
      <c r="G520" s="166"/>
      <c r="H520" s="226"/>
      <c r="I520" s="166"/>
      <c r="J520" s="226"/>
      <c r="K520" s="166"/>
      <c r="L520" s="226"/>
      <c r="M520" s="166"/>
      <c r="N520" s="226"/>
      <c r="O520" s="166"/>
      <c r="P520" s="226"/>
      <c r="Q520" s="166"/>
      <c r="R520" s="226"/>
      <c r="S520" s="1"/>
      <c r="T520" s="1"/>
      <c r="U520" s="1"/>
      <c r="V520" s="4"/>
      <c r="W520" s="4"/>
      <c r="X520" s="4"/>
      <c r="Y520" s="4"/>
      <c r="Z520" s="4"/>
      <c r="AA520" s="4"/>
      <c r="AB520" s="1"/>
      <c r="AC520" s="1"/>
      <c r="AD520" s="1"/>
      <c r="AE520" s="1"/>
      <c r="AF520" s="1"/>
      <c r="AG520" s="1"/>
      <c r="AH520" s="1"/>
      <c r="AI520" s="1"/>
    </row>
    <row r="521" spans="1:35" s="2" customFormat="1" ht="11.5" x14ac:dyDescent="0.25">
      <c r="A521" s="1"/>
      <c r="B521" s="230"/>
      <c r="C521" s="227"/>
      <c r="D521" s="227"/>
      <c r="E521" s="225"/>
      <c r="F521" s="226"/>
      <c r="G521" s="166"/>
      <c r="H521" s="226"/>
      <c r="I521" s="166"/>
      <c r="J521" s="226"/>
      <c r="K521" s="166"/>
      <c r="L521" s="226"/>
      <c r="M521" s="166"/>
      <c r="N521" s="226"/>
      <c r="O521" s="166"/>
      <c r="P521" s="226"/>
      <c r="Q521" s="166"/>
      <c r="R521" s="226"/>
      <c r="S521" s="1"/>
      <c r="T521" s="1"/>
      <c r="U521" s="1"/>
      <c r="V521" s="4"/>
      <c r="W521" s="4"/>
      <c r="X521" s="4"/>
      <c r="Y521" s="4"/>
      <c r="Z521" s="4"/>
      <c r="AA521" s="4"/>
      <c r="AB521" s="1"/>
      <c r="AC521" s="1"/>
      <c r="AD521" s="1"/>
      <c r="AE521" s="1"/>
      <c r="AF521" s="1"/>
      <c r="AG521" s="1"/>
      <c r="AH521" s="1"/>
      <c r="AI521" s="1"/>
    </row>
    <row r="522" spans="1:35" s="2" customFormat="1" ht="11.5" x14ac:dyDescent="0.25">
      <c r="A522" s="1"/>
      <c r="B522" s="230"/>
      <c r="C522" s="227"/>
      <c r="D522" s="227"/>
      <c r="E522" s="225"/>
      <c r="F522" s="226"/>
      <c r="G522" s="166"/>
      <c r="H522" s="226"/>
      <c r="I522" s="166"/>
      <c r="J522" s="226"/>
      <c r="K522" s="166"/>
      <c r="L522" s="226"/>
      <c r="M522" s="166"/>
      <c r="N522" s="226"/>
      <c r="O522" s="166"/>
      <c r="P522" s="226"/>
      <c r="Q522" s="166"/>
      <c r="R522" s="226"/>
      <c r="S522" s="1"/>
      <c r="T522" s="1"/>
      <c r="U522" s="1"/>
      <c r="V522" s="4"/>
      <c r="W522" s="4"/>
      <c r="X522" s="4"/>
      <c r="Y522" s="4"/>
      <c r="Z522" s="4"/>
      <c r="AA522" s="4"/>
      <c r="AB522" s="1"/>
      <c r="AC522" s="1"/>
      <c r="AD522" s="1"/>
      <c r="AE522" s="1"/>
      <c r="AF522" s="1"/>
      <c r="AG522" s="1"/>
      <c r="AH522" s="1"/>
      <c r="AI522" s="1"/>
    </row>
    <row r="523" spans="1:35" s="2" customFormat="1" ht="11.5" x14ac:dyDescent="0.25">
      <c r="A523" s="1"/>
      <c r="B523" s="230"/>
      <c r="C523" s="227"/>
      <c r="D523" s="227"/>
      <c r="E523" s="225"/>
      <c r="F523" s="226"/>
      <c r="G523" s="166"/>
      <c r="H523" s="226"/>
      <c r="I523" s="166"/>
      <c r="J523" s="226"/>
      <c r="K523" s="166"/>
      <c r="L523" s="226"/>
      <c r="M523" s="166"/>
      <c r="N523" s="226"/>
      <c r="O523" s="166"/>
      <c r="P523" s="226"/>
      <c r="Q523" s="166"/>
      <c r="R523" s="226"/>
      <c r="S523" s="1"/>
      <c r="T523" s="1"/>
      <c r="U523" s="1"/>
      <c r="V523" s="4"/>
      <c r="W523" s="4"/>
      <c r="X523" s="4"/>
      <c r="Y523" s="4"/>
      <c r="Z523" s="4"/>
      <c r="AA523" s="4"/>
      <c r="AB523" s="1"/>
      <c r="AC523" s="1"/>
      <c r="AD523" s="1"/>
      <c r="AE523" s="1"/>
      <c r="AF523" s="1"/>
      <c r="AG523" s="1"/>
      <c r="AH523" s="1"/>
      <c r="AI523" s="1"/>
    </row>
    <row r="524" spans="1:35" s="2" customFormat="1" ht="11.5" x14ac:dyDescent="0.25">
      <c r="A524" s="1"/>
      <c r="B524" s="230"/>
      <c r="C524" s="227"/>
      <c r="D524" s="227"/>
      <c r="E524" s="225"/>
      <c r="F524" s="226"/>
      <c r="G524" s="166"/>
      <c r="H524" s="226"/>
      <c r="I524" s="166"/>
      <c r="J524" s="226"/>
      <c r="K524" s="166"/>
      <c r="L524" s="226"/>
      <c r="M524" s="166"/>
      <c r="N524" s="226"/>
      <c r="O524" s="166"/>
      <c r="P524" s="226"/>
      <c r="Q524" s="166"/>
      <c r="R524" s="226"/>
      <c r="S524" s="1"/>
      <c r="T524" s="1"/>
      <c r="U524" s="1"/>
      <c r="V524" s="4"/>
      <c r="W524" s="4"/>
      <c r="X524" s="4"/>
      <c r="Y524" s="4"/>
      <c r="Z524" s="4"/>
      <c r="AA524" s="4"/>
      <c r="AB524" s="1"/>
      <c r="AC524" s="1"/>
      <c r="AD524" s="1"/>
      <c r="AE524" s="1"/>
      <c r="AF524" s="1"/>
      <c r="AG524" s="1"/>
      <c r="AH524" s="1"/>
      <c r="AI524" s="1"/>
    </row>
    <row r="525" spans="1:35" s="2" customFormat="1" ht="11.5" x14ac:dyDescent="0.25">
      <c r="A525" s="1"/>
      <c r="B525" s="230"/>
      <c r="C525" s="227"/>
      <c r="D525" s="227"/>
      <c r="E525" s="225"/>
      <c r="F525" s="226"/>
      <c r="G525" s="166"/>
      <c r="H525" s="226"/>
      <c r="I525" s="166"/>
      <c r="J525" s="226"/>
      <c r="K525" s="166"/>
      <c r="L525" s="226"/>
      <c r="M525" s="166"/>
      <c r="N525" s="226"/>
      <c r="O525" s="166"/>
      <c r="P525" s="226"/>
      <c r="Q525" s="166"/>
      <c r="R525" s="226"/>
      <c r="S525" s="1"/>
      <c r="T525" s="1"/>
      <c r="U525" s="1"/>
      <c r="V525" s="4"/>
      <c r="W525" s="4"/>
      <c r="X525" s="4"/>
      <c r="Y525" s="4"/>
      <c r="Z525" s="4"/>
      <c r="AA525" s="4"/>
      <c r="AB525" s="1"/>
      <c r="AC525" s="1"/>
      <c r="AD525" s="1"/>
      <c r="AE525" s="1"/>
      <c r="AF525" s="1"/>
      <c r="AG525" s="1"/>
      <c r="AH525" s="1"/>
      <c r="AI525" s="1"/>
    </row>
    <row r="526" spans="1:35" s="2" customFormat="1" ht="11.5" x14ac:dyDescent="0.25">
      <c r="A526" s="1"/>
      <c r="B526" s="230"/>
      <c r="C526" s="227"/>
      <c r="D526" s="227"/>
      <c r="E526" s="225"/>
      <c r="F526" s="226"/>
      <c r="G526" s="166"/>
      <c r="H526" s="226"/>
      <c r="I526" s="166"/>
      <c r="J526" s="226"/>
      <c r="K526" s="166"/>
      <c r="L526" s="226"/>
      <c r="M526" s="166"/>
      <c r="N526" s="226"/>
      <c r="O526" s="166"/>
      <c r="P526" s="226"/>
      <c r="Q526" s="166"/>
      <c r="R526" s="226"/>
      <c r="S526" s="1"/>
      <c r="T526" s="1"/>
      <c r="U526" s="1"/>
      <c r="V526" s="4"/>
      <c r="W526" s="4"/>
      <c r="X526" s="4"/>
      <c r="Y526" s="4"/>
      <c r="Z526" s="4"/>
      <c r="AA526" s="4"/>
      <c r="AB526" s="1"/>
      <c r="AC526" s="1"/>
      <c r="AD526" s="1"/>
      <c r="AE526" s="1"/>
      <c r="AF526" s="1"/>
      <c r="AG526" s="1"/>
      <c r="AH526" s="1"/>
      <c r="AI526" s="1"/>
    </row>
    <row r="527" spans="1:35" s="2" customFormat="1" ht="11.5" x14ac:dyDescent="0.25">
      <c r="A527" s="1"/>
      <c r="B527" s="230"/>
      <c r="C527" s="227"/>
      <c r="D527" s="227"/>
      <c r="E527" s="225"/>
      <c r="F527" s="226"/>
      <c r="G527" s="166"/>
      <c r="H527" s="226"/>
      <c r="I527" s="166"/>
      <c r="J527" s="226"/>
      <c r="K527" s="166"/>
      <c r="L527" s="226"/>
      <c r="M527" s="166"/>
      <c r="N527" s="226"/>
      <c r="O527" s="166"/>
      <c r="P527" s="226"/>
      <c r="Q527" s="166"/>
      <c r="R527" s="226"/>
      <c r="S527" s="1"/>
      <c r="T527" s="1"/>
      <c r="U527" s="1"/>
      <c r="V527" s="4"/>
      <c r="W527" s="4"/>
      <c r="X527" s="4"/>
      <c r="Y527" s="4"/>
      <c r="Z527" s="4"/>
      <c r="AA527" s="4"/>
      <c r="AB527" s="1"/>
      <c r="AC527" s="1"/>
      <c r="AD527" s="1"/>
      <c r="AE527" s="1"/>
      <c r="AF527" s="1"/>
      <c r="AG527" s="1"/>
      <c r="AH527" s="1"/>
      <c r="AI527" s="1"/>
    </row>
    <row r="528" spans="1:35" s="2" customFormat="1" ht="11.5" x14ac:dyDescent="0.25">
      <c r="A528" s="1"/>
      <c r="B528" s="230"/>
      <c r="C528" s="227"/>
      <c r="D528" s="227"/>
      <c r="E528" s="225"/>
      <c r="F528" s="226"/>
      <c r="G528" s="166"/>
      <c r="H528" s="226"/>
      <c r="I528" s="166"/>
      <c r="J528" s="226"/>
      <c r="K528" s="166"/>
      <c r="L528" s="226"/>
      <c r="M528" s="166"/>
      <c r="N528" s="226"/>
      <c r="O528" s="166"/>
      <c r="P528" s="226"/>
      <c r="Q528" s="166"/>
      <c r="R528" s="226"/>
      <c r="S528" s="1"/>
      <c r="T528" s="1"/>
      <c r="U528" s="1"/>
      <c r="V528" s="4"/>
      <c r="W528" s="4"/>
      <c r="X528" s="4"/>
      <c r="Y528" s="4"/>
      <c r="Z528" s="4"/>
      <c r="AA528" s="4"/>
      <c r="AB528" s="1"/>
      <c r="AC528" s="1"/>
      <c r="AD528" s="1"/>
      <c r="AE528" s="1"/>
      <c r="AF528" s="1"/>
      <c r="AG528" s="1"/>
      <c r="AH528" s="1"/>
      <c r="AI528" s="1"/>
    </row>
    <row r="529" spans="1:35" s="2" customFormat="1" ht="11.5" x14ac:dyDescent="0.25">
      <c r="A529" s="1"/>
      <c r="B529" s="230"/>
      <c r="C529" s="227"/>
      <c r="D529" s="227"/>
      <c r="E529" s="225"/>
      <c r="F529" s="226"/>
      <c r="G529" s="166"/>
      <c r="H529" s="226"/>
      <c r="I529" s="166"/>
      <c r="J529" s="226"/>
      <c r="K529" s="166"/>
      <c r="L529" s="226"/>
      <c r="M529" s="166"/>
      <c r="N529" s="226"/>
      <c r="O529" s="166"/>
      <c r="P529" s="226"/>
      <c r="Q529" s="166"/>
      <c r="R529" s="226"/>
      <c r="S529" s="1"/>
      <c r="T529" s="1"/>
      <c r="U529" s="1"/>
      <c r="V529" s="4"/>
      <c r="W529" s="4"/>
      <c r="X529" s="4"/>
      <c r="Y529" s="4"/>
      <c r="Z529" s="4"/>
      <c r="AA529" s="4"/>
      <c r="AB529" s="1"/>
      <c r="AC529" s="1"/>
      <c r="AD529" s="1"/>
      <c r="AE529" s="1"/>
      <c r="AF529" s="1"/>
      <c r="AG529" s="1"/>
      <c r="AH529" s="1"/>
      <c r="AI529" s="1"/>
    </row>
    <row r="530" spans="1:35" s="2" customFormat="1" ht="11.5" x14ac:dyDescent="0.25">
      <c r="A530" s="1"/>
      <c r="B530" s="230"/>
      <c r="C530" s="227"/>
      <c r="D530" s="227"/>
      <c r="E530" s="225"/>
      <c r="F530" s="226"/>
      <c r="G530" s="166"/>
      <c r="H530" s="226"/>
      <c r="I530" s="166"/>
      <c r="J530" s="226"/>
      <c r="K530" s="166"/>
      <c r="L530" s="226"/>
      <c r="M530" s="166"/>
      <c r="N530" s="226"/>
      <c r="O530" s="166"/>
      <c r="P530" s="226"/>
      <c r="Q530" s="166"/>
      <c r="R530" s="226"/>
      <c r="S530" s="1"/>
      <c r="T530" s="1"/>
      <c r="U530" s="1"/>
      <c r="V530" s="4"/>
      <c r="W530" s="4"/>
      <c r="X530" s="4"/>
      <c r="Y530" s="4"/>
      <c r="Z530" s="4"/>
      <c r="AA530" s="4"/>
      <c r="AB530" s="1"/>
      <c r="AC530" s="1"/>
      <c r="AD530" s="1"/>
      <c r="AE530" s="1"/>
      <c r="AF530" s="1"/>
      <c r="AG530" s="1"/>
      <c r="AH530" s="1"/>
      <c r="AI530" s="1"/>
    </row>
    <row r="531" spans="1:35" s="2" customFormat="1" ht="11.5" x14ac:dyDescent="0.25">
      <c r="A531" s="1"/>
      <c r="B531" s="230"/>
      <c r="C531" s="227"/>
      <c r="D531" s="227"/>
      <c r="E531" s="225"/>
      <c r="F531" s="226"/>
      <c r="G531" s="166"/>
      <c r="H531" s="226"/>
      <c r="I531" s="166"/>
      <c r="J531" s="226"/>
      <c r="K531" s="166"/>
      <c r="L531" s="226"/>
      <c r="M531" s="166"/>
      <c r="N531" s="226"/>
      <c r="O531" s="166"/>
      <c r="P531" s="226"/>
      <c r="Q531" s="166"/>
      <c r="R531" s="226"/>
      <c r="S531" s="1"/>
      <c r="T531" s="1"/>
      <c r="U531" s="1"/>
      <c r="V531" s="4"/>
      <c r="W531" s="4"/>
      <c r="X531" s="4"/>
      <c r="Y531" s="4"/>
      <c r="Z531" s="4"/>
      <c r="AA531" s="4"/>
      <c r="AB531" s="1"/>
      <c r="AC531" s="1"/>
      <c r="AD531" s="1"/>
      <c r="AE531" s="1"/>
      <c r="AF531" s="1"/>
      <c r="AG531" s="1"/>
      <c r="AH531" s="1"/>
      <c r="AI531" s="1"/>
    </row>
    <row r="532" spans="1:35" s="2" customFormat="1" ht="11.5" x14ac:dyDescent="0.25">
      <c r="A532" s="1"/>
      <c r="B532" s="230"/>
      <c r="C532" s="227"/>
      <c r="D532" s="227"/>
      <c r="E532" s="225"/>
      <c r="F532" s="226"/>
      <c r="G532" s="166"/>
      <c r="H532" s="226"/>
      <c r="I532" s="166"/>
      <c r="J532" s="226"/>
      <c r="K532" s="166"/>
      <c r="L532" s="226"/>
      <c r="M532" s="166"/>
      <c r="N532" s="226"/>
      <c r="O532" s="166"/>
      <c r="P532" s="226"/>
      <c r="Q532" s="166"/>
      <c r="R532" s="226"/>
      <c r="S532" s="1"/>
      <c r="T532" s="1"/>
      <c r="U532" s="1"/>
      <c r="V532" s="4"/>
      <c r="W532" s="4"/>
      <c r="X532" s="4"/>
      <c r="Y532" s="4"/>
      <c r="Z532" s="4"/>
      <c r="AA532" s="4"/>
      <c r="AB532" s="1"/>
      <c r="AC532" s="1"/>
      <c r="AD532" s="1"/>
      <c r="AE532" s="1"/>
      <c r="AF532" s="1"/>
      <c r="AG532" s="1"/>
      <c r="AH532" s="1"/>
      <c r="AI532" s="1"/>
    </row>
    <row r="533" spans="1:35" s="2" customFormat="1" ht="11.5" x14ac:dyDescent="0.25">
      <c r="A533" s="1"/>
      <c r="B533" s="230"/>
      <c r="C533" s="227"/>
      <c r="D533" s="227"/>
      <c r="E533" s="225"/>
      <c r="F533" s="226"/>
      <c r="G533" s="166"/>
      <c r="H533" s="226"/>
      <c r="I533" s="166"/>
      <c r="J533" s="226"/>
      <c r="K533" s="166"/>
      <c r="L533" s="226"/>
      <c r="M533" s="166"/>
      <c r="N533" s="226"/>
      <c r="O533" s="166"/>
      <c r="P533" s="226"/>
      <c r="Q533" s="166"/>
      <c r="R533" s="226"/>
      <c r="S533" s="1"/>
      <c r="T533" s="1"/>
      <c r="U533" s="1"/>
      <c r="V533" s="4"/>
      <c r="W533" s="4"/>
      <c r="X533" s="4"/>
      <c r="Y533" s="4"/>
      <c r="Z533" s="4"/>
      <c r="AA533" s="4"/>
      <c r="AB533" s="1"/>
      <c r="AC533" s="1"/>
      <c r="AD533" s="1"/>
      <c r="AE533" s="1"/>
      <c r="AF533" s="1"/>
      <c r="AG533" s="1"/>
      <c r="AH533" s="1"/>
      <c r="AI533" s="1"/>
    </row>
    <row r="534" spans="1:35" s="2" customFormat="1" ht="11.5" x14ac:dyDescent="0.25">
      <c r="A534" s="1"/>
      <c r="B534" s="230"/>
      <c r="C534" s="227"/>
      <c r="D534" s="227"/>
      <c r="E534" s="225"/>
      <c r="F534" s="226"/>
      <c r="G534" s="166"/>
      <c r="H534" s="226"/>
      <c r="I534" s="166"/>
      <c r="J534" s="226"/>
      <c r="K534" s="166"/>
      <c r="L534" s="226"/>
      <c r="M534" s="166"/>
      <c r="N534" s="226"/>
      <c r="O534" s="166"/>
      <c r="P534" s="226"/>
      <c r="Q534" s="166"/>
      <c r="R534" s="226"/>
      <c r="S534" s="1"/>
      <c r="T534" s="1"/>
      <c r="U534" s="1"/>
      <c r="V534" s="4"/>
      <c r="W534" s="4"/>
      <c r="X534" s="4"/>
      <c r="Y534" s="4"/>
      <c r="Z534" s="4"/>
      <c r="AA534" s="4"/>
      <c r="AB534" s="1"/>
      <c r="AC534" s="1"/>
      <c r="AD534" s="1"/>
      <c r="AE534" s="1"/>
      <c r="AF534" s="1"/>
      <c r="AG534" s="1"/>
      <c r="AH534" s="1"/>
      <c r="AI534" s="1"/>
    </row>
    <row r="535" spans="1:35" s="2" customFormat="1" ht="11.5" x14ac:dyDescent="0.25">
      <c r="A535" s="1"/>
      <c r="B535" s="230"/>
      <c r="C535" s="227"/>
      <c r="D535" s="227"/>
      <c r="E535" s="225"/>
      <c r="F535" s="226"/>
      <c r="G535" s="166"/>
      <c r="H535" s="226"/>
      <c r="I535" s="166"/>
      <c r="J535" s="226"/>
      <c r="K535" s="166"/>
      <c r="L535" s="226"/>
      <c r="M535" s="166"/>
      <c r="N535" s="226"/>
      <c r="O535" s="166"/>
      <c r="P535" s="226"/>
      <c r="Q535" s="166"/>
      <c r="R535" s="226"/>
      <c r="S535" s="1"/>
      <c r="T535" s="1"/>
      <c r="U535" s="1"/>
      <c r="V535" s="4"/>
      <c r="W535" s="4"/>
      <c r="X535" s="4"/>
      <c r="Y535" s="4"/>
      <c r="Z535" s="4"/>
      <c r="AA535" s="4"/>
      <c r="AB535" s="1"/>
      <c r="AC535" s="1"/>
      <c r="AD535" s="1"/>
      <c r="AE535" s="1"/>
      <c r="AF535" s="1"/>
      <c r="AG535" s="1"/>
      <c r="AH535" s="1"/>
      <c r="AI535" s="1"/>
    </row>
    <row r="536" spans="1:35" s="2" customFormat="1" ht="11.5" x14ac:dyDescent="0.25">
      <c r="A536" s="1"/>
      <c r="B536" s="230"/>
      <c r="C536" s="227"/>
      <c r="D536" s="227"/>
      <c r="E536" s="225"/>
      <c r="F536" s="226"/>
      <c r="G536" s="166"/>
      <c r="H536" s="226"/>
      <c r="I536" s="166"/>
      <c r="J536" s="226"/>
      <c r="K536" s="166"/>
      <c r="L536" s="226"/>
      <c r="M536" s="166"/>
      <c r="N536" s="226"/>
      <c r="O536" s="166"/>
      <c r="P536" s="226"/>
      <c r="Q536" s="166"/>
      <c r="R536" s="226"/>
      <c r="S536" s="1"/>
      <c r="T536" s="1"/>
      <c r="U536" s="1"/>
      <c r="V536" s="4"/>
      <c r="W536" s="4"/>
      <c r="X536" s="4"/>
      <c r="Y536" s="4"/>
      <c r="Z536" s="4"/>
      <c r="AA536" s="4"/>
      <c r="AB536" s="1"/>
      <c r="AC536" s="1"/>
      <c r="AD536" s="1"/>
      <c r="AE536" s="1"/>
      <c r="AF536" s="1"/>
      <c r="AG536" s="1"/>
      <c r="AH536" s="1"/>
      <c r="AI536" s="1"/>
    </row>
    <row r="537" spans="1:35" s="2" customFormat="1" ht="11.5" x14ac:dyDescent="0.25">
      <c r="A537" s="1"/>
      <c r="B537" s="230"/>
      <c r="C537" s="227"/>
      <c r="D537" s="227"/>
      <c r="E537" s="225"/>
      <c r="F537" s="226"/>
      <c r="G537" s="166"/>
      <c r="H537" s="226"/>
      <c r="I537" s="166"/>
      <c r="J537" s="226"/>
      <c r="K537" s="166"/>
      <c r="L537" s="226"/>
      <c r="M537" s="166"/>
      <c r="N537" s="226"/>
      <c r="O537" s="166"/>
      <c r="P537" s="226"/>
      <c r="Q537" s="166"/>
      <c r="R537" s="226"/>
      <c r="S537" s="1"/>
      <c r="T537" s="1"/>
      <c r="U537" s="1"/>
      <c r="V537" s="4"/>
      <c r="W537" s="4"/>
      <c r="X537" s="4"/>
      <c r="Y537" s="4"/>
      <c r="Z537" s="4"/>
      <c r="AA537" s="4"/>
      <c r="AB537" s="1"/>
      <c r="AC537" s="1"/>
      <c r="AD537" s="1"/>
      <c r="AE537" s="1"/>
      <c r="AF537" s="1"/>
      <c r="AG537" s="1"/>
      <c r="AH537" s="1"/>
      <c r="AI537" s="1"/>
    </row>
    <row r="538" spans="1:35" s="2" customFormat="1" ht="11.5" x14ac:dyDescent="0.25">
      <c r="A538" s="1"/>
      <c r="B538" s="230"/>
      <c r="C538" s="227"/>
      <c r="D538" s="227"/>
      <c r="E538" s="225"/>
      <c r="F538" s="226"/>
      <c r="G538" s="166"/>
      <c r="H538" s="226"/>
      <c r="I538" s="166"/>
      <c r="J538" s="226"/>
      <c r="K538" s="166"/>
      <c r="L538" s="226"/>
      <c r="M538" s="166"/>
      <c r="N538" s="226"/>
      <c r="O538" s="166"/>
      <c r="P538" s="226"/>
      <c r="Q538" s="166"/>
      <c r="R538" s="226"/>
      <c r="S538" s="1"/>
      <c r="T538" s="1"/>
      <c r="U538" s="1"/>
      <c r="V538" s="4"/>
      <c r="W538" s="4"/>
      <c r="X538" s="4"/>
      <c r="Y538" s="4"/>
      <c r="Z538" s="4"/>
      <c r="AA538" s="4"/>
      <c r="AB538" s="1"/>
      <c r="AC538" s="1"/>
      <c r="AD538" s="1"/>
      <c r="AE538" s="1"/>
      <c r="AF538" s="1"/>
      <c r="AG538" s="1"/>
      <c r="AH538" s="1"/>
      <c r="AI538" s="1"/>
    </row>
    <row r="539" spans="1:35" s="2" customFormat="1" ht="11.5" x14ac:dyDescent="0.25">
      <c r="A539" s="1"/>
      <c r="B539" s="230"/>
      <c r="C539" s="227"/>
      <c r="D539" s="227"/>
      <c r="E539" s="225"/>
      <c r="F539" s="226"/>
      <c r="G539" s="166"/>
      <c r="H539" s="226"/>
      <c r="I539" s="166"/>
      <c r="J539" s="226"/>
      <c r="K539" s="166"/>
      <c r="L539" s="226"/>
      <c r="M539" s="166"/>
      <c r="N539" s="226"/>
      <c r="O539" s="166"/>
      <c r="P539" s="226"/>
      <c r="Q539" s="166"/>
      <c r="R539" s="226"/>
      <c r="S539" s="1"/>
      <c r="T539" s="1"/>
      <c r="U539" s="1"/>
      <c r="V539" s="4"/>
      <c r="W539" s="4"/>
      <c r="X539" s="4"/>
      <c r="Y539" s="4"/>
      <c r="Z539" s="4"/>
      <c r="AA539" s="4"/>
      <c r="AB539" s="1"/>
      <c r="AC539" s="1"/>
      <c r="AD539" s="1"/>
      <c r="AE539" s="1"/>
      <c r="AF539" s="1"/>
      <c r="AG539" s="1"/>
      <c r="AH539" s="1"/>
      <c r="AI539" s="1"/>
    </row>
    <row r="540" spans="1:35" s="2" customFormat="1" ht="11.5" x14ac:dyDescent="0.25">
      <c r="A540" s="1"/>
      <c r="B540" s="227"/>
      <c r="C540" s="166"/>
      <c r="D540" s="225"/>
      <c r="E540" s="225"/>
      <c r="F540" s="226"/>
      <c r="G540" s="166"/>
      <c r="H540" s="226"/>
      <c r="I540" s="166"/>
      <c r="J540" s="226"/>
      <c r="K540" s="166"/>
      <c r="L540" s="226"/>
      <c r="M540" s="166"/>
      <c r="N540" s="226"/>
      <c r="O540" s="166"/>
      <c r="P540" s="226"/>
      <c r="Q540" s="166"/>
      <c r="R540" s="226"/>
      <c r="S540" s="1"/>
      <c r="T540" s="1"/>
      <c r="U540" s="1"/>
      <c r="V540" s="4"/>
      <c r="W540" s="4"/>
      <c r="X540" s="4"/>
      <c r="Y540" s="4"/>
      <c r="Z540" s="4"/>
      <c r="AA540" s="4"/>
      <c r="AB540" s="1"/>
      <c r="AC540" s="1"/>
      <c r="AD540" s="1"/>
      <c r="AE540" s="1"/>
      <c r="AF540" s="1"/>
      <c r="AG540" s="1"/>
      <c r="AH540" s="1"/>
      <c r="AI540" s="1"/>
    </row>
    <row r="541" spans="1:35" s="2" customFormat="1" ht="11.5" x14ac:dyDescent="0.25">
      <c r="A541" s="1"/>
      <c r="B541" s="227"/>
      <c r="C541" s="166"/>
      <c r="D541" s="225"/>
      <c r="E541" s="225"/>
      <c r="F541" s="226"/>
      <c r="G541" s="166"/>
      <c r="H541" s="226"/>
      <c r="I541" s="166"/>
      <c r="J541" s="226"/>
      <c r="K541" s="166"/>
      <c r="L541" s="226"/>
      <c r="M541" s="166"/>
      <c r="N541" s="226"/>
      <c r="O541" s="166"/>
      <c r="P541" s="226"/>
      <c r="Q541" s="166"/>
      <c r="R541" s="226"/>
      <c r="S541" s="1"/>
      <c r="T541" s="1"/>
      <c r="U541" s="1"/>
      <c r="V541" s="4"/>
      <c r="W541" s="4"/>
      <c r="X541" s="4"/>
      <c r="Y541" s="4"/>
      <c r="Z541" s="4"/>
      <c r="AA541" s="4"/>
      <c r="AB541" s="1"/>
      <c r="AC541" s="1"/>
      <c r="AD541" s="1"/>
      <c r="AE541" s="1"/>
      <c r="AF541" s="1"/>
      <c r="AG541" s="1"/>
      <c r="AH541" s="1"/>
      <c r="AI541" s="1"/>
    </row>
    <row r="542" spans="1:35" ht="11.5" x14ac:dyDescent="0.25">
      <c r="B542" s="166"/>
      <c r="C542" s="166"/>
      <c r="D542" s="225"/>
      <c r="E542" s="225"/>
      <c r="F542" s="226"/>
      <c r="G542" s="166"/>
      <c r="H542" s="226"/>
      <c r="I542" s="166"/>
      <c r="J542" s="226"/>
      <c r="K542" s="166"/>
      <c r="L542" s="226"/>
      <c r="M542" s="166"/>
      <c r="N542" s="226"/>
      <c r="O542" s="166"/>
      <c r="P542" s="226"/>
      <c r="Q542" s="166"/>
      <c r="R542" s="226"/>
    </row>
    <row r="543" spans="1:35" ht="11.5" x14ac:dyDescent="0.25">
      <c r="B543" s="166"/>
      <c r="C543" s="166"/>
      <c r="D543" s="225"/>
      <c r="E543" s="225"/>
      <c r="F543" s="226"/>
      <c r="G543" s="166"/>
      <c r="H543" s="226"/>
      <c r="I543" s="166"/>
      <c r="J543" s="226"/>
      <c r="K543" s="166"/>
      <c r="L543" s="226"/>
      <c r="M543" s="166"/>
      <c r="N543" s="226"/>
      <c r="O543" s="166"/>
      <c r="P543" s="226"/>
      <c r="Q543" s="166"/>
      <c r="R543" s="226"/>
    </row>
    <row r="544" spans="1:35" ht="11.5" x14ac:dyDescent="0.25">
      <c r="B544" s="166"/>
      <c r="C544" s="166"/>
      <c r="D544" s="225"/>
      <c r="E544" s="225"/>
      <c r="F544" s="226"/>
      <c r="G544" s="166"/>
      <c r="H544" s="226"/>
      <c r="I544" s="166"/>
      <c r="J544" s="226"/>
      <c r="K544" s="166"/>
      <c r="L544" s="226"/>
      <c r="M544" s="166"/>
      <c r="N544" s="226"/>
      <c r="O544" s="166"/>
      <c r="P544" s="226"/>
      <c r="Q544" s="166"/>
      <c r="R544" s="226"/>
    </row>
    <row r="545" spans="2:18" ht="11.5" x14ac:dyDescent="0.25">
      <c r="B545" s="166"/>
      <c r="C545" s="166"/>
      <c r="D545" s="225"/>
      <c r="E545" s="225"/>
      <c r="F545" s="226"/>
      <c r="G545" s="166"/>
      <c r="H545" s="226"/>
      <c r="I545" s="166"/>
      <c r="J545" s="226"/>
      <c r="K545" s="166"/>
      <c r="L545" s="226"/>
      <c r="M545" s="166"/>
      <c r="N545" s="226"/>
      <c r="O545" s="166"/>
      <c r="P545" s="226"/>
      <c r="Q545" s="166"/>
      <c r="R545" s="226"/>
    </row>
    <row r="546" spans="2:18" ht="11.5" x14ac:dyDescent="0.25">
      <c r="B546" s="166"/>
      <c r="C546" s="166"/>
      <c r="D546" s="225"/>
      <c r="E546" s="225"/>
      <c r="F546" s="226"/>
      <c r="G546" s="166"/>
      <c r="H546" s="226"/>
      <c r="I546" s="166"/>
      <c r="J546" s="226"/>
      <c r="K546" s="166"/>
      <c r="L546" s="226"/>
      <c r="M546" s="166"/>
      <c r="N546" s="226"/>
      <c r="O546" s="166"/>
      <c r="P546" s="226"/>
      <c r="Q546" s="166"/>
      <c r="R546" s="226"/>
    </row>
    <row r="547" spans="2:18" ht="11.5" x14ac:dyDescent="0.25">
      <c r="B547" s="166"/>
      <c r="C547" s="166"/>
      <c r="D547" s="225"/>
      <c r="E547" s="225"/>
      <c r="F547" s="226"/>
      <c r="G547" s="166"/>
      <c r="H547" s="226"/>
      <c r="I547" s="166"/>
      <c r="J547" s="226"/>
      <c r="K547" s="166"/>
      <c r="L547" s="226"/>
      <c r="M547" s="166"/>
      <c r="N547" s="226"/>
      <c r="O547" s="166"/>
      <c r="P547" s="226"/>
      <c r="Q547" s="166"/>
      <c r="R547" s="226"/>
    </row>
    <row r="548" spans="2:18" ht="11.5" x14ac:dyDescent="0.25">
      <c r="B548" s="166"/>
      <c r="C548" s="166"/>
      <c r="D548" s="225"/>
      <c r="E548" s="225"/>
      <c r="F548" s="226"/>
      <c r="G548" s="166"/>
      <c r="H548" s="226"/>
      <c r="I548" s="166"/>
      <c r="J548" s="226"/>
      <c r="K548" s="166"/>
      <c r="L548" s="226"/>
      <c r="M548" s="166"/>
      <c r="N548" s="226"/>
      <c r="O548" s="166"/>
      <c r="P548" s="226"/>
      <c r="Q548" s="166"/>
      <c r="R548" s="226"/>
    </row>
    <row r="549" spans="2:18" ht="11.5" x14ac:dyDescent="0.25">
      <c r="B549" s="166"/>
      <c r="C549" s="166"/>
      <c r="D549" s="225"/>
      <c r="E549" s="225"/>
      <c r="F549" s="226"/>
      <c r="G549" s="166"/>
      <c r="H549" s="226"/>
      <c r="I549" s="166"/>
      <c r="J549" s="226"/>
      <c r="K549" s="166"/>
      <c r="L549" s="226"/>
      <c r="M549" s="166"/>
      <c r="N549" s="226"/>
      <c r="O549" s="166"/>
      <c r="P549" s="226"/>
      <c r="Q549" s="166"/>
      <c r="R549" s="226"/>
    </row>
    <row r="550" spans="2:18" ht="11.5" x14ac:dyDescent="0.25">
      <c r="B550" s="166"/>
      <c r="C550" s="166"/>
      <c r="D550" s="225"/>
      <c r="E550" s="225"/>
      <c r="F550" s="226"/>
      <c r="G550" s="166"/>
      <c r="H550" s="226"/>
      <c r="I550" s="166"/>
      <c r="J550" s="226"/>
      <c r="K550" s="166"/>
      <c r="L550" s="226"/>
      <c r="M550" s="166"/>
      <c r="N550" s="226"/>
      <c r="O550" s="166"/>
      <c r="P550" s="226"/>
      <c r="Q550" s="166"/>
      <c r="R550" s="226"/>
    </row>
    <row r="551" spans="2:18" ht="11.5" x14ac:dyDescent="0.25">
      <c r="B551" s="166"/>
      <c r="C551" s="166"/>
      <c r="D551" s="225"/>
      <c r="E551" s="225"/>
      <c r="F551" s="226"/>
      <c r="G551" s="166"/>
      <c r="H551" s="226"/>
      <c r="I551" s="166"/>
      <c r="J551" s="226"/>
      <c r="K551" s="166"/>
      <c r="L551" s="226"/>
      <c r="M551" s="166"/>
      <c r="N551" s="226"/>
      <c r="O551" s="166"/>
      <c r="P551" s="226"/>
      <c r="Q551" s="166"/>
      <c r="R551" s="226"/>
    </row>
    <row r="552" spans="2:18" ht="11.5" x14ac:dyDescent="0.25">
      <c r="B552" s="166"/>
      <c r="C552" s="166"/>
      <c r="D552" s="225"/>
      <c r="E552" s="225"/>
      <c r="F552" s="226"/>
      <c r="G552" s="166"/>
      <c r="H552" s="226"/>
      <c r="I552" s="166"/>
      <c r="J552" s="226"/>
      <c r="K552" s="166"/>
      <c r="L552" s="226"/>
      <c r="M552" s="166"/>
      <c r="N552" s="226"/>
      <c r="O552" s="166"/>
      <c r="P552" s="226"/>
      <c r="Q552" s="166"/>
      <c r="R552" s="226"/>
    </row>
    <row r="553" spans="2:18" ht="11.5" x14ac:dyDescent="0.25">
      <c r="B553" s="166"/>
      <c r="C553" s="166"/>
      <c r="D553" s="225"/>
      <c r="E553" s="225"/>
      <c r="F553" s="226"/>
      <c r="G553" s="166"/>
      <c r="H553" s="226"/>
      <c r="I553" s="166"/>
      <c r="J553" s="226"/>
      <c r="K553" s="166"/>
      <c r="L553" s="226"/>
      <c r="M553" s="166"/>
      <c r="N553" s="226"/>
      <c r="O553" s="166"/>
      <c r="P553" s="226"/>
      <c r="Q553" s="166"/>
      <c r="R553" s="226"/>
    </row>
    <row r="554" spans="2:18" ht="11.5" x14ac:dyDescent="0.25">
      <c r="B554" s="166"/>
      <c r="C554" s="166"/>
      <c r="D554" s="225"/>
      <c r="E554" s="225"/>
      <c r="F554" s="226"/>
      <c r="G554" s="166"/>
      <c r="H554" s="226"/>
      <c r="I554" s="166"/>
      <c r="J554" s="226"/>
      <c r="K554" s="166"/>
      <c r="L554" s="226"/>
      <c r="M554" s="166"/>
      <c r="N554" s="226"/>
      <c r="O554" s="166"/>
      <c r="P554" s="226"/>
      <c r="Q554" s="166"/>
      <c r="R554" s="226"/>
    </row>
    <row r="555" spans="2:18" ht="11.5" x14ac:dyDescent="0.25">
      <c r="B555" s="166"/>
      <c r="C555" s="166"/>
      <c r="D555" s="225"/>
      <c r="E555" s="225"/>
      <c r="F555" s="226"/>
      <c r="G555" s="166"/>
      <c r="H555" s="226"/>
      <c r="I555" s="166"/>
      <c r="J555" s="226"/>
      <c r="K555" s="166"/>
      <c r="L555" s="226"/>
      <c r="M555" s="166"/>
      <c r="N555" s="226"/>
      <c r="O555" s="166"/>
      <c r="P555" s="226"/>
      <c r="Q555" s="166"/>
      <c r="R555" s="226"/>
    </row>
    <row r="556" spans="2:18" ht="11.5" x14ac:dyDescent="0.25">
      <c r="B556" s="166"/>
      <c r="C556" s="166"/>
      <c r="D556" s="225"/>
      <c r="E556" s="225"/>
      <c r="F556" s="226"/>
      <c r="G556" s="166"/>
      <c r="H556" s="226"/>
      <c r="I556" s="166"/>
      <c r="J556" s="226"/>
      <c r="K556" s="166"/>
      <c r="L556" s="226"/>
      <c r="M556" s="166"/>
      <c r="N556" s="226"/>
      <c r="O556" s="166"/>
      <c r="P556" s="226"/>
      <c r="Q556" s="166"/>
      <c r="R556" s="226"/>
    </row>
    <row r="557" spans="2:18" ht="11.5" x14ac:dyDescent="0.25">
      <c r="B557" s="166"/>
      <c r="C557" s="166"/>
      <c r="D557" s="225"/>
      <c r="E557" s="225"/>
      <c r="F557" s="226"/>
      <c r="G557" s="166"/>
      <c r="H557" s="226"/>
      <c r="I557" s="166"/>
      <c r="J557" s="226"/>
      <c r="K557" s="166"/>
      <c r="L557" s="226"/>
      <c r="M557" s="166"/>
      <c r="N557" s="226"/>
      <c r="O557" s="166"/>
      <c r="P557" s="226"/>
      <c r="Q557" s="166"/>
      <c r="R557" s="226"/>
    </row>
    <row r="558" spans="2:18" ht="11.5" x14ac:dyDescent="0.25">
      <c r="B558" s="166"/>
      <c r="C558" s="166"/>
      <c r="D558" s="225"/>
      <c r="E558" s="225"/>
      <c r="F558" s="226"/>
      <c r="G558" s="166"/>
      <c r="H558" s="226"/>
      <c r="I558" s="166"/>
      <c r="J558" s="226"/>
      <c r="K558" s="166"/>
      <c r="L558" s="226"/>
      <c r="M558" s="166"/>
      <c r="N558" s="226"/>
      <c r="O558" s="166"/>
      <c r="P558" s="226"/>
      <c r="Q558" s="166"/>
      <c r="R558" s="226"/>
    </row>
    <row r="559" spans="2:18" ht="11.5" x14ac:dyDescent="0.25">
      <c r="B559" s="166"/>
      <c r="C559" s="166"/>
      <c r="D559" s="225"/>
      <c r="E559" s="225"/>
      <c r="F559" s="226"/>
      <c r="G559" s="166"/>
      <c r="H559" s="226"/>
      <c r="I559" s="166"/>
      <c r="J559" s="226"/>
      <c r="K559" s="166"/>
      <c r="L559" s="226"/>
      <c r="M559" s="166"/>
      <c r="N559" s="226"/>
      <c r="O559" s="166"/>
      <c r="P559" s="226"/>
      <c r="Q559" s="166"/>
      <c r="R559" s="226"/>
    </row>
    <row r="560" spans="2:18" ht="11.5" x14ac:dyDescent="0.25">
      <c r="B560" s="166"/>
      <c r="C560" s="166"/>
      <c r="D560" s="225"/>
      <c r="E560" s="225"/>
      <c r="F560" s="226"/>
      <c r="G560" s="166"/>
      <c r="H560" s="226"/>
      <c r="I560" s="166"/>
      <c r="J560" s="226"/>
      <c r="K560" s="166"/>
      <c r="L560" s="226"/>
      <c r="M560" s="166"/>
      <c r="N560" s="226"/>
      <c r="O560" s="166"/>
      <c r="P560" s="226"/>
      <c r="Q560" s="166"/>
      <c r="R560" s="226"/>
    </row>
    <row r="561" spans="2:18" ht="11.5" x14ac:dyDescent="0.25">
      <c r="B561" s="166"/>
      <c r="C561" s="166"/>
      <c r="D561" s="225"/>
      <c r="E561" s="225"/>
      <c r="F561" s="226"/>
      <c r="G561" s="166"/>
      <c r="H561" s="226"/>
      <c r="I561" s="166"/>
      <c r="J561" s="226"/>
      <c r="K561" s="166"/>
      <c r="L561" s="226"/>
      <c r="M561" s="166"/>
      <c r="N561" s="226"/>
      <c r="O561" s="166"/>
      <c r="P561" s="226"/>
      <c r="Q561" s="166"/>
      <c r="R561" s="226"/>
    </row>
    <row r="562" spans="2:18" ht="11.5" x14ac:dyDescent="0.25">
      <c r="B562" s="166"/>
      <c r="C562" s="166"/>
      <c r="D562" s="225"/>
      <c r="E562" s="225"/>
      <c r="F562" s="226"/>
      <c r="G562" s="166"/>
      <c r="H562" s="226"/>
      <c r="I562" s="166"/>
      <c r="J562" s="226"/>
      <c r="K562" s="166"/>
      <c r="L562" s="226"/>
      <c r="M562" s="166"/>
      <c r="N562" s="226"/>
      <c r="O562" s="166"/>
      <c r="P562" s="226"/>
      <c r="Q562" s="166"/>
      <c r="R562" s="226"/>
    </row>
    <row r="563" spans="2:18" ht="11.5" x14ac:dyDescent="0.25">
      <c r="B563" s="166"/>
      <c r="C563" s="166"/>
      <c r="D563" s="225"/>
      <c r="E563" s="225"/>
      <c r="F563" s="226"/>
      <c r="G563" s="166"/>
      <c r="H563" s="226"/>
      <c r="I563" s="166"/>
      <c r="J563" s="226"/>
      <c r="K563" s="166"/>
      <c r="L563" s="226"/>
      <c r="M563" s="166"/>
      <c r="N563" s="226"/>
      <c r="O563" s="166"/>
      <c r="P563" s="226"/>
      <c r="Q563" s="166"/>
      <c r="R563" s="226"/>
    </row>
    <row r="564" spans="2:18" ht="11.5" x14ac:dyDescent="0.25">
      <c r="B564" s="166"/>
      <c r="C564" s="166"/>
      <c r="D564" s="225"/>
      <c r="E564" s="225"/>
      <c r="F564" s="226"/>
      <c r="G564" s="166"/>
      <c r="H564" s="226"/>
      <c r="I564" s="166"/>
      <c r="J564" s="226"/>
      <c r="K564" s="166"/>
      <c r="L564" s="226"/>
      <c r="M564" s="166"/>
      <c r="N564" s="226"/>
      <c r="O564" s="166"/>
      <c r="P564" s="226"/>
      <c r="Q564" s="166"/>
      <c r="R564" s="226"/>
    </row>
    <row r="565" spans="2:18" ht="11.5" x14ac:dyDescent="0.25">
      <c r="B565" s="166"/>
      <c r="C565" s="166"/>
      <c r="D565" s="225"/>
      <c r="E565" s="225"/>
      <c r="F565" s="226"/>
      <c r="G565" s="166"/>
      <c r="H565" s="226"/>
      <c r="I565" s="166"/>
      <c r="J565" s="226"/>
      <c r="K565" s="166"/>
      <c r="L565" s="226"/>
      <c r="M565" s="166"/>
      <c r="N565" s="226"/>
      <c r="O565" s="166"/>
      <c r="P565" s="226"/>
      <c r="Q565" s="166"/>
      <c r="R565" s="226"/>
    </row>
    <row r="566" spans="2:18" ht="11.5" x14ac:dyDescent="0.25">
      <c r="B566" s="166"/>
      <c r="C566" s="166"/>
      <c r="D566" s="225"/>
      <c r="E566" s="225"/>
      <c r="F566" s="226"/>
      <c r="G566" s="166"/>
      <c r="H566" s="226"/>
      <c r="I566" s="166"/>
      <c r="J566" s="226"/>
      <c r="K566" s="166"/>
      <c r="L566" s="226"/>
      <c r="M566" s="166"/>
      <c r="N566" s="226"/>
      <c r="O566" s="166"/>
      <c r="P566" s="226"/>
      <c r="Q566" s="166"/>
      <c r="R566" s="226"/>
    </row>
    <row r="567" spans="2:18" ht="11.5" x14ac:dyDescent="0.25">
      <c r="B567" s="166"/>
      <c r="C567" s="166"/>
      <c r="D567" s="225"/>
      <c r="E567" s="225"/>
      <c r="F567" s="226"/>
      <c r="G567" s="166"/>
      <c r="H567" s="226"/>
      <c r="I567" s="166"/>
      <c r="J567" s="226"/>
      <c r="K567" s="166"/>
      <c r="L567" s="226"/>
      <c r="M567" s="166"/>
      <c r="N567" s="226"/>
      <c r="O567" s="166"/>
      <c r="P567" s="226"/>
      <c r="Q567" s="166"/>
      <c r="R567" s="226"/>
    </row>
    <row r="568" spans="2:18" ht="11.5" x14ac:dyDescent="0.25">
      <c r="B568" s="166"/>
      <c r="C568" s="166"/>
      <c r="D568" s="225"/>
      <c r="E568" s="225"/>
      <c r="F568" s="226"/>
      <c r="G568" s="166"/>
      <c r="H568" s="226"/>
      <c r="I568" s="166"/>
      <c r="J568" s="226"/>
      <c r="K568" s="166"/>
      <c r="L568" s="226"/>
      <c r="M568" s="166"/>
      <c r="N568" s="226"/>
      <c r="O568" s="166"/>
      <c r="P568" s="226"/>
      <c r="Q568" s="166"/>
      <c r="R568" s="226"/>
    </row>
    <row r="569" spans="2:18" ht="11.5" x14ac:dyDescent="0.25">
      <c r="B569" s="166"/>
      <c r="C569" s="166"/>
      <c r="D569" s="225"/>
      <c r="E569" s="225"/>
      <c r="F569" s="226"/>
      <c r="G569" s="166"/>
      <c r="H569" s="226"/>
      <c r="I569" s="166"/>
      <c r="J569" s="226"/>
      <c r="K569" s="166"/>
      <c r="L569" s="226"/>
      <c r="M569" s="166"/>
      <c r="N569" s="226"/>
      <c r="O569" s="166"/>
      <c r="P569" s="226"/>
      <c r="Q569" s="166"/>
      <c r="R569" s="226"/>
    </row>
    <row r="570" spans="2:18" ht="11.5" x14ac:dyDescent="0.25">
      <c r="B570" s="166"/>
      <c r="C570" s="166"/>
      <c r="D570" s="225"/>
      <c r="E570" s="225"/>
      <c r="F570" s="226"/>
      <c r="G570" s="166"/>
      <c r="H570" s="226"/>
      <c r="I570" s="166"/>
      <c r="J570" s="226"/>
      <c r="K570" s="166"/>
      <c r="L570" s="226"/>
      <c r="M570" s="166"/>
      <c r="N570" s="226"/>
      <c r="O570" s="166"/>
      <c r="P570" s="226"/>
      <c r="Q570" s="166"/>
      <c r="R570" s="226"/>
    </row>
    <row r="571" spans="2:18" ht="11.5" x14ac:dyDescent="0.25">
      <c r="B571" s="166"/>
      <c r="C571" s="166"/>
      <c r="D571" s="225"/>
      <c r="E571" s="225"/>
      <c r="F571" s="226"/>
      <c r="G571" s="166"/>
      <c r="H571" s="226"/>
      <c r="I571" s="166"/>
      <c r="J571" s="226"/>
      <c r="K571" s="166"/>
      <c r="L571" s="226"/>
      <c r="M571" s="166"/>
      <c r="N571" s="226"/>
      <c r="O571" s="166"/>
      <c r="P571" s="226"/>
      <c r="Q571" s="166"/>
      <c r="R571" s="226"/>
    </row>
    <row r="572" spans="2:18" ht="11.5" x14ac:dyDescent="0.25">
      <c r="B572" s="166"/>
      <c r="C572" s="166"/>
      <c r="D572" s="225"/>
      <c r="E572" s="225"/>
      <c r="F572" s="226"/>
      <c r="G572" s="166"/>
      <c r="H572" s="226"/>
      <c r="I572" s="166"/>
      <c r="J572" s="226"/>
      <c r="K572" s="166"/>
      <c r="L572" s="226"/>
      <c r="M572" s="166"/>
      <c r="N572" s="226"/>
      <c r="O572" s="166"/>
      <c r="P572" s="226"/>
      <c r="Q572" s="166"/>
      <c r="R572" s="226"/>
    </row>
    <row r="573" spans="2:18" ht="11.5" x14ac:dyDescent="0.25">
      <c r="B573" s="166"/>
      <c r="C573" s="166"/>
      <c r="D573" s="225"/>
      <c r="E573" s="225"/>
      <c r="F573" s="226"/>
      <c r="G573" s="166"/>
      <c r="H573" s="226"/>
      <c r="I573" s="166"/>
      <c r="J573" s="226"/>
      <c r="K573" s="166"/>
      <c r="L573" s="226"/>
      <c r="M573" s="166"/>
      <c r="N573" s="226"/>
      <c r="O573" s="166"/>
      <c r="P573" s="226"/>
      <c r="Q573" s="166"/>
      <c r="R573" s="226"/>
    </row>
    <row r="574" spans="2:18" ht="11.5" x14ac:dyDescent="0.25">
      <c r="B574" s="166"/>
      <c r="C574" s="166"/>
      <c r="D574" s="225"/>
      <c r="E574" s="225"/>
      <c r="F574" s="226"/>
      <c r="G574" s="166"/>
      <c r="H574" s="226"/>
      <c r="I574" s="166"/>
      <c r="J574" s="226"/>
      <c r="K574" s="166"/>
      <c r="L574" s="226"/>
      <c r="M574" s="166"/>
      <c r="N574" s="226"/>
      <c r="O574" s="166"/>
      <c r="P574" s="226"/>
      <c r="Q574" s="166"/>
      <c r="R574" s="226"/>
    </row>
    <row r="575" spans="2:18" ht="11.5" x14ac:dyDescent="0.25">
      <c r="B575" s="166"/>
      <c r="C575" s="166"/>
      <c r="D575" s="225"/>
      <c r="E575" s="225"/>
      <c r="F575" s="226"/>
      <c r="G575" s="166"/>
      <c r="H575" s="226"/>
      <c r="I575" s="166"/>
      <c r="J575" s="226"/>
      <c r="K575" s="166"/>
      <c r="L575" s="226"/>
      <c r="M575" s="166"/>
      <c r="N575" s="226"/>
      <c r="O575" s="166"/>
      <c r="P575" s="226"/>
      <c r="Q575" s="166"/>
      <c r="R575" s="226"/>
    </row>
    <row r="576" spans="2:18" ht="11.5" x14ac:dyDescent="0.25">
      <c r="B576" s="166"/>
      <c r="C576" s="166"/>
      <c r="D576" s="225"/>
      <c r="E576" s="225"/>
      <c r="F576" s="226"/>
      <c r="G576" s="166"/>
      <c r="H576" s="226"/>
      <c r="I576" s="166"/>
      <c r="J576" s="226"/>
      <c r="K576" s="166"/>
      <c r="L576" s="226"/>
      <c r="M576" s="166"/>
      <c r="N576" s="226"/>
      <c r="O576" s="166"/>
      <c r="P576" s="226"/>
      <c r="Q576" s="166"/>
      <c r="R576" s="226"/>
    </row>
    <row r="577" spans="2:18" ht="11.5" x14ac:dyDescent="0.25">
      <c r="B577" s="166"/>
      <c r="C577" s="166"/>
      <c r="D577" s="225"/>
      <c r="E577" s="225"/>
      <c r="F577" s="226"/>
      <c r="G577" s="166"/>
      <c r="H577" s="226"/>
      <c r="I577" s="166"/>
      <c r="J577" s="226"/>
      <c r="K577" s="166"/>
      <c r="L577" s="226"/>
      <c r="M577" s="166"/>
      <c r="N577" s="226"/>
      <c r="O577" s="166"/>
      <c r="P577" s="226"/>
      <c r="Q577" s="166"/>
      <c r="R577" s="226"/>
    </row>
    <row r="578" spans="2:18" ht="11.5" x14ac:dyDescent="0.25">
      <c r="B578" s="166"/>
      <c r="C578" s="166"/>
      <c r="D578" s="225"/>
      <c r="E578" s="225"/>
      <c r="F578" s="226"/>
      <c r="G578" s="166"/>
      <c r="H578" s="226"/>
      <c r="I578" s="166"/>
      <c r="J578" s="226"/>
      <c r="K578" s="166"/>
      <c r="L578" s="226"/>
      <c r="M578" s="166"/>
      <c r="N578" s="226"/>
      <c r="O578" s="166"/>
      <c r="P578" s="226"/>
      <c r="Q578" s="166"/>
      <c r="R578" s="226"/>
    </row>
    <row r="579" spans="2:18" ht="11.5" x14ac:dyDescent="0.25">
      <c r="B579" s="166"/>
      <c r="C579" s="166"/>
      <c r="D579" s="225"/>
      <c r="E579" s="225"/>
      <c r="F579" s="226"/>
      <c r="G579" s="166"/>
      <c r="H579" s="226"/>
      <c r="I579" s="166"/>
      <c r="J579" s="226"/>
      <c r="K579" s="166"/>
      <c r="L579" s="226"/>
      <c r="M579" s="166"/>
      <c r="N579" s="226"/>
      <c r="O579" s="166"/>
      <c r="P579" s="226"/>
      <c r="Q579" s="166"/>
      <c r="R579" s="226"/>
    </row>
    <row r="580" spans="2:18" ht="11.5" x14ac:dyDescent="0.25">
      <c r="B580" s="166"/>
      <c r="C580" s="166"/>
      <c r="D580" s="225"/>
      <c r="E580" s="225"/>
      <c r="F580" s="226"/>
      <c r="G580" s="166"/>
      <c r="H580" s="226"/>
      <c r="I580" s="166"/>
      <c r="J580" s="226"/>
      <c r="K580" s="166"/>
      <c r="L580" s="226"/>
      <c r="M580" s="166"/>
      <c r="N580" s="226"/>
      <c r="O580" s="166"/>
      <c r="P580" s="226"/>
      <c r="Q580" s="166"/>
      <c r="R580" s="226"/>
    </row>
    <row r="581" spans="2:18" ht="11.5" x14ac:dyDescent="0.25">
      <c r="B581" s="166"/>
      <c r="C581" s="166"/>
      <c r="D581" s="225"/>
      <c r="E581" s="225"/>
      <c r="F581" s="226"/>
      <c r="G581" s="166"/>
      <c r="H581" s="226"/>
      <c r="I581" s="166"/>
      <c r="J581" s="226"/>
      <c r="K581" s="166"/>
      <c r="L581" s="226"/>
      <c r="M581" s="166"/>
      <c r="N581" s="226"/>
      <c r="O581" s="166"/>
      <c r="P581" s="226"/>
      <c r="Q581" s="166"/>
      <c r="R581" s="226"/>
    </row>
    <row r="582" spans="2:18" ht="11.5" x14ac:dyDescent="0.25">
      <c r="B582" s="166"/>
      <c r="C582" s="166"/>
      <c r="D582" s="225"/>
      <c r="E582" s="225"/>
      <c r="F582" s="226"/>
      <c r="G582" s="166"/>
      <c r="H582" s="226"/>
      <c r="I582" s="166"/>
      <c r="J582" s="226"/>
      <c r="K582" s="166"/>
      <c r="L582" s="226"/>
      <c r="M582" s="166"/>
      <c r="N582" s="226"/>
      <c r="O582" s="166"/>
      <c r="P582" s="226"/>
      <c r="Q582" s="166"/>
      <c r="R582" s="226"/>
    </row>
    <row r="583" spans="2:18" ht="11.5" x14ac:dyDescent="0.25">
      <c r="B583" s="166"/>
      <c r="C583" s="166"/>
      <c r="D583" s="225"/>
      <c r="E583" s="225"/>
      <c r="F583" s="226"/>
      <c r="G583" s="166"/>
      <c r="H583" s="226"/>
      <c r="I583" s="166"/>
      <c r="J583" s="226"/>
      <c r="K583" s="166"/>
      <c r="L583" s="226"/>
      <c r="M583" s="166"/>
      <c r="N583" s="226"/>
      <c r="O583" s="166"/>
      <c r="P583" s="226"/>
      <c r="Q583" s="166"/>
      <c r="R583" s="226"/>
    </row>
    <row r="584" spans="2:18" ht="11.5" x14ac:dyDescent="0.25">
      <c r="B584" s="166"/>
      <c r="C584" s="166"/>
      <c r="D584" s="225"/>
      <c r="E584" s="225"/>
      <c r="F584" s="226"/>
      <c r="G584" s="166"/>
      <c r="H584" s="226"/>
      <c r="I584" s="166"/>
      <c r="J584" s="226"/>
      <c r="K584" s="166"/>
      <c r="L584" s="226"/>
      <c r="M584" s="166"/>
      <c r="N584" s="226"/>
      <c r="O584" s="166"/>
      <c r="P584" s="226"/>
      <c r="Q584" s="166"/>
      <c r="R584" s="226"/>
    </row>
    <row r="585" spans="2:18" ht="11.5" x14ac:dyDescent="0.25">
      <c r="B585" s="166"/>
      <c r="C585" s="166"/>
      <c r="D585" s="225"/>
      <c r="E585" s="225"/>
      <c r="F585" s="226"/>
      <c r="G585" s="166"/>
      <c r="H585" s="226"/>
      <c r="I585" s="166"/>
      <c r="J585" s="226"/>
      <c r="K585" s="166"/>
      <c r="L585" s="226"/>
      <c r="M585" s="166"/>
      <c r="N585" s="226"/>
      <c r="O585" s="166"/>
      <c r="P585" s="226"/>
      <c r="Q585" s="166"/>
      <c r="R585" s="226"/>
    </row>
    <row r="586" spans="2:18" ht="11.5" x14ac:dyDescent="0.25">
      <c r="B586" s="166"/>
      <c r="C586" s="166"/>
      <c r="D586" s="225"/>
      <c r="E586" s="225"/>
      <c r="F586" s="226"/>
      <c r="G586" s="166"/>
      <c r="H586" s="226"/>
      <c r="I586" s="166"/>
      <c r="J586" s="226"/>
      <c r="K586" s="166"/>
      <c r="L586" s="226"/>
      <c r="M586" s="166"/>
      <c r="N586" s="226"/>
      <c r="O586" s="166"/>
      <c r="P586" s="226"/>
      <c r="Q586" s="166"/>
      <c r="R586" s="226"/>
    </row>
    <row r="587" spans="2:18" ht="11.5" x14ac:dyDescent="0.25">
      <c r="B587" s="166"/>
      <c r="C587" s="166"/>
      <c r="D587" s="225"/>
      <c r="E587" s="225"/>
      <c r="F587" s="226"/>
      <c r="G587" s="166"/>
      <c r="H587" s="226"/>
      <c r="I587" s="166"/>
      <c r="J587" s="226"/>
      <c r="K587" s="166"/>
      <c r="L587" s="226"/>
      <c r="M587" s="166"/>
      <c r="N587" s="226"/>
      <c r="O587" s="166"/>
      <c r="P587" s="226"/>
      <c r="Q587" s="166"/>
      <c r="R587" s="226"/>
    </row>
    <row r="588" spans="2:18" ht="11.5" x14ac:dyDescent="0.25">
      <c r="B588" s="166"/>
      <c r="C588" s="166"/>
      <c r="D588" s="225"/>
      <c r="E588" s="225"/>
      <c r="F588" s="226"/>
      <c r="G588" s="166"/>
      <c r="H588" s="226"/>
      <c r="I588" s="166"/>
      <c r="J588" s="226"/>
      <c r="K588" s="166"/>
      <c r="L588" s="226"/>
      <c r="M588" s="166"/>
      <c r="N588" s="226"/>
      <c r="O588" s="166"/>
      <c r="P588" s="226"/>
      <c r="Q588" s="166"/>
      <c r="R588" s="226"/>
    </row>
    <row r="589" spans="2:18" ht="11.5" x14ac:dyDescent="0.25">
      <c r="B589" s="166"/>
      <c r="C589" s="166"/>
      <c r="D589" s="225"/>
      <c r="E589" s="225"/>
      <c r="F589" s="226"/>
      <c r="G589" s="166"/>
      <c r="H589" s="226"/>
      <c r="I589" s="166"/>
      <c r="J589" s="226"/>
      <c r="K589" s="166"/>
      <c r="L589" s="226"/>
      <c r="M589" s="166"/>
      <c r="N589" s="226"/>
      <c r="O589" s="166"/>
      <c r="P589" s="226"/>
      <c r="Q589" s="166"/>
      <c r="R589" s="226"/>
    </row>
    <row r="590" spans="2:18" ht="11.5" x14ac:dyDescent="0.25">
      <c r="B590" s="166"/>
      <c r="C590" s="166"/>
      <c r="D590" s="225"/>
      <c r="E590" s="225"/>
      <c r="F590" s="226"/>
      <c r="G590" s="166"/>
      <c r="H590" s="226"/>
      <c r="I590" s="166"/>
      <c r="J590" s="226"/>
      <c r="K590" s="166"/>
      <c r="L590" s="226"/>
      <c r="M590" s="166"/>
      <c r="N590" s="226"/>
      <c r="O590" s="166"/>
      <c r="P590" s="226"/>
      <c r="Q590" s="166"/>
      <c r="R590" s="226"/>
    </row>
    <row r="591" spans="2:18" ht="11.5" x14ac:dyDescent="0.25">
      <c r="B591" s="166"/>
      <c r="C591" s="166"/>
      <c r="D591" s="225"/>
      <c r="E591" s="225"/>
      <c r="F591" s="226"/>
      <c r="G591" s="166"/>
      <c r="H591" s="226"/>
      <c r="I591" s="166"/>
      <c r="J591" s="226"/>
      <c r="K591" s="166"/>
      <c r="L591" s="226"/>
      <c r="M591" s="166"/>
      <c r="N591" s="226"/>
      <c r="O591" s="166"/>
      <c r="P591" s="226"/>
      <c r="Q591" s="166"/>
      <c r="R591" s="226"/>
    </row>
    <row r="592" spans="2:18" ht="11.5" x14ac:dyDescent="0.25">
      <c r="B592" s="166"/>
      <c r="C592" s="166"/>
      <c r="D592" s="225"/>
      <c r="E592" s="225"/>
      <c r="F592" s="226"/>
      <c r="G592" s="166"/>
      <c r="H592" s="226"/>
      <c r="I592" s="166"/>
      <c r="J592" s="226"/>
      <c r="K592" s="166"/>
      <c r="L592" s="226"/>
      <c r="M592" s="166"/>
      <c r="N592" s="226"/>
      <c r="O592" s="166"/>
      <c r="P592" s="226"/>
      <c r="Q592" s="166"/>
      <c r="R592" s="226"/>
    </row>
    <row r="593" spans="2:18" ht="11.5" x14ac:dyDescent="0.25">
      <c r="B593" s="166"/>
      <c r="C593" s="166"/>
      <c r="D593" s="225"/>
      <c r="E593" s="225"/>
      <c r="F593" s="226"/>
      <c r="G593" s="166"/>
      <c r="H593" s="226"/>
      <c r="I593" s="166"/>
      <c r="J593" s="226"/>
      <c r="K593" s="166"/>
      <c r="L593" s="226"/>
      <c r="M593" s="166"/>
      <c r="N593" s="226"/>
      <c r="O593" s="166"/>
      <c r="P593" s="226"/>
      <c r="Q593" s="166"/>
      <c r="R593" s="226"/>
    </row>
    <row r="594" spans="2:18" ht="11.5" x14ac:dyDescent="0.25">
      <c r="B594" s="166"/>
      <c r="C594" s="166"/>
      <c r="D594" s="225"/>
      <c r="E594" s="225"/>
      <c r="F594" s="226"/>
      <c r="G594" s="166"/>
      <c r="H594" s="226"/>
      <c r="I594" s="166"/>
      <c r="J594" s="226"/>
      <c r="K594" s="166"/>
      <c r="L594" s="226"/>
      <c r="M594" s="166"/>
      <c r="N594" s="226"/>
      <c r="O594" s="166"/>
      <c r="P594" s="226"/>
      <c r="Q594" s="166"/>
      <c r="R594" s="226"/>
    </row>
    <row r="595" spans="2:18" ht="11.5" x14ac:dyDescent="0.25">
      <c r="B595" s="166"/>
      <c r="C595" s="166"/>
      <c r="D595" s="225"/>
      <c r="E595" s="225"/>
      <c r="F595" s="226"/>
      <c r="G595" s="166"/>
      <c r="H595" s="226"/>
      <c r="I595" s="166"/>
      <c r="J595" s="226"/>
      <c r="K595" s="166"/>
      <c r="L595" s="226"/>
      <c r="M595" s="166"/>
      <c r="N595" s="226"/>
      <c r="O595" s="166"/>
      <c r="P595" s="226"/>
      <c r="Q595" s="166"/>
      <c r="R595" s="226"/>
    </row>
    <row r="596" spans="2:18" ht="11.5" x14ac:dyDescent="0.25">
      <c r="B596" s="166"/>
      <c r="C596" s="166"/>
      <c r="D596" s="225"/>
      <c r="E596" s="225"/>
      <c r="F596" s="226"/>
      <c r="G596" s="166"/>
      <c r="H596" s="226"/>
      <c r="I596" s="166"/>
      <c r="J596" s="226"/>
      <c r="K596" s="166"/>
      <c r="L596" s="226"/>
      <c r="M596" s="166"/>
      <c r="N596" s="226"/>
      <c r="O596" s="166"/>
      <c r="P596" s="226"/>
      <c r="Q596" s="166"/>
      <c r="R596" s="226"/>
    </row>
    <row r="597" spans="2:18" ht="11.5" x14ac:dyDescent="0.25">
      <c r="B597" s="166"/>
      <c r="C597" s="166"/>
      <c r="D597" s="225"/>
      <c r="E597" s="225"/>
      <c r="F597" s="226"/>
      <c r="G597" s="166"/>
      <c r="H597" s="226"/>
      <c r="I597" s="166"/>
      <c r="J597" s="226"/>
      <c r="K597" s="166"/>
      <c r="L597" s="226"/>
      <c r="M597" s="166"/>
      <c r="N597" s="226"/>
      <c r="O597" s="166"/>
      <c r="P597" s="226"/>
      <c r="Q597" s="166"/>
      <c r="R597" s="226"/>
    </row>
    <row r="598" spans="2:18" ht="11.5" x14ac:dyDescent="0.25">
      <c r="B598" s="166"/>
      <c r="C598" s="166"/>
      <c r="D598" s="225"/>
      <c r="E598" s="225"/>
      <c r="F598" s="226"/>
      <c r="G598" s="166"/>
      <c r="H598" s="226"/>
      <c r="I598" s="166"/>
      <c r="J598" s="226"/>
      <c r="K598" s="166"/>
      <c r="L598" s="226"/>
      <c r="M598" s="166"/>
      <c r="N598" s="226"/>
      <c r="O598" s="166"/>
      <c r="P598" s="226"/>
      <c r="Q598" s="166"/>
      <c r="R598" s="226"/>
    </row>
    <row r="599" spans="2:18" ht="11.5" x14ac:dyDescent="0.25">
      <c r="B599" s="166"/>
      <c r="C599" s="166"/>
      <c r="D599" s="225"/>
      <c r="E599" s="225"/>
      <c r="F599" s="226"/>
      <c r="G599" s="166"/>
      <c r="H599" s="226"/>
      <c r="I599" s="166"/>
      <c r="J599" s="226"/>
      <c r="K599" s="166"/>
      <c r="L599" s="226"/>
      <c r="M599" s="166"/>
      <c r="N599" s="226"/>
      <c r="O599" s="166"/>
      <c r="P599" s="226"/>
      <c r="Q599" s="166"/>
      <c r="R599" s="226"/>
    </row>
    <row r="600" spans="2:18" ht="11.5" x14ac:dyDescent="0.25">
      <c r="B600" s="166"/>
      <c r="C600" s="166"/>
      <c r="D600" s="225"/>
      <c r="E600" s="225"/>
      <c r="F600" s="226"/>
      <c r="G600" s="166"/>
      <c r="H600" s="226"/>
      <c r="I600" s="166"/>
      <c r="J600" s="226"/>
      <c r="K600" s="166"/>
      <c r="L600" s="226"/>
      <c r="M600" s="166"/>
      <c r="N600" s="226"/>
      <c r="O600" s="166"/>
      <c r="P600" s="226"/>
      <c r="Q600" s="166"/>
      <c r="R600" s="226"/>
    </row>
    <row r="601" spans="2:18" ht="11.5" x14ac:dyDescent="0.25">
      <c r="B601" s="166"/>
      <c r="C601" s="166"/>
      <c r="D601" s="225"/>
      <c r="E601" s="225"/>
      <c r="F601" s="226"/>
      <c r="G601" s="166"/>
      <c r="H601" s="226"/>
      <c r="I601" s="166"/>
      <c r="J601" s="226"/>
      <c r="K601" s="166"/>
      <c r="L601" s="226"/>
      <c r="M601" s="166"/>
      <c r="N601" s="226"/>
      <c r="O601" s="166"/>
      <c r="P601" s="226"/>
      <c r="Q601" s="166"/>
      <c r="R601" s="226"/>
    </row>
    <row r="602" spans="2:18" ht="11.5" x14ac:dyDescent="0.25">
      <c r="B602" s="166"/>
      <c r="C602" s="166"/>
      <c r="D602" s="225"/>
      <c r="E602" s="225"/>
      <c r="F602" s="226"/>
      <c r="G602" s="166"/>
      <c r="H602" s="226"/>
      <c r="I602" s="166"/>
      <c r="J602" s="226"/>
      <c r="K602" s="166"/>
      <c r="L602" s="226"/>
      <c r="M602" s="166"/>
      <c r="N602" s="226"/>
      <c r="O602" s="166"/>
      <c r="P602" s="226"/>
      <c r="Q602" s="166"/>
      <c r="R602" s="226"/>
    </row>
    <row r="603" spans="2:18" ht="11.5" x14ac:dyDescent="0.25">
      <c r="B603" s="166"/>
      <c r="C603" s="166"/>
      <c r="D603" s="225"/>
      <c r="E603" s="225"/>
      <c r="F603" s="226"/>
      <c r="G603" s="166"/>
      <c r="H603" s="226"/>
      <c r="I603" s="166"/>
      <c r="J603" s="226"/>
      <c r="K603" s="166"/>
      <c r="L603" s="226"/>
      <c r="M603" s="166"/>
      <c r="N603" s="226"/>
      <c r="O603" s="166"/>
      <c r="P603" s="226"/>
      <c r="Q603" s="166"/>
      <c r="R603" s="226"/>
    </row>
    <row r="604" spans="2:18" ht="11.5" x14ac:dyDescent="0.25">
      <c r="B604" s="166"/>
      <c r="C604" s="166"/>
      <c r="D604" s="225"/>
      <c r="E604" s="225"/>
      <c r="F604" s="226"/>
      <c r="G604" s="166"/>
      <c r="H604" s="226"/>
      <c r="I604" s="166"/>
      <c r="J604" s="226"/>
      <c r="K604" s="166"/>
      <c r="L604" s="226"/>
      <c r="M604" s="166"/>
      <c r="N604" s="226"/>
      <c r="O604" s="166"/>
      <c r="P604" s="226"/>
      <c r="Q604" s="166"/>
      <c r="R604" s="226"/>
    </row>
    <row r="605" spans="2:18" ht="11.5" x14ac:dyDescent="0.25">
      <c r="B605" s="166"/>
      <c r="C605" s="166"/>
      <c r="D605" s="225"/>
      <c r="E605" s="225"/>
      <c r="F605" s="226"/>
      <c r="G605" s="166"/>
      <c r="H605" s="226"/>
      <c r="I605" s="166"/>
      <c r="J605" s="226"/>
      <c r="K605" s="166"/>
      <c r="L605" s="226"/>
      <c r="M605" s="166"/>
      <c r="N605" s="226"/>
      <c r="O605" s="166"/>
      <c r="P605" s="226"/>
      <c r="Q605" s="166"/>
      <c r="R605" s="226"/>
    </row>
    <row r="606" spans="2:18" ht="11.5" x14ac:dyDescent="0.25">
      <c r="B606" s="166"/>
      <c r="C606" s="166"/>
      <c r="D606" s="225"/>
      <c r="E606" s="225"/>
      <c r="F606" s="226"/>
      <c r="G606" s="166"/>
      <c r="H606" s="226"/>
      <c r="I606" s="166"/>
      <c r="J606" s="226"/>
      <c r="K606" s="166"/>
      <c r="L606" s="226"/>
      <c r="M606" s="166"/>
      <c r="N606" s="226"/>
      <c r="O606" s="166"/>
      <c r="P606" s="226"/>
      <c r="Q606" s="166"/>
      <c r="R606" s="226"/>
    </row>
    <row r="607" spans="2:18" ht="11.5" x14ac:dyDescent="0.25">
      <c r="B607" s="166"/>
      <c r="C607" s="166"/>
      <c r="D607" s="225"/>
      <c r="E607" s="225"/>
      <c r="F607" s="226"/>
      <c r="G607" s="166"/>
      <c r="H607" s="226"/>
      <c r="I607" s="166"/>
      <c r="J607" s="226"/>
      <c r="K607" s="166"/>
      <c r="L607" s="226"/>
      <c r="M607" s="166"/>
      <c r="N607" s="226"/>
      <c r="O607" s="166"/>
      <c r="P607" s="226"/>
      <c r="Q607" s="166"/>
      <c r="R607" s="226"/>
    </row>
    <row r="608" spans="2:18" ht="11.5" x14ac:dyDescent="0.25">
      <c r="B608" s="166"/>
      <c r="C608" s="166"/>
      <c r="D608" s="225"/>
      <c r="E608" s="225"/>
      <c r="F608" s="226"/>
      <c r="G608" s="166"/>
      <c r="H608" s="226"/>
      <c r="I608" s="166"/>
      <c r="J608" s="226"/>
      <c r="K608" s="166"/>
      <c r="L608" s="226"/>
      <c r="M608" s="166"/>
      <c r="N608" s="226"/>
      <c r="O608" s="166"/>
      <c r="P608" s="226"/>
      <c r="Q608" s="166"/>
      <c r="R608" s="226"/>
    </row>
    <row r="609" spans="2:18" ht="11.5" x14ac:dyDescent="0.25">
      <c r="B609" s="166"/>
      <c r="C609" s="166"/>
      <c r="D609" s="225"/>
      <c r="E609" s="225"/>
      <c r="F609" s="226"/>
      <c r="G609" s="166"/>
      <c r="H609" s="226"/>
      <c r="I609" s="166"/>
      <c r="J609" s="226"/>
      <c r="K609" s="166"/>
      <c r="L609" s="226"/>
      <c r="M609" s="166"/>
      <c r="N609" s="226"/>
      <c r="O609" s="166"/>
      <c r="P609" s="226"/>
      <c r="Q609" s="166"/>
      <c r="R609" s="226"/>
    </row>
    <row r="610" spans="2:18" ht="11.5" x14ac:dyDescent="0.25">
      <c r="B610" s="166"/>
      <c r="C610" s="166"/>
      <c r="D610" s="225"/>
      <c r="E610" s="225"/>
      <c r="F610" s="226"/>
      <c r="G610" s="166"/>
      <c r="H610" s="226"/>
      <c r="I610" s="166"/>
      <c r="J610" s="226"/>
      <c r="K610" s="166"/>
      <c r="L610" s="226"/>
      <c r="M610" s="166"/>
      <c r="N610" s="226"/>
      <c r="O610" s="166"/>
      <c r="P610" s="226"/>
      <c r="Q610" s="166"/>
      <c r="R610" s="226"/>
    </row>
    <row r="611" spans="2:18" ht="11.5" x14ac:dyDescent="0.25">
      <c r="B611" s="166"/>
      <c r="C611" s="166"/>
      <c r="D611" s="225"/>
      <c r="E611" s="225"/>
      <c r="F611" s="226"/>
      <c r="G611" s="166"/>
      <c r="H611" s="226"/>
      <c r="I611" s="166"/>
      <c r="J611" s="226"/>
      <c r="K611" s="166"/>
      <c r="L611" s="226"/>
      <c r="M611" s="166"/>
      <c r="N611" s="226"/>
      <c r="O611" s="166"/>
      <c r="P611" s="226"/>
      <c r="Q611" s="166"/>
      <c r="R611" s="226"/>
    </row>
    <row r="612" spans="2:18" ht="11.5" x14ac:dyDescent="0.25">
      <c r="B612" s="166"/>
      <c r="C612" s="166"/>
      <c r="D612" s="225"/>
      <c r="E612" s="225"/>
      <c r="F612" s="226"/>
      <c r="G612" s="166"/>
      <c r="H612" s="226"/>
      <c r="I612" s="166"/>
      <c r="J612" s="226"/>
      <c r="K612" s="166"/>
      <c r="L612" s="226"/>
      <c r="M612" s="166"/>
      <c r="N612" s="226"/>
      <c r="O612" s="166"/>
      <c r="P612" s="226"/>
      <c r="Q612" s="166"/>
      <c r="R612" s="226"/>
    </row>
    <row r="613" spans="2:18" ht="11.5" x14ac:dyDescent="0.25">
      <c r="B613" s="166"/>
      <c r="C613" s="166"/>
      <c r="D613" s="225"/>
      <c r="E613" s="225"/>
      <c r="F613" s="226"/>
      <c r="G613" s="166"/>
      <c r="H613" s="226"/>
      <c r="I613" s="166"/>
      <c r="J613" s="226"/>
      <c r="K613" s="166"/>
      <c r="L613" s="226"/>
      <c r="M613" s="166"/>
      <c r="N613" s="226"/>
      <c r="O613" s="166"/>
      <c r="P613" s="226"/>
      <c r="Q613" s="166"/>
      <c r="R613" s="226"/>
    </row>
    <row r="614" spans="2:18" ht="11.5" x14ac:dyDescent="0.25">
      <c r="B614" s="166"/>
      <c r="C614" s="166"/>
      <c r="D614" s="225"/>
      <c r="E614" s="225"/>
      <c r="F614" s="226"/>
      <c r="G614" s="166"/>
      <c r="H614" s="226"/>
      <c r="I614" s="166"/>
      <c r="J614" s="226"/>
      <c r="K614" s="166"/>
      <c r="L614" s="226"/>
      <c r="M614" s="166"/>
      <c r="N614" s="226"/>
      <c r="O614" s="166"/>
      <c r="P614" s="226"/>
      <c r="Q614" s="166"/>
      <c r="R614" s="226"/>
    </row>
    <row r="615" spans="2:18" ht="11.5" x14ac:dyDescent="0.25">
      <c r="B615" s="166"/>
      <c r="C615" s="166"/>
      <c r="D615" s="225"/>
      <c r="E615" s="225"/>
      <c r="F615" s="226"/>
      <c r="G615" s="166"/>
      <c r="H615" s="226"/>
      <c r="I615" s="166"/>
      <c r="J615" s="226"/>
      <c r="K615" s="166"/>
      <c r="L615" s="226"/>
      <c r="M615" s="166"/>
      <c r="N615" s="226"/>
      <c r="O615" s="166"/>
      <c r="P615" s="226"/>
      <c r="Q615" s="166"/>
      <c r="R615" s="226"/>
    </row>
    <row r="616" spans="2:18" ht="11.5" x14ac:dyDescent="0.25">
      <c r="B616" s="166"/>
      <c r="C616" s="166"/>
      <c r="D616" s="225"/>
      <c r="E616" s="225"/>
      <c r="F616" s="226"/>
      <c r="G616" s="166"/>
      <c r="H616" s="226"/>
      <c r="I616" s="166"/>
      <c r="J616" s="226"/>
      <c r="K616" s="166"/>
      <c r="L616" s="226"/>
      <c r="M616" s="166"/>
      <c r="N616" s="226"/>
      <c r="O616" s="166"/>
      <c r="P616" s="226"/>
      <c r="Q616" s="166"/>
      <c r="R616" s="226"/>
    </row>
    <row r="617" spans="2:18" ht="11.5" x14ac:dyDescent="0.25">
      <c r="B617" s="166"/>
      <c r="C617" s="166"/>
      <c r="D617" s="225"/>
      <c r="E617" s="225"/>
      <c r="F617" s="226"/>
      <c r="G617" s="166"/>
      <c r="H617" s="226"/>
      <c r="I617" s="166"/>
      <c r="J617" s="226"/>
      <c r="K617" s="166"/>
      <c r="L617" s="226"/>
      <c r="M617" s="166"/>
      <c r="N617" s="226"/>
      <c r="O617" s="166"/>
      <c r="P617" s="226"/>
      <c r="Q617" s="166"/>
      <c r="R617" s="226"/>
    </row>
    <row r="618" spans="2:18" ht="11.5" x14ac:dyDescent="0.25">
      <c r="B618" s="166"/>
      <c r="C618" s="166"/>
      <c r="D618" s="225"/>
      <c r="E618" s="225"/>
      <c r="F618" s="226"/>
      <c r="G618" s="166"/>
      <c r="H618" s="226"/>
      <c r="I618" s="166"/>
      <c r="J618" s="226"/>
      <c r="K618" s="166"/>
      <c r="L618" s="226"/>
      <c r="M618" s="166"/>
      <c r="N618" s="226"/>
      <c r="O618" s="166"/>
      <c r="P618" s="226"/>
      <c r="Q618" s="166"/>
      <c r="R618" s="226"/>
    </row>
    <row r="619" spans="2:18" ht="11.5" x14ac:dyDescent="0.25">
      <c r="B619" s="166"/>
      <c r="C619" s="166"/>
      <c r="D619" s="225"/>
      <c r="E619" s="225"/>
      <c r="F619" s="226"/>
      <c r="G619" s="166"/>
      <c r="H619" s="226"/>
      <c r="I619" s="166"/>
      <c r="J619" s="226"/>
      <c r="K619" s="166"/>
      <c r="L619" s="226"/>
      <c r="M619" s="166"/>
      <c r="N619" s="226"/>
      <c r="O619" s="166"/>
      <c r="P619" s="226"/>
      <c r="Q619" s="166"/>
      <c r="R619" s="226"/>
    </row>
    <row r="620" spans="2:18" ht="11.5" x14ac:dyDescent="0.25">
      <c r="B620" s="166"/>
      <c r="C620" s="166"/>
      <c r="D620" s="225"/>
      <c r="E620" s="225"/>
      <c r="F620" s="226"/>
      <c r="G620" s="166"/>
      <c r="H620" s="226"/>
      <c r="I620" s="166"/>
      <c r="J620" s="226"/>
      <c r="K620" s="166"/>
      <c r="L620" s="226"/>
      <c r="M620" s="166"/>
      <c r="N620" s="226"/>
      <c r="O620" s="166"/>
      <c r="P620" s="226"/>
      <c r="Q620" s="166"/>
      <c r="R620" s="226"/>
    </row>
    <row r="621" spans="2:18" ht="11.5" x14ac:dyDescent="0.25">
      <c r="B621" s="166"/>
      <c r="C621" s="166"/>
      <c r="D621" s="225"/>
      <c r="E621" s="225"/>
      <c r="F621" s="226"/>
      <c r="G621" s="166"/>
      <c r="H621" s="226"/>
      <c r="I621" s="166"/>
      <c r="J621" s="226"/>
      <c r="K621" s="166"/>
      <c r="L621" s="226"/>
      <c r="M621" s="166"/>
      <c r="N621" s="226"/>
      <c r="O621" s="166"/>
      <c r="P621" s="226"/>
      <c r="Q621" s="166"/>
      <c r="R621" s="226"/>
    </row>
    <row r="622" spans="2:18" ht="11.5" x14ac:dyDescent="0.25">
      <c r="B622" s="166"/>
      <c r="C622" s="166"/>
      <c r="D622" s="225"/>
      <c r="E622" s="225"/>
      <c r="F622" s="226"/>
      <c r="G622" s="166"/>
      <c r="H622" s="226"/>
      <c r="I622" s="166"/>
      <c r="J622" s="226"/>
      <c r="K622" s="166"/>
      <c r="L622" s="226"/>
      <c r="M622" s="166"/>
      <c r="N622" s="226"/>
      <c r="O622" s="166"/>
      <c r="P622" s="226"/>
      <c r="Q622" s="166"/>
      <c r="R622" s="226"/>
    </row>
    <row r="623" spans="2:18" ht="11.5" x14ac:dyDescent="0.25">
      <c r="B623" s="166"/>
      <c r="C623" s="166"/>
      <c r="D623" s="225"/>
      <c r="E623" s="225"/>
      <c r="F623" s="226"/>
      <c r="G623" s="166"/>
      <c r="H623" s="226"/>
      <c r="I623" s="166"/>
      <c r="J623" s="226"/>
      <c r="K623" s="166"/>
      <c r="L623" s="226"/>
      <c r="M623" s="166"/>
      <c r="N623" s="226"/>
      <c r="O623" s="166"/>
      <c r="P623" s="226"/>
      <c r="Q623" s="166"/>
      <c r="R623" s="226"/>
    </row>
    <row r="624" spans="2:18" ht="11.5" x14ac:dyDescent="0.25">
      <c r="B624" s="166"/>
      <c r="C624" s="166"/>
      <c r="D624" s="225"/>
      <c r="E624" s="225"/>
      <c r="F624" s="226"/>
      <c r="G624" s="166"/>
      <c r="H624" s="226"/>
      <c r="I624" s="166"/>
      <c r="J624" s="226"/>
      <c r="K624" s="166"/>
      <c r="L624" s="226"/>
      <c r="M624" s="166"/>
      <c r="N624" s="226"/>
      <c r="O624" s="166"/>
      <c r="P624" s="226"/>
      <c r="Q624" s="166"/>
      <c r="R624" s="226"/>
    </row>
    <row r="625" spans="2:18" ht="11.5" x14ac:dyDescent="0.25">
      <c r="B625" s="166"/>
      <c r="C625" s="166"/>
      <c r="D625" s="225"/>
      <c r="E625" s="225"/>
      <c r="F625" s="226"/>
      <c r="G625" s="166"/>
      <c r="H625" s="226"/>
      <c r="I625" s="166"/>
      <c r="J625" s="226"/>
      <c r="K625" s="166"/>
      <c r="L625" s="226"/>
      <c r="M625" s="166"/>
      <c r="N625" s="226"/>
      <c r="O625" s="166"/>
      <c r="P625" s="226"/>
      <c r="Q625" s="166"/>
      <c r="R625" s="226"/>
    </row>
    <row r="626" spans="2:18" ht="11.5" x14ac:dyDescent="0.25">
      <c r="B626" s="166"/>
      <c r="C626" s="166"/>
      <c r="D626" s="225"/>
      <c r="E626" s="225"/>
      <c r="F626" s="226"/>
      <c r="G626" s="166"/>
      <c r="H626" s="226"/>
      <c r="I626" s="166"/>
      <c r="J626" s="226"/>
      <c r="K626" s="166"/>
      <c r="L626" s="226"/>
      <c r="M626" s="166"/>
      <c r="N626" s="226"/>
      <c r="O626" s="166"/>
      <c r="P626" s="226"/>
      <c r="Q626" s="166"/>
      <c r="R626" s="226"/>
    </row>
    <row r="627" spans="2:18" ht="11.5" x14ac:dyDescent="0.25">
      <c r="B627" s="166"/>
      <c r="C627" s="166"/>
      <c r="D627" s="225"/>
      <c r="E627" s="225"/>
      <c r="F627" s="226"/>
      <c r="G627" s="166"/>
      <c r="H627" s="226"/>
      <c r="I627" s="166"/>
      <c r="J627" s="226"/>
      <c r="K627" s="166"/>
      <c r="L627" s="226"/>
      <c r="M627" s="166"/>
      <c r="N627" s="226"/>
      <c r="O627" s="166"/>
      <c r="P627" s="226"/>
      <c r="Q627" s="166"/>
      <c r="R627" s="226"/>
    </row>
    <row r="628" spans="2:18" ht="11.5" x14ac:dyDescent="0.25">
      <c r="B628" s="166"/>
      <c r="C628" s="166"/>
      <c r="D628" s="225"/>
      <c r="E628" s="225"/>
      <c r="F628" s="226"/>
      <c r="G628" s="166"/>
      <c r="H628" s="226"/>
      <c r="I628" s="166"/>
      <c r="J628" s="226"/>
      <c r="K628" s="166"/>
      <c r="L628" s="226"/>
      <c r="M628" s="166"/>
      <c r="N628" s="226"/>
      <c r="O628" s="166"/>
      <c r="P628" s="226"/>
      <c r="Q628" s="166"/>
      <c r="R628" s="226"/>
    </row>
    <row r="629" spans="2:18" ht="11.5" x14ac:dyDescent="0.25">
      <c r="B629" s="166"/>
      <c r="C629" s="166"/>
      <c r="D629" s="225"/>
      <c r="E629" s="225"/>
      <c r="F629" s="226"/>
      <c r="G629" s="166"/>
      <c r="H629" s="226"/>
      <c r="I629" s="166"/>
      <c r="J629" s="226"/>
      <c r="K629" s="166"/>
      <c r="L629" s="226"/>
      <c r="M629" s="166"/>
      <c r="N629" s="226"/>
      <c r="O629" s="166"/>
      <c r="P629" s="226"/>
      <c r="Q629" s="166"/>
      <c r="R629" s="226"/>
    </row>
    <row r="630" spans="2:18" ht="11.5" x14ac:dyDescent="0.25">
      <c r="B630" s="166"/>
      <c r="C630" s="166"/>
      <c r="D630" s="225"/>
      <c r="E630" s="225"/>
      <c r="F630" s="226"/>
      <c r="G630" s="166"/>
      <c r="H630" s="226"/>
      <c r="I630" s="166"/>
      <c r="J630" s="226"/>
      <c r="K630" s="166"/>
      <c r="L630" s="226"/>
      <c r="M630" s="166"/>
      <c r="N630" s="226"/>
      <c r="O630" s="166"/>
      <c r="P630" s="226"/>
      <c r="Q630" s="166"/>
      <c r="R630" s="226"/>
    </row>
    <row r="631" spans="2:18" ht="11.5" x14ac:dyDescent="0.25">
      <c r="B631" s="166"/>
      <c r="C631" s="166"/>
      <c r="D631" s="225"/>
      <c r="E631" s="225"/>
      <c r="F631" s="226"/>
      <c r="G631" s="166"/>
      <c r="H631" s="226"/>
      <c r="I631" s="166"/>
      <c r="J631" s="226"/>
      <c r="K631" s="166"/>
      <c r="L631" s="226"/>
      <c r="M631" s="166"/>
      <c r="N631" s="226"/>
      <c r="O631" s="166"/>
      <c r="P631" s="226"/>
      <c r="Q631" s="166"/>
      <c r="R631" s="226"/>
    </row>
    <row r="632" spans="2:18" ht="11.5" x14ac:dyDescent="0.25">
      <c r="B632" s="166"/>
      <c r="C632" s="166"/>
      <c r="D632" s="225"/>
      <c r="E632" s="225"/>
      <c r="F632" s="226"/>
      <c r="G632" s="166"/>
      <c r="H632" s="226"/>
      <c r="I632" s="166"/>
      <c r="J632" s="226"/>
      <c r="K632" s="166"/>
      <c r="L632" s="226"/>
      <c r="M632" s="166"/>
      <c r="N632" s="226"/>
      <c r="O632" s="166"/>
      <c r="P632" s="226"/>
      <c r="Q632" s="166"/>
      <c r="R632" s="226"/>
    </row>
    <row r="633" spans="2:18" ht="11.5" x14ac:dyDescent="0.25">
      <c r="B633" s="166"/>
      <c r="C633" s="166"/>
      <c r="D633" s="225"/>
      <c r="E633" s="225"/>
      <c r="F633" s="226"/>
      <c r="G633" s="166"/>
      <c r="H633" s="226"/>
      <c r="I633" s="166"/>
      <c r="J633" s="226"/>
      <c r="K633" s="166"/>
      <c r="L633" s="226"/>
      <c r="M633" s="166"/>
      <c r="N633" s="226"/>
      <c r="O633" s="166"/>
      <c r="P633" s="226"/>
      <c r="Q633" s="166"/>
      <c r="R633" s="226"/>
    </row>
    <row r="634" spans="2:18" ht="11.5" x14ac:dyDescent="0.25">
      <c r="B634" s="166"/>
      <c r="C634" s="166"/>
      <c r="D634" s="225"/>
      <c r="E634" s="225"/>
      <c r="F634" s="226"/>
      <c r="G634" s="166"/>
      <c r="H634" s="226"/>
      <c r="I634" s="166"/>
      <c r="J634" s="226"/>
      <c r="K634" s="166"/>
      <c r="L634" s="226"/>
      <c r="M634" s="166"/>
      <c r="N634" s="226"/>
      <c r="O634" s="166"/>
      <c r="P634" s="226"/>
      <c r="Q634" s="166"/>
      <c r="R634" s="226"/>
    </row>
    <row r="635" spans="2:18" ht="11.5" x14ac:dyDescent="0.25">
      <c r="B635" s="166"/>
      <c r="C635" s="166"/>
      <c r="D635" s="225"/>
      <c r="E635" s="225"/>
      <c r="F635" s="226"/>
      <c r="G635" s="166"/>
      <c r="H635" s="226"/>
      <c r="I635" s="166"/>
      <c r="J635" s="226"/>
      <c r="K635" s="166"/>
      <c r="L635" s="226"/>
      <c r="M635" s="166"/>
      <c r="N635" s="226"/>
      <c r="O635" s="166"/>
      <c r="P635" s="226"/>
      <c r="Q635" s="166"/>
      <c r="R635" s="226"/>
    </row>
    <row r="636" spans="2:18" ht="11.5" x14ac:dyDescent="0.25">
      <c r="B636" s="166"/>
      <c r="C636" s="166"/>
      <c r="D636" s="225"/>
      <c r="E636" s="225"/>
      <c r="F636" s="226"/>
      <c r="G636" s="166"/>
      <c r="H636" s="226"/>
      <c r="I636" s="166"/>
      <c r="J636" s="226"/>
      <c r="K636" s="166"/>
      <c r="L636" s="226"/>
      <c r="M636" s="166"/>
      <c r="N636" s="226"/>
      <c r="O636" s="166"/>
      <c r="P636" s="226"/>
      <c r="Q636" s="166"/>
      <c r="R636" s="226"/>
    </row>
    <row r="637" spans="2:18" ht="11.5" x14ac:dyDescent="0.25">
      <c r="B637" s="166"/>
      <c r="C637" s="166"/>
      <c r="D637" s="225"/>
      <c r="E637" s="225"/>
      <c r="F637" s="226"/>
      <c r="G637" s="166"/>
      <c r="H637" s="226"/>
      <c r="I637" s="166"/>
      <c r="J637" s="226"/>
      <c r="K637" s="166"/>
      <c r="L637" s="226"/>
      <c r="M637" s="166"/>
      <c r="N637" s="226"/>
      <c r="O637" s="166"/>
      <c r="P637" s="226"/>
      <c r="Q637" s="166"/>
      <c r="R637" s="226"/>
    </row>
    <row r="638" spans="2:18" ht="11.5" x14ac:dyDescent="0.25">
      <c r="B638" s="166"/>
      <c r="C638" s="166"/>
      <c r="D638" s="225"/>
      <c r="E638" s="225"/>
      <c r="F638" s="226"/>
      <c r="G638" s="166"/>
      <c r="H638" s="226"/>
      <c r="I638" s="166"/>
      <c r="J638" s="226"/>
      <c r="K638" s="166"/>
      <c r="L638" s="226"/>
      <c r="M638" s="166"/>
      <c r="N638" s="226"/>
      <c r="O638" s="166"/>
      <c r="P638" s="226"/>
      <c r="Q638" s="166"/>
      <c r="R638" s="226"/>
    </row>
    <row r="639" spans="2:18" ht="11.5" x14ac:dyDescent="0.25">
      <c r="B639" s="166"/>
      <c r="C639" s="166"/>
      <c r="D639" s="225"/>
      <c r="E639" s="225"/>
      <c r="F639" s="226"/>
      <c r="G639" s="166"/>
      <c r="H639" s="226"/>
      <c r="I639" s="166"/>
      <c r="J639" s="226"/>
      <c r="K639" s="166"/>
      <c r="L639" s="226"/>
      <c r="M639" s="166"/>
      <c r="N639" s="226"/>
      <c r="O639" s="166"/>
      <c r="P639" s="226"/>
      <c r="Q639" s="166"/>
      <c r="R639" s="226"/>
    </row>
    <row r="640" spans="2:18" ht="11.5" x14ac:dyDescent="0.25">
      <c r="B640" s="166"/>
      <c r="C640" s="166"/>
      <c r="D640" s="225"/>
      <c r="E640" s="225"/>
      <c r="F640" s="226"/>
      <c r="G640" s="166"/>
      <c r="H640" s="226"/>
      <c r="I640" s="166"/>
      <c r="J640" s="226"/>
      <c r="K640" s="166"/>
      <c r="L640" s="226"/>
      <c r="M640" s="166"/>
      <c r="N640" s="226"/>
      <c r="O640" s="166"/>
      <c r="P640" s="226"/>
      <c r="Q640" s="166"/>
      <c r="R640" s="226"/>
    </row>
    <row r="641" spans="2:18" ht="11.5" x14ac:dyDescent="0.25">
      <c r="B641" s="166"/>
      <c r="C641" s="166"/>
      <c r="D641" s="225"/>
      <c r="E641" s="225"/>
      <c r="F641" s="226"/>
      <c r="G641" s="166"/>
      <c r="H641" s="226"/>
      <c r="I641" s="166"/>
      <c r="J641" s="226"/>
      <c r="K641" s="166"/>
      <c r="L641" s="226"/>
      <c r="M641" s="166"/>
      <c r="N641" s="226"/>
      <c r="O641" s="166"/>
      <c r="P641" s="226"/>
      <c r="Q641" s="166"/>
      <c r="R641" s="226"/>
    </row>
    <row r="642" spans="2:18" ht="11.5" x14ac:dyDescent="0.25">
      <c r="B642" s="166"/>
      <c r="C642" s="166"/>
      <c r="D642" s="225"/>
      <c r="E642" s="225"/>
      <c r="F642" s="226"/>
      <c r="G642" s="166"/>
      <c r="H642" s="226"/>
      <c r="I642" s="166"/>
      <c r="J642" s="226"/>
      <c r="K642" s="166"/>
      <c r="L642" s="226"/>
      <c r="M642" s="166"/>
      <c r="N642" s="226"/>
      <c r="O642" s="166"/>
      <c r="P642" s="226"/>
      <c r="Q642" s="166"/>
      <c r="R642" s="226"/>
    </row>
    <row r="643" spans="2:18" ht="11.5" x14ac:dyDescent="0.25">
      <c r="B643" s="166"/>
      <c r="C643" s="166"/>
      <c r="D643" s="225"/>
      <c r="E643" s="225"/>
      <c r="F643" s="226"/>
      <c r="G643" s="166"/>
      <c r="H643" s="226"/>
      <c r="I643" s="166"/>
      <c r="J643" s="226"/>
      <c r="K643" s="166"/>
      <c r="L643" s="226"/>
      <c r="M643" s="166"/>
      <c r="N643" s="226"/>
      <c r="O643" s="166"/>
      <c r="P643" s="226"/>
      <c r="Q643" s="166"/>
      <c r="R643" s="226"/>
    </row>
    <row r="644" spans="2:18" ht="11.5" x14ac:dyDescent="0.25">
      <c r="B644" s="166"/>
      <c r="C644" s="166"/>
      <c r="D644" s="225"/>
      <c r="E644" s="225"/>
      <c r="F644" s="226"/>
      <c r="G644" s="166"/>
      <c r="H644" s="226"/>
      <c r="I644" s="166"/>
      <c r="J644" s="226"/>
      <c r="K644" s="166"/>
      <c r="L644" s="226"/>
      <c r="M644" s="166"/>
      <c r="N644" s="226"/>
      <c r="O644" s="166"/>
      <c r="P644" s="226"/>
      <c r="Q644" s="166"/>
      <c r="R644" s="226"/>
    </row>
    <row r="645" spans="2:18" ht="11.5" x14ac:dyDescent="0.25">
      <c r="B645" s="166"/>
      <c r="C645" s="166"/>
      <c r="D645" s="225"/>
      <c r="E645" s="225"/>
      <c r="F645" s="226"/>
      <c r="G645" s="166"/>
      <c r="H645" s="226"/>
      <c r="I645" s="166"/>
      <c r="J645" s="226"/>
      <c r="K645" s="166"/>
      <c r="L645" s="226"/>
      <c r="M645" s="166"/>
      <c r="N645" s="226"/>
      <c r="O645" s="166"/>
      <c r="P645" s="226"/>
      <c r="Q645" s="166"/>
      <c r="R645" s="226"/>
    </row>
    <row r="646" spans="2:18" ht="11.5" x14ac:dyDescent="0.25">
      <c r="B646" s="166"/>
      <c r="C646" s="166"/>
      <c r="D646" s="225"/>
      <c r="E646" s="225"/>
      <c r="F646" s="226"/>
      <c r="G646" s="166"/>
      <c r="H646" s="226"/>
      <c r="I646" s="166"/>
      <c r="J646" s="226"/>
      <c r="K646" s="166"/>
      <c r="L646" s="226"/>
      <c r="M646" s="166"/>
      <c r="N646" s="226"/>
      <c r="O646" s="166"/>
      <c r="P646" s="226"/>
      <c r="Q646" s="166"/>
      <c r="R646" s="226"/>
    </row>
    <row r="647" spans="2:18" ht="11.5" x14ac:dyDescent="0.25">
      <c r="B647" s="166"/>
      <c r="C647" s="166"/>
      <c r="D647" s="225"/>
      <c r="E647" s="225"/>
      <c r="F647" s="226"/>
      <c r="G647" s="166"/>
      <c r="H647" s="226"/>
      <c r="I647" s="166"/>
      <c r="J647" s="226"/>
      <c r="K647" s="166"/>
      <c r="L647" s="226"/>
      <c r="M647" s="166"/>
      <c r="N647" s="226"/>
      <c r="O647" s="166"/>
      <c r="P647" s="226"/>
      <c r="Q647" s="166"/>
      <c r="R647" s="226"/>
    </row>
    <row r="648" spans="2:18" ht="11.5" x14ac:dyDescent="0.25">
      <c r="B648" s="166"/>
      <c r="C648" s="166"/>
      <c r="D648" s="225"/>
      <c r="E648" s="225"/>
      <c r="F648" s="226"/>
      <c r="G648" s="166"/>
      <c r="H648" s="226"/>
      <c r="I648" s="166"/>
      <c r="J648" s="226"/>
      <c r="K648" s="166"/>
      <c r="L648" s="226"/>
      <c r="M648" s="166"/>
      <c r="N648" s="226"/>
      <c r="O648" s="166"/>
      <c r="P648" s="226"/>
      <c r="Q648" s="166"/>
      <c r="R648" s="226"/>
    </row>
    <row r="649" spans="2:18" ht="11.5" x14ac:dyDescent="0.25">
      <c r="B649" s="166"/>
      <c r="C649" s="166"/>
      <c r="D649" s="225"/>
      <c r="E649" s="225"/>
      <c r="F649" s="226"/>
      <c r="G649" s="166"/>
      <c r="H649" s="226"/>
      <c r="I649" s="166"/>
      <c r="J649" s="226"/>
      <c r="K649" s="166"/>
      <c r="L649" s="226"/>
      <c r="M649" s="166"/>
      <c r="N649" s="226"/>
      <c r="O649" s="166"/>
      <c r="P649" s="226"/>
      <c r="Q649" s="166"/>
      <c r="R649" s="226"/>
    </row>
    <row r="650" spans="2:18" ht="11.5" x14ac:dyDescent="0.25">
      <c r="B650" s="166"/>
      <c r="C650" s="166"/>
      <c r="D650" s="225"/>
      <c r="E650" s="225"/>
      <c r="F650" s="226"/>
      <c r="G650" s="166"/>
      <c r="H650" s="226"/>
      <c r="I650" s="166"/>
      <c r="J650" s="226"/>
      <c r="K650" s="166"/>
      <c r="L650" s="226"/>
      <c r="M650" s="166"/>
      <c r="N650" s="226"/>
      <c r="O650" s="166"/>
      <c r="P650" s="226"/>
      <c r="Q650" s="166"/>
      <c r="R650" s="226"/>
    </row>
    <row r="651" spans="2:18" ht="11.5" x14ac:dyDescent="0.25">
      <c r="B651" s="166"/>
      <c r="C651" s="166"/>
      <c r="D651" s="225"/>
      <c r="E651" s="225"/>
      <c r="F651" s="226"/>
      <c r="G651" s="166"/>
      <c r="H651" s="226"/>
      <c r="I651" s="166"/>
      <c r="J651" s="226"/>
      <c r="K651" s="166"/>
      <c r="L651" s="226"/>
      <c r="M651" s="166"/>
      <c r="N651" s="226"/>
      <c r="O651" s="166"/>
      <c r="P651" s="226"/>
      <c r="Q651" s="166"/>
      <c r="R651" s="226"/>
    </row>
    <row r="652" spans="2:18" ht="11.5" x14ac:dyDescent="0.25">
      <c r="B652" s="166"/>
      <c r="C652" s="166"/>
      <c r="D652" s="225"/>
      <c r="E652" s="225"/>
      <c r="F652" s="226"/>
      <c r="G652" s="166"/>
      <c r="H652" s="226"/>
      <c r="I652" s="166"/>
      <c r="J652" s="226"/>
      <c r="K652" s="166"/>
      <c r="L652" s="226"/>
      <c r="M652" s="166"/>
      <c r="N652" s="226"/>
      <c r="O652" s="166"/>
      <c r="P652" s="226"/>
      <c r="Q652" s="166"/>
      <c r="R652" s="226"/>
    </row>
    <row r="653" spans="2:18" ht="11.5" x14ac:dyDescent="0.25">
      <c r="B653" s="166"/>
      <c r="C653" s="166"/>
      <c r="D653" s="225"/>
      <c r="E653" s="225"/>
      <c r="F653" s="226"/>
      <c r="G653" s="166"/>
      <c r="H653" s="226"/>
      <c r="I653" s="166"/>
      <c r="J653" s="226"/>
      <c r="K653" s="166"/>
      <c r="L653" s="226"/>
      <c r="M653" s="166"/>
      <c r="N653" s="226"/>
      <c r="O653" s="166"/>
      <c r="P653" s="226"/>
      <c r="Q653" s="166"/>
      <c r="R653" s="226"/>
    </row>
    <row r="654" spans="2:18" ht="11.5" x14ac:dyDescent="0.25">
      <c r="B654" s="166"/>
      <c r="C654" s="166"/>
      <c r="D654" s="225"/>
      <c r="E654" s="225"/>
      <c r="F654" s="226"/>
      <c r="G654" s="166"/>
      <c r="H654" s="226"/>
      <c r="I654" s="166"/>
      <c r="J654" s="226"/>
      <c r="K654" s="166"/>
      <c r="L654" s="226"/>
      <c r="M654" s="166"/>
      <c r="N654" s="226"/>
      <c r="O654" s="166"/>
      <c r="P654" s="226"/>
      <c r="Q654" s="166"/>
      <c r="R654" s="226"/>
    </row>
    <row r="655" spans="2:18" ht="11.5" x14ac:dyDescent="0.25">
      <c r="B655" s="166"/>
      <c r="C655" s="166"/>
      <c r="D655" s="225"/>
      <c r="E655" s="225"/>
      <c r="F655" s="226"/>
      <c r="G655" s="166"/>
      <c r="H655" s="226"/>
      <c r="I655" s="166"/>
      <c r="J655" s="226"/>
      <c r="K655" s="166"/>
      <c r="L655" s="226"/>
      <c r="M655" s="166"/>
      <c r="N655" s="226"/>
      <c r="O655" s="166"/>
      <c r="P655" s="226"/>
      <c r="Q655" s="166"/>
      <c r="R655" s="226"/>
    </row>
    <row r="656" spans="2:18" ht="11.5" x14ac:dyDescent="0.25">
      <c r="B656" s="166"/>
      <c r="C656" s="166"/>
      <c r="D656" s="225"/>
      <c r="E656" s="225"/>
      <c r="F656" s="226"/>
      <c r="G656" s="166"/>
      <c r="H656" s="226"/>
      <c r="I656" s="166"/>
      <c r="J656" s="226"/>
      <c r="K656" s="166"/>
      <c r="L656" s="226"/>
      <c r="M656" s="166"/>
      <c r="N656" s="226"/>
      <c r="O656" s="166"/>
      <c r="P656" s="226"/>
      <c r="Q656" s="166"/>
      <c r="R656" s="226"/>
    </row>
    <row r="657" spans="2:18" ht="11.5" x14ac:dyDescent="0.25">
      <c r="B657" s="166"/>
      <c r="C657" s="166"/>
      <c r="D657" s="225"/>
      <c r="E657" s="225"/>
      <c r="F657" s="226"/>
      <c r="G657" s="166"/>
      <c r="H657" s="226"/>
      <c r="I657" s="166"/>
      <c r="J657" s="226"/>
      <c r="K657" s="166"/>
      <c r="L657" s="226"/>
      <c r="M657" s="166"/>
      <c r="N657" s="226"/>
      <c r="O657" s="166"/>
      <c r="P657" s="226"/>
      <c r="Q657" s="166"/>
      <c r="R657" s="226"/>
    </row>
    <row r="658" spans="2:18" ht="11.5" x14ac:dyDescent="0.25">
      <c r="B658" s="166"/>
      <c r="C658" s="166"/>
      <c r="D658" s="225"/>
      <c r="E658" s="225"/>
      <c r="F658" s="226"/>
      <c r="G658" s="166"/>
      <c r="H658" s="226"/>
      <c r="I658" s="166"/>
      <c r="J658" s="226"/>
      <c r="K658" s="166"/>
      <c r="L658" s="226"/>
      <c r="M658" s="166"/>
      <c r="N658" s="226"/>
      <c r="O658" s="166"/>
      <c r="P658" s="226"/>
      <c r="Q658" s="166"/>
      <c r="R658" s="226"/>
    </row>
    <row r="659" spans="2:18" ht="11.5" x14ac:dyDescent="0.25">
      <c r="B659" s="166"/>
      <c r="C659" s="166"/>
      <c r="D659" s="225"/>
      <c r="E659" s="225"/>
      <c r="F659" s="226"/>
      <c r="G659" s="166"/>
      <c r="H659" s="226"/>
      <c r="I659" s="166"/>
      <c r="J659" s="226"/>
      <c r="K659" s="166"/>
      <c r="L659" s="226"/>
      <c r="M659" s="166"/>
      <c r="N659" s="226"/>
      <c r="O659" s="166"/>
      <c r="P659" s="226"/>
      <c r="Q659" s="166"/>
      <c r="R659" s="226"/>
    </row>
    <row r="660" spans="2:18" ht="11.5" x14ac:dyDescent="0.25">
      <c r="B660" s="166"/>
      <c r="C660" s="166"/>
      <c r="D660" s="225"/>
      <c r="E660" s="225"/>
      <c r="F660" s="226"/>
      <c r="G660" s="166"/>
      <c r="H660" s="226"/>
      <c r="I660" s="166"/>
      <c r="J660" s="226"/>
      <c r="K660" s="166"/>
      <c r="L660" s="226"/>
      <c r="M660" s="166"/>
      <c r="N660" s="226"/>
      <c r="O660" s="166"/>
      <c r="P660" s="226"/>
      <c r="Q660" s="166"/>
      <c r="R660" s="226"/>
    </row>
    <row r="661" spans="2:18" ht="11.5" x14ac:dyDescent="0.25">
      <c r="B661" s="166"/>
      <c r="C661" s="166"/>
      <c r="D661" s="225"/>
      <c r="E661" s="225"/>
      <c r="F661" s="226"/>
      <c r="G661" s="166"/>
      <c r="H661" s="226"/>
      <c r="I661" s="166"/>
      <c r="J661" s="226"/>
      <c r="K661" s="166"/>
      <c r="L661" s="226"/>
      <c r="M661" s="166"/>
      <c r="N661" s="226"/>
      <c r="O661" s="166"/>
      <c r="P661" s="226"/>
      <c r="Q661" s="166"/>
      <c r="R661" s="226"/>
    </row>
    <row r="662" spans="2:18" ht="11.5" x14ac:dyDescent="0.25">
      <c r="B662" s="166"/>
      <c r="C662" s="166"/>
      <c r="D662" s="225"/>
      <c r="E662" s="225"/>
      <c r="F662" s="226"/>
      <c r="G662" s="166"/>
      <c r="H662" s="226"/>
      <c r="I662" s="166"/>
      <c r="J662" s="226"/>
      <c r="K662" s="166"/>
      <c r="L662" s="226"/>
      <c r="M662" s="166"/>
      <c r="N662" s="226"/>
      <c r="O662" s="166"/>
      <c r="P662" s="226"/>
      <c r="Q662" s="166"/>
      <c r="R662" s="226"/>
    </row>
    <row r="663" spans="2:18" ht="11.5" x14ac:dyDescent="0.25">
      <c r="B663" s="166"/>
      <c r="C663" s="166"/>
      <c r="D663" s="225"/>
      <c r="E663" s="225"/>
      <c r="F663" s="226"/>
      <c r="G663" s="166"/>
      <c r="H663" s="226"/>
      <c r="I663" s="166"/>
      <c r="J663" s="226"/>
      <c r="K663" s="166"/>
      <c r="L663" s="226"/>
      <c r="M663" s="166"/>
      <c r="N663" s="226"/>
      <c r="O663" s="166"/>
      <c r="P663" s="226"/>
      <c r="Q663" s="166"/>
      <c r="R663" s="226"/>
    </row>
    <row r="664" spans="2:18" ht="11.5" x14ac:dyDescent="0.25">
      <c r="B664" s="166"/>
      <c r="C664" s="166"/>
      <c r="D664" s="225"/>
      <c r="E664" s="225"/>
      <c r="F664" s="226"/>
      <c r="G664" s="166"/>
      <c r="H664" s="226"/>
      <c r="I664" s="166"/>
      <c r="J664" s="226"/>
      <c r="K664" s="166"/>
      <c r="L664" s="226"/>
      <c r="M664" s="166"/>
      <c r="N664" s="226"/>
      <c r="O664" s="166"/>
      <c r="P664" s="226"/>
      <c r="Q664" s="166"/>
      <c r="R664" s="226"/>
    </row>
    <row r="665" spans="2:18" ht="11.5" x14ac:dyDescent="0.25">
      <c r="B665" s="166"/>
      <c r="C665" s="166"/>
      <c r="D665" s="225"/>
      <c r="E665" s="225"/>
      <c r="F665" s="226"/>
      <c r="G665" s="166"/>
      <c r="H665" s="226"/>
      <c r="I665" s="166"/>
      <c r="J665" s="226"/>
      <c r="K665" s="166"/>
      <c r="L665" s="226"/>
      <c r="M665" s="166"/>
      <c r="N665" s="226"/>
      <c r="O665" s="166"/>
      <c r="P665" s="226"/>
      <c r="Q665" s="166"/>
      <c r="R665" s="226"/>
    </row>
    <row r="666" spans="2:18" ht="11.5" x14ac:dyDescent="0.25">
      <c r="B666" s="166"/>
      <c r="C666" s="166"/>
      <c r="D666" s="225"/>
      <c r="E666" s="225"/>
      <c r="F666" s="226"/>
      <c r="G666" s="166"/>
      <c r="H666" s="226"/>
      <c r="I666" s="166"/>
      <c r="J666" s="226"/>
      <c r="K666" s="166"/>
      <c r="L666" s="226"/>
      <c r="M666" s="166"/>
      <c r="N666" s="226"/>
      <c r="O666" s="166"/>
      <c r="P666" s="226"/>
      <c r="Q666" s="166"/>
      <c r="R666" s="226"/>
    </row>
    <row r="667" spans="2:18" ht="11.5" x14ac:dyDescent="0.25">
      <c r="B667" s="166"/>
      <c r="C667" s="166"/>
      <c r="D667" s="225"/>
      <c r="E667" s="225"/>
      <c r="F667" s="226"/>
      <c r="G667" s="166"/>
      <c r="H667" s="226"/>
      <c r="I667" s="166"/>
      <c r="J667" s="226"/>
      <c r="K667" s="166"/>
      <c r="L667" s="226"/>
      <c r="M667" s="166"/>
      <c r="N667" s="226"/>
      <c r="O667" s="166"/>
      <c r="P667" s="226"/>
      <c r="Q667" s="166"/>
      <c r="R667" s="226"/>
    </row>
    <row r="668" spans="2:18" ht="11.5" x14ac:dyDescent="0.25">
      <c r="B668" s="166"/>
      <c r="C668" s="166"/>
      <c r="D668" s="225"/>
      <c r="E668" s="225"/>
      <c r="F668" s="226"/>
      <c r="G668" s="166"/>
      <c r="H668" s="226"/>
      <c r="I668" s="166"/>
      <c r="J668" s="226"/>
      <c r="K668" s="166"/>
      <c r="L668" s="226"/>
      <c r="M668" s="166"/>
      <c r="N668" s="226"/>
      <c r="O668" s="166"/>
      <c r="P668" s="226"/>
      <c r="Q668" s="166"/>
      <c r="R668" s="226"/>
    </row>
    <row r="669" spans="2:18" ht="11.5" x14ac:dyDescent="0.25">
      <c r="B669" s="166"/>
      <c r="C669" s="166"/>
      <c r="D669" s="225"/>
      <c r="E669" s="225"/>
      <c r="F669" s="226"/>
      <c r="G669" s="166"/>
      <c r="H669" s="226"/>
      <c r="I669" s="166"/>
      <c r="J669" s="226"/>
      <c r="K669" s="166"/>
      <c r="L669" s="226"/>
      <c r="M669" s="166"/>
      <c r="N669" s="226"/>
      <c r="O669" s="166"/>
      <c r="P669" s="226"/>
      <c r="Q669" s="166"/>
      <c r="R669" s="226"/>
    </row>
    <row r="670" spans="2:18" ht="11.5" x14ac:dyDescent="0.25">
      <c r="B670" s="166"/>
      <c r="C670" s="166"/>
      <c r="D670" s="225"/>
      <c r="E670" s="225"/>
      <c r="F670" s="226"/>
      <c r="G670" s="166"/>
      <c r="H670" s="226"/>
      <c r="I670" s="166"/>
      <c r="J670" s="226"/>
      <c r="K670" s="166"/>
      <c r="L670" s="226"/>
      <c r="M670" s="166"/>
      <c r="N670" s="226"/>
      <c r="O670" s="166"/>
      <c r="P670" s="226"/>
      <c r="Q670" s="166"/>
      <c r="R670" s="226"/>
    </row>
    <row r="671" spans="2:18" ht="11.5" x14ac:dyDescent="0.25">
      <c r="B671" s="166"/>
      <c r="C671" s="166"/>
      <c r="D671" s="225"/>
      <c r="E671" s="225"/>
      <c r="F671" s="226"/>
      <c r="G671" s="166"/>
      <c r="H671" s="226"/>
      <c r="I671" s="166"/>
      <c r="J671" s="226"/>
      <c r="K671" s="166"/>
      <c r="L671" s="226"/>
      <c r="M671" s="166"/>
      <c r="N671" s="226"/>
      <c r="O671" s="166"/>
      <c r="P671" s="226"/>
      <c r="Q671" s="166"/>
      <c r="R671" s="226"/>
    </row>
    <row r="672" spans="2:18" ht="11.5" x14ac:dyDescent="0.25">
      <c r="B672" s="166"/>
      <c r="C672" s="166"/>
      <c r="D672" s="225"/>
      <c r="E672" s="225"/>
      <c r="F672" s="226"/>
      <c r="G672" s="166"/>
      <c r="H672" s="226"/>
      <c r="I672" s="166"/>
      <c r="J672" s="226"/>
      <c r="K672" s="166"/>
      <c r="L672" s="226"/>
      <c r="M672" s="166"/>
      <c r="N672" s="226"/>
      <c r="O672" s="166"/>
      <c r="P672" s="226"/>
      <c r="Q672" s="166"/>
      <c r="R672" s="226"/>
    </row>
    <row r="673" spans="2:18" ht="11.5" x14ac:dyDescent="0.25">
      <c r="B673" s="166"/>
      <c r="C673" s="166"/>
      <c r="D673" s="225"/>
      <c r="E673" s="225"/>
      <c r="F673" s="226"/>
      <c r="G673" s="166"/>
      <c r="H673" s="226"/>
      <c r="I673" s="166"/>
      <c r="J673" s="226"/>
      <c r="K673" s="166"/>
      <c r="L673" s="226"/>
      <c r="M673" s="166"/>
      <c r="N673" s="226"/>
      <c r="O673" s="166"/>
      <c r="P673" s="226"/>
      <c r="Q673" s="166"/>
      <c r="R673" s="226"/>
    </row>
    <row r="674" spans="2:18" ht="11.5" x14ac:dyDescent="0.25">
      <c r="B674" s="166"/>
      <c r="C674" s="166"/>
      <c r="D674" s="225"/>
      <c r="E674" s="225"/>
      <c r="F674" s="226"/>
      <c r="G674" s="166"/>
      <c r="H674" s="226"/>
      <c r="I674" s="166"/>
      <c r="J674" s="226"/>
      <c r="K674" s="166"/>
      <c r="L674" s="226"/>
      <c r="M674" s="166"/>
      <c r="N674" s="226"/>
      <c r="O674" s="166"/>
      <c r="P674" s="226"/>
      <c r="Q674" s="166"/>
      <c r="R674" s="226"/>
    </row>
    <row r="675" spans="2:18" ht="11.5" x14ac:dyDescent="0.25">
      <c r="B675" s="166"/>
      <c r="C675" s="166"/>
      <c r="D675" s="225"/>
      <c r="E675" s="225"/>
      <c r="F675" s="226"/>
      <c r="G675" s="166"/>
      <c r="H675" s="226"/>
      <c r="I675" s="166"/>
      <c r="J675" s="226"/>
      <c r="K675" s="166"/>
      <c r="L675" s="226"/>
      <c r="M675" s="166"/>
      <c r="N675" s="226"/>
      <c r="O675" s="166"/>
      <c r="P675" s="226"/>
      <c r="Q675" s="166"/>
      <c r="R675" s="226"/>
    </row>
    <row r="676" spans="2:18" ht="11.5" x14ac:dyDescent="0.25">
      <c r="B676" s="166"/>
      <c r="C676" s="166"/>
      <c r="D676" s="225"/>
      <c r="E676" s="225"/>
      <c r="F676" s="226"/>
      <c r="G676" s="166"/>
      <c r="H676" s="226"/>
      <c r="I676" s="166"/>
      <c r="J676" s="226"/>
      <c r="K676" s="166"/>
      <c r="L676" s="226"/>
      <c r="M676" s="166"/>
      <c r="N676" s="226"/>
      <c r="O676" s="166"/>
      <c r="P676" s="226"/>
      <c r="Q676" s="166"/>
      <c r="R676" s="226"/>
    </row>
    <row r="677" spans="2:18" ht="11.5" x14ac:dyDescent="0.25">
      <c r="B677" s="166"/>
      <c r="C677" s="166"/>
      <c r="D677" s="225"/>
      <c r="E677" s="225"/>
      <c r="F677" s="226"/>
      <c r="G677" s="166"/>
      <c r="H677" s="226"/>
      <c r="I677" s="166"/>
      <c r="J677" s="226"/>
      <c r="K677" s="166"/>
      <c r="L677" s="226"/>
      <c r="M677" s="166"/>
      <c r="N677" s="226"/>
      <c r="O677" s="166"/>
      <c r="P677" s="226"/>
      <c r="Q677" s="166"/>
      <c r="R677" s="226"/>
    </row>
    <row r="678" spans="2:18" ht="11.5" x14ac:dyDescent="0.25">
      <c r="B678" s="166"/>
      <c r="C678" s="166"/>
      <c r="D678" s="225"/>
      <c r="E678" s="225"/>
      <c r="F678" s="226"/>
      <c r="G678" s="166"/>
      <c r="H678" s="226"/>
      <c r="I678" s="166"/>
      <c r="J678" s="226"/>
      <c r="K678" s="166"/>
      <c r="L678" s="226"/>
      <c r="M678" s="166"/>
      <c r="N678" s="226"/>
      <c r="O678" s="166"/>
      <c r="P678" s="226"/>
      <c r="Q678" s="166"/>
      <c r="R678" s="226"/>
    </row>
    <row r="679" spans="2:18" ht="11.5" x14ac:dyDescent="0.25">
      <c r="B679" s="166"/>
      <c r="C679" s="166"/>
      <c r="D679" s="225"/>
      <c r="E679" s="225"/>
      <c r="F679" s="226"/>
      <c r="G679" s="166"/>
      <c r="H679" s="226"/>
      <c r="I679" s="166"/>
      <c r="J679" s="226"/>
      <c r="K679" s="166"/>
      <c r="L679" s="226"/>
      <c r="M679" s="166"/>
      <c r="N679" s="226"/>
      <c r="O679" s="166"/>
      <c r="P679" s="226"/>
      <c r="Q679" s="166"/>
      <c r="R679" s="226"/>
    </row>
    <row r="680" spans="2:18" ht="11.5" x14ac:dyDescent="0.25">
      <c r="B680" s="166"/>
      <c r="C680" s="166"/>
      <c r="D680" s="225"/>
      <c r="E680" s="225"/>
      <c r="F680" s="226"/>
      <c r="G680" s="166"/>
      <c r="H680" s="226"/>
      <c r="I680" s="166"/>
      <c r="J680" s="226"/>
      <c r="K680" s="166"/>
      <c r="L680" s="226"/>
      <c r="M680" s="166"/>
      <c r="N680" s="226"/>
      <c r="O680" s="166"/>
      <c r="P680" s="226"/>
      <c r="Q680" s="166"/>
      <c r="R680" s="226"/>
    </row>
    <row r="681" spans="2:18" ht="11.5" x14ac:dyDescent="0.25">
      <c r="B681" s="166"/>
      <c r="C681" s="166"/>
      <c r="D681" s="225"/>
      <c r="E681" s="225"/>
      <c r="F681" s="226"/>
      <c r="G681" s="166"/>
      <c r="H681" s="226"/>
      <c r="I681" s="166"/>
      <c r="J681" s="226"/>
      <c r="K681" s="166"/>
      <c r="L681" s="226"/>
      <c r="M681" s="166"/>
      <c r="N681" s="226"/>
      <c r="O681" s="166"/>
      <c r="P681" s="226"/>
      <c r="Q681" s="166"/>
      <c r="R681" s="226"/>
    </row>
    <row r="682" spans="2:18" ht="11.5" x14ac:dyDescent="0.25">
      <c r="B682" s="166"/>
      <c r="C682" s="166"/>
      <c r="D682" s="225"/>
      <c r="E682" s="225"/>
      <c r="F682" s="226"/>
      <c r="G682" s="166"/>
      <c r="H682" s="226"/>
      <c r="I682" s="166"/>
      <c r="J682" s="226"/>
      <c r="K682" s="166"/>
      <c r="L682" s="226"/>
      <c r="M682" s="166"/>
      <c r="N682" s="226"/>
      <c r="O682" s="166"/>
      <c r="P682" s="226"/>
      <c r="Q682" s="166"/>
      <c r="R682" s="226"/>
    </row>
    <row r="683" spans="2:18" ht="11.5" x14ac:dyDescent="0.25">
      <c r="B683" s="166"/>
      <c r="C683" s="166"/>
      <c r="D683" s="225"/>
      <c r="E683" s="225"/>
      <c r="F683" s="226"/>
      <c r="G683" s="166"/>
      <c r="H683" s="226"/>
      <c r="I683" s="166"/>
      <c r="J683" s="226"/>
      <c r="K683" s="166"/>
      <c r="L683" s="226"/>
      <c r="M683" s="166"/>
      <c r="N683" s="226"/>
      <c r="O683" s="166"/>
      <c r="P683" s="226"/>
      <c r="Q683" s="166"/>
      <c r="R683" s="226"/>
    </row>
    <row r="684" spans="2:18" ht="11.5" x14ac:dyDescent="0.25">
      <c r="B684" s="166"/>
      <c r="C684" s="166"/>
      <c r="D684" s="225"/>
      <c r="E684" s="225"/>
      <c r="F684" s="226"/>
      <c r="G684" s="166"/>
      <c r="H684" s="226"/>
      <c r="I684" s="166"/>
      <c r="J684" s="226"/>
      <c r="K684" s="166"/>
      <c r="L684" s="226"/>
      <c r="M684" s="166"/>
      <c r="N684" s="226"/>
      <c r="O684" s="166"/>
      <c r="P684" s="226"/>
      <c r="Q684" s="166"/>
      <c r="R684" s="226"/>
    </row>
    <row r="685" spans="2:18" ht="11.5" x14ac:dyDescent="0.25">
      <c r="B685" s="166"/>
      <c r="C685" s="166"/>
      <c r="D685" s="225"/>
      <c r="E685" s="225"/>
      <c r="F685" s="226"/>
      <c r="G685" s="166"/>
      <c r="H685" s="226"/>
      <c r="I685" s="166"/>
      <c r="J685" s="226"/>
      <c r="K685" s="166"/>
      <c r="L685" s="226"/>
      <c r="M685" s="166"/>
      <c r="N685" s="226"/>
      <c r="O685" s="166"/>
      <c r="P685" s="226"/>
      <c r="Q685" s="166"/>
      <c r="R685" s="226"/>
    </row>
    <row r="686" spans="2:18" ht="11.5" x14ac:dyDescent="0.25">
      <c r="B686" s="166"/>
      <c r="C686" s="166"/>
      <c r="D686" s="225"/>
      <c r="E686" s="225"/>
      <c r="F686" s="226"/>
      <c r="G686" s="166"/>
      <c r="H686" s="226"/>
      <c r="I686" s="166"/>
      <c r="J686" s="226"/>
      <c r="K686" s="166"/>
      <c r="L686" s="226"/>
      <c r="M686" s="166"/>
      <c r="N686" s="226"/>
      <c r="O686" s="166"/>
      <c r="P686" s="226"/>
      <c r="Q686" s="166"/>
      <c r="R686" s="226"/>
    </row>
    <row r="687" spans="2:18" ht="11.5" x14ac:dyDescent="0.25">
      <c r="B687" s="166"/>
      <c r="C687" s="166"/>
      <c r="D687" s="225"/>
      <c r="E687" s="225"/>
      <c r="F687" s="226"/>
      <c r="G687" s="166"/>
      <c r="H687" s="226"/>
      <c r="I687" s="166"/>
      <c r="J687" s="226"/>
      <c r="K687" s="166"/>
      <c r="L687" s="226"/>
      <c r="M687" s="166"/>
      <c r="N687" s="226"/>
      <c r="O687" s="166"/>
      <c r="P687" s="226"/>
      <c r="Q687" s="166"/>
      <c r="R687" s="226"/>
    </row>
    <row r="688" spans="2:18" ht="11.5" x14ac:dyDescent="0.25">
      <c r="B688" s="166"/>
      <c r="C688" s="166"/>
      <c r="D688" s="225"/>
      <c r="E688" s="225"/>
      <c r="F688" s="226"/>
      <c r="G688" s="166"/>
      <c r="H688" s="226"/>
      <c r="I688" s="166"/>
      <c r="J688" s="226"/>
      <c r="K688" s="166"/>
      <c r="L688" s="226"/>
      <c r="M688" s="166"/>
      <c r="N688" s="226"/>
      <c r="O688" s="166"/>
      <c r="P688" s="226"/>
      <c r="Q688" s="166"/>
      <c r="R688" s="226"/>
    </row>
    <row r="689" spans="2:18" ht="11.5" x14ac:dyDescent="0.25">
      <c r="B689" s="166"/>
      <c r="C689" s="166"/>
      <c r="D689" s="225"/>
      <c r="E689" s="225"/>
      <c r="F689" s="226"/>
      <c r="G689" s="166"/>
      <c r="H689" s="226"/>
      <c r="I689" s="166"/>
      <c r="J689" s="226"/>
      <c r="K689" s="166"/>
      <c r="L689" s="226"/>
      <c r="M689" s="166"/>
      <c r="N689" s="226"/>
      <c r="O689" s="166"/>
      <c r="P689" s="226"/>
      <c r="Q689" s="166"/>
      <c r="R689" s="226"/>
    </row>
    <row r="690" spans="2:18" ht="11.5" x14ac:dyDescent="0.25">
      <c r="B690" s="166"/>
      <c r="C690" s="166"/>
      <c r="D690" s="225"/>
      <c r="E690" s="225"/>
      <c r="F690" s="226"/>
      <c r="G690" s="166"/>
      <c r="H690" s="226"/>
      <c r="I690" s="166"/>
      <c r="J690" s="226"/>
      <c r="K690" s="166"/>
      <c r="L690" s="226"/>
      <c r="M690" s="166"/>
      <c r="N690" s="226"/>
      <c r="O690" s="166"/>
      <c r="P690" s="226"/>
      <c r="Q690" s="166"/>
      <c r="R690" s="226"/>
    </row>
    <row r="691" spans="2:18" ht="11.5" x14ac:dyDescent="0.25">
      <c r="B691" s="166"/>
      <c r="C691" s="166"/>
      <c r="D691" s="225"/>
      <c r="E691" s="225"/>
      <c r="F691" s="226"/>
      <c r="G691" s="166"/>
      <c r="H691" s="226"/>
      <c r="I691" s="166"/>
      <c r="J691" s="226"/>
      <c r="K691" s="166"/>
      <c r="L691" s="226"/>
      <c r="M691" s="166"/>
      <c r="N691" s="226"/>
      <c r="O691" s="166"/>
      <c r="P691" s="226"/>
      <c r="Q691" s="166"/>
      <c r="R691" s="226"/>
    </row>
    <row r="692" spans="2:18" ht="11.5" x14ac:dyDescent="0.25">
      <c r="B692" s="166"/>
      <c r="C692" s="166"/>
      <c r="D692" s="225"/>
      <c r="E692" s="225"/>
      <c r="F692" s="226"/>
      <c r="G692" s="166"/>
      <c r="H692" s="226"/>
      <c r="I692" s="166"/>
      <c r="J692" s="226"/>
      <c r="K692" s="166"/>
      <c r="L692" s="226"/>
      <c r="M692" s="166"/>
      <c r="N692" s="226"/>
      <c r="O692" s="166"/>
      <c r="P692" s="226"/>
      <c r="Q692" s="166"/>
      <c r="R692" s="226"/>
    </row>
    <row r="693" spans="2:18" ht="11.5" x14ac:dyDescent="0.25">
      <c r="B693" s="166"/>
      <c r="C693" s="166"/>
      <c r="D693" s="225"/>
      <c r="E693" s="225"/>
      <c r="F693" s="226"/>
      <c r="G693" s="166"/>
      <c r="H693" s="226"/>
      <c r="I693" s="166"/>
      <c r="J693" s="226"/>
      <c r="K693" s="166"/>
      <c r="L693" s="226"/>
      <c r="M693" s="166"/>
      <c r="N693" s="226"/>
      <c r="O693" s="166"/>
      <c r="P693" s="226"/>
      <c r="Q693" s="166"/>
      <c r="R693" s="226"/>
    </row>
    <row r="694" spans="2:18" ht="11.5" x14ac:dyDescent="0.25">
      <c r="B694" s="166"/>
      <c r="C694" s="166"/>
      <c r="D694" s="225"/>
      <c r="E694" s="225"/>
      <c r="F694" s="226"/>
      <c r="G694" s="166"/>
      <c r="H694" s="226"/>
      <c r="I694" s="166"/>
      <c r="J694" s="226"/>
      <c r="K694" s="166"/>
      <c r="L694" s="226"/>
      <c r="M694" s="166"/>
      <c r="N694" s="226"/>
      <c r="O694" s="166"/>
      <c r="P694" s="226"/>
      <c r="Q694" s="166"/>
      <c r="R694" s="226"/>
    </row>
    <row r="695" spans="2:18" ht="11.5" x14ac:dyDescent="0.25">
      <c r="B695" s="166"/>
      <c r="C695" s="166"/>
      <c r="D695" s="225"/>
      <c r="E695" s="225"/>
      <c r="F695" s="226"/>
      <c r="G695" s="166"/>
      <c r="H695" s="226"/>
      <c r="I695" s="166"/>
      <c r="J695" s="226"/>
      <c r="K695" s="166"/>
      <c r="L695" s="226"/>
      <c r="M695" s="166"/>
      <c r="N695" s="226"/>
      <c r="O695" s="166"/>
      <c r="P695" s="226"/>
      <c r="Q695" s="166"/>
      <c r="R695" s="226"/>
    </row>
    <row r="696" spans="2:18" ht="11.5" x14ac:dyDescent="0.25">
      <c r="B696" s="166"/>
      <c r="C696" s="166"/>
      <c r="D696" s="225"/>
      <c r="E696" s="225"/>
      <c r="F696" s="226"/>
      <c r="G696" s="166"/>
      <c r="H696" s="226"/>
      <c r="I696" s="166"/>
      <c r="J696" s="226"/>
      <c r="K696" s="166"/>
      <c r="L696" s="226"/>
      <c r="M696" s="166"/>
      <c r="N696" s="226"/>
      <c r="O696" s="166"/>
      <c r="P696" s="226"/>
      <c r="Q696" s="166"/>
      <c r="R696" s="226"/>
    </row>
    <row r="697" spans="2:18" ht="11.5" x14ac:dyDescent="0.25">
      <c r="B697" s="166"/>
      <c r="C697" s="166"/>
      <c r="D697" s="225"/>
      <c r="E697" s="225"/>
      <c r="F697" s="226"/>
      <c r="G697" s="166"/>
      <c r="H697" s="226"/>
      <c r="I697" s="166"/>
      <c r="J697" s="226"/>
      <c r="K697" s="166"/>
      <c r="L697" s="226"/>
      <c r="M697" s="166"/>
      <c r="N697" s="226"/>
      <c r="O697" s="166"/>
      <c r="P697" s="226"/>
      <c r="Q697" s="166"/>
      <c r="R697" s="226"/>
    </row>
    <row r="698" spans="2:18" ht="11.5" x14ac:dyDescent="0.25">
      <c r="B698" s="166"/>
      <c r="C698" s="166"/>
      <c r="D698" s="225"/>
      <c r="E698" s="225"/>
      <c r="F698" s="226"/>
      <c r="G698" s="166"/>
      <c r="H698" s="226"/>
      <c r="I698" s="166"/>
      <c r="J698" s="226"/>
      <c r="K698" s="166"/>
      <c r="L698" s="226"/>
      <c r="M698" s="166"/>
      <c r="N698" s="226"/>
      <c r="O698" s="166"/>
      <c r="P698" s="226"/>
      <c r="Q698" s="166"/>
      <c r="R698" s="226"/>
    </row>
    <row r="699" spans="2:18" ht="11.5" x14ac:dyDescent="0.25">
      <c r="B699" s="166"/>
      <c r="C699" s="166"/>
      <c r="D699" s="225"/>
      <c r="E699" s="225"/>
      <c r="F699" s="226"/>
      <c r="G699" s="166"/>
      <c r="H699" s="226"/>
      <c r="I699" s="166"/>
      <c r="J699" s="226"/>
      <c r="K699" s="166"/>
      <c r="L699" s="226"/>
      <c r="M699" s="166"/>
      <c r="N699" s="226"/>
      <c r="O699" s="166"/>
      <c r="P699" s="226"/>
      <c r="Q699" s="166"/>
      <c r="R699" s="226"/>
    </row>
    <row r="700" spans="2:18" ht="11.5" x14ac:dyDescent="0.25">
      <c r="B700" s="166"/>
      <c r="C700" s="166"/>
      <c r="D700" s="225"/>
      <c r="E700" s="225"/>
      <c r="F700" s="226"/>
      <c r="G700" s="166"/>
      <c r="H700" s="226"/>
      <c r="I700" s="166"/>
      <c r="J700" s="226"/>
      <c r="K700" s="166"/>
      <c r="L700" s="226"/>
      <c r="M700" s="166"/>
      <c r="N700" s="226"/>
      <c r="O700" s="166"/>
      <c r="P700" s="226"/>
      <c r="Q700" s="166"/>
      <c r="R700" s="226"/>
    </row>
    <row r="701" spans="2:18" ht="11.5" x14ac:dyDescent="0.25">
      <c r="B701" s="166"/>
      <c r="C701" s="166"/>
      <c r="D701" s="225"/>
      <c r="E701" s="225"/>
      <c r="F701" s="226"/>
      <c r="G701" s="166"/>
      <c r="H701" s="226"/>
      <c r="I701" s="166"/>
      <c r="J701" s="226"/>
      <c r="K701" s="166"/>
      <c r="L701" s="226"/>
      <c r="M701" s="166"/>
      <c r="N701" s="226"/>
      <c r="O701" s="166"/>
      <c r="P701" s="226"/>
      <c r="Q701" s="166"/>
      <c r="R701" s="226"/>
    </row>
    <row r="702" spans="2:18" ht="11.5" x14ac:dyDescent="0.25">
      <c r="B702" s="166"/>
      <c r="C702" s="166"/>
      <c r="D702" s="225"/>
      <c r="E702" s="225"/>
      <c r="F702" s="226"/>
      <c r="G702" s="166"/>
      <c r="H702" s="226"/>
      <c r="I702" s="166"/>
      <c r="J702" s="226"/>
      <c r="K702" s="166"/>
      <c r="L702" s="226"/>
      <c r="M702" s="166"/>
      <c r="N702" s="226"/>
      <c r="O702" s="166"/>
      <c r="P702" s="226"/>
      <c r="Q702" s="166"/>
      <c r="R702" s="226"/>
    </row>
    <row r="703" spans="2:18" ht="11.5" x14ac:dyDescent="0.25">
      <c r="B703" s="166"/>
      <c r="C703" s="166"/>
      <c r="D703" s="225"/>
      <c r="E703" s="225"/>
      <c r="F703" s="226"/>
      <c r="G703" s="166"/>
      <c r="H703" s="226"/>
      <c r="I703" s="166"/>
      <c r="J703" s="226"/>
      <c r="K703" s="166"/>
      <c r="L703" s="226"/>
      <c r="M703" s="166"/>
      <c r="N703" s="226"/>
      <c r="O703" s="166"/>
      <c r="P703" s="226"/>
      <c r="Q703" s="166"/>
      <c r="R703" s="226"/>
    </row>
    <row r="704" spans="2:18" ht="11.5" x14ac:dyDescent="0.25">
      <c r="B704" s="166"/>
      <c r="C704" s="166"/>
      <c r="D704" s="225"/>
      <c r="E704" s="225"/>
      <c r="F704" s="226"/>
      <c r="G704" s="166"/>
      <c r="H704" s="226"/>
      <c r="I704" s="166"/>
      <c r="J704" s="226"/>
      <c r="K704" s="166"/>
      <c r="L704" s="226"/>
      <c r="M704" s="166"/>
      <c r="N704" s="226"/>
      <c r="O704" s="166"/>
      <c r="P704" s="226"/>
      <c r="Q704" s="166"/>
      <c r="R704" s="226"/>
    </row>
    <row r="705" spans="2:18" ht="11.5" x14ac:dyDescent="0.25">
      <c r="B705" s="166"/>
      <c r="C705" s="166"/>
      <c r="D705" s="225"/>
      <c r="E705" s="225"/>
      <c r="F705" s="226"/>
      <c r="G705" s="166"/>
      <c r="H705" s="226"/>
      <c r="I705" s="166"/>
      <c r="J705" s="226"/>
      <c r="K705" s="166"/>
      <c r="L705" s="226"/>
      <c r="M705" s="166"/>
      <c r="N705" s="226"/>
      <c r="O705" s="166"/>
      <c r="P705" s="226"/>
      <c r="Q705" s="166"/>
      <c r="R705" s="226"/>
    </row>
    <row r="706" spans="2:18" ht="11.5" x14ac:dyDescent="0.25">
      <c r="B706" s="166"/>
      <c r="C706" s="166"/>
      <c r="D706" s="225"/>
      <c r="E706" s="225"/>
      <c r="F706" s="226"/>
      <c r="G706" s="166"/>
      <c r="H706" s="226"/>
      <c r="I706" s="166"/>
      <c r="J706" s="226"/>
      <c r="K706" s="166"/>
      <c r="L706" s="226"/>
      <c r="M706" s="166"/>
      <c r="N706" s="226"/>
      <c r="O706" s="166"/>
      <c r="P706" s="226"/>
      <c r="Q706" s="166"/>
      <c r="R706" s="226"/>
    </row>
    <row r="707" spans="2:18" ht="11.5" x14ac:dyDescent="0.25">
      <c r="B707" s="166"/>
      <c r="C707" s="166"/>
      <c r="D707" s="225"/>
      <c r="E707" s="225"/>
      <c r="F707" s="226"/>
      <c r="G707" s="166"/>
      <c r="H707" s="226"/>
      <c r="I707" s="166"/>
      <c r="J707" s="226"/>
      <c r="K707" s="166"/>
      <c r="L707" s="226"/>
      <c r="M707" s="166"/>
      <c r="N707" s="226"/>
      <c r="O707" s="166"/>
      <c r="P707" s="226"/>
      <c r="Q707" s="166"/>
      <c r="R707" s="226"/>
    </row>
    <row r="708" spans="2:18" ht="11.5" x14ac:dyDescent="0.25">
      <c r="B708" s="166"/>
      <c r="C708" s="166"/>
      <c r="D708" s="225"/>
      <c r="E708" s="225"/>
      <c r="F708" s="226"/>
      <c r="G708" s="166"/>
      <c r="H708" s="226"/>
      <c r="I708" s="166"/>
      <c r="J708" s="226"/>
      <c r="K708" s="166"/>
      <c r="L708" s="226"/>
      <c r="M708" s="166"/>
      <c r="N708" s="226"/>
      <c r="O708" s="166"/>
      <c r="P708" s="226"/>
      <c r="Q708" s="166"/>
      <c r="R708" s="226"/>
    </row>
    <row r="709" spans="2:18" ht="11.5" x14ac:dyDescent="0.25">
      <c r="B709" s="166"/>
      <c r="C709" s="166"/>
      <c r="D709" s="225"/>
      <c r="E709" s="225"/>
      <c r="F709" s="226"/>
      <c r="G709" s="166"/>
      <c r="H709" s="226"/>
      <c r="I709" s="166"/>
      <c r="J709" s="226"/>
      <c r="K709" s="166"/>
      <c r="L709" s="226"/>
      <c r="M709" s="166"/>
      <c r="N709" s="226"/>
      <c r="O709" s="166"/>
      <c r="P709" s="226"/>
      <c r="Q709" s="166"/>
      <c r="R709" s="226"/>
    </row>
    <row r="710" spans="2:18" ht="11.5" x14ac:dyDescent="0.25">
      <c r="B710" s="166"/>
      <c r="C710" s="166"/>
      <c r="D710" s="225"/>
      <c r="E710" s="225"/>
      <c r="F710" s="226"/>
      <c r="G710" s="166"/>
      <c r="H710" s="226"/>
      <c r="I710" s="166"/>
      <c r="J710" s="226"/>
      <c r="K710" s="166"/>
      <c r="L710" s="226"/>
      <c r="M710" s="166"/>
      <c r="N710" s="226"/>
      <c r="O710" s="166"/>
      <c r="P710" s="226"/>
      <c r="Q710" s="166"/>
      <c r="R710" s="226"/>
    </row>
    <row r="711" spans="2:18" ht="11.5" x14ac:dyDescent="0.25">
      <c r="B711" s="166"/>
      <c r="C711" s="166"/>
      <c r="D711" s="225"/>
      <c r="E711" s="225"/>
      <c r="F711" s="226"/>
      <c r="G711" s="166"/>
      <c r="H711" s="226"/>
      <c r="I711" s="166"/>
      <c r="J711" s="226"/>
      <c r="K711" s="166"/>
      <c r="L711" s="226"/>
      <c r="M711" s="166"/>
      <c r="N711" s="226"/>
      <c r="O711" s="166"/>
      <c r="P711" s="226"/>
      <c r="Q711" s="166"/>
      <c r="R711" s="226"/>
    </row>
    <row r="712" spans="2:18" ht="11.5" x14ac:dyDescent="0.25">
      <c r="B712" s="166"/>
      <c r="C712" s="166"/>
      <c r="D712" s="225"/>
      <c r="E712" s="225"/>
      <c r="F712" s="226"/>
      <c r="G712" s="166"/>
      <c r="H712" s="226"/>
      <c r="I712" s="166"/>
      <c r="J712" s="226"/>
      <c r="K712" s="166"/>
      <c r="L712" s="226"/>
      <c r="M712" s="166"/>
      <c r="N712" s="226"/>
      <c r="O712" s="166"/>
      <c r="P712" s="226"/>
      <c r="Q712" s="166"/>
      <c r="R712" s="226"/>
    </row>
    <row r="713" spans="2:18" ht="11.5" x14ac:dyDescent="0.25">
      <c r="B713" s="166"/>
      <c r="C713" s="166"/>
      <c r="D713" s="225"/>
      <c r="E713" s="225"/>
      <c r="F713" s="226"/>
      <c r="G713" s="166"/>
      <c r="H713" s="226"/>
      <c r="I713" s="166"/>
      <c r="J713" s="226"/>
      <c r="K713" s="166"/>
      <c r="L713" s="226"/>
      <c r="M713" s="166"/>
      <c r="N713" s="226"/>
      <c r="O713" s="166"/>
      <c r="P713" s="226"/>
      <c r="Q713" s="166"/>
      <c r="R713" s="226"/>
    </row>
    <row r="714" spans="2:18" ht="11.5" x14ac:dyDescent="0.25">
      <c r="B714" s="166"/>
      <c r="C714" s="166"/>
      <c r="D714" s="225"/>
      <c r="E714" s="225"/>
      <c r="F714" s="226"/>
      <c r="G714" s="166"/>
      <c r="H714" s="226"/>
      <c r="I714" s="166"/>
      <c r="J714" s="226"/>
      <c r="K714" s="166"/>
      <c r="L714" s="226"/>
      <c r="M714" s="166"/>
      <c r="N714" s="226"/>
      <c r="O714" s="166"/>
      <c r="P714" s="226"/>
      <c r="Q714" s="166"/>
      <c r="R714" s="226"/>
    </row>
    <row r="715" spans="2:18" ht="11.5" x14ac:dyDescent="0.25">
      <c r="B715" s="166"/>
      <c r="C715" s="166"/>
      <c r="D715" s="225"/>
      <c r="E715" s="225"/>
      <c r="F715" s="226"/>
      <c r="G715" s="166"/>
      <c r="H715" s="226"/>
      <c r="I715" s="166"/>
      <c r="J715" s="226"/>
      <c r="K715" s="166"/>
      <c r="L715" s="226"/>
      <c r="M715" s="166"/>
      <c r="N715" s="226"/>
      <c r="O715" s="166"/>
      <c r="P715" s="226"/>
      <c r="Q715" s="166"/>
      <c r="R715" s="226"/>
    </row>
    <row r="716" spans="2:18" ht="11.5" x14ac:dyDescent="0.25">
      <c r="B716" s="166"/>
      <c r="C716" s="166"/>
      <c r="D716" s="225"/>
      <c r="E716" s="225"/>
      <c r="F716" s="226"/>
      <c r="G716" s="166"/>
      <c r="H716" s="226"/>
      <c r="I716" s="166"/>
      <c r="J716" s="226"/>
      <c r="K716" s="166"/>
      <c r="L716" s="226"/>
      <c r="M716" s="166"/>
      <c r="N716" s="226"/>
      <c r="O716" s="166"/>
      <c r="P716" s="226"/>
      <c r="Q716" s="166"/>
      <c r="R716" s="226"/>
    </row>
    <row r="717" spans="2:18" ht="11.5" x14ac:dyDescent="0.25">
      <c r="B717" s="166"/>
      <c r="C717" s="166"/>
      <c r="D717" s="225"/>
      <c r="E717" s="225"/>
      <c r="F717" s="226"/>
      <c r="G717" s="166"/>
      <c r="H717" s="226"/>
      <c r="I717" s="166"/>
      <c r="J717" s="226"/>
      <c r="K717" s="166"/>
      <c r="L717" s="226"/>
      <c r="M717" s="166"/>
      <c r="N717" s="226"/>
      <c r="O717" s="166"/>
      <c r="P717" s="226"/>
      <c r="Q717" s="166"/>
      <c r="R717" s="226"/>
    </row>
    <row r="718" spans="2:18" ht="11.5" x14ac:dyDescent="0.25">
      <c r="B718" s="166"/>
      <c r="C718" s="166"/>
      <c r="D718" s="225"/>
      <c r="E718" s="225"/>
      <c r="F718" s="226"/>
      <c r="G718" s="166"/>
      <c r="H718" s="226"/>
      <c r="I718" s="166"/>
      <c r="J718" s="226"/>
      <c r="K718" s="166"/>
      <c r="L718" s="226"/>
      <c r="M718" s="166"/>
      <c r="N718" s="226"/>
      <c r="O718" s="166"/>
      <c r="P718" s="226"/>
      <c r="Q718" s="166"/>
      <c r="R718" s="226"/>
    </row>
    <row r="719" spans="2:18" ht="11.5" x14ac:dyDescent="0.25">
      <c r="B719" s="166"/>
      <c r="C719" s="166"/>
      <c r="D719" s="225"/>
      <c r="E719" s="225"/>
      <c r="F719" s="226"/>
      <c r="G719" s="166"/>
      <c r="H719" s="226"/>
      <c r="I719" s="166"/>
      <c r="J719" s="226"/>
      <c r="K719" s="166"/>
      <c r="L719" s="226"/>
      <c r="M719" s="166"/>
      <c r="N719" s="226"/>
      <c r="O719" s="166"/>
      <c r="P719" s="226"/>
      <c r="Q719" s="166"/>
      <c r="R719" s="226"/>
    </row>
    <row r="720" spans="2:18" ht="11.5" x14ac:dyDescent="0.25">
      <c r="B720" s="166"/>
      <c r="C720" s="166"/>
      <c r="D720" s="225"/>
      <c r="E720" s="225"/>
      <c r="F720" s="226"/>
      <c r="G720" s="166"/>
      <c r="H720" s="226"/>
      <c r="I720" s="166"/>
      <c r="J720" s="226"/>
      <c r="K720" s="166"/>
      <c r="L720" s="226"/>
      <c r="M720" s="166"/>
      <c r="N720" s="226"/>
      <c r="O720" s="166"/>
      <c r="P720" s="226"/>
      <c r="Q720" s="166"/>
      <c r="R720" s="226"/>
    </row>
    <row r="721" spans="2:18" ht="11.5" x14ac:dyDescent="0.25">
      <c r="B721" s="166"/>
      <c r="C721" s="166"/>
      <c r="D721" s="225"/>
      <c r="E721" s="225"/>
      <c r="F721" s="226"/>
      <c r="G721" s="166"/>
      <c r="H721" s="226"/>
      <c r="I721" s="166"/>
      <c r="J721" s="226"/>
      <c r="K721" s="166"/>
      <c r="L721" s="226"/>
      <c r="M721" s="166"/>
      <c r="N721" s="226"/>
      <c r="O721" s="166"/>
      <c r="P721" s="226"/>
      <c r="Q721" s="166"/>
      <c r="R721" s="226"/>
    </row>
    <row r="722" spans="2:18" ht="11.5" x14ac:dyDescent="0.25">
      <c r="B722" s="166"/>
      <c r="C722" s="166"/>
      <c r="D722" s="225"/>
      <c r="E722" s="225"/>
      <c r="F722" s="226"/>
      <c r="G722" s="166"/>
      <c r="H722" s="226"/>
      <c r="I722" s="166"/>
      <c r="J722" s="226"/>
      <c r="K722" s="166"/>
      <c r="L722" s="226"/>
      <c r="M722" s="166"/>
      <c r="N722" s="226"/>
      <c r="O722" s="166"/>
      <c r="P722" s="226"/>
      <c r="Q722" s="166"/>
      <c r="R722" s="226"/>
    </row>
    <row r="723" spans="2:18" ht="11.5" x14ac:dyDescent="0.25">
      <c r="B723" s="166"/>
      <c r="C723" s="166"/>
      <c r="D723" s="225"/>
      <c r="E723" s="225"/>
      <c r="F723" s="226"/>
      <c r="G723" s="166"/>
      <c r="H723" s="226"/>
      <c r="I723" s="166"/>
      <c r="J723" s="226"/>
      <c r="K723" s="166"/>
      <c r="L723" s="226"/>
      <c r="M723" s="166"/>
      <c r="N723" s="226"/>
      <c r="O723" s="166"/>
      <c r="P723" s="226"/>
      <c r="Q723" s="166"/>
      <c r="R723" s="226"/>
    </row>
    <row r="724" spans="2:18" ht="11.5" x14ac:dyDescent="0.25">
      <c r="B724" s="166"/>
      <c r="C724" s="166"/>
      <c r="D724" s="225"/>
      <c r="E724" s="225"/>
      <c r="F724" s="226"/>
      <c r="G724" s="166"/>
      <c r="H724" s="226"/>
      <c r="I724" s="166"/>
      <c r="J724" s="226"/>
      <c r="K724" s="166"/>
      <c r="L724" s="226"/>
      <c r="M724" s="166"/>
      <c r="N724" s="226"/>
      <c r="O724" s="166"/>
      <c r="P724" s="226"/>
      <c r="Q724" s="166"/>
      <c r="R724" s="226"/>
    </row>
    <row r="725" spans="2:18" ht="11.5" x14ac:dyDescent="0.25">
      <c r="B725" s="166"/>
      <c r="C725" s="166"/>
      <c r="D725" s="225"/>
      <c r="E725" s="225"/>
      <c r="F725" s="226"/>
      <c r="G725" s="166"/>
      <c r="H725" s="226"/>
      <c r="I725" s="166"/>
      <c r="J725" s="226"/>
      <c r="K725" s="166"/>
      <c r="L725" s="226"/>
      <c r="M725" s="166"/>
      <c r="N725" s="226"/>
      <c r="O725" s="166"/>
      <c r="P725" s="226"/>
      <c r="Q725" s="166"/>
      <c r="R725" s="226"/>
    </row>
    <row r="726" spans="2:18" ht="11.5" x14ac:dyDescent="0.25">
      <c r="B726" s="166"/>
      <c r="C726" s="166"/>
      <c r="D726" s="225"/>
      <c r="E726" s="225"/>
      <c r="F726" s="226"/>
      <c r="G726" s="166"/>
      <c r="H726" s="226"/>
      <c r="I726" s="166"/>
      <c r="J726" s="226"/>
      <c r="K726" s="166"/>
      <c r="L726" s="226"/>
      <c r="M726" s="166"/>
      <c r="N726" s="226"/>
      <c r="O726" s="166"/>
      <c r="P726" s="226"/>
      <c r="Q726" s="166"/>
      <c r="R726" s="226"/>
    </row>
    <row r="727" spans="2:18" ht="11.5" x14ac:dyDescent="0.25">
      <c r="B727" s="166"/>
      <c r="C727" s="166"/>
      <c r="D727" s="225"/>
      <c r="E727" s="225"/>
      <c r="F727" s="226"/>
      <c r="G727" s="166"/>
      <c r="H727" s="226"/>
      <c r="I727" s="166"/>
      <c r="J727" s="226"/>
      <c r="K727" s="166"/>
      <c r="L727" s="226"/>
      <c r="M727" s="166"/>
      <c r="N727" s="226"/>
      <c r="O727" s="166"/>
      <c r="P727" s="226"/>
      <c r="Q727" s="166"/>
      <c r="R727" s="226"/>
    </row>
    <row r="728" spans="2:18" ht="11.5" x14ac:dyDescent="0.25">
      <c r="B728" s="166"/>
      <c r="C728" s="166"/>
      <c r="D728" s="225"/>
      <c r="E728" s="225"/>
      <c r="F728" s="226"/>
      <c r="G728" s="166"/>
      <c r="H728" s="226"/>
      <c r="I728" s="166"/>
      <c r="J728" s="226"/>
      <c r="K728" s="166"/>
      <c r="L728" s="226"/>
      <c r="M728" s="166"/>
      <c r="N728" s="226"/>
      <c r="O728" s="166"/>
      <c r="P728" s="226"/>
      <c r="Q728" s="166"/>
      <c r="R728" s="226"/>
    </row>
    <row r="729" spans="2:18" ht="11.5" x14ac:dyDescent="0.25">
      <c r="B729" s="166"/>
      <c r="C729" s="166"/>
      <c r="D729" s="225"/>
      <c r="E729" s="225"/>
      <c r="F729" s="226"/>
      <c r="G729" s="166"/>
      <c r="H729" s="226"/>
      <c r="I729" s="166"/>
      <c r="J729" s="226"/>
      <c r="K729" s="166"/>
      <c r="L729" s="226"/>
      <c r="M729" s="166"/>
      <c r="N729" s="226"/>
      <c r="O729" s="166"/>
      <c r="P729" s="226"/>
      <c r="Q729" s="166"/>
      <c r="R729" s="226"/>
    </row>
    <row r="730" spans="2:18" ht="11.5" x14ac:dyDescent="0.25">
      <c r="B730" s="166"/>
      <c r="C730" s="166"/>
      <c r="D730" s="225"/>
      <c r="E730" s="225"/>
      <c r="F730" s="226"/>
      <c r="G730" s="166"/>
      <c r="H730" s="226"/>
      <c r="I730" s="166"/>
      <c r="J730" s="226"/>
      <c r="K730" s="166"/>
      <c r="L730" s="226"/>
      <c r="M730" s="166"/>
      <c r="N730" s="226"/>
      <c r="O730" s="166"/>
      <c r="P730" s="226"/>
      <c r="Q730" s="166"/>
      <c r="R730" s="226"/>
    </row>
    <row r="731" spans="2:18" ht="11.5" x14ac:dyDescent="0.25">
      <c r="B731" s="166"/>
      <c r="C731" s="166"/>
      <c r="D731" s="225"/>
      <c r="E731" s="225"/>
      <c r="F731" s="226"/>
      <c r="G731" s="166"/>
      <c r="H731" s="226"/>
      <c r="I731" s="166"/>
      <c r="J731" s="226"/>
      <c r="K731" s="166"/>
      <c r="L731" s="226"/>
      <c r="M731" s="166"/>
      <c r="N731" s="226"/>
      <c r="O731" s="166"/>
      <c r="P731" s="226"/>
      <c r="Q731" s="166"/>
      <c r="R731" s="226"/>
    </row>
    <row r="732" spans="2:18" ht="11.5" x14ac:dyDescent="0.25">
      <c r="B732" s="166"/>
      <c r="C732" s="166"/>
      <c r="D732" s="225"/>
      <c r="E732" s="225"/>
      <c r="F732" s="226"/>
      <c r="G732" s="166"/>
      <c r="H732" s="226"/>
      <c r="I732" s="166"/>
      <c r="J732" s="226"/>
      <c r="K732" s="166"/>
      <c r="L732" s="226"/>
      <c r="M732" s="166"/>
      <c r="N732" s="226"/>
      <c r="O732" s="166"/>
      <c r="P732" s="226"/>
      <c r="Q732" s="166"/>
      <c r="R732" s="226"/>
    </row>
    <row r="733" spans="2:18" ht="11.5" x14ac:dyDescent="0.25">
      <c r="B733" s="166"/>
      <c r="C733" s="166"/>
      <c r="D733" s="225"/>
      <c r="E733" s="225"/>
      <c r="F733" s="226"/>
      <c r="G733" s="166"/>
      <c r="H733" s="226"/>
      <c r="I733" s="166"/>
      <c r="J733" s="226"/>
      <c r="K733" s="166"/>
      <c r="L733" s="226"/>
      <c r="M733" s="166"/>
      <c r="N733" s="226"/>
      <c r="O733" s="166"/>
      <c r="P733" s="226"/>
      <c r="Q733" s="166"/>
      <c r="R733" s="226"/>
    </row>
    <row r="734" spans="2:18" ht="11.5" x14ac:dyDescent="0.25">
      <c r="B734" s="166"/>
      <c r="C734" s="166"/>
      <c r="D734" s="225"/>
      <c r="E734" s="225"/>
      <c r="F734" s="226"/>
      <c r="G734" s="166"/>
      <c r="H734" s="226"/>
      <c r="I734" s="166"/>
      <c r="J734" s="226"/>
      <c r="K734" s="166"/>
      <c r="L734" s="226"/>
      <c r="M734" s="166"/>
      <c r="N734" s="226"/>
      <c r="O734" s="166"/>
      <c r="P734" s="226"/>
      <c r="Q734" s="166"/>
      <c r="R734" s="226"/>
    </row>
    <row r="735" spans="2:18" ht="11.5" x14ac:dyDescent="0.25">
      <c r="B735" s="166"/>
      <c r="C735" s="166"/>
      <c r="D735" s="225"/>
      <c r="E735" s="225"/>
      <c r="F735" s="226"/>
      <c r="G735" s="166"/>
      <c r="H735" s="226"/>
      <c r="I735" s="166"/>
      <c r="J735" s="226"/>
      <c r="K735" s="166"/>
      <c r="L735" s="226"/>
      <c r="M735" s="166"/>
      <c r="N735" s="226"/>
      <c r="O735" s="166"/>
      <c r="P735" s="226"/>
      <c r="Q735" s="166"/>
      <c r="R735" s="226"/>
    </row>
    <row r="736" spans="2:18" ht="11.5" x14ac:dyDescent="0.25">
      <c r="B736" s="166"/>
      <c r="C736" s="166"/>
      <c r="D736" s="225"/>
      <c r="E736" s="225"/>
      <c r="F736" s="226"/>
      <c r="G736" s="166"/>
      <c r="H736" s="226"/>
      <c r="I736" s="166"/>
      <c r="J736" s="226"/>
      <c r="K736" s="166"/>
      <c r="L736" s="226"/>
      <c r="M736" s="166"/>
      <c r="N736" s="226"/>
      <c r="O736" s="166"/>
      <c r="P736" s="226"/>
      <c r="Q736" s="166"/>
      <c r="R736" s="226"/>
    </row>
    <row r="737" spans="2:18" ht="11.5" x14ac:dyDescent="0.25">
      <c r="B737" s="166"/>
      <c r="C737" s="166"/>
      <c r="D737" s="225"/>
      <c r="E737" s="225"/>
      <c r="F737" s="226"/>
      <c r="G737" s="166"/>
      <c r="H737" s="226"/>
      <c r="I737" s="166"/>
      <c r="J737" s="226"/>
      <c r="K737" s="166"/>
      <c r="L737" s="226"/>
      <c r="M737" s="166"/>
      <c r="N737" s="226"/>
      <c r="O737" s="166"/>
      <c r="P737" s="226"/>
      <c r="Q737" s="166"/>
      <c r="R737" s="226"/>
    </row>
    <row r="738" spans="2:18" ht="11.5" x14ac:dyDescent="0.25">
      <c r="B738" s="166"/>
      <c r="C738" s="166"/>
      <c r="D738" s="225"/>
      <c r="E738" s="225"/>
      <c r="F738" s="226"/>
      <c r="G738" s="166"/>
      <c r="H738" s="226"/>
      <c r="I738" s="166"/>
      <c r="J738" s="226"/>
      <c r="K738" s="166"/>
      <c r="L738" s="226"/>
      <c r="M738" s="166"/>
      <c r="N738" s="226"/>
      <c r="O738" s="166"/>
      <c r="P738" s="226"/>
      <c r="Q738" s="166"/>
      <c r="R738" s="226"/>
    </row>
    <row r="739" spans="2:18" ht="11.5" x14ac:dyDescent="0.25">
      <c r="B739" s="166"/>
      <c r="C739" s="166"/>
      <c r="D739" s="225"/>
      <c r="E739" s="225"/>
      <c r="F739" s="226"/>
      <c r="G739" s="166"/>
      <c r="H739" s="226"/>
      <c r="I739" s="166"/>
      <c r="J739" s="226"/>
      <c r="K739" s="166"/>
      <c r="L739" s="226"/>
      <c r="M739" s="166"/>
      <c r="N739" s="226"/>
      <c r="O739" s="166"/>
      <c r="P739" s="226"/>
      <c r="Q739" s="166"/>
      <c r="R739" s="226"/>
    </row>
    <row r="740" spans="2:18" ht="11.5" x14ac:dyDescent="0.25">
      <c r="B740" s="166"/>
      <c r="C740" s="166"/>
      <c r="D740" s="225"/>
      <c r="E740" s="225"/>
      <c r="F740" s="226"/>
      <c r="G740" s="166"/>
      <c r="H740" s="226"/>
      <c r="I740" s="166"/>
      <c r="J740" s="226"/>
      <c r="K740" s="166"/>
      <c r="L740" s="226"/>
      <c r="M740" s="166"/>
      <c r="N740" s="226"/>
      <c r="O740" s="166"/>
      <c r="P740" s="226"/>
      <c r="Q740" s="166"/>
      <c r="R740" s="226"/>
    </row>
    <row r="741" spans="2:18" ht="11.5" x14ac:dyDescent="0.25">
      <c r="B741" s="166"/>
      <c r="C741" s="166"/>
      <c r="D741" s="225"/>
      <c r="E741" s="225"/>
      <c r="F741" s="226"/>
      <c r="G741" s="166"/>
      <c r="H741" s="226"/>
      <c r="I741" s="166"/>
      <c r="J741" s="226"/>
      <c r="K741" s="166"/>
      <c r="L741" s="226"/>
      <c r="M741" s="166"/>
      <c r="N741" s="226"/>
      <c r="O741" s="166"/>
      <c r="P741" s="226"/>
      <c r="Q741" s="166"/>
      <c r="R741" s="226"/>
    </row>
    <row r="742" spans="2:18" ht="11.5" x14ac:dyDescent="0.25">
      <c r="B742" s="166"/>
      <c r="C742" s="166"/>
      <c r="D742" s="225"/>
      <c r="E742" s="225"/>
      <c r="F742" s="226"/>
      <c r="G742" s="166"/>
      <c r="H742" s="226"/>
      <c r="I742" s="166"/>
      <c r="J742" s="226"/>
      <c r="K742" s="166"/>
      <c r="L742" s="226"/>
      <c r="M742" s="166"/>
      <c r="N742" s="226"/>
      <c r="O742" s="166"/>
      <c r="P742" s="226"/>
      <c r="Q742" s="166"/>
      <c r="R742" s="226"/>
    </row>
    <row r="743" spans="2:18" ht="11.5" x14ac:dyDescent="0.25">
      <c r="B743" s="166"/>
      <c r="C743" s="166"/>
      <c r="D743" s="225"/>
      <c r="E743" s="225"/>
      <c r="F743" s="226"/>
      <c r="G743" s="166"/>
      <c r="H743" s="226"/>
      <c r="I743" s="166"/>
      <c r="J743" s="226"/>
      <c r="K743" s="166"/>
      <c r="L743" s="226"/>
      <c r="M743" s="166"/>
      <c r="N743" s="226"/>
      <c r="O743" s="166"/>
      <c r="P743" s="226"/>
      <c r="Q743" s="166"/>
      <c r="R743" s="226"/>
    </row>
    <row r="744" spans="2:18" ht="11.5" x14ac:dyDescent="0.25">
      <c r="B744" s="166"/>
      <c r="C744" s="166"/>
      <c r="D744" s="225"/>
      <c r="E744" s="225"/>
      <c r="F744" s="226"/>
      <c r="G744" s="166"/>
      <c r="H744" s="226"/>
      <c r="I744" s="166"/>
      <c r="J744" s="226"/>
      <c r="K744" s="166"/>
      <c r="L744" s="226"/>
      <c r="M744" s="166"/>
      <c r="N744" s="226"/>
      <c r="O744" s="166"/>
      <c r="P744" s="226"/>
      <c r="Q744" s="166"/>
      <c r="R744" s="226"/>
    </row>
    <row r="745" spans="2:18" ht="11.5" x14ac:dyDescent="0.25">
      <c r="B745" s="166"/>
      <c r="C745" s="166"/>
      <c r="D745" s="225"/>
      <c r="E745" s="225"/>
      <c r="F745" s="226"/>
      <c r="G745" s="166"/>
      <c r="H745" s="226"/>
      <c r="I745" s="166"/>
      <c r="J745" s="226"/>
      <c r="K745" s="166"/>
      <c r="L745" s="226"/>
      <c r="M745" s="166"/>
      <c r="N745" s="226"/>
      <c r="O745" s="166"/>
      <c r="P745" s="226"/>
      <c r="Q745" s="166"/>
      <c r="R745" s="226"/>
    </row>
    <row r="746" spans="2:18" ht="11.5" x14ac:dyDescent="0.25">
      <c r="B746" s="166"/>
      <c r="C746" s="166"/>
      <c r="D746" s="225"/>
      <c r="E746" s="225"/>
      <c r="F746" s="226"/>
      <c r="G746" s="166"/>
      <c r="H746" s="226"/>
      <c r="I746" s="166"/>
      <c r="J746" s="226"/>
      <c r="K746" s="166"/>
      <c r="L746" s="226"/>
      <c r="M746" s="166"/>
      <c r="N746" s="226"/>
      <c r="O746" s="166"/>
      <c r="P746" s="226"/>
      <c r="Q746" s="166"/>
      <c r="R746" s="226"/>
    </row>
    <row r="747" spans="2:18" ht="11.5" x14ac:dyDescent="0.25">
      <c r="B747" s="166"/>
      <c r="C747" s="166"/>
      <c r="D747" s="225"/>
      <c r="E747" s="225"/>
      <c r="F747" s="226"/>
      <c r="G747" s="166"/>
      <c r="H747" s="226"/>
      <c r="I747" s="166"/>
      <c r="J747" s="226"/>
      <c r="K747" s="166"/>
      <c r="L747" s="226"/>
      <c r="M747" s="166"/>
      <c r="N747" s="226"/>
      <c r="O747" s="166"/>
      <c r="P747" s="226"/>
      <c r="Q747" s="166"/>
      <c r="R747" s="226"/>
    </row>
    <row r="748" spans="2:18" ht="11.5" x14ac:dyDescent="0.25">
      <c r="B748" s="166"/>
      <c r="C748" s="166"/>
      <c r="D748" s="225"/>
      <c r="E748" s="225"/>
      <c r="F748" s="226"/>
      <c r="G748" s="166"/>
      <c r="H748" s="226"/>
      <c r="I748" s="166"/>
      <c r="J748" s="226"/>
      <c r="K748" s="166"/>
      <c r="L748" s="226"/>
      <c r="M748" s="166"/>
      <c r="N748" s="226"/>
      <c r="O748" s="166"/>
      <c r="P748" s="226"/>
      <c r="Q748" s="166"/>
      <c r="R748" s="226"/>
    </row>
    <row r="749" spans="2:18" ht="11.5" x14ac:dyDescent="0.25">
      <c r="B749" s="166"/>
      <c r="C749" s="166"/>
      <c r="D749" s="225"/>
      <c r="E749" s="225"/>
      <c r="F749" s="226"/>
      <c r="G749" s="166"/>
      <c r="H749" s="226"/>
      <c r="I749" s="166"/>
      <c r="J749" s="226"/>
      <c r="K749" s="166"/>
      <c r="L749" s="226"/>
      <c r="M749" s="166"/>
      <c r="N749" s="226"/>
      <c r="O749" s="166"/>
      <c r="P749" s="226"/>
      <c r="Q749" s="166"/>
      <c r="R749" s="226"/>
    </row>
    <row r="750" spans="2:18" ht="11.5" x14ac:dyDescent="0.25">
      <c r="B750" s="166"/>
      <c r="C750" s="166"/>
      <c r="D750" s="225"/>
      <c r="E750" s="225"/>
      <c r="F750" s="226"/>
      <c r="G750" s="166"/>
      <c r="H750" s="226"/>
      <c r="I750" s="166"/>
      <c r="J750" s="226"/>
      <c r="K750" s="166"/>
      <c r="L750" s="226"/>
      <c r="M750" s="166"/>
      <c r="N750" s="226"/>
      <c r="O750" s="166"/>
      <c r="P750" s="226"/>
      <c r="Q750" s="166"/>
      <c r="R750" s="226"/>
    </row>
    <row r="751" spans="2:18" ht="11.5" x14ac:dyDescent="0.25">
      <c r="B751" s="166"/>
      <c r="C751" s="166"/>
      <c r="D751" s="225"/>
      <c r="E751" s="225"/>
      <c r="F751" s="226"/>
      <c r="G751" s="166"/>
      <c r="H751" s="226"/>
      <c r="I751" s="166"/>
      <c r="J751" s="226"/>
      <c r="K751" s="166"/>
      <c r="L751" s="226"/>
      <c r="M751" s="166"/>
      <c r="N751" s="226"/>
      <c r="O751" s="166"/>
      <c r="P751" s="226"/>
      <c r="Q751" s="166"/>
      <c r="R751" s="226"/>
    </row>
    <row r="752" spans="2:18" ht="11.5" x14ac:dyDescent="0.25">
      <c r="B752" s="166"/>
      <c r="C752" s="166"/>
      <c r="D752" s="225"/>
      <c r="E752" s="225"/>
      <c r="F752" s="226"/>
      <c r="G752" s="166"/>
      <c r="H752" s="226"/>
      <c r="I752" s="166"/>
      <c r="J752" s="226"/>
      <c r="K752" s="166"/>
      <c r="L752" s="226"/>
      <c r="M752" s="166"/>
      <c r="N752" s="226"/>
      <c r="O752" s="166"/>
      <c r="P752" s="226"/>
      <c r="Q752" s="166"/>
      <c r="R752" s="226"/>
    </row>
    <row r="753" spans="2:18" ht="11.5" x14ac:dyDescent="0.25">
      <c r="B753" s="166"/>
      <c r="C753" s="166"/>
      <c r="D753" s="225"/>
      <c r="E753" s="225"/>
      <c r="F753" s="226"/>
      <c r="G753" s="166"/>
      <c r="H753" s="226"/>
      <c r="I753" s="166"/>
      <c r="J753" s="226"/>
      <c r="K753" s="166"/>
      <c r="L753" s="226"/>
      <c r="M753" s="166"/>
      <c r="N753" s="226"/>
      <c r="O753" s="166"/>
      <c r="P753" s="226"/>
      <c r="Q753" s="166"/>
      <c r="R753" s="226"/>
    </row>
    <row r="754" spans="2:18" ht="11.5" x14ac:dyDescent="0.25">
      <c r="B754" s="166"/>
      <c r="C754" s="166"/>
      <c r="D754" s="225"/>
      <c r="E754" s="225"/>
      <c r="F754" s="226"/>
      <c r="G754" s="166"/>
      <c r="H754" s="226"/>
      <c r="I754" s="166"/>
      <c r="J754" s="226"/>
      <c r="K754" s="166"/>
      <c r="L754" s="226"/>
      <c r="M754" s="166"/>
      <c r="N754" s="226"/>
      <c r="O754" s="166"/>
      <c r="P754" s="226"/>
      <c r="Q754" s="166"/>
      <c r="R754" s="226"/>
    </row>
    <row r="755" spans="2:18" ht="11.5" x14ac:dyDescent="0.25">
      <c r="B755" s="166"/>
      <c r="C755" s="166"/>
      <c r="D755" s="225"/>
      <c r="E755" s="225"/>
      <c r="F755" s="226"/>
      <c r="G755" s="166"/>
      <c r="H755" s="226"/>
      <c r="I755" s="166"/>
      <c r="J755" s="226"/>
      <c r="K755" s="166"/>
      <c r="L755" s="226"/>
      <c r="M755" s="166"/>
      <c r="N755" s="226"/>
      <c r="O755" s="166"/>
      <c r="P755" s="226"/>
      <c r="Q755" s="166"/>
      <c r="R755" s="226"/>
    </row>
    <row r="756" spans="2:18" ht="11.5" x14ac:dyDescent="0.25">
      <c r="B756" s="166"/>
      <c r="C756" s="166"/>
      <c r="D756" s="225"/>
      <c r="E756" s="225"/>
      <c r="F756" s="226"/>
      <c r="G756" s="166"/>
      <c r="H756" s="226"/>
      <c r="I756" s="166"/>
      <c r="J756" s="226"/>
      <c r="K756" s="166"/>
      <c r="L756" s="226"/>
      <c r="M756" s="166"/>
      <c r="N756" s="226"/>
      <c r="O756" s="166"/>
      <c r="P756" s="226"/>
      <c r="Q756" s="166"/>
      <c r="R756" s="226"/>
    </row>
    <row r="757" spans="2:18" ht="11.5" x14ac:dyDescent="0.25">
      <c r="B757" s="166"/>
      <c r="C757" s="166"/>
      <c r="D757" s="225"/>
      <c r="E757" s="225"/>
      <c r="F757" s="226"/>
      <c r="G757" s="166"/>
      <c r="H757" s="226"/>
      <c r="I757" s="166"/>
      <c r="J757" s="226"/>
      <c r="K757" s="166"/>
      <c r="L757" s="226"/>
      <c r="M757" s="166"/>
      <c r="N757" s="226"/>
      <c r="O757" s="166"/>
      <c r="P757" s="226"/>
      <c r="Q757" s="166"/>
      <c r="R757" s="226"/>
    </row>
    <row r="758" spans="2:18" ht="11.5" x14ac:dyDescent="0.25">
      <c r="B758" s="166"/>
      <c r="C758" s="166"/>
      <c r="D758" s="225"/>
      <c r="E758" s="225"/>
      <c r="F758" s="226"/>
      <c r="G758" s="166"/>
      <c r="H758" s="226"/>
      <c r="I758" s="166"/>
      <c r="J758" s="226"/>
      <c r="K758" s="166"/>
      <c r="L758" s="226"/>
      <c r="M758" s="166"/>
      <c r="N758" s="226"/>
      <c r="O758" s="166"/>
      <c r="P758" s="226"/>
      <c r="Q758" s="166"/>
      <c r="R758" s="226"/>
    </row>
    <row r="759" spans="2:18" ht="11.5" x14ac:dyDescent="0.25">
      <c r="O759" s="166"/>
      <c r="P759" s="226"/>
      <c r="Q759" s="166"/>
    </row>
  </sheetData>
  <sheetProtection selectLockedCells="1"/>
  <mergeCells count="148">
    <mergeCell ref="C2:G2"/>
    <mergeCell ref="C3:D3"/>
    <mergeCell ref="E3:F3"/>
    <mergeCell ref="C7:D7"/>
    <mergeCell ref="E7:F7"/>
    <mergeCell ref="C8:D8"/>
    <mergeCell ref="E8:F8"/>
    <mergeCell ref="C9:D9"/>
    <mergeCell ref="E9:F9"/>
    <mergeCell ref="C4:D4"/>
    <mergeCell ref="E4:F4"/>
    <mergeCell ref="C5:D5"/>
    <mergeCell ref="E5:F5"/>
    <mergeCell ref="C6:D6"/>
    <mergeCell ref="E6:F6"/>
    <mergeCell ref="C14:D14"/>
    <mergeCell ref="F14:I14"/>
    <mergeCell ref="J14:Q14"/>
    <mergeCell ref="L16:M16"/>
    <mergeCell ref="P16:Q16"/>
    <mergeCell ref="P9:Q9"/>
    <mergeCell ref="R9:S9"/>
    <mergeCell ref="H10:I10"/>
    <mergeCell ref="J10:K10"/>
    <mergeCell ref="L10:M10"/>
    <mergeCell ref="N10:O10"/>
    <mergeCell ref="P10:Q10"/>
    <mergeCell ref="R10:S10"/>
    <mergeCell ref="B22:C22"/>
    <mergeCell ref="D22:E22"/>
    <mergeCell ref="F22:G22"/>
    <mergeCell ref="I22:K22"/>
    <mergeCell ref="L22:N22"/>
    <mergeCell ref="O22:Q22"/>
    <mergeCell ref="B21:C21"/>
    <mergeCell ref="D21:E21"/>
    <mergeCell ref="F21:G21"/>
    <mergeCell ref="I21:K21"/>
    <mergeCell ref="L21:N21"/>
    <mergeCell ref="O21:Q21"/>
    <mergeCell ref="B24:C24"/>
    <mergeCell ref="D24:E24"/>
    <mergeCell ref="F24:G24"/>
    <mergeCell ref="I24:K24"/>
    <mergeCell ref="L24:N24"/>
    <mergeCell ref="O24:Q24"/>
    <mergeCell ref="B23:C23"/>
    <mergeCell ref="D23:E23"/>
    <mergeCell ref="F23:G23"/>
    <mergeCell ref="I23:K23"/>
    <mergeCell ref="L23:N23"/>
    <mergeCell ref="O23:Q23"/>
    <mergeCell ref="B26:C26"/>
    <mergeCell ref="D26:E26"/>
    <mergeCell ref="F26:G26"/>
    <mergeCell ref="I26:K26"/>
    <mergeCell ref="L26:N26"/>
    <mergeCell ref="O26:Q26"/>
    <mergeCell ref="B25:C25"/>
    <mergeCell ref="D25:E25"/>
    <mergeCell ref="F25:G25"/>
    <mergeCell ref="I25:K25"/>
    <mergeCell ref="L25:N25"/>
    <mergeCell ref="O25:Q25"/>
    <mergeCell ref="B28:C28"/>
    <mergeCell ref="D28:E28"/>
    <mergeCell ref="F28:G28"/>
    <mergeCell ref="I28:K28"/>
    <mergeCell ref="L28:N28"/>
    <mergeCell ref="O28:Q28"/>
    <mergeCell ref="B27:C27"/>
    <mergeCell ref="D27:E27"/>
    <mergeCell ref="F27:G27"/>
    <mergeCell ref="I27:K27"/>
    <mergeCell ref="L27:N27"/>
    <mergeCell ref="O27:Q27"/>
    <mergeCell ref="B30:C30"/>
    <mergeCell ref="D30:E30"/>
    <mergeCell ref="F30:G30"/>
    <mergeCell ref="I30:K30"/>
    <mergeCell ref="L30:N30"/>
    <mergeCell ref="O30:Q30"/>
    <mergeCell ref="B29:C29"/>
    <mergeCell ref="D29:E29"/>
    <mergeCell ref="F29:G29"/>
    <mergeCell ref="I29:K29"/>
    <mergeCell ref="L29:N29"/>
    <mergeCell ref="O29:Q29"/>
    <mergeCell ref="I39:K39"/>
    <mergeCell ref="L39:N39"/>
    <mergeCell ref="O39:Q39"/>
    <mergeCell ref="I40:K40"/>
    <mergeCell ref="L40:N40"/>
    <mergeCell ref="O40:Q40"/>
    <mergeCell ref="O32:Q32"/>
    <mergeCell ref="I37:K37"/>
    <mergeCell ref="L37:N37"/>
    <mergeCell ref="O37:Q37"/>
    <mergeCell ref="I38:K38"/>
    <mergeCell ref="L38:N38"/>
    <mergeCell ref="O38:Q38"/>
    <mergeCell ref="B52:M52"/>
    <mergeCell ref="O52:Q52"/>
    <mergeCell ref="B53:M53"/>
    <mergeCell ref="O53:Q53"/>
    <mergeCell ref="B54:M54"/>
    <mergeCell ref="O54:Q54"/>
    <mergeCell ref="I41:K41"/>
    <mergeCell ref="L41:N41"/>
    <mergeCell ref="O41:Q41"/>
    <mergeCell ref="O43:Q43"/>
    <mergeCell ref="O45:Q45"/>
    <mergeCell ref="B51:M51"/>
    <mergeCell ref="O51:Q51"/>
    <mergeCell ref="O72:Q72"/>
    <mergeCell ref="O74:Q74"/>
    <mergeCell ref="O79:Q79"/>
    <mergeCell ref="O80:Q80"/>
    <mergeCell ref="B55:M55"/>
    <mergeCell ref="O55:Q55"/>
    <mergeCell ref="B56:M56"/>
    <mergeCell ref="O56:Q56"/>
    <mergeCell ref="O58:Q58"/>
    <mergeCell ref="O63:Q63"/>
    <mergeCell ref="O113:Q113"/>
    <mergeCell ref="O117:Q117"/>
    <mergeCell ref="B12:Q12"/>
    <mergeCell ref="B99:D99"/>
    <mergeCell ref="E99:H99"/>
    <mergeCell ref="I99:N99"/>
    <mergeCell ref="O99:Q99"/>
    <mergeCell ref="O102:Q102"/>
    <mergeCell ref="O109:Q109"/>
    <mergeCell ref="O87:Q87"/>
    <mergeCell ref="O88:Q88"/>
    <mergeCell ref="O90:Q90"/>
    <mergeCell ref="O94:Q94"/>
    <mergeCell ref="B98:D98"/>
    <mergeCell ref="E98:H98"/>
    <mergeCell ref="I98:N98"/>
    <mergeCell ref="O81:Q81"/>
    <mergeCell ref="O82:Q82"/>
    <mergeCell ref="O83:Q83"/>
    <mergeCell ref="O84:Q84"/>
    <mergeCell ref="O85:Q85"/>
    <mergeCell ref="O86:Q86"/>
    <mergeCell ref="O64:Q64"/>
    <mergeCell ref="O66:Q66"/>
  </mergeCells>
  <conditionalFormatting sqref="O117:Q117">
    <cfRule type="cellIs" dxfId="14" priority="1" operator="lessThan">
      <formula>$O$109</formula>
    </cfRule>
    <cfRule type="cellIs" dxfId="13" priority="2" operator="greaterThan">
      <formula>$O$109</formula>
    </cfRule>
  </conditionalFormatting>
  <printOptions horizontalCentered="1"/>
  <pageMargins left="0.25" right="0.25" top="0.23" bottom="0.28999999999999998" header="0.23" footer="0.3"/>
  <pageSetup scale="69" orientation="landscape" horizontalDpi="1200" verticalDpi="120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  <pageSetUpPr fitToPage="1"/>
  </sheetPr>
  <dimension ref="A2:AI759"/>
  <sheetViews>
    <sheetView topLeftCell="A94" zoomScale="115" zoomScaleNormal="115" zoomScaleSheetLayoutView="100" workbookViewId="0">
      <selection activeCell="D104" sqref="D104"/>
    </sheetView>
  </sheetViews>
  <sheetFormatPr defaultColWidth="9.1796875" defaultRowHeight="10" x14ac:dyDescent="0.25"/>
  <cols>
    <col min="1" max="1" width="3.453125" style="1" customWidth="1"/>
    <col min="2" max="3" width="19.7265625" style="1" customWidth="1"/>
    <col min="4" max="4" width="10.7265625" style="2" customWidth="1"/>
    <col min="5" max="5" width="7.81640625" style="2" customWidth="1"/>
    <col min="6" max="6" width="6.54296875" style="3" customWidth="1"/>
    <col min="7" max="7" width="10.7265625" style="1" customWidth="1"/>
    <col min="8" max="8" width="6.54296875" style="3" customWidth="1"/>
    <col min="9" max="9" width="10.7265625" style="1" customWidth="1"/>
    <col min="10" max="10" width="5.7265625" style="3" customWidth="1"/>
    <col min="11" max="11" width="10.7265625" style="1" customWidth="1"/>
    <col min="12" max="12" width="5.7265625" style="3" customWidth="1"/>
    <col min="13" max="13" width="10.7265625" style="1" customWidth="1"/>
    <col min="14" max="14" width="5.7265625" style="3" customWidth="1"/>
    <col min="15" max="15" width="10.7265625" style="1" customWidth="1"/>
    <col min="16" max="16" width="5.7265625" style="3" customWidth="1"/>
    <col min="17" max="17" width="10.7265625" style="1" customWidth="1"/>
    <col min="18" max="18" width="5.7265625" style="3" customWidth="1"/>
    <col min="19" max="19" width="10.7265625" style="1" customWidth="1"/>
    <col min="20" max="20" width="13.453125" style="1" bestFit="1" customWidth="1"/>
    <col min="21" max="21" width="5" style="1" bestFit="1" customWidth="1"/>
    <col min="22" max="22" width="7.453125" style="4" customWidth="1"/>
    <col min="23" max="23" width="5.7265625" style="4" customWidth="1"/>
    <col min="24" max="24" width="3.7265625" style="4" customWidth="1"/>
    <col min="25" max="25" width="5.7265625" style="4" customWidth="1"/>
    <col min="26" max="26" width="3.7265625" style="4" customWidth="1"/>
    <col min="27" max="27" width="5.7265625" style="4" customWidth="1"/>
    <col min="28" max="28" width="3.7265625" style="1" customWidth="1"/>
    <col min="29" max="29" width="5.7265625" style="1" customWidth="1"/>
    <col min="30" max="30" width="3.7265625" style="1" customWidth="1"/>
    <col min="31" max="31" width="5.7265625" style="1" customWidth="1"/>
    <col min="32" max="32" width="3.7265625" style="1" customWidth="1"/>
    <col min="33" max="33" width="5.7265625" style="1" customWidth="1"/>
    <col min="34" max="34" width="3.7265625" style="1" customWidth="1"/>
    <col min="35" max="35" width="5.7265625" style="1" customWidth="1"/>
    <col min="36" max="42" width="3.7265625" style="1" customWidth="1"/>
    <col min="43" max="16384" width="9.1796875" style="1"/>
  </cols>
  <sheetData>
    <row r="2" spans="2:27" ht="11.25" customHeight="1" x14ac:dyDescent="0.25">
      <c r="B2" s="394" t="s">
        <v>0</v>
      </c>
      <c r="C2" s="795">
        <f>+'BVARI BUDGET'!C2</f>
        <v>0</v>
      </c>
      <c r="D2" s="795"/>
      <c r="E2" s="795"/>
      <c r="F2" s="795"/>
      <c r="G2" s="796"/>
    </row>
    <row r="3" spans="2:27" ht="11.25" customHeight="1" x14ac:dyDescent="0.25">
      <c r="B3" s="395" t="s">
        <v>47</v>
      </c>
      <c r="C3" s="759">
        <f>+'BVARI BUDGET'!C3</f>
        <v>0</v>
      </c>
      <c r="D3" s="759"/>
      <c r="E3" s="745" t="s">
        <v>58</v>
      </c>
      <c r="F3" s="745"/>
      <c r="G3" s="429">
        <f>+'BVARI BUDGET'!H3</f>
        <v>0</v>
      </c>
      <c r="H3" s="6"/>
      <c r="I3" s="104" t="s">
        <v>59</v>
      </c>
      <c r="J3" s="95"/>
      <c r="K3" s="96"/>
      <c r="L3" s="95"/>
      <c r="M3" s="96"/>
      <c r="N3" s="95"/>
      <c r="O3" s="97"/>
      <c r="V3" s="1"/>
      <c r="W3" s="1"/>
      <c r="X3" s="1"/>
      <c r="Y3" s="1"/>
      <c r="Z3" s="1"/>
      <c r="AA3" s="1"/>
    </row>
    <row r="4" spans="2:27" ht="11.25" customHeight="1" x14ac:dyDescent="0.25">
      <c r="B4" s="395" t="s">
        <v>1</v>
      </c>
      <c r="C4" s="759">
        <f>+'BVARI BUDGET'!C4</f>
        <v>0</v>
      </c>
      <c r="D4" s="759"/>
      <c r="E4" s="745" t="s">
        <v>43</v>
      </c>
      <c r="F4" s="745"/>
      <c r="G4" s="571">
        <f>+'BVARI BUDGET'!H4</f>
        <v>44743</v>
      </c>
      <c r="H4" s="6"/>
      <c r="I4" s="158" t="s">
        <v>60</v>
      </c>
      <c r="J4" s="159"/>
      <c r="K4" s="159"/>
      <c r="L4" s="159"/>
      <c r="M4" s="159"/>
      <c r="N4" s="159"/>
      <c r="O4" s="160"/>
      <c r="V4" s="1"/>
      <c r="W4" s="1"/>
      <c r="X4" s="1"/>
      <c r="Y4" s="1"/>
      <c r="Z4" s="1"/>
      <c r="AA4" s="1"/>
    </row>
    <row r="5" spans="2:27" ht="11.25" customHeight="1" x14ac:dyDescent="0.25">
      <c r="B5" s="395" t="s">
        <v>9</v>
      </c>
      <c r="C5" s="759">
        <f>+'BVARI BUDGET'!C5</f>
        <v>0</v>
      </c>
      <c r="D5" s="759"/>
      <c r="E5" s="745" t="s">
        <v>44</v>
      </c>
      <c r="F5" s="745"/>
      <c r="G5" s="571">
        <f>+'BVARI BUDGET'!H5</f>
        <v>47299</v>
      </c>
      <c r="H5" s="6"/>
      <c r="I5" s="107" t="s">
        <v>61</v>
      </c>
      <c r="J5" s="105"/>
      <c r="K5" s="105"/>
      <c r="L5" s="105"/>
      <c r="M5" s="105"/>
      <c r="N5" s="105"/>
      <c r="O5" s="106"/>
      <c r="V5" s="1"/>
      <c r="W5" s="1"/>
      <c r="X5" s="1"/>
      <c r="Y5" s="1"/>
      <c r="Z5" s="1"/>
      <c r="AA5" s="1"/>
    </row>
    <row r="6" spans="2:27" ht="11.25" customHeight="1" x14ac:dyDescent="0.25">
      <c r="B6" s="395" t="s">
        <v>10</v>
      </c>
      <c r="C6" s="759">
        <f>+'BVARI BUDGET'!C6</f>
        <v>0</v>
      </c>
      <c r="D6" s="759"/>
      <c r="E6" s="745" t="s">
        <v>45</v>
      </c>
      <c r="F6" s="745"/>
      <c r="G6" s="430" t="str">
        <f>+'BVARI BUDGET'!H6</f>
        <v>7 Yrs</v>
      </c>
      <c r="H6" s="6"/>
      <c r="I6" s="161" t="s">
        <v>63</v>
      </c>
      <c r="J6" s="99"/>
      <c r="K6" s="99"/>
      <c r="L6" s="99"/>
      <c r="M6" s="99"/>
      <c r="N6" s="99"/>
      <c r="O6" s="100"/>
      <c r="V6" s="1"/>
      <c r="W6" s="1"/>
      <c r="X6" s="1"/>
      <c r="Y6" s="1"/>
      <c r="Z6" s="1"/>
      <c r="AA6" s="1"/>
    </row>
    <row r="7" spans="2:27" ht="11.25" customHeight="1" x14ac:dyDescent="0.25">
      <c r="B7" s="396" t="s">
        <v>356</v>
      </c>
      <c r="C7" s="780">
        <f>+'BVARI BUDGET'!C7</f>
        <v>0</v>
      </c>
      <c r="D7" s="780"/>
      <c r="E7" s="745" t="s">
        <v>46</v>
      </c>
      <c r="F7" s="745"/>
      <c r="G7" s="431">
        <f>+'BVARI BUDGET'!H7</f>
        <v>0.03</v>
      </c>
      <c r="H7" s="6"/>
      <c r="I7" s="256" t="s">
        <v>143</v>
      </c>
      <c r="J7" s="99"/>
      <c r="K7" s="99"/>
      <c r="L7" s="99"/>
      <c r="M7" s="99"/>
      <c r="N7" s="99"/>
      <c r="O7" s="100"/>
      <c r="V7" s="1"/>
      <c r="W7" s="1"/>
      <c r="X7" s="1"/>
      <c r="Y7" s="1"/>
      <c r="Z7" s="1"/>
      <c r="AA7" s="1"/>
    </row>
    <row r="8" spans="2:27" ht="11.25" customHeight="1" x14ac:dyDescent="0.25">
      <c r="B8" s="396" t="s">
        <v>250</v>
      </c>
      <c r="C8" s="781">
        <f>+'BVARI BUDGET'!C8</f>
        <v>0</v>
      </c>
      <c r="D8" s="781"/>
      <c r="E8" s="745"/>
      <c r="F8" s="745"/>
      <c r="G8" s="430"/>
      <c r="H8" s="6"/>
      <c r="I8" s="98"/>
      <c r="J8" s="99"/>
      <c r="K8" s="99"/>
      <c r="L8" s="99"/>
      <c r="M8" s="99"/>
      <c r="N8" s="99"/>
      <c r="O8" s="100"/>
      <c r="Q8" s="5"/>
      <c r="S8" s="5"/>
      <c r="V8" s="1"/>
      <c r="W8" s="1"/>
      <c r="X8" s="1"/>
      <c r="Y8" s="1"/>
      <c r="Z8" s="1"/>
      <c r="AA8" s="1"/>
    </row>
    <row r="9" spans="2:27" ht="11.25" customHeight="1" x14ac:dyDescent="0.25">
      <c r="B9" s="397"/>
      <c r="C9" s="782"/>
      <c r="D9" s="782"/>
      <c r="E9" s="751"/>
      <c r="F9" s="751"/>
      <c r="G9" s="432"/>
      <c r="H9" s="94"/>
      <c r="I9" s="101"/>
      <c r="J9" s="102"/>
      <c r="K9" s="102"/>
      <c r="L9" s="102"/>
      <c r="M9" s="102"/>
      <c r="N9" s="102"/>
      <c r="O9" s="103"/>
      <c r="P9" s="804"/>
      <c r="Q9" s="766"/>
      <c r="R9" s="766"/>
      <c r="S9" s="766"/>
      <c r="V9" s="1"/>
      <c r="W9" s="1"/>
      <c r="X9" s="1"/>
      <c r="Y9" s="1"/>
      <c r="Z9" s="1"/>
      <c r="AA9" s="1"/>
    </row>
    <row r="10" spans="2:27" s="10" customFormat="1" ht="11.25" customHeight="1" x14ac:dyDescent="0.25">
      <c r="D10" s="51"/>
      <c r="E10" s="51"/>
      <c r="F10" s="52"/>
      <c r="H10" s="727"/>
      <c r="I10" s="727"/>
      <c r="J10" s="727"/>
      <c r="K10" s="727"/>
      <c r="L10" s="727"/>
      <c r="M10" s="727"/>
      <c r="N10" s="727"/>
      <c r="O10" s="727"/>
      <c r="P10" s="727"/>
      <c r="Q10" s="727"/>
      <c r="R10" s="727"/>
      <c r="S10" s="727"/>
      <c r="T10" s="9" t="str">
        <f>IF($B$498=5,"","↓")</f>
        <v>↓</v>
      </c>
      <c r="U10" s="1"/>
      <c r="V10" s="9"/>
      <c r="W10" s="9"/>
      <c r="X10" s="9"/>
      <c r="Y10" s="9"/>
      <c r="Z10" s="9"/>
      <c r="AA10" s="9"/>
    </row>
    <row r="11" spans="2:27" s="10" customFormat="1" ht="11.25" customHeight="1" x14ac:dyDescent="0.25">
      <c r="D11" s="51"/>
      <c r="E11" s="51"/>
      <c r="F11" s="52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1"/>
      <c r="V11" s="9"/>
      <c r="W11" s="9"/>
      <c r="X11" s="9"/>
      <c r="Y11" s="9"/>
      <c r="Z11" s="9"/>
      <c r="AA11" s="9"/>
    </row>
    <row r="12" spans="2:27" s="10" customFormat="1" ht="11.25" customHeight="1" x14ac:dyDescent="0.25">
      <c r="B12" s="779" t="s">
        <v>196</v>
      </c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341"/>
      <c r="S12" s="341"/>
      <c r="T12" s="341"/>
      <c r="U12" s="1"/>
      <c r="V12" s="9"/>
      <c r="W12" s="9"/>
      <c r="X12" s="9"/>
      <c r="Y12" s="9"/>
      <c r="Z12" s="9"/>
      <c r="AA12" s="9"/>
    </row>
    <row r="13" spans="2:27" s="10" customFormat="1" ht="11.25" customHeight="1" x14ac:dyDescent="0.25">
      <c r="D13" s="51"/>
      <c r="E13" s="51"/>
      <c r="F13" s="52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1"/>
      <c r="V13" s="9"/>
      <c r="W13" s="9"/>
      <c r="X13" s="9"/>
      <c r="Y13" s="9"/>
      <c r="Z13" s="9"/>
      <c r="AA13" s="9"/>
    </row>
    <row r="14" spans="2:27" s="10" customFormat="1" ht="11.25" customHeight="1" x14ac:dyDescent="0.25">
      <c r="B14" s="162" t="s">
        <v>358</v>
      </c>
      <c r="C14" s="771" t="s">
        <v>359</v>
      </c>
      <c r="D14" s="772"/>
      <c r="E14" s="51"/>
      <c r="F14" s="773" t="s">
        <v>65</v>
      </c>
      <c r="G14" s="773"/>
      <c r="H14" s="773"/>
      <c r="I14" s="773"/>
      <c r="J14" s="774" t="s">
        <v>357</v>
      </c>
      <c r="K14" s="775"/>
      <c r="L14" s="775"/>
      <c r="M14" s="775"/>
      <c r="N14" s="775"/>
      <c r="O14" s="775"/>
      <c r="P14" s="775"/>
      <c r="Q14" s="776"/>
      <c r="R14" s="9"/>
      <c r="S14" s="9"/>
      <c r="T14" s="9"/>
      <c r="U14" s="1"/>
      <c r="V14" s="9"/>
      <c r="W14" s="9"/>
      <c r="X14" s="9"/>
      <c r="Y14" s="9"/>
      <c r="Z14" s="9"/>
      <c r="AA14" s="9"/>
    </row>
    <row r="15" spans="2:27" s="10" customFormat="1" ht="11.25" customHeight="1" x14ac:dyDescent="0.25">
      <c r="D15" s="51"/>
      <c r="E15" s="51"/>
      <c r="F15" s="52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1"/>
      <c r="V15" s="9"/>
      <c r="W15" s="9"/>
      <c r="X15" s="9"/>
      <c r="Y15" s="9"/>
      <c r="Z15" s="9"/>
      <c r="AA15" s="9"/>
    </row>
    <row r="16" spans="2:27" s="164" customFormat="1" ht="11.25" customHeight="1" x14ac:dyDescent="0.25">
      <c r="B16" s="167" t="s">
        <v>66</v>
      </c>
      <c r="C16" s="167" t="s">
        <v>57</v>
      </c>
      <c r="D16" s="168" t="s">
        <v>67</v>
      </c>
      <c r="E16" s="169"/>
      <c r="F16" s="170"/>
      <c r="G16" s="167"/>
      <c r="H16" s="171"/>
      <c r="I16" s="171" t="s">
        <v>68</v>
      </c>
      <c r="J16" s="171"/>
      <c r="K16" s="162" t="s">
        <v>43</v>
      </c>
      <c r="L16" s="777">
        <f>+'BVARI BUDGET'!O13</f>
        <v>45839</v>
      </c>
      <c r="M16" s="778"/>
      <c r="N16" s="167"/>
      <c r="O16" s="162" t="s">
        <v>69</v>
      </c>
      <c r="P16" s="777">
        <f>+'BVARI BUDGET'!O14</f>
        <v>46203</v>
      </c>
      <c r="Q16" s="778"/>
      <c r="R16" s="171"/>
      <c r="S16" s="171"/>
      <c r="T16" s="171"/>
      <c r="U16" s="166"/>
      <c r="V16" s="165"/>
      <c r="W16" s="165"/>
      <c r="X16" s="165"/>
      <c r="Y16" s="165"/>
      <c r="Z16" s="165"/>
      <c r="AA16" s="165"/>
    </row>
    <row r="17" spans="1:27" s="164" customFormat="1" ht="11.25" customHeight="1" x14ac:dyDescent="0.25">
      <c r="B17" s="167"/>
      <c r="C17" s="167"/>
      <c r="D17" s="169"/>
      <c r="E17" s="169"/>
      <c r="F17" s="170"/>
      <c r="G17" s="167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66"/>
      <c r="V17" s="165"/>
      <c r="W17" s="165"/>
      <c r="X17" s="165"/>
      <c r="Y17" s="165"/>
      <c r="Z17" s="165"/>
      <c r="AA17" s="165"/>
    </row>
    <row r="18" spans="1:27" s="164" customFormat="1" ht="11.25" customHeight="1" x14ac:dyDescent="0.25">
      <c r="B18" s="172" t="s">
        <v>70</v>
      </c>
      <c r="C18" s="173"/>
      <c r="D18" s="174"/>
      <c r="E18" s="174"/>
      <c r="F18" s="175"/>
      <c r="G18" s="173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1"/>
      <c r="S18" s="171"/>
      <c r="T18" s="171"/>
      <c r="U18" s="166"/>
      <c r="V18" s="165"/>
      <c r="W18" s="165"/>
      <c r="X18" s="165"/>
      <c r="Y18" s="165"/>
      <c r="Z18" s="165"/>
      <c r="AA18" s="165"/>
    </row>
    <row r="19" spans="1:27" s="164" customFormat="1" ht="11.25" customHeight="1" x14ac:dyDescent="0.25">
      <c r="B19" s="167"/>
      <c r="C19" s="167"/>
      <c r="D19" s="169"/>
      <c r="E19" s="169"/>
      <c r="F19" s="170"/>
      <c r="G19" s="167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66"/>
      <c r="V19" s="165"/>
      <c r="W19" s="165"/>
      <c r="X19" s="165"/>
      <c r="Y19" s="165"/>
      <c r="Z19" s="165"/>
      <c r="AA19" s="165"/>
    </row>
    <row r="20" spans="1:27" s="164" customFormat="1" ht="11.25" customHeight="1" x14ac:dyDescent="0.25">
      <c r="A20" s="178"/>
      <c r="B20" s="167" t="s">
        <v>76</v>
      </c>
      <c r="C20" s="167"/>
      <c r="D20" s="177" t="s">
        <v>77</v>
      </c>
      <c r="E20" s="169"/>
      <c r="F20" s="163" t="s">
        <v>71</v>
      </c>
      <c r="G20" s="167"/>
      <c r="H20" s="171" t="s">
        <v>72</v>
      </c>
      <c r="I20" s="171"/>
      <c r="J20" s="171" t="s">
        <v>73</v>
      </c>
      <c r="K20" s="171"/>
      <c r="L20" s="171"/>
      <c r="M20" s="171" t="s">
        <v>74</v>
      </c>
      <c r="N20" s="171"/>
      <c r="O20" s="171"/>
      <c r="P20" s="171" t="s">
        <v>75</v>
      </c>
      <c r="Q20" s="171"/>
      <c r="R20" s="171"/>
      <c r="S20" s="171"/>
      <c r="T20" s="171"/>
      <c r="U20" s="166"/>
      <c r="V20" s="165"/>
      <c r="W20" s="165"/>
      <c r="X20" s="165"/>
      <c r="Y20" s="165"/>
      <c r="Z20" s="165"/>
      <c r="AA20" s="165"/>
    </row>
    <row r="21" spans="1:27" s="164" customFormat="1" ht="11.25" customHeight="1" x14ac:dyDescent="0.25">
      <c r="A21" s="178">
        <v>1</v>
      </c>
      <c r="B21" s="769">
        <f>+'BVARI BUDGET'!B17</f>
        <v>0</v>
      </c>
      <c r="C21" s="770"/>
      <c r="D21" s="769" t="str">
        <f>+'BVARI BUDGET'!C17</f>
        <v>PD/PI</v>
      </c>
      <c r="E21" s="770"/>
      <c r="F21" s="767">
        <f>+'BVARI BUDGET'!P17</f>
        <v>0</v>
      </c>
      <c r="G21" s="768"/>
      <c r="H21" s="179">
        <f>12*'BVARI BUDGET'!O17</f>
        <v>12</v>
      </c>
      <c r="I21" s="760">
        <f>+'BVARI BUDGET'!Q17</f>
        <v>0</v>
      </c>
      <c r="J21" s="761"/>
      <c r="K21" s="762"/>
      <c r="L21" s="760">
        <f>'BVARI BUDGET'!Q50</f>
        <v>0</v>
      </c>
      <c r="M21" s="761"/>
      <c r="N21" s="762"/>
      <c r="O21" s="760">
        <f>+I21+L21</f>
        <v>0</v>
      </c>
      <c r="P21" s="761"/>
      <c r="Q21" s="762"/>
      <c r="R21" s="171"/>
      <c r="S21" s="171"/>
      <c r="T21" s="171"/>
      <c r="U21" s="166"/>
      <c r="V21" s="165"/>
      <c r="W21" s="165"/>
      <c r="X21" s="165"/>
      <c r="Y21" s="165"/>
      <c r="Z21" s="165"/>
      <c r="AA21" s="165"/>
    </row>
    <row r="22" spans="1:27" s="164" customFormat="1" ht="11.25" customHeight="1" x14ac:dyDescent="0.25">
      <c r="A22" s="178">
        <v>2</v>
      </c>
      <c r="B22" s="769">
        <f>+'BVARI BUDGET'!B18</f>
        <v>0</v>
      </c>
      <c r="C22" s="770"/>
      <c r="D22" s="769">
        <f>+'BVARI BUDGET'!C18</f>
        <v>0</v>
      </c>
      <c r="E22" s="770"/>
      <c r="F22" s="767">
        <f>+'BVARI BUDGET'!P18</f>
        <v>0</v>
      </c>
      <c r="G22" s="768"/>
      <c r="H22" s="179">
        <f>12*'BVARI BUDGET'!O18</f>
        <v>0</v>
      </c>
      <c r="I22" s="760">
        <f>+'BVARI BUDGET'!Q18</f>
        <v>0</v>
      </c>
      <c r="J22" s="761"/>
      <c r="K22" s="762"/>
      <c r="L22" s="760">
        <f>'BVARI BUDGET'!Q51</f>
        <v>0</v>
      </c>
      <c r="M22" s="761"/>
      <c r="N22" s="762"/>
      <c r="O22" s="760">
        <f t="shared" ref="O22:O30" si="0">+I22+L22</f>
        <v>0</v>
      </c>
      <c r="P22" s="761"/>
      <c r="Q22" s="762"/>
      <c r="R22" s="171"/>
      <c r="S22" s="171"/>
      <c r="T22" s="171"/>
      <c r="U22" s="166"/>
      <c r="V22" s="165"/>
      <c r="W22" s="165"/>
      <c r="X22" s="165"/>
      <c r="Y22" s="165"/>
      <c r="Z22" s="165"/>
      <c r="AA22" s="165"/>
    </row>
    <row r="23" spans="1:27" s="164" customFormat="1" ht="11.25" customHeight="1" x14ac:dyDescent="0.25">
      <c r="A23" s="178">
        <v>3</v>
      </c>
      <c r="B23" s="769">
        <f>+'BVARI BUDGET'!B19</f>
        <v>0</v>
      </c>
      <c r="C23" s="770"/>
      <c r="D23" s="769">
        <f>+'BVARI BUDGET'!C19</f>
        <v>0</v>
      </c>
      <c r="E23" s="770"/>
      <c r="F23" s="767">
        <f>+'BVARI BUDGET'!P19</f>
        <v>0</v>
      </c>
      <c r="G23" s="768"/>
      <c r="H23" s="179">
        <f>12*'BVARI BUDGET'!O19</f>
        <v>0</v>
      </c>
      <c r="I23" s="760">
        <f>+'BVARI BUDGET'!Q19</f>
        <v>0</v>
      </c>
      <c r="J23" s="761"/>
      <c r="K23" s="762"/>
      <c r="L23" s="760">
        <f>'BVARI BUDGET'!Q52</f>
        <v>0</v>
      </c>
      <c r="M23" s="761"/>
      <c r="N23" s="762"/>
      <c r="O23" s="760">
        <f t="shared" si="0"/>
        <v>0</v>
      </c>
      <c r="P23" s="761"/>
      <c r="Q23" s="762"/>
      <c r="R23" s="171"/>
      <c r="S23" s="171"/>
      <c r="T23" s="171"/>
      <c r="U23" s="166"/>
      <c r="V23" s="165"/>
      <c r="W23" s="165"/>
      <c r="X23" s="165"/>
      <c r="Y23" s="165"/>
      <c r="Z23" s="165"/>
      <c r="AA23" s="165"/>
    </row>
    <row r="24" spans="1:27" s="164" customFormat="1" ht="11.25" customHeight="1" x14ac:dyDescent="0.25">
      <c r="A24" s="178">
        <v>4</v>
      </c>
      <c r="B24" s="769">
        <f>+'BVARI BUDGET'!B20</f>
        <v>0</v>
      </c>
      <c r="C24" s="770"/>
      <c r="D24" s="769">
        <f>+'BVARI BUDGET'!C20</f>
        <v>0</v>
      </c>
      <c r="E24" s="770"/>
      <c r="F24" s="767">
        <f>+'BVARI BUDGET'!P20</f>
        <v>0</v>
      </c>
      <c r="G24" s="768"/>
      <c r="H24" s="179">
        <f>12*'BVARI BUDGET'!O20</f>
        <v>0</v>
      </c>
      <c r="I24" s="760">
        <f>+'BVARI BUDGET'!Q20</f>
        <v>0</v>
      </c>
      <c r="J24" s="761"/>
      <c r="K24" s="762"/>
      <c r="L24" s="760">
        <f>'BVARI BUDGET'!Q53</f>
        <v>0</v>
      </c>
      <c r="M24" s="761"/>
      <c r="N24" s="762"/>
      <c r="O24" s="760">
        <f t="shared" si="0"/>
        <v>0</v>
      </c>
      <c r="P24" s="761"/>
      <c r="Q24" s="762"/>
      <c r="R24" s="171"/>
      <c r="S24" s="171"/>
      <c r="T24" s="171"/>
      <c r="U24" s="166"/>
      <c r="V24" s="165"/>
      <c r="W24" s="165"/>
      <c r="X24" s="165"/>
      <c r="Y24" s="165"/>
      <c r="Z24" s="165"/>
      <c r="AA24" s="165"/>
    </row>
    <row r="25" spans="1:27" s="164" customFormat="1" ht="11.25" customHeight="1" x14ac:dyDescent="0.25">
      <c r="A25" s="178">
        <v>5</v>
      </c>
      <c r="B25" s="769">
        <f>+'BVARI BUDGET'!B21</f>
        <v>0</v>
      </c>
      <c r="C25" s="770"/>
      <c r="D25" s="769">
        <f>+'BVARI BUDGET'!C21</f>
        <v>0</v>
      </c>
      <c r="E25" s="770"/>
      <c r="F25" s="767">
        <f>+'BVARI BUDGET'!P21</f>
        <v>0</v>
      </c>
      <c r="G25" s="768"/>
      <c r="H25" s="179">
        <f>12*'BVARI BUDGET'!O21</f>
        <v>0</v>
      </c>
      <c r="I25" s="760">
        <f>+'BVARI BUDGET'!Q21</f>
        <v>0</v>
      </c>
      <c r="J25" s="761"/>
      <c r="K25" s="762"/>
      <c r="L25" s="760">
        <f>'BVARI BUDGET'!Q54</f>
        <v>0</v>
      </c>
      <c r="M25" s="761"/>
      <c r="N25" s="762"/>
      <c r="O25" s="760">
        <f t="shared" si="0"/>
        <v>0</v>
      </c>
      <c r="P25" s="761"/>
      <c r="Q25" s="762"/>
      <c r="R25" s="171"/>
      <c r="S25" s="171"/>
      <c r="T25" s="171"/>
      <c r="U25" s="166"/>
      <c r="V25" s="165"/>
      <c r="W25" s="165"/>
      <c r="X25" s="165"/>
      <c r="Y25" s="165"/>
      <c r="Z25" s="165"/>
      <c r="AA25" s="165"/>
    </row>
    <row r="26" spans="1:27" s="164" customFormat="1" ht="11.25" customHeight="1" x14ac:dyDescent="0.25">
      <c r="A26" s="178">
        <v>6</v>
      </c>
      <c r="B26" s="769">
        <f>+'BVARI BUDGET'!B22</f>
        <v>0</v>
      </c>
      <c r="C26" s="770"/>
      <c r="D26" s="769">
        <f>+'BVARI BUDGET'!C22</f>
        <v>0</v>
      </c>
      <c r="E26" s="770"/>
      <c r="F26" s="767">
        <f>+'BVARI BUDGET'!P22</f>
        <v>0</v>
      </c>
      <c r="G26" s="768"/>
      <c r="H26" s="179">
        <f>12*'BVARI BUDGET'!O22</f>
        <v>0</v>
      </c>
      <c r="I26" s="760">
        <f>+'BVARI BUDGET'!Q22</f>
        <v>0</v>
      </c>
      <c r="J26" s="761"/>
      <c r="K26" s="762"/>
      <c r="L26" s="760">
        <f>'BVARI BUDGET'!Q55</f>
        <v>0</v>
      </c>
      <c r="M26" s="761"/>
      <c r="N26" s="762"/>
      <c r="O26" s="760">
        <f t="shared" si="0"/>
        <v>0</v>
      </c>
      <c r="P26" s="761"/>
      <c r="Q26" s="762"/>
      <c r="R26" s="171"/>
      <c r="S26" s="171"/>
      <c r="T26" s="171"/>
      <c r="U26" s="166"/>
      <c r="V26" s="165"/>
      <c r="W26" s="165"/>
      <c r="X26" s="165"/>
      <c r="Y26" s="165"/>
      <c r="Z26" s="165"/>
      <c r="AA26" s="165"/>
    </row>
    <row r="27" spans="1:27" s="164" customFormat="1" ht="11.25" customHeight="1" x14ac:dyDescent="0.25">
      <c r="A27" s="178">
        <v>7</v>
      </c>
      <c r="B27" s="769">
        <f>+'BVARI BUDGET'!B23</f>
        <v>0</v>
      </c>
      <c r="C27" s="770"/>
      <c r="D27" s="769">
        <f>+'BVARI BUDGET'!C23</f>
        <v>0</v>
      </c>
      <c r="E27" s="770"/>
      <c r="F27" s="767">
        <f>+'BVARI BUDGET'!P23</f>
        <v>0</v>
      </c>
      <c r="G27" s="768"/>
      <c r="H27" s="179">
        <f>12*'BVARI BUDGET'!O23</f>
        <v>0</v>
      </c>
      <c r="I27" s="760">
        <f>+'BVARI BUDGET'!Q23</f>
        <v>0</v>
      </c>
      <c r="J27" s="761"/>
      <c r="K27" s="762"/>
      <c r="L27" s="760">
        <f>'BVARI BUDGET'!Q56</f>
        <v>0</v>
      </c>
      <c r="M27" s="761"/>
      <c r="N27" s="762"/>
      <c r="O27" s="760">
        <f t="shared" si="0"/>
        <v>0</v>
      </c>
      <c r="P27" s="761"/>
      <c r="Q27" s="762"/>
      <c r="R27" s="171"/>
      <c r="S27" s="171"/>
      <c r="T27" s="171"/>
      <c r="U27" s="166"/>
      <c r="V27" s="165"/>
      <c r="W27" s="165"/>
      <c r="X27" s="165"/>
      <c r="Y27" s="165"/>
      <c r="Z27" s="165"/>
      <c r="AA27" s="165"/>
    </row>
    <row r="28" spans="1:27" s="164" customFormat="1" ht="11.25" customHeight="1" x14ac:dyDescent="0.25">
      <c r="A28" s="178">
        <v>8</v>
      </c>
      <c r="B28" s="769">
        <f>+'BVARI BUDGET'!B24</f>
        <v>0</v>
      </c>
      <c r="C28" s="770"/>
      <c r="D28" s="769">
        <f>+'BVARI BUDGET'!C24</f>
        <v>0</v>
      </c>
      <c r="E28" s="770"/>
      <c r="F28" s="767">
        <f>+'BVARI BUDGET'!P24</f>
        <v>0</v>
      </c>
      <c r="G28" s="768"/>
      <c r="H28" s="179">
        <f>12*'BVARI BUDGET'!O24</f>
        <v>0</v>
      </c>
      <c r="I28" s="760">
        <f>+'BVARI BUDGET'!Q24</f>
        <v>0</v>
      </c>
      <c r="J28" s="761"/>
      <c r="K28" s="762"/>
      <c r="L28" s="760">
        <f>'BVARI BUDGET'!Q57</f>
        <v>0</v>
      </c>
      <c r="M28" s="761"/>
      <c r="N28" s="762"/>
      <c r="O28" s="760">
        <f t="shared" si="0"/>
        <v>0</v>
      </c>
      <c r="P28" s="761"/>
      <c r="Q28" s="762"/>
      <c r="R28" s="171"/>
      <c r="S28" s="171"/>
      <c r="T28" s="171"/>
      <c r="U28" s="166"/>
      <c r="V28" s="165"/>
      <c r="W28" s="165"/>
      <c r="X28" s="165"/>
      <c r="Y28" s="165"/>
      <c r="Z28" s="165"/>
      <c r="AA28" s="165"/>
    </row>
    <row r="29" spans="1:27" s="164" customFormat="1" ht="11.25" customHeight="1" x14ac:dyDescent="0.25">
      <c r="A29" s="178">
        <v>9</v>
      </c>
      <c r="B29" s="769">
        <f>+'BVARI BUDGET'!B25</f>
        <v>0</v>
      </c>
      <c r="C29" s="770"/>
      <c r="D29" s="769">
        <f>+'BVARI BUDGET'!C25</f>
        <v>0</v>
      </c>
      <c r="E29" s="770"/>
      <c r="F29" s="767">
        <f>+'BVARI BUDGET'!P25</f>
        <v>0</v>
      </c>
      <c r="G29" s="768"/>
      <c r="H29" s="179">
        <f>12*'BVARI BUDGET'!O25</f>
        <v>0</v>
      </c>
      <c r="I29" s="760">
        <f>+'BVARI BUDGET'!Q25</f>
        <v>0</v>
      </c>
      <c r="J29" s="761"/>
      <c r="K29" s="762"/>
      <c r="L29" s="760">
        <f>'BVARI BUDGET'!Q58</f>
        <v>0</v>
      </c>
      <c r="M29" s="761"/>
      <c r="N29" s="762"/>
      <c r="O29" s="760">
        <f t="shared" si="0"/>
        <v>0</v>
      </c>
      <c r="P29" s="761"/>
      <c r="Q29" s="762"/>
      <c r="R29" s="171"/>
      <c r="S29" s="171"/>
      <c r="T29" s="171"/>
      <c r="U29" s="166"/>
      <c r="V29" s="165"/>
      <c r="W29" s="165"/>
      <c r="X29" s="165"/>
      <c r="Y29" s="165"/>
      <c r="Z29" s="165"/>
      <c r="AA29" s="165"/>
    </row>
    <row r="30" spans="1:27" s="164" customFormat="1" ht="11.25" customHeight="1" x14ac:dyDescent="0.25">
      <c r="A30" s="178">
        <v>10</v>
      </c>
      <c r="B30" s="769">
        <f>+'BVARI BUDGET'!B26</f>
        <v>0</v>
      </c>
      <c r="C30" s="770"/>
      <c r="D30" s="769">
        <f>+'BVARI BUDGET'!C26</f>
        <v>0</v>
      </c>
      <c r="E30" s="770"/>
      <c r="F30" s="767">
        <f>+'BVARI BUDGET'!P26</f>
        <v>0</v>
      </c>
      <c r="G30" s="768"/>
      <c r="H30" s="179">
        <f>12*'BVARI BUDGET'!O26</f>
        <v>0</v>
      </c>
      <c r="I30" s="760">
        <f>+'BVARI BUDGET'!Q26</f>
        <v>0</v>
      </c>
      <c r="J30" s="761"/>
      <c r="K30" s="762"/>
      <c r="L30" s="760">
        <f>'BVARI BUDGET'!Q59</f>
        <v>0</v>
      </c>
      <c r="M30" s="761"/>
      <c r="N30" s="762"/>
      <c r="O30" s="760">
        <f t="shared" si="0"/>
        <v>0</v>
      </c>
      <c r="P30" s="761"/>
      <c r="Q30" s="762"/>
      <c r="R30" s="171"/>
      <c r="S30" s="171"/>
      <c r="T30" s="171"/>
      <c r="U30" s="166"/>
      <c r="V30" s="165"/>
      <c r="W30" s="165"/>
      <c r="X30" s="165"/>
      <c r="Y30" s="165"/>
      <c r="Z30" s="165"/>
      <c r="AA30" s="165"/>
    </row>
    <row r="31" spans="1:27" s="164" customFormat="1" ht="11.25" customHeight="1" x14ac:dyDescent="0.25">
      <c r="B31" s="167"/>
      <c r="C31" s="167"/>
      <c r="D31" s="169"/>
      <c r="E31" s="169"/>
      <c r="F31" s="170"/>
      <c r="G31" s="167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66"/>
      <c r="V31" s="165"/>
      <c r="W31" s="165"/>
      <c r="X31" s="165"/>
      <c r="Y31" s="165"/>
      <c r="Z31" s="165"/>
      <c r="AA31" s="165"/>
    </row>
    <row r="32" spans="1:27" s="164" customFormat="1" ht="11.25" customHeight="1" x14ac:dyDescent="0.25">
      <c r="B32" s="167"/>
      <c r="C32" s="167"/>
      <c r="D32" s="169"/>
      <c r="E32" s="169"/>
      <c r="F32" s="170"/>
      <c r="G32" s="167"/>
      <c r="H32" s="171"/>
      <c r="I32" s="171"/>
      <c r="J32" s="171"/>
      <c r="K32" s="171"/>
      <c r="L32" s="171"/>
      <c r="M32" s="171"/>
      <c r="N32" s="162" t="s">
        <v>78</v>
      </c>
      <c r="O32" s="783">
        <f>SUM(O21:Q31)</f>
        <v>0</v>
      </c>
      <c r="P32" s="784"/>
      <c r="Q32" s="785"/>
      <c r="R32" s="171"/>
      <c r="S32" s="171"/>
      <c r="T32" s="171"/>
      <c r="U32" s="166"/>
      <c r="V32" s="165"/>
      <c r="W32" s="165"/>
      <c r="X32" s="165"/>
      <c r="Y32" s="165"/>
      <c r="Z32" s="165"/>
      <c r="AA32" s="165"/>
    </row>
    <row r="33" spans="2:27" s="164" customFormat="1" ht="11.25" customHeight="1" x14ac:dyDescent="0.25">
      <c r="B33" s="167"/>
      <c r="C33" s="167"/>
      <c r="D33" s="169"/>
      <c r="E33" s="169"/>
      <c r="F33" s="170"/>
      <c r="G33" s="167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66"/>
      <c r="V33" s="165"/>
      <c r="W33" s="165"/>
      <c r="X33" s="165"/>
      <c r="Y33" s="165"/>
      <c r="Z33" s="165"/>
      <c r="AA33" s="165"/>
    </row>
    <row r="34" spans="2:27" s="164" customFormat="1" ht="11.25" customHeight="1" x14ac:dyDescent="0.25">
      <c r="B34" s="172" t="s">
        <v>79</v>
      </c>
      <c r="C34" s="172"/>
      <c r="D34" s="180"/>
      <c r="E34" s="180"/>
      <c r="F34" s="181"/>
      <c r="G34" s="172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71"/>
      <c r="S34" s="171"/>
      <c r="T34" s="171"/>
      <c r="U34" s="166"/>
      <c r="V34" s="165"/>
      <c r="W34" s="165"/>
      <c r="X34" s="165"/>
      <c r="Y34" s="165"/>
      <c r="Z34" s="165"/>
      <c r="AA34" s="165"/>
    </row>
    <row r="35" spans="2:27" s="164" customFormat="1" ht="11.25" customHeight="1" x14ac:dyDescent="0.25">
      <c r="B35" s="167"/>
      <c r="C35" s="167"/>
      <c r="D35" s="169"/>
      <c r="E35" s="169"/>
      <c r="F35" s="170"/>
      <c r="G35" s="167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66"/>
      <c r="V35" s="165"/>
      <c r="W35" s="165"/>
      <c r="X35" s="165"/>
      <c r="Y35" s="165"/>
      <c r="Z35" s="165"/>
      <c r="AA35" s="165"/>
    </row>
    <row r="36" spans="2:27" s="164" customFormat="1" ht="11.25" customHeight="1" x14ac:dyDescent="0.25">
      <c r="B36" s="162" t="s">
        <v>83</v>
      </c>
      <c r="C36" s="171" t="s">
        <v>77</v>
      </c>
      <c r="D36" s="169"/>
      <c r="E36" s="169"/>
      <c r="F36" s="170"/>
      <c r="G36" s="167"/>
      <c r="H36" s="171" t="s">
        <v>72</v>
      </c>
      <c r="I36" s="171"/>
      <c r="J36" s="171" t="s">
        <v>73</v>
      </c>
      <c r="K36" s="171"/>
      <c r="L36" s="171"/>
      <c r="M36" s="171" t="s">
        <v>74</v>
      </c>
      <c r="N36" s="171"/>
      <c r="O36" s="171"/>
      <c r="P36" s="171" t="s">
        <v>75</v>
      </c>
      <c r="Q36" s="171"/>
      <c r="R36" s="171"/>
      <c r="S36" s="171"/>
      <c r="T36" s="171"/>
      <c r="U36" s="166"/>
      <c r="V36" s="165"/>
      <c r="W36" s="165"/>
      <c r="X36" s="165"/>
      <c r="Y36" s="165"/>
      <c r="Z36" s="165"/>
      <c r="AA36" s="165"/>
    </row>
    <row r="37" spans="2:27" s="164" customFormat="1" ht="11.25" customHeight="1" x14ac:dyDescent="0.25">
      <c r="B37" s="286">
        <f>COUNTA('BVARI BUDGET'!C39:C43)</f>
        <v>0</v>
      </c>
      <c r="C37" s="166" t="s">
        <v>81</v>
      </c>
      <c r="D37" s="169"/>
      <c r="E37" s="169"/>
      <c r="F37" s="170"/>
      <c r="G37" s="167"/>
      <c r="H37" s="179">
        <f>12*(SUM('BVARI BUDGET'!O39:O43))</f>
        <v>0</v>
      </c>
      <c r="I37" s="760">
        <f>SUM('BVARI BUDGET'!Q39:Q43)</f>
        <v>0</v>
      </c>
      <c r="J37" s="761"/>
      <c r="K37" s="762"/>
      <c r="L37" s="760">
        <f>SUM('BVARI BUDGET'!Q70:Q74)</f>
        <v>0</v>
      </c>
      <c r="M37" s="761"/>
      <c r="N37" s="762"/>
      <c r="O37" s="760">
        <f>+I37+L37</f>
        <v>0</v>
      </c>
      <c r="P37" s="761"/>
      <c r="Q37" s="762"/>
      <c r="R37" s="171"/>
      <c r="S37" s="171"/>
      <c r="T37" s="171"/>
      <c r="U37" s="166"/>
      <c r="V37" s="165"/>
      <c r="W37" s="165"/>
      <c r="X37" s="165"/>
      <c r="Y37" s="165"/>
      <c r="Z37" s="165"/>
      <c r="AA37" s="165"/>
    </row>
    <row r="38" spans="2:27" ht="11.5" x14ac:dyDescent="0.25">
      <c r="B38" s="286">
        <f>COUNTA('BVARI BUDGET'!C45:C46)</f>
        <v>0</v>
      </c>
      <c r="C38" s="166" t="s">
        <v>4</v>
      </c>
      <c r="H38" s="179">
        <f>12*SUM('BVARI BUDGET'!O45:O46)</f>
        <v>0</v>
      </c>
      <c r="I38" s="760">
        <f>SUM('BVARI BUDGET'!Q45:Q46)</f>
        <v>0</v>
      </c>
      <c r="J38" s="761"/>
      <c r="K38" s="762"/>
      <c r="L38" s="760">
        <f>SUM('BVARI BUDGET'!Q75:Q76)</f>
        <v>0</v>
      </c>
      <c r="M38" s="761"/>
      <c r="N38" s="762"/>
      <c r="O38" s="760">
        <f>+I38+L38</f>
        <v>0</v>
      </c>
      <c r="P38" s="761"/>
      <c r="Q38" s="762"/>
    </row>
    <row r="39" spans="2:27" ht="11.5" x14ac:dyDescent="0.25">
      <c r="B39" s="189"/>
      <c r="C39" s="166" t="s">
        <v>87</v>
      </c>
      <c r="H39" s="187"/>
      <c r="I39" s="786"/>
      <c r="J39" s="787"/>
      <c r="K39" s="788"/>
      <c r="L39" s="786"/>
      <c r="M39" s="787"/>
      <c r="N39" s="788"/>
      <c r="O39" s="760">
        <f>+I39+L39</f>
        <v>0</v>
      </c>
      <c r="P39" s="761"/>
      <c r="Q39" s="762"/>
    </row>
    <row r="40" spans="2:27" ht="11.5" x14ac:dyDescent="0.25">
      <c r="B40" s="189"/>
      <c r="C40" s="166" t="s">
        <v>82</v>
      </c>
      <c r="H40" s="187"/>
      <c r="I40" s="786"/>
      <c r="J40" s="787"/>
      <c r="K40" s="788"/>
      <c r="L40" s="786"/>
      <c r="M40" s="787"/>
      <c r="N40" s="788"/>
      <c r="O40" s="760">
        <f>+I40+L40</f>
        <v>0</v>
      </c>
      <c r="P40" s="761"/>
      <c r="Q40" s="762"/>
    </row>
    <row r="41" spans="2:27" ht="11.5" x14ac:dyDescent="0.25">
      <c r="B41" s="286">
        <f>COUNTA('BVARI BUDGET'!C28:C37)</f>
        <v>0</v>
      </c>
      <c r="C41" s="190" t="str">
        <f>+'BVARI BUDGET'!AA5</f>
        <v>Director</v>
      </c>
      <c r="D41" s="208" t="str">
        <f>+'BVARI BUDGET'!AA6</f>
        <v>Deputy Director</v>
      </c>
      <c r="E41" s="191"/>
      <c r="F41" s="209" t="str">
        <f>+'BVARI BUDGET'!AA7</f>
        <v>Administrative Manager</v>
      </c>
      <c r="G41" s="192"/>
      <c r="H41" s="179">
        <f>12*SUM('BVARI BUDGET'!O28:O37)</f>
        <v>12</v>
      </c>
      <c r="I41" s="760">
        <f>SUM('BVARI BUDGET'!Q28:Q37)</f>
        <v>0</v>
      </c>
      <c r="J41" s="761"/>
      <c r="K41" s="762"/>
      <c r="L41" s="760">
        <f>SUM('BVARI BUDGET'!Q60:Q69)</f>
        <v>0</v>
      </c>
      <c r="M41" s="761"/>
      <c r="N41" s="762"/>
      <c r="O41" s="760">
        <f>+I41+L41</f>
        <v>0</v>
      </c>
      <c r="P41" s="761"/>
      <c r="Q41" s="762"/>
    </row>
    <row r="43" spans="2:27" ht="11.5" x14ac:dyDescent="0.25">
      <c r="B43" s="185">
        <f>SUM(B37:B42)</f>
        <v>0</v>
      </c>
      <c r="C43" s="167" t="s">
        <v>93</v>
      </c>
      <c r="N43" s="162" t="s">
        <v>94</v>
      </c>
      <c r="O43" s="783">
        <f>SUM(O37:Q42)</f>
        <v>0</v>
      </c>
      <c r="P43" s="784"/>
      <c r="Q43" s="785"/>
    </row>
    <row r="45" spans="2:27" ht="13" x14ac:dyDescent="0.25">
      <c r="N45" s="193" t="s">
        <v>95</v>
      </c>
      <c r="O45" s="789">
        <f>+O43+O32</f>
        <v>0</v>
      </c>
      <c r="P45" s="790"/>
      <c r="Q45" s="791"/>
    </row>
    <row r="48" spans="2:27" ht="13" x14ac:dyDescent="0.25">
      <c r="B48" s="247" t="s">
        <v>105</v>
      </c>
      <c r="C48" s="172"/>
      <c r="D48" s="180"/>
      <c r="E48" s="180"/>
      <c r="F48" s="181"/>
      <c r="G48" s="172"/>
      <c r="H48" s="182"/>
      <c r="I48" s="182"/>
      <c r="J48" s="182"/>
      <c r="K48" s="182"/>
      <c r="L48" s="182"/>
      <c r="M48" s="182"/>
      <c r="N48" s="182"/>
      <c r="O48" s="182"/>
      <c r="P48" s="182"/>
      <c r="Q48" s="182"/>
    </row>
    <row r="50" spans="1:35" ht="11.5" x14ac:dyDescent="0.25">
      <c r="B50" s="167" t="s">
        <v>106</v>
      </c>
      <c r="C50" s="166"/>
      <c r="D50" s="225"/>
      <c r="E50" s="225"/>
      <c r="F50" s="226"/>
      <c r="G50" s="166"/>
      <c r="H50" s="226"/>
      <c r="I50" s="166"/>
      <c r="J50" s="226"/>
      <c r="K50" s="166"/>
      <c r="L50" s="226"/>
      <c r="M50" s="166"/>
      <c r="N50" s="226"/>
      <c r="O50" s="171"/>
      <c r="P50" s="171" t="s">
        <v>75</v>
      </c>
      <c r="Q50" s="171"/>
      <c r="R50" s="226"/>
    </row>
    <row r="51" spans="1:35" ht="13.5" customHeight="1" x14ac:dyDescent="0.25">
      <c r="A51" s="5">
        <v>1</v>
      </c>
      <c r="B51" s="769"/>
      <c r="C51" s="803"/>
      <c r="D51" s="803"/>
      <c r="E51" s="803"/>
      <c r="F51" s="803"/>
      <c r="G51" s="803"/>
      <c r="H51" s="803"/>
      <c r="I51" s="803"/>
      <c r="J51" s="803"/>
      <c r="K51" s="803"/>
      <c r="L51" s="803"/>
      <c r="M51" s="770"/>
      <c r="N51" s="226"/>
      <c r="O51" s="760" t="str">
        <f>IFERROR(SUMPRODUCT(--('BVARI BUDGET'!$B81='BVARI BUDGET'!$AG$3),'BVARI BUDGET'!$Q81),"")</f>
        <v/>
      </c>
      <c r="P51" s="761"/>
      <c r="Q51" s="762"/>
      <c r="R51" s="226"/>
    </row>
    <row r="52" spans="1:35" ht="11.5" x14ac:dyDescent="0.25">
      <c r="A52" s="5">
        <v>2</v>
      </c>
      <c r="B52" s="769"/>
      <c r="C52" s="803"/>
      <c r="D52" s="803"/>
      <c r="E52" s="803"/>
      <c r="F52" s="803"/>
      <c r="G52" s="803"/>
      <c r="H52" s="803"/>
      <c r="I52" s="803"/>
      <c r="J52" s="803"/>
      <c r="K52" s="803"/>
      <c r="L52" s="803"/>
      <c r="M52" s="770"/>
      <c r="N52" s="226"/>
      <c r="O52" s="760" t="str">
        <f>IFERROR(SUMPRODUCT(--('BVARI BUDGET'!$B82='BVARI BUDGET'!$AG$3),'BVARI BUDGET'!$Q82),"")</f>
        <v/>
      </c>
      <c r="P52" s="761"/>
      <c r="Q52" s="762"/>
      <c r="R52" s="226"/>
    </row>
    <row r="53" spans="1:35" ht="11.5" x14ac:dyDescent="0.25">
      <c r="A53" s="5">
        <v>3</v>
      </c>
      <c r="B53" s="769"/>
      <c r="C53" s="803"/>
      <c r="D53" s="803"/>
      <c r="E53" s="803"/>
      <c r="F53" s="803"/>
      <c r="G53" s="803"/>
      <c r="H53" s="803"/>
      <c r="I53" s="803"/>
      <c r="J53" s="803"/>
      <c r="K53" s="803"/>
      <c r="L53" s="803"/>
      <c r="M53" s="770"/>
      <c r="N53" s="226"/>
      <c r="O53" s="760" t="str">
        <f>IFERROR(SUMPRODUCT(--('BVARI BUDGET'!$B83='BVARI BUDGET'!$AG$3),'BVARI BUDGET'!$Q83),"")</f>
        <v/>
      </c>
      <c r="P53" s="761"/>
      <c r="Q53" s="762"/>
      <c r="R53" s="226"/>
    </row>
    <row r="54" spans="1:35" ht="11.5" x14ac:dyDescent="0.25">
      <c r="A54" s="5">
        <v>4</v>
      </c>
      <c r="B54" s="769"/>
      <c r="C54" s="803"/>
      <c r="D54" s="803"/>
      <c r="E54" s="803"/>
      <c r="F54" s="803"/>
      <c r="G54" s="803"/>
      <c r="H54" s="803"/>
      <c r="I54" s="803"/>
      <c r="J54" s="803"/>
      <c r="K54" s="803"/>
      <c r="L54" s="803"/>
      <c r="M54" s="770"/>
      <c r="N54" s="226"/>
      <c r="O54" s="760" t="str">
        <f>IFERROR(SUMPRODUCT(--('BVARI BUDGET'!$B84='BVARI BUDGET'!$AG$3),'BVARI BUDGET'!$Q84),"")</f>
        <v/>
      </c>
      <c r="P54" s="761"/>
      <c r="Q54" s="762"/>
      <c r="R54" s="226"/>
    </row>
    <row r="55" spans="1:35" ht="11.5" x14ac:dyDescent="0.25">
      <c r="A55" s="5">
        <v>5</v>
      </c>
      <c r="B55" s="769"/>
      <c r="C55" s="803"/>
      <c r="D55" s="803"/>
      <c r="E55" s="803"/>
      <c r="F55" s="803"/>
      <c r="G55" s="803"/>
      <c r="H55" s="803"/>
      <c r="I55" s="803"/>
      <c r="J55" s="803"/>
      <c r="K55" s="803"/>
      <c r="L55" s="803"/>
      <c r="M55" s="770"/>
      <c r="N55" s="226"/>
      <c r="O55" s="760" t="str">
        <f>IFERROR(SUMPRODUCT(--('BVARI BUDGET'!$B85='BVARI BUDGET'!$AG$3),'BVARI BUDGET'!$Q85),"")</f>
        <v/>
      </c>
      <c r="P55" s="761"/>
      <c r="Q55" s="762"/>
      <c r="R55" s="226"/>
    </row>
    <row r="56" spans="1:35" ht="11.5" x14ac:dyDescent="0.25">
      <c r="A56" s="5">
        <v>6</v>
      </c>
      <c r="B56" s="769"/>
      <c r="C56" s="803"/>
      <c r="D56" s="803"/>
      <c r="E56" s="803"/>
      <c r="F56" s="803"/>
      <c r="G56" s="803"/>
      <c r="H56" s="803"/>
      <c r="I56" s="803"/>
      <c r="J56" s="803"/>
      <c r="K56" s="803"/>
      <c r="L56" s="803"/>
      <c r="M56" s="770"/>
      <c r="N56" s="226"/>
      <c r="O56" s="760" t="str">
        <f>IFERROR(SUMPRODUCT(--('BVARI BUDGET'!$B86='BVARI BUDGET'!$AG$3),'BVARI BUDGET'!$Q86),"")</f>
        <v/>
      </c>
      <c r="P56" s="761"/>
      <c r="Q56" s="762"/>
      <c r="R56" s="226"/>
    </row>
    <row r="57" spans="1:35" ht="11.5" x14ac:dyDescent="0.25">
      <c r="B57" s="166"/>
      <c r="C57" s="166"/>
      <c r="D57" s="225"/>
      <c r="E57" s="225"/>
      <c r="F57" s="226"/>
      <c r="G57" s="166"/>
      <c r="H57" s="226"/>
      <c r="I57" s="166"/>
      <c r="J57" s="226"/>
      <c r="K57" s="166"/>
      <c r="L57" s="226"/>
      <c r="M57" s="166"/>
      <c r="N57" s="226"/>
      <c r="O57" s="166"/>
      <c r="P57" s="226"/>
      <c r="Q57" s="166"/>
      <c r="R57" s="226"/>
    </row>
    <row r="58" spans="1:35" ht="13" x14ac:dyDescent="0.25">
      <c r="B58" s="166"/>
      <c r="C58" s="166"/>
      <c r="D58" s="225"/>
      <c r="E58" s="225"/>
      <c r="F58" s="226"/>
      <c r="G58" s="166"/>
      <c r="H58" s="226"/>
      <c r="I58" s="166"/>
      <c r="J58" s="226"/>
      <c r="K58" s="166"/>
      <c r="L58" s="226"/>
      <c r="M58" s="166"/>
      <c r="N58" s="193" t="s">
        <v>107</v>
      </c>
      <c r="O58" s="789">
        <f>SUM(O51:Q57)</f>
        <v>0</v>
      </c>
      <c r="P58" s="790"/>
      <c r="Q58" s="791"/>
      <c r="R58" s="226"/>
    </row>
    <row r="59" spans="1:35" ht="11.5" x14ac:dyDescent="0.25">
      <c r="B59" s="166"/>
      <c r="C59" s="166"/>
      <c r="D59" s="225"/>
      <c r="E59" s="225"/>
      <c r="F59" s="226"/>
      <c r="G59" s="166"/>
      <c r="H59" s="226"/>
      <c r="I59" s="166"/>
      <c r="J59" s="226"/>
      <c r="K59" s="166"/>
      <c r="L59" s="226"/>
      <c r="M59" s="166"/>
      <c r="N59" s="226"/>
      <c r="O59" s="166"/>
      <c r="P59" s="226"/>
      <c r="Q59" s="166"/>
      <c r="R59" s="226"/>
    </row>
    <row r="60" spans="1:35" ht="13" x14ac:dyDescent="0.25">
      <c r="B60" s="172" t="s">
        <v>108</v>
      </c>
      <c r="C60" s="172"/>
      <c r="D60" s="180"/>
      <c r="E60" s="180"/>
      <c r="F60" s="181"/>
      <c r="G60" s="172"/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226"/>
    </row>
    <row r="61" spans="1:35" ht="11.5" x14ac:dyDescent="0.25">
      <c r="R61" s="226"/>
    </row>
    <row r="62" spans="1:35" ht="11.5" x14ac:dyDescent="0.25">
      <c r="C62" s="166"/>
      <c r="D62" s="225"/>
      <c r="E62" s="225"/>
      <c r="F62" s="226"/>
      <c r="G62" s="166"/>
      <c r="H62" s="226"/>
      <c r="I62" s="166"/>
      <c r="J62" s="226"/>
      <c r="K62" s="166"/>
      <c r="L62" s="226"/>
      <c r="M62" s="166"/>
      <c r="N62" s="226"/>
      <c r="O62" s="171"/>
      <c r="P62" s="171" t="s">
        <v>75</v>
      </c>
      <c r="Q62" s="171"/>
      <c r="R62" s="226"/>
    </row>
    <row r="63" spans="1:35" ht="11.5" x14ac:dyDescent="0.25">
      <c r="B63" s="1">
        <v>1</v>
      </c>
      <c r="C63" s="166" t="s">
        <v>128</v>
      </c>
      <c r="D63" s="167"/>
      <c r="E63" s="167"/>
      <c r="F63" s="167"/>
      <c r="G63" s="167"/>
      <c r="H63" s="167"/>
      <c r="I63" s="167"/>
      <c r="J63" s="167"/>
      <c r="K63" s="167"/>
      <c r="L63" s="167"/>
      <c r="M63" s="167"/>
      <c r="N63" s="226"/>
      <c r="O63" s="760">
        <f>SUMPRODUCT(--('BVARI BUDGET'!$B$91:$B$112='BVARI BUDGET'!AG10),'BVARI BUDGET'!$Q$91:$Q$112)</f>
        <v>0</v>
      </c>
      <c r="P63" s="761"/>
      <c r="Q63" s="762"/>
      <c r="R63" s="226"/>
    </row>
    <row r="64" spans="1:35" s="2" customFormat="1" ht="13" x14ac:dyDescent="0.25">
      <c r="B64" s="1">
        <v>2</v>
      </c>
      <c r="C64" s="166" t="s">
        <v>129</v>
      </c>
      <c r="D64" s="225"/>
      <c r="E64" s="225"/>
      <c r="F64" s="226"/>
      <c r="G64" s="166"/>
      <c r="H64" s="226"/>
      <c r="I64" s="166"/>
      <c r="J64" s="226"/>
      <c r="K64" s="166"/>
      <c r="L64" s="226"/>
      <c r="M64" s="166"/>
      <c r="N64" s="193"/>
      <c r="O64" s="760">
        <f>SUMPRODUCT(--('BVARI BUDGET'!$B$91:$B$112='BVARI BUDGET'!AG11),'BVARI BUDGET'!$Q$91:$Q$112)</f>
        <v>0</v>
      </c>
      <c r="P64" s="761"/>
      <c r="Q64" s="762"/>
      <c r="R64" s="226"/>
      <c r="S64" s="1"/>
      <c r="T64" s="1"/>
      <c r="U64" s="1"/>
      <c r="V64" s="4"/>
      <c r="W64" s="4"/>
      <c r="X64" s="4"/>
      <c r="Y64" s="4"/>
      <c r="Z64" s="4"/>
      <c r="AA64" s="4"/>
      <c r="AB64" s="1"/>
      <c r="AC64" s="1"/>
      <c r="AD64" s="1"/>
      <c r="AE64" s="1"/>
      <c r="AF64" s="1"/>
      <c r="AG64" s="1"/>
      <c r="AH64" s="1"/>
      <c r="AI64" s="1"/>
    </row>
    <row r="65" spans="1:35" s="2" customFormat="1" ht="11.5" x14ac:dyDescent="0.25">
      <c r="A65" s="1"/>
      <c r="B65" s="166"/>
      <c r="C65" s="166"/>
      <c r="D65" s="225"/>
      <c r="E65" s="225"/>
      <c r="F65" s="226"/>
      <c r="G65" s="166"/>
      <c r="H65" s="226"/>
      <c r="I65" s="166"/>
      <c r="J65" s="226"/>
      <c r="K65" s="166"/>
      <c r="L65" s="226"/>
      <c r="M65" s="166"/>
      <c r="N65" s="226"/>
      <c r="O65" s="166"/>
      <c r="P65" s="226"/>
      <c r="Q65" s="166"/>
      <c r="R65" s="226"/>
      <c r="S65" s="1"/>
      <c r="T65" s="1"/>
      <c r="U65" s="1"/>
      <c r="V65" s="4"/>
      <c r="W65" s="4"/>
      <c r="X65" s="4"/>
      <c r="Y65" s="4"/>
      <c r="Z65" s="4"/>
      <c r="AA65" s="4"/>
      <c r="AB65" s="1"/>
      <c r="AC65" s="1"/>
      <c r="AD65" s="1"/>
      <c r="AE65" s="1"/>
      <c r="AF65" s="1"/>
      <c r="AG65" s="1"/>
      <c r="AH65" s="1"/>
      <c r="AI65" s="1"/>
    </row>
    <row r="66" spans="1:35" s="2" customFormat="1" ht="13" x14ac:dyDescent="0.25">
      <c r="A66" s="1"/>
      <c r="B66" s="227"/>
      <c r="C66" s="227"/>
      <c r="D66" s="225"/>
      <c r="E66" s="225"/>
      <c r="F66" s="226"/>
      <c r="G66" s="166"/>
      <c r="H66" s="226"/>
      <c r="I66" s="166"/>
      <c r="J66" s="226"/>
      <c r="K66" s="166"/>
      <c r="L66" s="226"/>
      <c r="M66" s="166"/>
      <c r="N66" s="193" t="s">
        <v>109</v>
      </c>
      <c r="O66" s="783">
        <f>SUM(O63:Q64)</f>
        <v>0</v>
      </c>
      <c r="P66" s="784"/>
      <c r="Q66" s="785"/>
      <c r="R66" s="226"/>
      <c r="S66" s="1"/>
      <c r="T66" s="1"/>
      <c r="U66" s="1"/>
      <c r="V66" s="4"/>
      <c r="W66" s="4"/>
      <c r="X66" s="4"/>
      <c r="Y66" s="4"/>
      <c r="Z66" s="4"/>
      <c r="AA66" s="4"/>
      <c r="AB66" s="1"/>
      <c r="AC66" s="1"/>
      <c r="AD66" s="1"/>
      <c r="AE66" s="1"/>
      <c r="AF66" s="1"/>
      <c r="AG66" s="1"/>
      <c r="AH66" s="1"/>
      <c r="AI66" s="1"/>
    </row>
    <row r="67" spans="1:35" s="2" customFormat="1" ht="11.5" x14ac:dyDescent="0.25">
      <c r="A67" s="1"/>
      <c r="B67" s="227"/>
      <c r="C67" s="227"/>
      <c r="D67" s="225"/>
      <c r="E67" s="225"/>
      <c r="F67" s="226"/>
      <c r="G67" s="166"/>
      <c r="H67" s="226"/>
      <c r="I67" s="166"/>
      <c r="J67" s="226"/>
      <c r="K67" s="166"/>
      <c r="L67" s="226"/>
      <c r="M67" s="166"/>
      <c r="N67" s="226"/>
      <c r="O67" s="166"/>
      <c r="P67" s="226"/>
      <c r="Q67" s="166"/>
      <c r="R67" s="226"/>
      <c r="S67" s="1"/>
      <c r="T67" s="1"/>
      <c r="U67" s="1"/>
      <c r="V67" s="4"/>
      <c r="W67" s="4"/>
      <c r="X67" s="4"/>
      <c r="Y67" s="4"/>
      <c r="Z67" s="4"/>
      <c r="AA67" s="4"/>
      <c r="AB67" s="1"/>
      <c r="AC67" s="1"/>
      <c r="AD67" s="1"/>
      <c r="AE67" s="1"/>
      <c r="AF67" s="1"/>
      <c r="AG67" s="1"/>
      <c r="AH67" s="1"/>
      <c r="AI67" s="1"/>
    </row>
    <row r="68" spans="1:35" s="2" customFormat="1" ht="13" x14ac:dyDescent="0.25">
      <c r="A68" s="1"/>
      <c r="B68" s="172" t="s">
        <v>112</v>
      </c>
      <c r="C68" s="172"/>
      <c r="D68" s="180"/>
      <c r="E68" s="180"/>
      <c r="F68" s="181"/>
      <c r="G68" s="172"/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226"/>
      <c r="S68" s="1"/>
      <c r="T68" s="1"/>
      <c r="U68" s="1"/>
      <c r="V68" s="4"/>
      <c r="W68" s="4"/>
      <c r="X68" s="4"/>
      <c r="Y68" s="4"/>
      <c r="Z68" s="4"/>
      <c r="AA68" s="4"/>
      <c r="AB68" s="1"/>
      <c r="AC68" s="1"/>
      <c r="AD68" s="1"/>
      <c r="AE68" s="1"/>
      <c r="AF68" s="1"/>
      <c r="AG68" s="1"/>
      <c r="AH68" s="1"/>
      <c r="AI68" s="1"/>
    </row>
    <row r="69" spans="1:35" s="2" customFormat="1" ht="11.5" x14ac:dyDescent="0.25">
      <c r="A69" s="1"/>
      <c r="B69" s="1"/>
      <c r="C69" s="1"/>
      <c r="F69" s="3"/>
      <c r="G69" s="1"/>
      <c r="H69" s="3"/>
      <c r="I69" s="1"/>
      <c r="J69" s="3"/>
      <c r="K69" s="1"/>
      <c r="L69" s="3"/>
      <c r="M69" s="1"/>
      <c r="N69" s="3"/>
      <c r="O69" s="1"/>
      <c r="P69" s="3"/>
      <c r="Q69" s="1"/>
      <c r="R69" s="226"/>
      <c r="S69" s="1"/>
      <c r="T69" s="1"/>
      <c r="U69" s="1"/>
      <c r="V69" s="4"/>
      <c r="W69" s="4"/>
      <c r="X69" s="4"/>
      <c r="Y69" s="4"/>
      <c r="Z69" s="4"/>
      <c r="AA69" s="4"/>
      <c r="AB69" s="1"/>
      <c r="AC69" s="1"/>
      <c r="AD69" s="1"/>
      <c r="AE69" s="1"/>
      <c r="AF69" s="1"/>
      <c r="AG69" s="1"/>
      <c r="AH69" s="1"/>
      <c r="AI69" s="1"/>
    </row>
    <row r="70" spans="1:35" s="2" customFormat="1" ht="11.5" x14ac:dyDescent="0.25">
      <c r="A70" s="1"/>
      <c r="B70" s="1"/>
      <c r="C70" s="232" t="s">
        <v>110</v>
      </c>
      <c r="D70" s="225"/>
      <c r="E70" s="225"/>
      <c r="F70" s="226"/>
      <c r="G70" s="166"/>
      <c r="H70" s="226"/>
      <c r="I70" s="166"/>
      <c r="J70" s="226"/>
      <c r="K70" s="166"/>
      <c r="L70" s="226"/>
      <c r="M70" s="166"/>
      <c r="N70" s="226"/>
      <c r="O70" s="171"/>
      <c r="Q70" s="171"/>
      <c r="R70" s="226"/>
      <c r="S70" s="1"/>
      <c r="T70" s="1"/>
      <c r="U70" s="1"/>
      <c r="V70" s="4"/>
      <c r="W70" s="4"/>
      <c r="X70" s="4"/>
      <c r="Y70" s="4"/>
      <c r="Z70" s="4"/>
      <c r="AA70" s="4"/>
      <c r="AB70" s="1"/>
      <c r="AC70" s="1"/>
      <c r="AD70" s="1"/>
      <c r="AE70" s="1"/>
      <c r="AF70" s="1"/>
      <c r="AG70" s="1"/>
      <c r="AH70" s="1"/>
      <c r="AI70" s="1"/>
    </row>
    <row r="71" spans="1:35" s="2" customFormat="1" ht="11.5" x14ac:dyDescent="0.25">
      <c r="A71" s="1"/>
      <c r="B71" s="1"/>
      <c r="C71" s="232"/>
      <c r="D71" s="225"/>
      <c r="E71" s="225"/>
      <c r="F71" s="226"/>
      <c r="G71" s="166"/>
      <c r="H71" s="226"/>
      <c r="I71" s="166"/>
      <c r="J71" s="226"/>
      <c r="K71" s="166"/>
      <c r="L71" s="226"/>
      <c r="M71" s="166"/>
      <c r="N71" s="226"/>
      <c r="O71" s="171"/>
      <c r="P71" s="171" t="s">
        <v>75</v>
      </c>
      <c r="Q71" s="171"/>
      <c r="R71" s="226"/>
      <c r="S71" s="1"/>
      <c r="T71" s="1"/>
      <c r="U71" s="1"/>
      <c r="V71" s="4"/>
      <c r="W71" s="4"/>
      <c r="X71" s="4"/>
      <c r="Y71" s="4"/>
      <c r="Z71" s="4"/>
      <c r="AA71" s="4"/>
      <c r="AB71" s="1"/>
      <c r="AC71" s="1"/>
      <c r="AD71" s="1"/>
      <c r="AE71" s="1"/>
      <c r="AF71" s="1"/>
      <c r="AG71" s="1"/>
      <c r="AH71" s="1"/>
      <c r="AI71" s="1"/>
    </row>
    <row r="72" spans="1:35" s="2" customFormat="1" ht="11.5" x14ac:dyDescent="0.25">
      <c r="A72" s="1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226"/>
      <c r="O72" s="786"/>
      <c r="P72" s="787"/>
      <c r="Q72" s="788"/>
      <c r="R72" s="226"/>
      <c r="S72" s="1"/>
      <c r="T72" s="1"/>
      <c r="U72" s="1"/>
      <c r="V72" s="4"/>
      <c r="W72" s="4"/>
      <c r="X72" s="4"/>
      <c r="Y72" s="4"/>
      <c r="Z72" s="4"/>
      <c r="AA72" s="4"/>
      <c r="AB72" s="1"/>
      <c r="AC72" s="1"/>
      <c r="AD72" s="1"/>
      <c r="AE72" s="1"/>
      <c r="AF72" s="1"/>
      <c r="AG72" s="1"/>
      <c r="AH72" s="1"/>
      <c r="AI72" s="1"/>
    </row>
    <row r="73" spans="1:35" s="2" customFormat="1" ht="11.5" x14ac:dyDescent="0.25">
      <c r="A73" s="1"/>
      <c r="B73" s="166"/>
      <c r="C73" s="166"/>
      <c r="D73" s="225"/>
      <c r="E73" s="225"/>
      <c r="F73" s="226"/>
      <c r="G73" s="166"/>
      <c r="H73" s="226"/>
      <c r="I73" s="166"/>
      <c r="J73" s="226"/>
      <c r="K73" s="166"/>
      <c r="L73" s="226"/>
      <c r="M73" s="166"/>
      <c r="N73" s="226"/>
      <c r="O73" s="166"/>
      <c r="P73" s="226"/>
      <c r="Q73" s="166"/>
      <c r="R73" s="226"/>
      <c r="S73" s="1"/>
      <c r="T73" s="1"/>
      <c r="U73" s="1"/>
      <c r="V73" s="4"/>
      <c r="W73" s="4"/>
      <c r="X73" s="4"/>
      <c r="Y73" s="4"/>
      <c r="Z73" s="4"/>
      <c r="AA73" s="4"/>
      <c r="AB73" s="1"/>
      <c r="AC73" s="1"/>
      <c r="AD73" s="1"/>
      <c r="AE73" s="1"/>
      <c r="AF73" s="1"/>
      <c r="AG73" s="1"/>
      <c r="AH73" s="1"/>
      <c r="AI73" s="1"/>
    </row>
    <row r="74" spans="1:35" s="2" customFormat="1" ht="13" x14ac:dyDescent="0.25">
      <c r="A74" s="1"/>
      <c r="B74" s="227"/>
      <c r="C74" s="227"/>
      <c r="D74" s="225"/>
      <c r="E74" s="225"/>
      <c r="F74" s="226"/>
      <c r="G74" s="166"/>
      <c r="H74" s="226"/>
      <c r="I74" s="166"/>
      <c r="J74" s="226"/>
      <c r="K74" s="166"/>
      <c r="L74" s="226"/>
      <c r="M74" s="166"/>
      <c r="N74" s="193" t="s">
        <v>111</v>
      </c>
      <c r="O74" s="783">
        <f>SUM(O72:Q72)</f>
        <v>0</v>
      </c>
      <c r="P74" s="784"/>
      <c r="Q74" s="785"/>
      <c r="R74" s="226"/>
      <c r="S74" s="1"/>
      <c r="T74" s="1"/>
      <c r="U74" s="1"/>
      <c r="V74" s="4"/>
      <c r="W74" s="4"/>
      <c r="X74" s="4"/>
      <c r="Y74" s="4"/>
      <c r="Z74" s="4"/>
      <c r="AA74" s="4"/>
      <c r="AB74" s="1"/>
      <c r="AC74" s="1"/>
      <c r="AD74" s="1"/>
      <c r="AE74" s="1"/>
      <c r="AF74" s="1"/>
      <c r="AG74" s="1"/>
      <c r="AH74" s="1"/>
      <c r="AI74" s="1"/>
    </row>
    <row r="75" spans="1:35" s="2" customFormat="1" ht="11.5" x14ac:dyDescent="0.25">
      <c r="A75" s="1"/>
      <c r="B75" s="227"/>
      <c r="C75" s="227"/>
      <c r="D75" s="225"/>
      <c r="E75" s="225"/>
      <c r="F75" s="226"/>
      <c r="G75" s="166"/>
      <c r="H75" s="226"/>
      <c r="I75" s="166"/>
      <c r="J75" s="226"/>
      <c r="K75" s="166"/>
      <c r="L75" s="226"/>
      <c r="M75" s="166"/>
      <c r="N75" s="226"/>
      <c r="O75" s="166"/>
      <c r="P75" s="226"/>
      <c r="Q75" s="166"/>
      <c r="R75" s="226"/>
      <c r="S75" s="1"/>
      <c r="T75" s="1"/>
      <c r="U75" s="1"/>
      <c r="V75" s="4"/>
      <c r="W75" s="4"/>
      <c r="X75" s="4"/>
      <c r="Y75" s="4"/>
      <c r="Z75" s="4"/>
      <c r="AA75" s="4"/>
      <c r="AB75" s="1"/>
      <c r="AC75" s="1"/>
      <c r="AD75" s="1"/>
      <c r="AE75" s="1"/>
      <c r="AF75" s="1"/>
      <c r="AG75" s="1"/>
      <c r="AH75" s="1"/>
      <c r="AI75" s="1"/>
    </row>
    <row r="76" spans="1:35" ht="13" x14ac:dyDescent="0.25">
      <c r="B76" s="172" t="s">
        <v>113</v>
      </c>
      <c r="C76" s="172"/>
      <c r="D76" s="180"/>
      <c r="E76" s="180"/>
      <c r="F76" s="181"/>
      <c r="G76" s="172"/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226"/>
    </row>
    <row r="77" spans="1:35" ht="11.5" x14ac:dyDescent="0.25">
      <c r="R77" s="226"/>
    </row>
    <row r="78" spans="1:35" ht="11.5" x14ac:dyDescent="0.25">
      <c r="C78" s="166"/>
      <c r="D78" s="225"/>
      <c r="E78" s="225"/>
      <c r="F78" s="226"/>
      <c r="G78" s="166"/>
      <c r="H78" s="226"/>
      <c r="I78" s="166"/>
      <c r="J78" s="226"/>
      <c r="K78" s="166"/>
      <c r="L78" s="226"/>
      <c r="M78" s="166"/>
      <c r="N78" s="226"/>
      <c r="O78" s="171"/>
      <c r="P78" s="171" t="s">
        <v>75</v>
      </c>
      <c r="Q78" s="171"/>
      <c r="R78" s="226"/>
    </row>
    <row r="79" spans="1:35" ht="11.5" x14ac:dyDescent="0.25">
      <c r="B79" s="1">
        <v>1</v>
      </c>
      <c r="C79" s="233" t="s">
        <v>120</v>
      </c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226"/>
      <c r="O79" s="760">
        <f>SUMPRODUCT(--('BVARI BUDGET'!$B$91:$B$112='BVARI BUDGET'!AG7),'BVARI BUDGET'!$Q$91:$Q$112)</f>
        <v>0</v>
      </c>
      <c r="P79" s="761"/>
      <c r="Q79" s="762"/>
      <c r="R79" s="226"/>
    </row>
    <row r="80" spans="1:35" s="2" customFormat="1" ht="13" x14ac:dyDescent="0.25">
      <c r="B80" s="1">
        <v>2</v>
      </c>
      <c r="C80" s="233" t="s">
        <v>121</v>
      </c>
      <c r="D80" s="225"/>
      <c r="E80" s="225"/>
      <c r="F80" s="226"/>
      <c r="G80" s="166"/>
      <c r="H80" s="226"/>
      <c r="I80" s="166"/>
      <c r="J80" s="226"/>
      <c r="K80" s="166"/>
      <c r="L80" s="226"/>
      <c r="M80" s="166"/>
      <c r="N80" s="193"/>
      <c r="O80" s="760">
        <f>SUMPRODUCT(--('BVARI BUDGET'!$B$91:$B$112='BVARI BUDGET'!AG8),'BVARI BUDGET'!$Q$91:$Q$112)</f>
        <v>0</v>
      </c>
      <c r="P80" s="761"/>
      <c r="Q80" s="762"/>
      <c r="R80" s="226"/>
      <c r="S80" s="1"/>
      <c r="T80" s="1"/>
      <c r="U80" s="1"/>
      <c r="V80" s="4"/>
      <c r="W80" s="4"/>
      <c r="X80" s="4"/>
      <c r="Y80" s="4"/>
      <c r="Z80" s="4"/>
      <c r="AA80" s="4"/>
      <c r="AB80" s="1"/>
      <c r="AC80" s="1"/>
      <c r="AD80" s="1"/>
      <c r="AE80" s="1"/>
      <c r="AF80" s="1"/>
      <c r="AG80" s="1"/>
      <c r="AH80" s="1"/>
      <c r="AI80" s="1"/>
    </row>
    <row r="81" spans="1:35" s="2" customFormat="1" ht="11.5" x14ac:dyDescent="0.25">
      <c r="B81" s="1">
        <v>3</v>
      </c>
      <c r="C81" s="233" t="s">
        <v>122</v>
      </c>
      <c r="D81" s="225"/>
      <c r="E81" s="225"/>
      <c r="F81" s="226"/>
      <c r="G81" s="166"/>
      <c r="H81" s="226"/>
      <c r="I81" s="166"/>
      <c r="J81" s="226"/>
      <c r="K81" s="166"/>
      <c r="L81" s="226"/>
      <c r="M81" s="166"/>
      <c r="N81" s="226"/>
      <c r="O81" s="760">
        <f>SUMPRODUCT(--('BVARI BUDGET'!$B$91:$B$112='BVARI BUDGET'!AG9),'BVARI BUDGET'!$Q$91:$Q$112)</f>
        <v>0</v>
      </c>
      <c r="P81" s="761"/>
      <c r="Q81" s="762"/>
      <c r="R81" s="226"/>
      <c r="S81" s="1"/>
      <c r="T81" s="1"/>
      <c r="U81" s="1"/>
      <c r="V81" s="4"/>
      <c r="W81" s="4"/>
      <c r="X81" s="4"/>
      <c r="Y81" s="4"/>
      <c r="Z81" s="4"/>
      <c r="AA81" s="4"/>
      <c r="AB81" s="1"/>
      <c r="AC81" s="1"/>
      <c r="AD81" s="1"/>
      <c r="AE81" s="1"/>
      <c r="AF81" s="1"/>
      <c r="AG81" s="1"/>
      <c r="AH81" s="1"/>
      <c r="AI81" s="1"/>
    </row>
    <row r="82" spans="1:35" s="2" customFormat="1" ht="11.5" x14ac:dyDescent="0.25">
      <c r="B82" s="1">
        <v>4</v>
      </c>
      <c r="C82" s="227" t="s">
        <v>123</v>
      </c>
      <c r="D82" s="225"/>
      <c r="E82" s="225"/>
      <c r="F82" s="226"/>
      <c r="G82" s="166"/>
      <c r="H82" s="226"/>
      <c r="I82" s="166"/>
      <c r="J82" s="226"/>
      <c r="K82" s="166"/>
      <c r="L82" s="226"/>
      <c r="M82" s="166"/>
      <c r="O82" s="760">
        <f>SUMPRODUCT(--('BVARI BUDGET'!$B$91:$B$112='BVARI BUDGET'!AG12),'BVARI BUDGET'!$Q$91:$Q$112)</f>
        <v>0</v>
      </c>
      <c r="P82" s="761"/>
      <c r="Q82" s="762"/>
      <c r="R82" s="226"/>
      <c r="S82" s="1"/>
      <c r="T82" s="1"/>
      <c r="U82" s="1"/>
      <c r="V82" s="4"/>
      <c r="W82" s="4"/>
      <c r="X82" s="4"/>
      <c r="Y82" s="4"/>
      <c r="Z82" s="4"/>
      <c r="AA82" s="4"/>
      <c r="AB82" s="1"/>
      <c r="AC82" s="1"/>
      <c r="AD82" s="1"/>
      <c r="AE82" s="1"/>
      <c r="AF82" s="1"/>
      <c r="AG82" s="1"/>
      <c r="AH82" s="1"/>
      <c r="AI82" s="1"/>
    </row>
    <row r="83" spans="1:35" s="2" customFormat="1" ht="11.5" x14ac:dyDescent="0.25">
      <c r="B83" s="1">
        <v>5</v>
      </c>
      <c r="C83" s="227" t="s">
        <v>124</v>
      </c>
      <c r="D83" s="225"/>
      <c r="E83" s="225"/>
      <c r="F83" s="226"/>
      <c r="G83" s="166"/>
      <c r="H83" s="226"/>
      <c r="I83" s="166"/>
      <c r="J83" s="226"/>
      <c r="K83" s="166"/>
      <c r="L83" s="226"/>
      <c r="M83" s="166"/>
      <c r="N83" s="226"/>
      <c r="O83" s="760">
        <f>+'BVARI BUDGET'!Q187</f>
        <v>0</v>
      </c>
      <c r="P83" s="761"/>
      <c r="Q83" s="762"/>
      <c r="R83" s="226"/>
      <c r="S83" s="1"/>
      <c r="T83" s="1"/>
      <c r="U83" s="1"/>
      <c r="V83" s="4"/>
      <c r="W83" s="4"/>
      <c r="X83" s="4"/>
      <c r="Y83" s="4"/>
      <c r="Z83" s="4"/>
      <c r="AA83" s="4"/>
      <c r="AB83" s="1"/>
      <c r="AC83" s="1"/>
      <c r="AD83" s="1"/>
      <c r="AE83" s="1"/>
      <c r="AF83" s="1"/>
      <c r="AG83" s="1"/>
      <c r="AH83" s="1"/>
      <c r="AI83" s="1"/>
    </row>
    <row r="84" spans="1:35" s="2" customFormat="1" ht="11.5" x14ac:dyDescent="0.25">
      <c r="B84" s="1">
        <v>6</v>
      </c>
      <c r="C84" s="227" t="s">
        <v>125</v>
      </c>
      <c r="D84" s="225"/>
      <c r="E84" s="225"/>
      <c r="F84" s="226"/>
      <c r="G84" s="166"/>
      <c r="H84" s="226"/>
      <c r="I84" s="166"/>
      <c r="J84" s="226"/>
      <c r="K84" s="166"/>
      <c r="L84" s="226"/>
      <c r="M84" s="166"/>
      <c r="N84" s="226"/>
      <c r="O84" s="760">
        <f>SUMPRODUCT(--('BVARI BUDGET'!$B$91:$B$112='BVARI BUDGET'!AG13),'BVARI BUDGET'!$Q$91:$Q$112)</f>
        <v>0</v>
      </c>
      <c r="P84" s="761"/>
      <c r="Q84" s="762"/>
      <c r="R84" s="226"/>
      <c r="S84" s="1"/>
      <c r="T84" s="1"/>
      <c r="U84" s="1"/>
      <c r="V84" s="4"/>
      <c r="W84" s="4"/>
      <c r="X84" s="4"/>
      <c r="Y84" s="4"/>
      <c r="Z84" s="4"/>
      <c r="AA84" s="4"/>
      <c r="AB84" s="1"/>
      <c r="AC84" s="1"/>
      <c r="AD84" s="1"/>
      <c r="AE84" s="1"/>
      <c r="AF84" s="1"/>
      <c r="AG84" s="1"/>
      <c r="AH84" s="1"/>
      <c r="AI84" s="1"/>
    </row>
    <row r="85" spans="1:35" s="2" customFormat="1" ht="11.5" x14ac:dyDescent="0.25">
      <c r="B85" s="1">
        <v>7</v>
      </c>
      <c r="C85" s="227" t="s">
        <v>126</v>
      </c>
      <c r="D85" s="225"/>
      <c r="E85" s="225"/>
      <c r="F85" s="226"/>
      <c r="G85" s="166"/>
      <c r="H85" s="226"/>
      <c r="I85" s="166"/>
      <c r="J85" s="226"/>
      <c r="K85" s="166"/>
      <c r="L85" s="226"/>
      <c r="M85" s="166"/>
      <c r="N85" s="226"/>
      <c r="O85" s="760">
        <f>SUMPRODUCT(--('BVARI BUDGET'!$B$91:$B$112='BVARI BUDGET'!AG14),'BVARI BUDGET'!$Q$91:$Q$112)</f>
        <v>0</v>
      </c>
      <c r="P85" s="761"/>
      <c r="Q85" s="762"/>
      <c r="R85" s="226"/>
      <c r="S85" s="1"/>
      <c r="T85" s="1"/>
      <c r="U85" s="1"/>
      <c r="V85" s="4"/>
      <c r="W85" s="4"/>
      <c r="X85" s="4"/>
      <c r="Y85" s="4"/>
      <c r="Z85" s="4"/>
      <c r="AA85" s="4"/>
      <c r="AB85" s="1"/>
      <c r="AC85" s="1"/>
      <c r="AD85" s="1"/>
      <c r="AE85" s="1"/>
      <c r="AF85" s="1"/>
      <c r="AG85" s="1"/>
      <c r="AH85" s="1"/>
      <c r="AI85" s="1"/>
    </row>
    <row r="86" spans="1:35" s="2" customFormat="1" ht="11.5" x14ac:dyDescent="0.25">
      <c r="B86" s="1">
        <v>8</v>
      </c>
      <c r="C86" s="350" t="str">
        <f>+'BVARI BUDGET'!AG4</f>
        <v>Contractual Services</v>
      </c>
      <c r="D86" s="225"/>
      <c r="E86" s="225"/>
      <c r="F86" s="226"/>
      <c r="G86" s="166"/>
      <c r="H86" s="226"/>
      <c r="I86" s="166"/>
      <c r="J86" s="226"/>
      <c r="K86" s="166"/>
      <c r="L86" s="226"/>
      <c r="M86" s="166"/>
      <c r="N86" s="226"/>
      <c r="O86" s="760">
        <f>SUMPRODUCT(--('BVARI BUDGET'!$B$91:$B$112='BVARI BUDGET'!AG4),'BVARI BUDGET'!$Q$91:$Q$112)+SUMPRODUCT(--('BVARI BUDGET'!$B$81:$B$86='BVARI BUDGET'!AG4),'BVARI BUDGET'!$Q$81:$Q$86)</f>
        <v>0</v>
      </c>
      <c r="P86" s="761"/>
      <c r="Q86" s="762"/>
      <c r="R86" s="226"/>
      <c r="S86" s="1"/>
      <c r="T86" s="1"/>
      <c r="U86" s="1"/>
      <c r="V86" s="4"/>
      <c r="W86" s="4"/>
      <c r="X86" s="4"/>
      <c r="Y86" s="4"/>
      <c r="Z86" s="4"/>
      <c r="AA86" s="4"/>
      <c r="AB86" s="1"/>
      <c r="AC86" s="1"/>
      <c r="AD86" s="1"/>
      <c r="AE86" s="1"/>
      <c r="AF86" s="1"/>
      <c r="AG86" s="1"/>
      <c r="AH86" s="1"/>
      <c r="AI86" s="1"/>
    </row>
    <row r="87" spans="1:35" s="2" customFormat="1" ht="11.5" x14ac:dyDescent="0.25">
      <c r="B87" s="1">
        <v>9</v>
      </c>
      <c r="C87" s="350">
        <f>+'BVARI BUDGET'!AG5</f>
        <v>0</v>
      </c>
      <c r="D87" s="225"/>
      <c r="E87" s="225"/>
      <c r="F87" s="226"/>
      <c r="G87" s="166"/>
      <c r="H87" s="226"/>
      <c r="I87" s="166"/>
      <c r="J87" s="226"/>
      <c r="K87" s="166"/>
      <c r="L87" s="226"/>
      <c r="M87" s="166"/>
      <c r="N87" s="226"/>
      <c r="O87" s="760">
        <f>SUMPRODUCT(--('BVARI BUDGET'!$B$91:$B$112='BVARI BUDGET'!AG5),'BVARI BUDGET'!$Q$91:$Q$112)+SUMPRODUCT(--('BVARI BUDGET'!$B$81:$B$86='BVARI BUDGET'!AG5),'BVARI BUDGET'!$Q$81:$Q$86)</f>
        <v>0</v>
      </c>
      <c r="P87" s="761"/>
      <c r="Q87" s="762"/>
      <c r="R87" s="226"/>
      <c r="S87" s="1"/>
      <c r="T87" s="1"/>
      <c r="U87" s="1"/>
      <c r="V87" s="4"/>
      <c r="W87" s="4"/>
      <c r="X87" s="4"/>
      <c r="Y87" s="4"/>
      <c r="Z87" s="4"/>
      <c r="AA87" s="4"/>
      <c r="AB87" s="1"/>
      <c r="AC87" s="1"/>
      <c r="AD87" s="1"/>
      <c r="AE87" s="1"/>
      <c r="AF87" s="1"/>
      <c r="AG87" s="1"/>
      <c r="AH87" s="1"/>
      <c r="AI87" s="1"/>
    </row>
    <row r="88" spans="1:35" s="2" customFormat="1" ht="11.5" x14ac:dyDescent="0.25">
      <c r="B88" s="1">
        <v>10</v>
      </c>
      <c r="C88" s="350">
        <f>+'BVARI BUDGET'!AG6</f>
        <v>0</v>
      </c>
      <c r="D88" s="225"/>
      <c r="E88" s="225"/>
      <c r="F88" s="226"/>
      <c r="G88" s="166"/>
      <c r="H88" s="226"/>
      <c r="I88" s="166"/>
      <c r="J88" s="226"/>
      <c r="K88" s="166"/>
      <c r="L88" s="226"/>
      <c r="M88" s="166"/>
      <c r="N88" s="226"/>
      <c r="O88" s="760">
        <f>SUMPRODUCT(--('BVARI BUDGET'!$B$91:$B$112='BVARI BUDGET'!AG6),'BVARI BUDGET'!$Q$91:$Q$112)+SUMPRODUCT(--('BVARI BUDGET'!$B$81:$B$86='BVARI BUDGET'!AG6),'BVARI BUDGET'!$Q$81:$Q$86)</f>
        <v>0</v>
      </c>
      <c r="P88" s="761"/>
      <c r="Q88" s="762"/>
      <c r="R88" s="226"/>
      <c r="S88" s="1"/>
      <c r="T88" s="1"/>
      <c r="U88" s="1"/>
      <c r="V88" s="4"/>
      <c r="W88" s="4"/>
      <c r="X88" s="4"/>
      <c r="Y88" s="4"/>
      <c r="Z88" s="4"/>
      <c r="AA88" s="4"/>
      <c r="AB88" s="1"/>
      <c r="AC88" s="1"/>
      <c r="AD88" s="1"/>
      <c r="AE88" s="1"/>
      <c r="AF88" s="1"/>
      <c r="AG88" s="1"/>
      <c r="AH88" s="1"/>
      <c r="AI88" s="1"/>
    </row>
    <row r="89" spans="1:35" s="2" customFormat="1" ht="11.5" x14ac:dyDescent="0.25">
      <c r="A89" s="1"/>
      <c r="B89" s="227"/>
      <c r="C89" s="227"/>
      <c r="D89" s="225"/>
      <c r="E89" s="225"/>
      <c r="F89" s="226"/>
      <c r="G89" s="166"/>
      <c r="H89" s="226"/>
      <c r="I89" s="166"/>
      <c r="J89" s="226"/>
      <c r="K89" s="166"/>
      <c r="L89" s="226"/>
      <c r="M89" s="166"/>
      <c r="O89" s="166"/>
      <c r="P89" s="226"/>
      <c r="Q89" s="166"/>
      <c r="R89" s="226"/>
      <c r="S89" s="1"/>
      <c r="T89" s="1"/>
      <c r="U89" s="1"/>
      <c r="V89" s="4"/>
      <c r="W89" s="4"/>
      <c r="X89" s="4"/>
      <c r="Y89" s="4"/>
      <c r="Z89" s="4"/>
      <c r="AA89" s="4"/>
      <c r="AB89" s="1"/>
      <c r="AC89" s="1"/>
      <c r="AD89" s="1"/>
      <c r="AE89" s="1"/>
      <c r="AF89" s="1"/>
      <c r="AG89" s="1"/>
      <c r="AH89" s="1"/>
      <c r="AI89" s="1"/>
    </row>
    <row r="90" spans="1:35" s="2" customFormat="1" ht="13" x14ac:dyDescent="0.25">
      <c r="A90" s="1"/>
      <c r="B90" s="227"/>
      <c r="C90" s="227"/>
      <c r="D90" s="225"/>
      <c r="E90" s="225"/>
      <c r="F90" s="226"/>
      <c r="G90" s="166"/>
      <c r="H90" s="226"/>
      <c r="I90" s="166"/>
      <c r="J90" s="226"/>
      <c r="K90" s="166"/>
      <c r="L90" s="226"/>
      <c r="M90" s="166"/>
      <c r="N90" s="193" t="s">
        <v>146</v>
      </c>
      <c r="O90" s="783">
        <f>SUM(O79:Q88)</f>
        <v>0</v>
      </c>
      <c r="P90" s="784"/>
      <c r="Q90" s="785"/>
      <c r="R90" s="226"/>
      <c r="S90" s="1"/>
      <c r="T90" s="1"/>
      <c r="U90" s="1"/>
      <c r="V90" s="4"/>
      <c r="W90" s="4"/>
      <c r="X90" s="4"/>
      <c r="Y90" s="4"/>
      <c r="Z90" s="4"/>
      <c r="AA90" s="4"/>
      <c r="AB90" s="1"/>
      <c r="AC90" s="1"/>
      <c r="AD90" s="1"/>
      <c r="AE90" s="1"/>
      <c r="AF90" s="1"/>
      <c r="AG90" s="1"/>
      <c r="AH90" s="1"/>
      <c r="AI90" s="1"/>
    </row>
    <row r="91" spans="1:35" s="2" customFormat="1" ht="11.5" x14ac:dyDescent="0.25">
      <c r="A91" s="1"/>
      <c r="B91" s="227"/>
      <c r="C91" s="227"/>
      <c r="D91" s="225"/>
      <c r="E91" s="225"/>
      <c r="F91" s="226"/>
      <c r="G91" s="166"/>
      <c r="H91" s="226"/>
      <c r="I91" s="166"/>
      <c r="J91" s="226"/>
      <c r="K91" s="166"/>
      <c r="L91" s="226"/>
      <c r="M91" s="166"/>
      <c r="N91" s="226"/>
      <c r="O91" s="166"/>
      <c r="P91" s="226"/>
      <c r="Q91" s="166"/>
      <c r="R91" s="226"/>
      <c r="S91" s="1"/>
      <c r="T91" s="1"/>
      <c r="U91" s="1"/>
      <c r="V91" s="4"/>
      <c r="W91" s="4"/>
      <c r="X91" s="4"/>
      <c r="Y91" s="4"/>
      <c r="Z91" s="4"/>
      <c r="AA91" s="4"/>
      <c r="AB91" s="1"/>
      <c r="AC91" s="1"/>
      <c r="AD91" s="1"/>
      <c r="AE91" s="1"/>
      <c r="AF91" s="1"/>
      <c r="AG91" s="1"/>
      <c r="AH91" s="1"/>
      <c r="AI91" s="1"/>
    </row>
    <row r="92" spans="1:35" s="2" customFormat="1" ht="13" x14ac:dyDescent="0.25">
      <c r="A92" s="1"/>
      <c r="B92" s="172" t="s">
        <v>127</v>
      </c>
      <c r="C92" s="172"/>
      <c r="D92" s="180"/>
      <c r="E92" s="180"/>
      <c r="F92" s="181"/>
      <c r="G92" s="172"/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226"/>
      <c r="S92" s="1"/>
      <c r="T92" s="1"/>
      <c r="U92" s="1"/>
      <c r="V92" s="4"/>
      <c r="W92" s="4"/>
      <c r="X92" s="4"/>
      <c r="Y92" s="4"/>
      <c r="Z92" s="4"/>
      <c r="AA92" s="4"/>
      <c r="AB92" s="1"/>
      <c r="AC92" s="1"/>
      <c r="AD92" s="1"/>
      <c r="AE92" s="1"/>
      <c r="AF92" s="1"/>
      <c r="AG92" s="1"/>
      <c r="AH92" s="1"/>
      <c r="AI92" s="1"/>
    </row>
    <row r="93" spans="1:35" s="2" customFormat="1" ht="11.5" x14ac:dyDescent="0.25">
      <c r="A93" s="1"/>
      <c r="B93" s="1"/>
      <c r="C93" s="1"/>
      <c r="F93" s="3"/>
      <c r="G93" s="1"/>
      <c r="H93" s="3"/>
      <c r="I93" s="1"/>
      <c r="J93" s="3"/>
      <c r="K93" s="1"/>
      <c r="L93" s="3"/>
      <c r="M93" s="1"/>
      <c r="N93" s="3"/>
      <c r="O93" s="1"/>
      <c r="P93" s="3"/>
      <c r="Q93" s="1"/>
      <c r="R93" s="226"/>
      <c r="S93" s="1"/>
      <c r="T93" s="1"/>
      <c r="U93" s="1"/>
      <c r="V93" s="4"/>
      <c r="W93" s="4"/>
      <c r="X93" s="4"/>
      <c r="Y93" s="4"/>
      <c r="Z93" s="4"/>
      <c r="AA93" s="4"/>
      <c r="AB93" s="1"/>
      <c r="AC93" s="1"/>
      <c r="AD93" s="1"/>
      <c r="AE93" s="1"/>
      <c r="AF93" s="1"/>
      <c r="AG93" s="1"/>
      <c r="AH93" s="1"/>
      <c r="AI93" s="1"/>
    </row>
    <row r="94" spans="1:35" s="2" customFormat="1" ht="13" x14ac:dyDescent="0.25">
      <c r="A94" s="1"/>
      <c r="C94" s="248" t="s">
        <v>130</v>
      </c>
      <c r="D94" s="225"/>
      <c r="E94" s="225"/>
      <c r="F94" s="226"/>
      <c r="G94" s="166"/>
      <c r="H94" s="226"/>
      <c r="I94" s="166"/>
      <c r="J94" s="226"/>
      <c r="K94" s="166"/>
      <c r="L94" s="226"/>
      <c r="M94" s="166"/>
      <c r="N94" s="226"/>
      <c r="O94" s="789">
        <f>+O45+O58+O66+O74+O90</f>
        <v>0</v>
      </c>
      <c r="P94" s="790"/>
      <c r="Q94" s="791"/>
      <c r="R94" s="226"/>
      <c r="S94" s="1"/>
      <c r="T94" s="1"/>
      <c r="U94" s="1"/>
      <c r="V94" s="4"/>
      <c r="W94" s="4"/>
      <c r="X94" s="4"/>
      <c r="Y94" s="4"/>
      <c r="Z94" s="4"/>
      <c r="AA94" s="4"/>
      <c r="AB94" s="1"/>
      <c r="AC94" s="1"/>
      <c r="AD94" s="1"/>
      <c r="AE94" s="1"/>
      <c r="AF94" s="1"/>
      <c r="AG94" s="1"/>
      <c r="AH94" s="1"/>
      <c r="AI94" s="1"/>
    </row>
    <row r="95" spans="1:35" s="2" customFormat="1" ht="11.5" x14ac:dyDescent="0.25">
      <c r="A95" s="1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226"/>
      <c r="R95" s="226"/>
      <c r="S95" s="1"/>
      <c r="T95" s="1"/>
      <c r="U95" s="1"/>
      <c r="V95" s="4"/>
      <c r="W95" s="4"/>
      <c r="X95" s="4"/>
      <c r="Y95" s="4"/>
      <c r="Z95" s="4"/>
      <c r="AA95" s="4"/>
      <c r="AB95" s="1"/>
      <c r="AC95" s="1"/>
      <c r="AD95" s="1"/>
      <c r="AE95" s="1"/>
      <c r="AF95" s="1"/>
      <c r="AG95" s="1"/>
      <c r="AH95" s="1"/>
      <c r="AI95" s="1"/>
    </row>
    <row r="96" spans="1:35" s="164" customFormat="1" ht="11.25" customHeight="1" x14ac:dyDescent="0.25">
      <c r="B96" s="172" t="s">
        <v>131</v>
      </c>
      <c r="C96" s="173"/>
      <c r="D96" s="174"/>
      <c r="E96" s="174"/>
      <c r="F96" s="175"/>
      <c r="G96" s="173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1"/>
      <c r="S96" s="171"/>
      <c r="T96" s="171"/>
      <c r="U96" s="166"/>
      <c r="V96" s="165"/>
      <c r="W96" s="165"/>
      <c r="X96" s="165"/>
      <c r="Y96" s="165"/>
      <c r="Z96" s="165"/>
      <c r="AA96" s="165"/>
    </row>
    <row r="97" spans="1:35" s="164" customFormat="1" ht="11.25" customHeight="1" x14ac:dyDescent="0.25">
      <c r="B97" s="167"/>
      <c r="C97" s="167"/>
      <c r="D97" s="169"/>
      <c r="E97" s="169"/>
      <c r="F97" s="170"/>
      <c r="G97" s="167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66"/>
      <c r="V97" s="165"/>
      <c r="W97" s="165"/>
      <c r="X97" s="165"/>
      <c r="Y97" s="165"/>
      <c r="Z97" s="165"/>
      <c r="AA97" s="165"/>
    </row>
    <row r="98" spans="1:35" s="164" customFormat="1" ht="11.25" customHeight="1" x14ac:dyDescent="0.25">
      <c r="A98" s="178"/>
      <c r="B98" s="802" t="s">
        <v>134</v>
      </c>
      <c r="C98" s="802"/>
      <c r="D98" s="802"/>
      <c r="E98" s="798" t="s">
        <v>133</v>
      </c>
      <c r="F98" s="798"/>
      <c r="G98" s="798"/>
      <c r="H98" s="798"/>
      <c r="I98" s="797" t="s">
        <v>132</v>
      </c>
      <c r="J98" s="797"/>
      <c r="K98" s="797"/>
      <c r="L98" s="797"/>
      <c r="M98" s="797"/>
      <c r="N98" s="797"/>
      <c r="O98" s="171"/>
      <c r="P98" s="171" t="s">
        <v>75</v>
      </c>
      <c r="Q98" s="171"/>
      <c r="R98" s="171"/>
      <c r="S98" s="171"/>
      <c r="T98" s="171"/>
      <c r="U98" s="166"/>
      <c r="V98" s="165"/>
      <c r="W98" s="165"/>
      <c r="X98" s="165"/>
      <c r="Y98" s="165"/>
      <c r="Z98" s="165"/>
      <c r="AA98" s="165"/>
    </row>
    <row r="99" spans="1:35" s="164" customFormat="1" ht="11.25" customHeight="1" x14ac:dyDescent="0.25">
      <c r="A99" s="178"/>
      <c r="B99" s="763" t="s">
        <v>135</v>
      </c>
      <c r="C99" s="764"/>
      <c r="D99" s="765"/>
      <c r="E99" s="799">
        <f>+'BVARI BUDGET'!O193</f>
        <v>0.309</v>
      </c>
      <c r="F99" s="800"/>
      <c r="G99" s="800"/>
      <c r="H99" s="801"/>
      <c r="I99" s="760">
        <f>+'BVARI BUDGET'!Q192</f>
        <v>0</v>
      </c>
      <c r="J99" s="761"/>
      <c r="K99" s="761"/>
      <c r="L99" s="761"/>
      <c r="M99" s="761"/>
      <c r="N99" s="762"/>
      <c r="O99" s="760">
        <f>+I99*E99</f>
        <v>0</v>
      </c>
      <c r="P99" s="761"/>
      <c r="Q99" s="762"/>
      <c r="R99" s="171"/>
      <c r="S99" s="171"/>
      <c r="T99" s="171"/>
      <c r="U99" s="166"/>
      <c r="V99" s="165"/>
      <c r="W99" s="165"/>
      <c r="X99" s="165"/>
      <c r="Y99" s="165"/>
      <c r="Z99" s="165"/>
      <c r="AA99" s="165"/>
    </row>
    <row r="100" spans="1:35" s="2" customFormat="1" ht="11.5" x14ac:dyDescent="0.25">
      <c r="A100" s="1"/>
      <c r="B100" s="227"/>
      <c r="C100" s="227"/>
      <c r="D100" s="225"/>
      <c r="E100" s="225"/>
      <c r="F100" s="226"/>
      <c r="G100" s="166"/>
      <c r="H100" s="226"/>
      <c r="I100" s="166"/>
      <c r="J100" s="226"/>
      <c r="K100" s="166"/>
      <c r="L100" s="226"/>
      <c r="M100" s="166"/>
      <c r="N100" s="226"/>
      <c r="O100" s="166"/>
      <c r="P100" s="226"/>
      <c r="Q100" s="166"/>
      <c r="R100" s="226"/>
      <c r="S100" s="1"/>
      <c r="T100" s="1"/>
      <c r="U100" s="1"/>
      <c r="V100" s="4"/>
      <c r="W100" s="4"/>
      <c r="X100" s="4"/>
      <c r="Y100" s="4"/>
      <c r="Z100" s="4"/>
      <c r="AA100" s="4"/>
      <c r="AB100" s="1"/>
      <c r="AC100" s="1"/>
      <c r="AD100" s="1"/>
      <c r="AE100" s="1"/>
      <c r="AF100" s="1"/>
      <c r="AG100" s="1"/>
      <c r="AH100" s="1"/>
      <c r="AI100" s="1"/>
    </row>
    <row r="101" spans="1:35" s="2" customFormat="1" ht="11.5" x14ac:dyDescent="0.25">
      <c r="A101" s="1"/>
      <c r="B101" s="227"/>
      <c r="C101" s="227"/>
      <c r="D101" s="225"/>
      <c r="E101" s="225"/>
      <c r="F101" s="226"/>
      <c r="G101" s="166"/>
      <c r="H101" s="226"/>
      <c r="I101" s="166"/>
      <c r="J101" s="226"/>
      <c r="K101" s="166"/>
      <c r="L101" s="226"/>
      <c r="M101" s="166"/>
      <c r="N101" s="226"/>
      <c r="O101" s="166"/>
      <c r="P101" s="226"/>
      <c r="Q101" s="166"/>
      <c r="R101" s="226"/>
      <c r="S101" s="1"/>
      <c r="T101" s="1"/>
      <c r="U101" s="1"/>
      <c r="V101" s="4"/>
      <c r="W101" s="4"/>
      <c r="X101" s="4"/>
      <c r="Y101" s="4"/>
      <c r="Z101" s="4"/>
      <c r="AA101" s="4"/>
      <c r="AB101" s="1"/>
      <c r="AC101" s="1"/>
      <c r="AD101" s="1"/>
      <c r="AE101" s="1"/>
      <c r="AF101" s="1"/>
      <c r="AG101" s="1"/>
      <c r="AH101" s="1"/>
      <c r="AI101" s="1"/>
    </row>
    <row r="102" spans="1:35" s="2" customFormat="1" ht="13" x14ac:dyDescent="0.25">
      <c r="A102" s="1"/>
      <c r="C102" s="248" t="s">
        <v>28</v>
      </c>
      <c r="D102" s="225"/>
      <c r="E102" s="225"/>
      <c r="F102" s="226"/>
      <c r="G102" s="166"/>
      <c r="H102" s="226"/>
      <c r="I102" s="166"/>
      <c r="J102" s="226"/>
      <c r="K102" s="166"/>
      <c r="L102" s="226"/>
      <c r="M102" s="166"/>
      <c r="N102" s="226"/>
      <c r="O102" s="789">
        <f>+O99</f>
        <v>0</v>
      </c>
      <c r="P102" s="790"/>
      <c r="Q102" s="791"/>
      <c r="R102" s="226"/>
      <c r="S102" s="1"/>
      <c r="T102" s="1"/>
      <c r="U102" s="1"/>
      <c r="V102" s="4"/>
      <c r="W102" s="4"/>
      <c r="X102" s="4"/>
      <c r="Y102" s="4"/>
      <c r="Z102" s="4"/>
      <c r="AA102" s="4"/>
      <c r="AB102" s="1"/>
      <c r="AC102" s="1"/>
      <c r="AD102" s="1"/>
      <c r="AE102" s="1"/>
      <c r="AF102" s="1"/>
      <c r="AG102" s="1"/>
      <c r="AH102" s="1"/>
      <c r="AI102" s="1"/>
    </row>
    <row r="103" spans="1:35" s="2" customFormat="1" ht="11.5" x14ac:dyDescent="0.25">
      <c r="A103" s="1"/>
      <c r="B103" s="227"/>
      <c r="C103" s="227"/>
      <c r="D103" s="225"/>
      <c r="E103" s="225"/>
      <c r="F103" s="226"/>
      <c r="G103" s="166"/>
      <c r="H103" s="226"/>
      <c r="I103" s="166"/>
      <c r="J103" s="226"/>
      <c r="K103" s="166"/>
      <c r="L103" s="226"/>
      <c r="M103" s="166"/>
      <c r="N103" s="226"/>
      <c r="O103" s="166"/>
      <c r="P103" s="226"/>
      <c r="Q103" s="166"/>
      <c r="R103" s="226"/>
      <c r="S103" s="1"/>
      <c r="T103" s="1"/>
      <c r="U103" s="1"/>
      <c r="V103" s="4"/>
      <c r="W103" s="4"/>
      <c r="X103" s="4"/>
      <c r="Y103" s="4"/>
      <c r="Z103" s="4"/>
      <c r="AA103" s="4"/>
      <c r="AB103" s="1"/>
      <c r="AC103" s="1"/>
      <c r="AD103" s="1"/>
      <c r="AE103" s="1"/>
      <c r="AF103" s="1"/>
      <c r="AG103" s="1"/>
      <c r="AH103" s="1"/>
      <c r="AI103" s="1"/>
    </row>
    <row r="104" spans="1:35" s="2" customFormat="1" ht="11.5" x14ac:dyDescent="0.25">
      <c r="A104" s="1"/>
      <c r="B104" s="227" t="s">
        <v>136</v>
      </c>
      <c r="C104" s="227"/>
      <c r="D104" s="253" t="s">
        <v>486</v>
      </c>
      <c r="E104" s="254"/>
      <c r="F104" s="255"/>
      <c r="G104" s="242"/>
      <c r="H104" s="226"/>
      <c r="I104" s="166"/>
      <c r="J104" s="226"/>
      <c r="K104" s="166"/>
      <c r="L104" s="226"/>
      <c r="M104" s="166"/>
      <c r="N104" s="226"/>
      <c r="O104" s="166"/>
      <c r="P104" s="226"/>
      <c r="Q104" s="166"/>
      <c r="R104" s="226"/>
      <c r="S104" s="1"/>
      <c r="T104" s="1"/>
      <c r="U104" s="1"/>
      <c r="V104" s="4"/>
      <c r="W104" s="4"/>
      <c r="X104" s="4"/>
      <c r="Y104" s="4"/>
      <c r="Z104" s="4"/>
      <c r="AA104" s="4"/>
      <c r="AB104" s="1"/>
      <c r="AC104" s="1"/>
      <c r="AD104" s="1"/>
      <c r="AE104" s="1"/>
      <c r="AF104" s="1"/>
      <c r="AG104" s="1"/>
      <c r="AH104" s="1"/>
      <c r="AI104" s="1"/>
    </row>
    <row r="105" spans="1:35" s="2" customFormat="1" ht="11.5" x14ac:dyDescent="0.25">
      <c r="A105" s="1"/>
      <c r="B105" s="227"/>
      <c r="C105" s="227"/>
      <c r="D105" s="225"/>
      <c r="E105" s="225"/>
      <c r="F105" s="226"/>
      <c r="G105" s="166"/>
      <c r="H105" s="226"/>
      <c r="I105" s="166"/>
      <c r="J105" s="226"/>
      <c r="K105" s="166"/>
      <c r="L105" s="226"/>
      <c r="M105" s="166"/>
      <c r="N105" s="226"/>
      <c r="O105" s="166"/>
      <c r="P105" s="226"/>
      <c r="Q105" s="166"/>
      <c r="R105" s="226"/>
      <c r="S105" s="1"/>
      <c r="T105" s="1"/>
      <c r="U105" s="1"/>
      <c r="V105" s="4"/>
      <c r="W105" s="4"/>
      <c r="X105" s="4"/>
      <c r="Y105" s="4"/>
      <c r="Z105" s="4"/>
      <c r="AA105" s="4"/>
      <c r="AB105" s="1"/>
      <c r="AC105" s="1"/>
      <c r="AD105" s="1"/>
      <c r="AE105" s="1"/>
      <c r="AF105" s="1"/>
      <c r="AG105" s="1"/>
      <c r="AH105" s="1"/>
      <c r="AI105" s="1"/>
    </row>
    <row r="106" spans="1:35" s="2" customFormat="1" ht="11.5" x14ac:dyDescent="0.25">
      <c r="A106" s="1"/>
      <c r="B106" s="227"/>
      <c r="C106" s="227"/>
      <c r="D106" s="225"/>
      <c r="E106" s="225"/>
      <c r="F106" s="226"/>
      <c r="G106" s="166"/>
      <c r="H106" s="226"/>
      <c r="I106" s="166"/>
      <c r="J106" s="226"/>
      <c r="K106" s="166"/>
      <c r="L106" s="226"/>
      <c r="M106" s="166"/>
      <c r="N106" s="226"/>
      <c r="O106" s="166"/>
      <c r="P106" s="226"/>
      <c r="Q106" s="166"/>
      <c r="R106" s="226"/>
      <c r="S106" s="1"/>
      <c r="T106" s="1"/>
      <c r="U106" s="1"/>
      <c r="V106" s="4"/>
      <c r="W106" s="4"/>
      <c r="X106" s="4"/>
      <c r="Y106" s="4"/>
      <c r="Z106" s="4"/>
      <c r="AA106" s="4"/>
      <c r="AB106" s="1"/>
      <c r="AC106" s="1"/>
      <c r="AD106" s="1"/>
      <c r="AE106" s="1"/>
      <c r="AF106" s="1"/>
      <c r="AG106" s="1"/>
      <c r="AH106" s="1"/>
      <c r="AI106" s="1"/>
    </row>
    <row r="107" spans="1:35" s="2" customFormat="1" ht="13" x14ac:dyDescent="0.25">
      <c r="A107" s="1"/>
      <c r="B107" s="172" t="s">
        <v>137</v>
      </c>
      <c r="C107" s="172"/>
      <c r="D107" s="180"/>
      <c r="E107" s="180"/>
      <c r="F107" s="181"/>
      <c r="G107" s="17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226"/>
      <c r="S107" s="1"/>
      <c r="T107" s="1"/>
      <c r="U107" s="1"/>
      <c r="V107" s="4"/>
      <c r="W107" s="4"/>
      <c r="X107" s="4"/>
      <c r="Y107" s="4"/>
      <c r="Z107" s="4"/>
      <c r="AA107" s="4"/>
      <c r="AB107" s="1"/>
      <c r="AC107" s="1"/>
      <c r="AD107" s="1"/>
      <c r="AE107" s="1"/>
      <c r="AF107" s="1"/>
      <c r="AG107" s="1"/>
      <c r="AH107" s="1"/>
      <c r="AI107" s="1"/>
    </row>
    <row r="108" spans="1:35" s="2" customFormat="1" ht="11.5" x14ac:dyDescent="0.25">
      <c r="A108" s="1"/>
      <c r="B108" s="1"/>
      <c r="C108" s="1"/>
      <c r="F108" s="3"/>
      <c r="G108" s="1"/>
      <c r="H108" s="3"/>
      <c r="I108" s="1"/>
      <c r="J108" s="3"/>
      <c r="K108" s="1"/>
      <c r="L108" s="3"/>
      <c r="M108" s="1"/>
      <c r="N108" s="3"/>
      <c r="O108" s="1"/>
      <c r="P108" s="3"/>
      <c r="Q108" s="1"/>
      <c r="R108" s="226"/>
      <c r="S108" s="1"/>
      <c r="T108" s="1"/>
      <c r="U108" s="1"/>
      <c r="V108" s="4"/>
      <c r="W108" s="4"/>
      <c r="X108" s="4"/>
      <c r="Y108" s="4"/>
      <c r="Z108" s="4"/>
      <c r="AA108" s="4"/>
      <c r="AB108" s="1"/>
      <c r="AC108" s="1"/>
      <c r="AD108" s="1"/>
      <c r="AE108" s="1"/>
      <c r="AF108" s="1"/>
      <c r="AG108" s="1"/>
      <c r="AH108" s="1"/>
      <c r="AI108" s="1"/>
    </row>
    <row r="109" spans="1:35" s="2" customFormat="1" ht="13" x14ac:dyDescent="0.25">
      <c r="A109" s="1"/>
      <c r="C109" s="248" t="s">
        <v>138</v>
      </c>
      <c r="D109" s="225"/>
      <c r="E109" s="225"/>
      <c r="F109" s="226"/>
      <c r="G109" s="166"/>
      <c r="H109" s="226"/>
      <c r="I109" s="166"/>
      <c r="J109" s="226"/>
      <c r="K109" s="166"/>
      <c r="L109" s="226"/>
      <c r="M109" s="166"/>
      <c r="N109" s="226"/>
      <c r="O109" s="789">
        <f>+O94+O102</f>
        <v>0</v>
      </c>
      <c r="P109" s="790"/>
      <c r="Q109" s="791"/>
      <c r="R109" s="226"/>
      <c r="S109" s="1"/>
      <c r="T109" s="1"/>
      <c r="U109" s="1"/>
      <c r="V109" s="4"/>
      <c r="W109" s="4"/>
      <c r="X109" s="4"/>
      <c r="Y109" s="4"/>
      <c r="Z109" s="4"/>
      <c r="AA109" s="4"/>
      <c r="AB109" s="1"/>
      <c r="AC109" s="1"/>
      <c r="AD109" s="1"/>
      <c r="AE109" s="1"/>
      <c r="AF109" s="1"/>
      <c r="AG109" s="1"/>
      <c r="AH109" s="1"/>
      <c r="AI109" s="1"/>
    </row>
    <row r="110" spans="1:35" s="2" customFormat="1" ht="11.5" x14ac:dyDescent="0.25">
      <c r="A110" s="1"/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226"/>
      <c r="R110" s="226"/>
      <c r="S110" s="1"/>
      <c r="T110" s="1"/>
      <c r="U110" s="1"/>
      <c r="V110" s="4"/>
      <c r="W110" s="4"/>
      <c r="X110" s="4"/>
      <c r="Y110" s="4"/>
      <c r="Z110" s="4"/>
      <c r="AA110" s="4"/>
      <c r="AB110" s="1"/>
      <c r="AC110" s="1"/>
      <c r="AD110" s="1"/>
      <c r="AE110" s="1"/>
      <c r="AF110" s="1"/>
      <c r="AG110" s="1"/>
      <c r="AH110" s="1"/>
      <c r="AI110" s="1"/>
    </row>
    <row r="111" spans="1:35" s="2" customFormat="1" ht="13" x14ac:dyDescent="0.25">
      <c r="A111" s="1"/>
      <c r="B111" s="172" t="s">
        <v>139</v>
      </c>
      <c r="C111" s="172"/>
      <c r="D111" s="180"/>
      <c r="E111" s="180"/>
      <c r="F111" s="181"/>
      <c r="G111" s="17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226"/>
      <c r="S111" s="1"/>
      <c r="T111" s="1"/>
      <c r="U111" s="1"/>
      <c r="V111" s="4"/>
      <c r="W111" s="4"/>
      <c r="X111" s="4"/>
      <c r="Y111" s="4"/>
      <c r="Z111" s="4"/>
      <c r="AA111" s="4"/>
      <c r="AB111" s="1"/>
      <c r="AC111" s="1"/>
      <c r="AD111" s="1"/>
      <c r="AE111" s="1"/>
      <c r="AF111" s="1"/>
      <c r="AG111" s="1"/>
      <c r="AH111" s="1"/>
      <c r="AI111" s="1"/>
    </row>
    <row r="112" spans="1:35" s="2" customFormat="1" ht="11.5" x14ac:dyDescent="0.25">
      <c r="A112" s="1"/>
      <c r="B112" s="1"/>
      <c r="C112" s="1"/>
      <c r="F112" s="3"/>
      <c r="G112" s="1"/>
      <c r="H112" s="3"/>
      <c r="I112" s="1"/>
      <c r="J112" s="3"/>
      <c r="K112" s="1"/>
      <c r="L112" s="3"/>
      <c r="M112" s="1"/>
      <c r="N112" s="3"/>
      <c r="O112" s="1"/>
      <c r="P112" s="3"/>
      <c r="Q112" s="1"/>
      <c r="R112" s="226"/>
      <c r="S112" s="1"/>
      <c r="T112" s="1"/>
      <c r="U112" s="1"/>
      <c r="V112" s="4"/>
      <c r="W112" s="4"/>
      <c r="X112" s="4"/>
      <c r="Y112" s="4"/>
      <c r="Z112" s="4"/>
      <c r="AA112" s="4"/>
      <c r="AB112" s="1"/>
      <c r="AC112" s="1"/>
      <c r="AD112" s="1"/>
      <c r="AE112" s="1"/>
      <c r="AF112" s="1"/>
      <c r="AG112" s="1"/>
      <c r="AH112" s="1"/>
      <c r="AI112" s="1"/>
    </row>
    <row r="113" spans="1:35" s="2" customFormat="1" ht="13" x14ac:dyDescent="0.25">
      <c r="A113" s="1"/>
      <c r="C113" s="232" t="s">
        <v>140</v>
      </c>
      <c r="D113" s="225"/>
      <c r="E113" s="225"/>
      <c r="F113" s="226"/>
      <c r="G113" s="166"/>
      <c r="H113" s="226"/>
      <c r="I113" s="166"/>
      <c r="J113" s="226"/>
      <c r="K113" s="166"/>
      <c r="L113" s="226"/>
      <c r="M113" s="166"/>
      <c r="N113" s="226"/>
      <c r="O113" s="792"/>
      <c r="P113" s="793"/>
      <c r="Q113" s="794"/>
      <c r="R113" s="226"/>
      <c r="S113" s="1"/>
      <c r="T113" s="1"/>
      <c r="U113" s="1"/>
      <c r="V113" s="4"/>
      <c r="W113" s="4"/>
      <c r="X113" s="4"/>
      <c r="Y113" s="4"/>
      <c r="Z113" s="4"/>
      <c r="AA113" s="4"/>
      <c r="AB113" s="1"/>
      <c r="AC113" s="1"/>
      <c r="AD113" s="1"/>
      <c r="AE113" s="1"/>
      <c r="AF113" s="1"/>
      <c r="AG113" s="1"/>
      <c r="AH113" s="1"/>
      <c r="AI113" s="1"/>
    </row>
    <row r="114" spans="1:35" s="2" customFormat="1" ht="11.5" x14ac:dyDescent="0.25">
      <c r="A114" s="1"/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226"/>
      <c r="R114" s="226"/>
      <c r="S114" s="1"/>
      <c r="T114" s="1"/>
      <c r="U114" s="1"/>
      <c r="V114" s="4"/>
      <c r="W114" s="4"/>
      <c r="X114" s="4"/>
      <c r="Y114" s="4"/>
      <c r="Z114" s="4"/>
      <c r="AA114" s="4"/>
      <c r="AB114" s="1"/>
      <c r="AC114" s="1"/>
      <c r="AD114" s="1"/>
      <c r="AE114" s="1"/>
      <c r="AF114" s="1"/>
      <c r="AG114" s="1"/>
      <c r="AH114" s="1"/>
      <c r="AI114" s="1"/>
    </row>
    <row r="115" spans="1:35" s="2" customFormat="1" ht="13" x14ac:dyDescent="0.25">
      <c r="A115" s="1"/>
      <c r="B115" s="172" t="s">
        <v>141</v>
      </c>
      <c r="C115" s="172"/>
      <c r="D115" s="180"/>
      <c r="E115" s="180"/>
      <c r="F115" s="181"/>
      <c r="G115" s="17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226"/>
      <c r="S115" s="1"/>
      <c r="T115" s="1"/>
      <c r="U115" s="1"/>
      <c r="V115" s="4"/>
      <c r="W115" s="4"/>
      <c r="X115" s="4"/>
      <c r="Y115" s="4"/>
      <c r="Z115" s="4"/>
      <c r="AA115" s="4"/>
      <c r="AB115" s="1"/>
      <c r="AC115" s="1"/>
      <c r="AD115" s="1"/>
      <c r="AE115" s="1"/>
      <c r="AF115" s="1"/>
      <c r="AG115" s="1"/>
      <c r="AH115" s="1"/>
      <c r="AI115" s="1"/>
    </row>
    <row r="116" spans="1:35" s="2" customFormat="1" ht="11.5" x14ac:dyDescent="0.25">
      <c r="A116" s="1"/>
      <c r="B116" s="1"/>
      <c r="C116" s="1"/>
      <c r="F116" s="3"/>
      <c r="G116" s="1"/>
      <c r="H116" s="3"/>
      <c r="I116" s="1"/>
      <c r="J116" s="3"/>
      <c r="K116" s="1"/>
      <c r="L116" s="3"/>
      <c r="M116" s="1"/>
      <c r="N116" s="3"/>
      <c r="O116" s="1"/>
      <c r="P116" s="3"/>
      <c r="Q116" s="1"/>
      <c r="R116" s="226"/>
      <c r="S116" s="1"/>
      <c r="T116" s="1"/>
      <c r="U116" s="1"/>
      <c r="V116" s="4"/>
      <c r="W116" s="4"/>
      <c r="X116" s="4"/>
      <c r="Y116" s="4"/>
      <c r="Z116" s="4"/>
      <c r="AA116" s="4"/>
      <c r="AB116" s="1"/>
      <c r="AC116" s="1"/>
      <c r="AD116" s="1"/>
      <c r="AE116" s="1"/>
      <c r="AF116" s="1"/>
      <c r="AG116" s="1"/>
      <c r="AH116" s="1"/>
      <c r="AI116" s="1"/>
    </row>
    <row r="117" spans="1:35" s="2" customFormat="1" ht="13" x14ac:dyDescent="0.25">
      <c r="A117" s="1"/>
      <c r="C117" s="248" t="s">
        <v>142</v>
      </c>
      <c r="D117" s="225"/>
      <c r="E117" s="225"/>
      <c r="F117" s="226"/>
      <c r="G117" s="166"/>
      <c r="H117" s="226"/>
      <c r="I117" s="166"/>
      <c r="J117" s="226"/>
      <c r="K117" s="166"/>
      <c r="L117" s="226"/>
      <c r="M117" s="166"/>
      <c r="N117" s="226"/>
      <c r="O117" s="789">
        <f>+'BVARI BUDGET'!Q194</f>
        <v>0</v>
      </c>
      <c r="P117" s="790"/>
      <c r="Q117" s="791"/>
      <c r="R117" s="226"/>
      <c r="S117" s="1"/>
      <c r="T117" s="1"/>
      <c r="U117" s="1"/>
      <c r="V117" s="4"/>
      <c r="W117" s="4"/>
      <c r="X117" s="4"/>
      <c r="Y117" s="4"/>
      <c r="Z117" s="4"/>
      <c r="AA117" s="4"/>
      <c r="AB117" s="1"/>
      <c r="AC117" s="1"/>
      <c r="AD117" s="1"/>
      <c r="AE117" s="1"/>
      <c r="AF117" s="1"/>
      <c r="AG117" s="1"/>
      <c r="AH117" s="1"/>
      <c r="AI117" s="1"/>
    </row>
    <row r="118" spans="1:35" s="2" customFormat="1" ht="11.5" x14ac:dyDescent="0.25">
      <c r="A118" s="1"/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226"/>
      <c r="R118" s="226"/>
      <c r="S118" s="1"/>
      <c r="T118" s="1"/>
      <c r="U118" s="1"/>
      <c r="V118" s="4"/>
      <c r="W118" s="4"/>
      <c r="X118" s="4"/>
      <c r="Y118" s="4"/>
      <c r="Z118" s="4"/>
      <c r="AA118" s="4"/>
      <c r="AB118" s="1"/>
      <c r="AC118" s="1"/>
      <c r="AD118" s="1"/>
      <c r="AE118" s="1"/>
      <c r="AF118" s="1"/>
      <c r="AG118" s="1"/>
      <c r="AH118" s="1"/>
      <c r="AI118" s="1"/>
    </row>
    <row r="119" spans="1:35" s="2" customFormat="1" ht="11.5" x14ac:dyDescent="0.25">
      <c r="A119" s="1"/>
      <c r="B119" s="227"/>
      <c r="C119" s="227"/>
      <c r="D119" s="225"/>
      <c r="E119" s="225"/>
      <c r="F119" s="226"/>
      <c r="G119" s="166"/>
      <c r="H119" s="226"/>
      <c r="I119" s="166"/>
      <c r="J119" s="226"/>
      <c r="K119" s="166"/>
      <c r="L119" s="226"/>
      <c r="M119" s="166"/>
      <c r="N119" s="226"/>
      <c r="O119" s="166"/>
      <c r="P119" s="226"/>
      <c r="Q119" s="166"/>
      <c r="R119" s="226"/>
      <c r="S119" s="1"/>
      <c r="T119" s="1"/>
      <c r="U119" s="1"/>
      <c r="V119" s="4"/>
      <c r="W119" s="4"/>
      <c r="X119" s="4"/>
      <c r="Y119" s="4"/>
      <c r="Z119" s="4"/>
      <c r="AA119" s="4"/>
      <c r="AB119" s="1"/>
      <c r="AC119" s="1"/>
      <c r="AD119" s="1"/>
      <c r="AE119" s="1"/>
      <c r="AF119" s="1"/>
      <c r="AG119" s="1"/>
      <c r="AH119" s="1"/>
      <c r="AI119" s="1"/>
    </row>
    <row r="120" spans="1:35" s="2" customFormat="1" ht="11.5" x14ac:dyDescent="0.25">
      <c r="A120" s="1"/>
      <c r="B120" s="227"/>
      <c r="C120" s="227"/>
      <c r="D120" s="225"/>
      <c r="E120" s="225"/>
      <c r="F120" s="226"/>
      <c r="G120" s="166"/>
      <c r="H120" s="226"/>
      <c r="I120" s="166"/>
      <c r="J120" s="226"/>
      <c r="K120" s="166"/>
      <c r="L120" s="226"/>
      <c r="M120" s="166"/>
      <c r="N120" s="226"/>
      <c r="O120" s="166"/>
      <c r="P120" s="226"/>
      <c r="Q120" s="166"/>
      <c r="R120" s="226"/>
      <c r="S120" s="1"/>
      <c r="T120" s="1"/>
      <c r="U120" s="1"/>
      <c r="V120" s="4"/>
      <c r="W120" s="4"/>
      <c r="X120" s="4"/>
      <c r="Y120" s="4"/>
      <c r="Z120" s="4"/>
      <c r="AA120" s="4"/>
      <c r="AB120" s="1"/>
      <c r="AC120" s="1"/>
      <c r="AD120" s="1"/>
      <c r="AE120" s="1"/>
      <c r="AF120" s="1"/>
      <c r="AG120" s="1"/>
      <c r="AH120" s="1"/>
      <c r="AI120" s="1"/>
    </row>
    <row r="121" spans="1:35" s="2" customFormat="1" ht="11.5" x14ac:dyDescent="0.25">
      <c r="A121" s="1"/>
      <c r="B121" s="227"/>
      <c r="C121" s="227"/>
      <c r="D121" s="225"/>
      <c r="E121" s="225"/>
      <c r="F121" s="226"/>
      <c r="G121" s="166"/>
      <c r="H121" s="226"/>
      <c r="I121" s="166"/>
      <c r="J121" s="226"/>
      <c r="K121" s="166"/>
      <c r="L121" s="226"/>
      <c r="M121" s="166"/>
      <c r="N121" s="226"/>
      <c r="O121" s="166"/>
      <c r="P121" s="226"/>
      <c r="Q121" s="166"/>
      <c r="R121" s="226"/>
      <c r="S121" s="1"/>
      <c r="T121" s="1"/>
      <c r="U121" s="1"/>
      <c r="V121" s="4"/>
      <c r="W121" s="4"/>
      <c r="X121" s="4"/>
      <c r="Y121" s="4"/>
      <c r="Z121" s="4"/>
      <c r="AA121" s="4"/>
      <c r="AB121" s="1"/>
      <c r="AC121" s="1"/>
      <c r="AD121" s="1"/>
      <c r="AE121" s="1"/>
      <c r="AF121" s="1"/>
      <c r="AG121" s="1"/>
      <c r="AH121" s="1"/>
      <c r="AI121" s="1"/>
    </row>
    <row r="122" spans="1:35" s="2" customFormat="1" ht="11.5" x14ac:dyDescent="0.25">
      <c r="A122" s="1"/>
      <c r="B122" s="227"/>
      <c r="C122" s="227"/>
      <c r="D122" s="225"/>
      <c r="E122" s="225"/>
      <c r="F122" s="226"/>
      <c r="G122" s="166"/>
      <c r="H122" s="226"/>
      <c r="I122" s="166"/>
      <c r="J122" s="226"/>
      <c r="K122" s="166"/>
      <c r="L122" s="226"/>
      <c r="M122" s="166"/>
      <c r="N122" s="226"/>
      <c r="O122" s="166"/>
      <c r="P122" s="226"/>
      <c r="Q122" s="166"/>
      <c r="R122" s="226"/>
      <c r="S122" s="1"/>
      <c r="T122" s="1"/>
      <c r="U122" s="1"/>
      <c r="V122" s="4"/>
      <c r="W122" s="4"/>
      <c r="X122" s="4"/>
      <c r="Y122" s="4"/>
      <c r="Z122" s="4"/>
      <c r="AA122" s="4"/>
      <c r="AB122" s="1"/>
      <c r="AC122" s="1"/>
      <c r="AD122" s="1"/>
      <c r="AE122" s="1"/>
      <c r="AF122" s="1"/>
      <c r="AG122" s="1"/>
      <c r="AH122" s="1"/>
      <c r="AI122" s="1"/>
    </row>
    <row r="123" spans="1:35" s="2" customFormat="1" ht="11.5" x14ac:dyDescent="0.25">
      <c r="A123" s="1"/>
      <c r="B123" s="227"/>
      <c r="C123" s="227"/>
      <c r="D123" s="225"/>
      <c r="E123" s="225"/>
      <c r="F123" s="226"/>
      <c r="G123" s="166"/>
      <c r="H123" s="226"/>
      <c r="I123" s="166"/>
      <c r="J123" s="226"/>
      <c r="K123" s="166"/>
      <c r="L123" s="226"/>
      <c r="M123" s="166"/>
      <c r="N123" s="226"/>
      <c r="O123" s="166"/>
      <c r="P123" s="226"/>
      <c r="Q123" s="166"/>
      <c r="R123" s="226"/>
      <c r="S123" s="1"/>
      <c r="T123" s="1"/>
      <c r="U123" s="1"/>
      <c r="V123" s="4"/>
      <c r="W123" s="4"/>
      <c r="X123" s="4"/>
      <c r="Y123" s="4"/>
      <c r="Z123" s="4"/>
      <c r="AA123" s="4"/>
      <c r="AB123" s="1"/>
      <c r="AC123" s="1"/>
      <c r="AD123" s="1"/>
      <c r="AE123" s="1"/>
      <c r="AF123" s="1"/>
      <c r="AG123" s="1"/>
      <c r="AH123" s="1"/>
      <c r="AI123" s="1"/>
    </row>
    <row r="124" spans="1:35" s="2" customFormat="1" ht="11.5" x14ac:dyDescent="0.25">
      <c r="A124" s="1"/>
      <c r="B124" s="227"/>
      <c r="C124" s="227"/>
      <c r="D124" s="225"/>
      <c r="E124" s="225"/>
      <c r="F124" s="226"/>
      <c r="G124" s="166"/>
      <c r="H124" s="226"/>
      <c r="I124" s="166"/>
      <c r="J124" s="226"/>
      <c r="K124" s="166"/>
      <c r="L124" s="226"/>
      <c r="M124" s="166"/>
      <c r="N124" s="226"/>
      <c r="O124" s="166"/>
      <c r="P124" s="226"/>
      <c r="Q124" s="166"/>
      <c r="R124" s="226"/>
      <c r="S124" s="1"/>
      <c r="T124" s="1"/>
      <c r="U124" s="1"/>
      <c r="V124" s="4"/>
      <c r="W124" s="4"/>
      <c r="X124" s="4"/>
      <c r="Y124" s="4"/>
      <c r="Z124" s="4"/>
      <c r="AA124" s="4"/>
      <c r="AB124" s="1"/>
      <c r="AC124" s="1"/>
      <c r="AD124" s="1"/>
      <c r="AE124" s="1"/>
      <c r="AF124" s="1"/>
      <c r="AG124" s="1"/>
      <c r="AH124" s="1"/>
      <c r="AI124" s="1"/>
    </row>
    <row r="125" spans="1:35" s="2" customFormat="1" ht="11.5" x14ac:dyDescent="0.25">
      <c r="A125" s="1"/>
      <c r="B125" s="227"/>
      <c r="C125" s="227"/>
      <c r="D125" s="225"/>
      <c r="E125" s="225"/>
      <c r="F125" s="226"/>
      <c r="G125" s="166"/>
      <c r="H125" s="226"/>
      <c r="I125" s="166"/>
      <c r="J125" s="226"/>
      <c r="K125" s="166"/>
      <c r="L125" s="226"/>
      <c r="M125" s="166"/>
      <c r="N125" s="226"/>
      <c r="O125" s="166"/>
      <c r="P125" s="226"/>
      <c r="Q125" s="166"/>
      <c r="R125" s="226"/>
      <c r="S125" s="1"/>
      <c r="T125" s="1"/>
      <c r="U125" s="1"/>
      <c r="V125" s="4"/>
      <c r="W125" s="4"/>
      <c r="X125" s="4"/>
      <c r="Y125" s="4"/>
      <c r="Z125" s="4"/>
      <c r="AA125" s="4"/>
      <c r="AB125" s="1"/>
      <c r="AC125" s="1"/>
      <c r="AD125" s="1"/>
      <c r="AE125" s="1"/>
      <c r="AF125" s="1"/>
      <c r="AG125" s="1"/>
      <c r="AH125" s="1"/>
      <c r="AI125" s="1"/>
    </row>
    <row r="126" spans="1:35" s="2" customFormat="1" ht="11.5" x14ac:dyDescent="0.25">
      <c r="A126" s="1"/>
      <c r="B126" s="227"/>
      <c r="C126" s="227"/>
      <c r="D126" s="225"/>
      <c r="E126" s="225"/>
      <c r="F126" s="226"/>
      <c r="G126" s="166"/>
      <c r="H126" s="226"/>
      <c r="I126" s="166"/>
      <c r="J126" s="226"/>
      <c r="K126" s="166"/>
      <c r="L126" s="226"/>
      <c r="M126" s="166"/>
      <c r="N126" s="226"/>
      <c r="O126" s="166"/>
      <c r="P126" s="226"/>
      <c r="Q126" s="166"/>
      <c r="R126" s="226"/>
      <c r="S126" s="1"/>
      <c r="T126" s="1"/>
      <c r="U126" s="1"/>
      <c r="V126" s="4"/>
      <c r="W126" s="4"/>
      <c r="X126" s="4"/>
      <c r="Y126" s="4"/>
      <c r="Z126" s="4"/>
      <c r="AA126" s="4"/>
      <c r="AB126" s="1"/>
      <c r="AC126" s="1"/>
      <c r="AD126" s="1"/>
      <c r="AE126" s="1"/>
      <c r="AF126" s="1"/>
      <c r="AG126" s="1"/>
      <c r="AH126" s="1"/>
      <c r="AI126" s="1"/>
    </row>
    <row r="127" spans="1:35" s="2" customFormat="1" ht="11.5" x14ac:dyDescent="0.25">
      <c r="A127" s="1"/>
      <c r="B127" s="227"/>
      <c r="C127" s="227"/>
      <c r="D127" s="225"/>
      <c r="E127" s="225"/>
      <c r="F127" s="226"/>
      <c r="G127" s="166"/>
      <c r="H127" s="226"/>
      <c r="I127" s="166"/>
      <c r="J127" s="226"/>
      <c r="K127" s="166"/>
      <c r="L127" s="226"/>
      <c r="M127" s="166"/>
      <c r="N127" s="226"/>
      <c r="O127" s="166"/>
      <c r="P127" s="226"/>
      <c r="Q127" s="166"/>
      <c r="R127" s="226"/>
      <c r="S127" s="1"/>
      <c r="T127" s="1"/>
      <c r="U127" s="1"/>
      <c r="V127" s="4"/>
      <c r="W127" s="4"/>
      <c r="X127" s="4"/>
      <c r="Y127" s="4"/>
      <c r="Z127" s="4"/>
      <c r="AA127" s="4"/>
      <c r="AB127" s="1"/>
      <c r="AC127" s="1"/>
      <c r="AD127" s="1"/>
      <c r="AE127" s="1"/>
      <c r="AF127" s="1"/>
      <c r="AG127" s="1"/>
      <c r="AH127" s="1"/>
      <c r="AI127" s="1"/>
    </row>
    <row r="128" spans="1:35" s="2" customFormat="1" ht="11.5" x14ac:dyDescent="0.25">
      <c r="A128" s="1"/>
      <c r="B128" s="227"/>
      <c r="C128" s="227"/>
      <c r="D128" s="225"/>
      <c r="E128" s="225"/>
      <c r="F128" s="226"/>
      <c r="G128" s="166"/>
      <c r="H128" s="226"/>
      <c r="I128" s="166"/>
      <c r="J128" s="226"/>
      <c r="K128" s="166"/>
      <c r="L128" s="226"/>
      <c r="M128" s="166"/>
      <c r="N128" s="226"/>
      <c r="O128" s="166"/>
      <c r="P128" s="226"/>
      <c r="Q128" s="166"/>
      <c r="R128" s="226"/>
      <c r="S128" s="1"/>
      <c r="T128" s="1"/>
      <c r="U128" s="1"/>
      <c r="V128" s="4"/>
      <c r="W128" s="4"/>
      <c r="X128" s="4"/>
      <c r="Y128" s="4"/>
      <c r="Z128" s="4"/>
      <c r="AA128" s="4"/>
      <c r="AB128" s="1"/>
      <c r="AC128" s="1"/>
      <c r="AD128" s="1"/>
      <c r="AE128" s="1"/>
      <c r="AF128" s="1"/>
      <c r="AG128" s="1"/>
      <c r="AH128" s="1"/>
      <c r="AI128" s="1"/>
    </row>
    <row r="129" spans="1:35" s="2" customFormat="1" ht="11.5" x14ac:dyDescent="0.25">
      <c r="A129" s="1"/>
      <c r="B129" s="227"/>
      <c r="C129" s="227"/>
      <c r="D129" s="225"/>
      <c r="E129" s="225"/>
      <c r="F129" s="226"/>
      <c r="G129" s="166"/>
      <c r="H129" s="226"/>
      <c r="I129" s="166"/>
      <c r="J129" s="226"/>
      <c r="K129" s="166"/>
      <c r="L129" s="226"/>
      <c r="M129" s="166"/>
      <c r="N129" s="226"/>
      <c r="O129" s="166"/>
      <c r="P129" s="226"/>
      <c r="Q129" s="166"/>
      <c r="R129" s="226"/>
      <c r="S129" s="1"/>
      <c r="T129" s="1"/>
      <c r="U129" s="1"/>
      <c r="V129" s="4"/>
      <c r="W129" s="4"/>
      <c r="X129" s="4"/>
      <c r="Y129" s="4"/>
      <c r="Z129" s="4"/>
      <c r="AA129" s="4"/>
      <c r="AB129" s="1"/>
      <c r="AC129" s="1"/>
      <c r="AD129" s="1"/>
      <c r="AE129" s="1"/>
      <c r="AF129" s="1"/>
      <c r="AG129" s="1"/>
      <c r="AH129" s="1"/>
      <c r="AI129" s="1"/>
    </row>
    <row r="130" spans="1:35" s="2" customFormat="1" ht="11.5" x14ac:dyDescent="0.25">
      <c r="A130" s="1"/>
      <c r="B130" s="227"/>
      <c r="C130" s="227"/>
      <c r="D130" s="225"/>
      <c r="E130" s="225"/>
      <c r="F130" s="226"/>
      <c r="G130" s="166"/>
      <c r="H130" s="226"/>
      <c r="I130" s="166"/>
      <c r="J130" s="226"/>
      <c r="K130" s="166"/>
      <c r="L130" s="226"/>
      <c r="M130" s="166"/>
      <c r="N130" s="226"/>
      <c r="O130" s="166"/>
      <c r="P130" s="226"/>
      <c r="Q130" s="166"/>
      <c r="R130" s="226"/>
      <c r="S130" s="1"/>
      <c r="T130" s="1"/>
      <c r="U130" s="1"/>
      <c r="V130" s="4"/>
      <c r="W130" s="4"/>
      <c r="X130" s="4"/>
      <c r="Y130" s="4"/>
      <c r="Z130" s="4"/>
      <c r="AA130" s="4"/>
      <c r="AB130" s="1"/>
      <c r="AC130" s="1"/>
      <c r="AD130" s="1"/>
      <c r="AE130" s="1"/>
      <c r="AF130" s="1"/>
      <c r="AG130" s="1"/>
      <c r="AH130" s="1"/>
      <c r="AI130" s="1"/>
    </row>
    <row r="131" spans="1:35" s="2" customFormat="1" ht="11.5" x14ac:dyDescent="0.25">
      <c r="A131" s="1"/>
      <c r="B131" s="227"/>
      <c r="C131" s="227"/>
      <c r="D131" s="225"/>
      <c r="E131" s="225"/>
      <c r="F131" s="226"/>
      <c r="G131" s="166"/>
      <c r="H131" s="226"/>
      <c r="I131" s="166"/>
      <c r="J131" s="226"/>
      <c r="K131" s="166"/>
      <c r="L131" s="226"/>
      <c r="M131" s="166"/>
      <c r="N131" s="226"/>
      <c r="O131" s="166"/>
      <c r="P131" s="226"/>
      <c r="Q131" s="166"/>
      <c r="R131" s="226"/>
      <c r="S131" s="1"/>
      <c r="T131" s="1"/>
      <c r="U131" s="1"/>
      <c r="V131" s="4"/>
      <c r="W131" s="4"/>
      <c r="X131" s="4"/>
      <c r="Y131" s="4"/>
      <c r="Z131" s="4"/>
      <c r="AA131" s="4"/>
      <c r="AB131" s="1"/>
      <c r="AC131" s="1"/>
      <c r="AD131" s="1"/>
      <c r="AE131" s="1"/>
      <c r="AF131" s="1"/>
      <c r="AG131" s="1"/>
      <c r="AH131" s="1"/>
      <c r="AI131" s="1"/>
    </row>
    <row r="132" spans="1:35" s="2" customFormat="1" ht="11.5" x14ac:dyDescent="0.25">
      <c r="A132" s="1"/>
      <c r="B132" s="227"/>
      <c r="C132" s="227"/>
      <c r="D132" s="225"/>
      <c r="E132" s="225"/>
      <c r="F132" s="226"/>
      <c r="G132" s="166"/>
      <c r="H132" s="226"/>
      <c r="I132" s="166"/>
      <c r="J132" s="226"/>
      <c r="K132" s="166"/>
      <c r="L132" s="226"/>
      <c r="M132" s="166"/>
      <c r="N132" s="226"/>
      <c r="O132" s="166"/>
      <c r="P132" s="226"/>
      <c r="Q132" s="166"/>
      <c r="R132" s="226"/>
      <c r="S132" s="1"/>
      <c r="T132" s="1"/>
      <c r="U132" s="1"/>
      <c r="V132" s="4"/>
      <c r="W132" s="4"/>
      <c r="X132" s="4"/>
      <c r="Y132" s="4"/>
      <c r="Z132" s="4"/>
      <c r="AA132" s="4"/>
      <c r="AB132" s="1"/>
      <c r="AC132" s="1"/>
      <c r="AD132" s="1"/>
      <c r="AE132" s="1"/>
      <c r="AF132" s="1"/>
      <c r="AG132" s="1"/>
      <c r="AH132" s="1"/>
      <c r="AI132" s="1"/>
    </row>
    <row r="133" spans="1:35" s="2" customFormat="1" ht="11.5" x14ac:dyDescent="0.25">
      <c r="A133" s="1"/>
      <c r="B133" s="227"/>
      <c r="C133" s="227"/>
      <c r="D133" s="225"/>
      <c r="E133" s="225"/>
      <c r="F133" s="226"/>
      <c r="G133" s="166"/>
      <c r="H133" s="226"/>
      <c r="I133" s="166"/>
      <c r="J133" s="226"/>
      <c r="K133" s="166"/>
      <c r="L133" s="226"/>
      <c r="M133" s="166"/>
      <c r="N133" s="226"/>
      <c r="O133" s="166"/>
      <c r="P133" s="226"/>
      <c r="Q133" s="166"/>
      <c r="R133" s="226"/>
      <c r="S133" s="1"/>
      <c r="T133" s="1"/>
      <c r="U133" s="1"/>
      <c r="V133" s="4"/>
      <c r="W133" s="4"/>
      <c r="X133" s="4"/>
      <c r="Y133" s="4"/>
      <c r="Z133" s="4"/>
      <c r="AA133" s="4"/>
      <c r="AB133" s="1"/>
      <c r="AC133" s="1"/>
      <c r="AD133" s="1"/>
      <c r="AE133" s="1"/>
      <c r="AF133" s="1"/>
      <c r="AG133" s="1"/>
      <c r="AH133" s="1"/>
      <c r="AI133" s="1"/>
    </row>
    <row r="134" spans="1:35" s="2" customFormat="1" ht="11.5" x14ac:dyDescent="0.25">
      <c r="A134" s="1"/>
      <c r="B134" s="227"/>
      <c r="C134" s="227"/>
      <c r="D134" s="225"/>
      <c r="E134" s="225"/>
      <c r="F134" s="226"/>
      <c r="G134" s="166"/>
      <c r="H134" s="226"/>
      <c r="I134" s="166"/>
      <c r="J134" s="226"/>
      <c r="K134" s="166"/>
      <c r="L134" s="226"/>
      <c r="M134" s="166"/>
      <c r="N134" s="226"/>
      <c r="O134" s="166"/>
      <c r="P134" s="226"/>
      <c r="Q134" s="166"/>
      <c r="R134" s="226"/>
      <c r="S134" s="1"/>
      <c r="T134" s="1"/>
      <c r="U134" s="1"/>
      <c r="V134" s="4"/>
      <c r="W134" s="4"/>
      <c r="X134" s="4"/>
      <c r="Y134" s="4"/>
      <c r="Z134" s="4"/>
      <c r="AA134" s="4"/>
      <c r="AB134" s="1"/>
      <c r="AC134" s="1"/>
      <c r="AD134" s="1"/>
      <c r="AE134" s="1"/>
      <c r="AF134" s="1"/>
      <c r="AG134" s="1"/>
      <c r="AH134" s="1"/>
      <c r="AI134" s="1"/>
    </row>
    <row r="135" spans="1:35" s="2" customFormat="1" ht="11.5" x14ac:dyDescent="0.25">
      <c r="A135" s="1"/>
      <c r="B135" s="227"/>
      <c r="C135" s="227"/>
      <c r="D135" s="225"/>
      <c r="E135" s="225"/>
      <c r="F135" s="226"/>
      <c r="G135" s="166"/>
      <c r="H135" s="226"/>
      <c r="I135" s="166"/>
      <c r="J135" s="226"/>
      <c r="K135" s="166"/>
      <c r="L135" s="226"/>
      <c r="M135" s="166"/>
      <c r="N135" s="226"/>
      <c r="O135" s="166"/>
      <c r="P135" s="226"/>
      <c r="Q135" s="166"/>
      <c r="R135" s="226"/>
      <c r="S135" s="1"/>
      <c r="T135" s="1"/>
      <c r="U135" s="1"/>
      <c r="V135" s="4"/>
      <c r="W135" s="4"/>
      <c r="X135" s="4"/>
      <c r="Y135" s="4"/>
      <c r="Z135" s="4"/>
      <c r="AA135" s="4"/>
      <c r="AB135" s="1"/>
      <c r="AC135" s="1"/>
      <c r="AD135" s="1"/>
      <c r="AE135" s="1"/>
      <c r="AF135" s="1"/>
      <c r="AG135" s="1"/>
      <c r="AH135" s="1"/>
      <c r="AI135" s="1"/>
    </row>
    <row r="136" spans="1:35" s="2" customFormat="1" ht="11.5" x14ac:dyDescent="0.25">
      <c r="A136" s="1"/>
      <c r="B136" s="227"/>
      <c r="C136" s="227"/>
      <c r="D136" s="225"/>
      <c r="E136" s="225"/>
      <c r="F136" s="226"/>
      <c r="G136" s="166"/>
      <c r="H136" s="226"/>
      <c r="I136" s="166"/>
      <c r="J136" s="226"/>
      <c r="K136" s="166"/>
      <c r="L136" s="226"/>
      <c r="M136" s="166"/>
      <c r="N136" s="226"/>
      <c r="O136" s="166"/>
      <c r="P136" s="226"/>
      <c r="Q136" s="166"/>
      <c r="R136" s="226"/>
      <c r="S136" s="1"/>
      <c r="T136" s="1"/>
      <c r="U136" s="1"/>
      <c r="V136" s="4"/>
      <c r="W136" s="4"/>
      <c r="X136" s="4"/>
      <c r="Y136" s="4"/>
      <c r="Z136" s="4"/>
      <c r="AA136" s="4"/>
      <c r="AB136" s="1"/>
      <c r="AC136" s="1"/>
      <c r="AD136" s="1"/>
      <c r="AE136" s="1"/>
      <c r="AF136" s="1"/>
      <c r="AG136" s="1"/>
      <c r="AH136" s="1"/>
      <c r="AI136" s="1"/>
    </row>
    <row r="137" spans="1:35" s="2" customFormat="1" ht="11.5" x14ac:dyDescent="0.25">
      <c r="A137" s="1"/>
      <c r="B137" s="227"/>
      <c r="C137" s="227"/>
      <c r="D137" s="225"/>
      <c r="E137" s="225"/>
      <c r="F137" s="226"/>
      <c r="G137" s="166"/>
      <c r="H137" s="226"/>
      <c r="I137" s="166"/>
      <c r="J137" s="226"/>
      <c r="K137" s="166"/>
      <c r="L137" s="226"/>
      <c r="M137" s="166"/>
      <c r="N137" s="226"/>
      <c r="O137" s="166"/>
      <c r="P137" s="226"/>
      <c r="Q137" s="166"/>
      <c r="R137" s="226"/>
      <c r="S137" s="1"/>
      <c r="T137" s="1"/>
      <c r="U137" s="1"/>
      <c r="V137" s="4"/>
      <c r="W137" s="4"/>
      <c r="X137" s="4"/>
      <c r="Y137" s="4"/>
      <c r="Z137" s="4"/>
      <c r="AA137" s="4"/>
      <c r="AB137" s="1"/>
      <c r="AC137" s="1"/>
      <c r="AD137" s="1"/>
      <c r="AE137" s="1"/>
      <c r="AF137" s="1"/>
      <c r="AG137" s="1"/>
      <c r="AH137" s="1"/>
      <c r="AI137" s="1"/>
    </row>
    <row r="138" spans="1:35" s="2" customFormat="1" ht="11.5" x14ac:dyDescent="0.25">
      <c r="A138" s="1"/>
      <c r="B138" s="227"/>
      <c r="C138" s="227"/>
      <c r="D138" s="225"/>
      <c r="E138" s="225"/>
      <c r="F138" s="226"/>
      <c r="G138" s="166"/>
      <c r="H138" s="226"/>
      <c r="I138" s="166"/>
      <c r="J138" s="226"/>
      <c r="K138" s="166"/>
      <c r="L138" s="226"/>
      <c r="M138" s="166"/>
      <c r="N138" s="226"/>
      <c r="O138" s="166"/>
      <c r="P138" s="226"/>
      <c r="Q138" s="166"/>
      <c r="R138" s="226"/>
      <c r="S138" s="1"/>
      <c r="T138" s="1"/>
      <c r="U138" s="1"/>
      <c r="V138" s="4"/>
      <c r="W138" s="4"/>
      <c r="X138" s="4"/>
      <c r="Y138" s="4"/>
      <c r="Z138" s="4"/>
      <c r="AA138" s="4"/>
      <c r="AB138" s="1"/>
      <c r="AC138" s="1"/>
      <c r="AD138" s="1"/>
      <c r="AE138" s="1"/>
      <c r="AF138" s="1"/>
      <c r="AG138" s="1"/>
      <c r="AH138" s="1"/>
      <c r="AI138" s="1"/>
    </row>
    <row r="139" spans="1:35" s="2" customFormat="1" ht="11.5" x14ac:dyDescent="0.25">
      <c r="A139" s="1"/>
      <c r="B139" s="227"/>
      <c r="C139" s="227"/>
      <c r="D139" s="225"/>
      <c r="E139" s="225"/>
      <c r="F139" s="226"/>
      <c r="G139" s="166"/>
      <c r="H139" s="226"/>
      <c r="I139" s="166"/>
      <c r="J139" s="226"/>
      <c r="K139" s="166"/>
      <c r="L139" s="226"/>
      <c r="M139" s="166"/>
      <c r="N139" s="226"/>
      <c r="O139" s="166"/>
      <c r="P139" s="226"/>
      <c r="Q139" s="166"/>
      <c r="R139" s="226"/>
      <c r="S139" s="1"/>
      <c r="T139" s="1"/>
      <c r="U139" s="1"/>
      <c r="V139" s="4"/>
      <c r="W139" s="4"/>
      <c r="X139" s="4"/>
      <c r="Y139" s="4"/>
      <c r="Z139" s="4"/>
      <c r="AA139" s="4"/>
      <c r="AB139" s="1"/>
      <c r="AC139" s="1"/>
      <c r="AD139" s="1"/>
      <c r="AE139" s="1"/>
      <c r="AF139" s="1"/>
      <c r="AG139" s="1"/>
      <c r="AH139" s="1"/>
      <c r="AI139" s="1"/>
    </row>
    <row r="140" spans="1:35" s="2" customFormat="1" ht="11.5" x14ac:dyDescent="0.25">
      <c r="A140" s="1"/>
      <c r="B140" s="227"/>
      <c r="C140" s="227"/>
      <c r="D140" s="225"/>
      <c r="E140" s="225"/>
      <c r="F140" s="226"/>
      <c r="G140" s="166"/>
      <c r="H140" s="226"/>
      <c r="I140" s="166"/>
      <c r="J140" s="226"/>
      <c r="K140" s="166"/>
      <c r="L140" s="226"/>
      <c r="M140" s="166"/>
      <c r="N140" s="226"/>
      <c r="O140" s="166"/>
      <c r="P140" s="226"/>
      <c r="Q140" s="166"/>
      <c r="R140" s="226"/>
      <c r="S140" s="1"/>
      <c r="T140" s="1"/>
      <c r="U140" s="1"/>
      <c r="V140" s="4"/>
      <c r="W140" s="4"/>
      <c r="X140" s="4"/>
      <c r="Y140" s="4"/>
      <c r="Z140" s="4"/>
      <c r="AA140" s="4"/>
      <c r="AB140" s="1"/>
      <c r="AC140" s="1"/>
      <c r="AD140" s="1"/>
      <c r="AE140" s="1"/>
      <c r="AF140" s="1"/>
      <c r="AG140" s="1"/>
      <c r="AH140" s="1"/>
      <c r="AI140" s="1"/>
    </row>
    <row r="141" spans="1:35" s="2" customFormat="1" ht="11.5" x14ac:dyDescent="0.25">
      <c r="A141" s="1"/>
      <c r="B141" s="227"/>
      <c r="C141" s="227"/>
      <c r="D141" s="225"/>
      <c r="E141" s="225"/>
      <c r="F141" s="226"/>
      <c r="G141" s="166"/>
      <c r="H141" s="226"/>
      <c r="I141" s="166"/>
      <c r="J141" s="226"/>
      <c r="K141" s="166"/>
      <c r="L141" s="226"/>
      <c r="M141" s="166"/>
      <c r="N141" s="226"/>
      <c r="O141" s="166"/>
      <c r="P141" s="226"/>
      <c r="Q141" s="166"/>
      <c r="R141" s="226"/>
      <c r="S141" s="1"/>
      <c r="T141" s="1"/>
      <c r="U141" s="1"/>
      <c r="V141" s="4"/>
      <c r="W141" s="4"/>
      <c r="X141" s="4"/>
      <c r="Y141" s="4"/>
      <c r="Z141" s="4"/>
      <c r="AA141" s="4"/>
      <c r="AB141" s="1"/>
      <c r="AC141" s="1"/>
      <c r="AD141" s="1"/>
      <c r="AE141" s="1"/>
      <c r="AF141" s="1"/>
      <c r="AG141" s="1"/>
      <c r="AH141" s="1"/>
      <c r="AI141" s="1"/>
    </row>
    <row r="142" spans="1:35" s="2" customFormat="1" ht="11.5" x14ac:dyDescent="0.25">
      <c r="A142" s="1"/>
      <c r="B142" s="227"/>
      <c r="C142" s="227"/>
      <c r="D142" s="225"/>
      <c r="E142" s="225"/>
      <c r="F142" s="226"/>
      <c r="G142" s="166"/>
      <c r="H142" s="226"/>
      <c r="I142" s="166"/>
      <c r="J142" s="226"/>
      <c r="K142" s="166"/>
      <c r="L142" s="226"/>
      <c r="M142" s="166"/>
      <c r="N142" s="226"/>
      <c r="O142" s="166"/>
      <c r="P142" s="226"/>
      <c r="Q142" s="166"/>
      <c r="R142" s="226"/>
      <c r="S142" s="1"/>
      <c r="T142" s="1"/>
      <c r="U142" s="1"/>
      <c r="V142" s="4"/>
      <c r="W142" s="4"/>
      <c r="X142" s="4"/>
      <c r="Y142" s="4"/>
      <c r="Z142" s="4"/>
      <c r="AA142" s="4"/>
      <c r="AB142" s="1"/>
      <c r="AC142" s="1"/>
      <c r="AD142" s="1"/>
      <c r="AE142" s="1"/>
      <c r="AF142" s="1"/>
      <c r="AG142" s="1"/>
      <c r="AH142" s="1"/>
      <c r="AI142" s="1"/>
    </row>
    <row r="143" spans="1:35" s="2" customFormat="1" ht="11.5" x14ac:dyDescent="0.25">
      <c r="A143" s="1"/>
      <c r="B143" s="227"/>
      <c r="C143" s="227"/>
      <c r="D143" s="225"/>
      <c r="E143" s="225"/>
      <c r="F143" s="226"/>
      <c r="G143" s="166"/>
      <c r="H143" s="226"/>
      <c r="I143" s="166"/>
      <c r="J143" s="226"/>
      <c r="K143" s="166"/>
      <c r="L143" s="226"/>
      <c r="M143" s="166"/>
      <c r="N143" s="226"/>
      <c r="O143" s="166"/>
      <c r="P143" s="226"/>
      <c r="Q143" s="166"/>
      <c r="R143" s="226"/>
      <c r="S143" s="1"/>
      <c r="T143" s="1"/>
      <c r="U143" s="1"/>
      <c r="V143" s="4"/>
      <c r="W143" s="4"/>
      <c r="X143" s="4"/>
      <c r="Y143" s="4"/>
      <c r="Z143" s="4"/>
      <c r="AA143" s="4"/>
      <c r="AB143" s="1"/>
      <c r="AC143" s="1"/>
      <c r="AD143" s="1"/>
      <c r="AE143" s="1"/>
      <c r="AF143" s="1"/>
      <c r="AG143" s="1"/>
      <c r="AH143" s="1"/>
      <c r="AI143" s="1"/>
    </row>
    <row r="144" spans="1:35" s="2" customFormat="1" ht="11.5" x14ac:dyDescent="0.25">
      <c r="A144" s="1"/>
      <c r="B144" s="227"/>
      <c r="C144" s="227"/>
      <c r="D144" s="225"/>
      <c r="E144" s="225"/>
      <c r="F144" s="226"/>
      <c r="G144" s="166"/>
      <c r="H144" s="226"/>
      <c r="I144" s="166"/>
      <c r="J144" s="226"/>
      <c r="K144" s="166"/>
      <c r="L144" s="226"/>
      <c r="M144" s="166"/>
      <c r="N144" s="226"/>
      <c r="O144" s="166"/>
      <c r="P144" s="226"/>
      <c r="Q144" s="166"/>
      <c r="R144" s="226"/>
      <c r="S144" s="1"/>
      <c r="T144" s="1"/>
      <c r="U144" s="1"/>
      <c r="V144" s="4"/>
      <c r="W144" s="4"/>
      <c r="X144" s="4"/>
      <c r="Y144" s="4"/>
      <c r="Z144" s="4"/>
      <c r="AA144" s="4"/>
      <c r="AB144" s="1"/>
      <c r="AC144" s="1"/>
      <c r="AD144" s="1"/>
      <c r="AE144" s="1"/>
      <c r="AF144" s="1"/>
      <c r="AG144" s="1"/>
      <c r="AH144" s="1"/>
      <c r="AI144" s="1"/>
    </row>
    <row r="145" spans="1:35" s="2" customFormat="1" ht="11.5" x14ac:dyDescent="0.25">
      <c r="A145" s="1"/>
      <c r="B145" s="227"/>
      <c r="C145" s="227"/>
      <c r="D145" s="225"/>
      <c r="E145" s="225"/>
      <c r="F145" s="226"/>
      <c r="G145" s="166"/>
      <c r="H145" s="226"/>
      <c r="I145" s="166"/>
      <c r="J145" s="226"/>
      <c r="K145" s="166"/>
      <c r="L145" s="226"/>
      <c r="M145" s="166"/>
      <c r="N145" s="226"/>
      <c r="O145" s="166"/>
      <c r="P145" s="226"/>
      <c r="Q145" s="166"/>
      <c r="R145" s="226"/>
      <c r="S145" s="1"/>
      <c r="T145" s="1"/>
      <c r="U145" s="1"/>
      <c r="V145" s="4"/>
      <c r="W145" s="4"/>
      <c r="X145" s="4"/>
      <c r="Y145" s="4"/>
      <c r="Z145" s="4"/>
      <c r="AA145" s="4"/>
      <c r="AB145" s="1"/>
      <c r="AC145" s="1"/>
      <c r="AD145" s="1"/>
      <c r="AE145" s="1"/>
      <c r="AF145" s="1"/>
      <c r="AG145" s="1"/>
      <c r="AH145" s="1"/>
      <c r="AI145" s="1"/>
    </row>
    <row r="146" spans="1:35" s="2" customFormat="1" ht="11.5" x14ac:dyDescent="0.25">
      <c r="A146" s="1"/>
      <c r="B146" s="227"/>
      <c r="C146" s="227"/>
      <c r="D146" s="225"/>
      <c r="E146" s="225"/>
      <c r="F146" s="226"/>
      <c r="G146" s="166"/>
      <c r="H146" s="226"/>
      <c r="I146" s="166"/>
      <c r="J146" s="226"/>
      <c r="K146" s="166"/>
      <c r="L146" s="226"/>
      <c r="M146" s="166"/>
      <c r="N146" s="226"/>
      <c r="O146" s="166"/>
      <c r="P146" s="226"/>
      <c r="Q146" s="166"/>
      <c r="R146" s="226"/>
      <c r="S146" s="1"/>
      <c r="T146" s="1"/>
      <c r="U146" s="1"/>
      <c r="V146" s="4"/>
      <c r="W146" s="4"/>
      <c r="X146" s="4"/>
      <c r="Y146" s="4"/>
      <c r="Z146" s="4"/>
      <c r="AA146" s="4"/>
      <c r="AB146" s="1"/>
      <c r="AC146" s="1"/>
      <c r="AD146" s="1"/>
      <c r="AE146" s="1"/>
      <c r="AF146" s="1"/>
      <c r="AG146" s="1"/>
      <c r="AH146" s="1"/>
      <c r="AI146" s="1"/>
    </row>
    <row r="147" spans="1:35" s="2" customFormat="1" ht="11.5" x14ac:dyDescent="0.25">
      <c r="A147" s="1"/>
      <c r="B147" s="227"/>
      <c r="C147" s="227"/>
      <c r="D147" s="225"/>
      <c r="E147" s="225"/>
      <c r="F147" s="226"/>
      <c r="G147" s="166"/>
      <c r="H147" s="226"/>
      <c r="I147" s="166"/>
      <c r="J147" s="226"/>
      <c r="K147" s="166"/>
      <c r="L147" s="226"/>
      <c r="M147" s="166"/>
      <c r="N147" s="226"/>
      <c r="O147" s="166"/>
      <c r="P147" s="226"/>
      <c r="Q147" s="166"/>
      <c r="R147" s="226"/>
      <c r="S147" s="1"/>
      <c r="T147" s="1"/>
      <c r="U147" s="1"/>
      <c r="V147" s="4"/>
      <c r="W147" s="4"/>
      <c r="X147" s="4"/>
      <c r="Y147" s="4"/>
      <c r="Z147" s="4"/>
      <c r="AA147" s="4"/>
      <c r="AB147" s="1"/>
      <c r="AC147" s="1"/>
      <c r="AD147" s="1"/>
      <c r="AE147" s="1"/>
      <c r="AF147" s="1"/>
      <c r="AG147" s="1"/>
      <c r="AH147" s="1"/>
      <c r="AI147" s="1"/>
    </row>
    <row r="148" spans="1:35" s="2" customFormat="1" ht="11.5" x14ac:dyDescent="0.25">
      <c r="A148" s="1"/>
      <c r="B148" s="227"/>
      <c r="C148" s="227"/>
      <c r="D148" s="225"/>
      <c r="E148" s="225"/>
      <c r="F148" s="226"/>
      <c r="G148" s="166"/>
      <c r="H148" s="226"/>
      <c r="I148" s="166"/>
      <c r="J148" s="226"/>
      <c r="K148" s="166"/>
      <c r="L148" s="226"/>
      <c r="M148" s="166"/>
      <c r="N148" s="226"/>
      <c r="O148" s="166"/>
      <c r="P148" s="226"/>
      <c r="Q148" s="166"/>
      <c r="R148" s="226"/>
      <c r="S148" s="1"/>
      <c r="T148" s="1"/>
      <c r="U148" s="1"/>
      <c r="V148" s="4"/>
      <c r="W148" s="4"/>
      <c r="X148" s="4"/>
      <c r="Y148" s="4"/>
      <c r="Z148" s="4"/>
      <c r="AA148" s="4"/>
      <c r="AB148" s="1"/>
      <c r="AC148" s="1"/>
      <c r="AD148" s="1"/>
      <c r="AE148" s="1"/>
      <c r="AF148" s="1"/>
      <c r="AG148" s="1"/>
      <c r="AH148" s="1"/>
      <c r="AI148" s="1"/>
    </row>
    <row r="149" spans="1:35" s="2" customFormat="1" ht="11.5" x14ac:dyDescent="0.25">
      <c r="A149" s="1"/>
      <c r="B149" s="227"/>
      <c r="C149" s="227"/>
      <c r="D149" s="225"/>
      <c r="E149" s="225"/>
      <c r="F149" s="226"/>
      <c r="G149" s="166"/>
      <c r="H149" s="226"/>
      <c r="I149" s="166"/>
      <c r="J149" s="226"/>
      <c r="K149" s="166"/>
      <c r="L149" s="226"/>
      <c r="M149" s="166"/>
      <c r="N149" s="226"/>
      <c r="O149" s="166"/>
      <c r="P149" s="226"/>
      <c r="Q149" s="166"/>
      <c r="R149" s="226"/>
      <c r="S149" s="1"/>
      <c r="T149" s="1"/>
      <c r="U149" s="1"/>
      <c r="V149" s="4"/>
      <c r="W149" s="4"/>
      <c r="X149" s="4"/>
      <c r="Y149" s="4"/>
      <c r="Z149" s="4"/>
      <c r="AA149" s="4"/>
      <c r="AB149" s="1"/>
      <c r="AC149" s="1"/>
      <c r="AD149" s="1"/>
      <c r="AE149" s="1"/>
      <c r="AF149" s="1"/>
      <c r="AG149" s="1"/>
      <c r="AH149" s="1"/>
      <c r="AI149" s="1"/>
    </row>
    <row r="150" spans="1:35" s="2" customFormat="1" ht="11.5" x14ac:dyDescent="0.25">
      <c r="A150" s="1"/>
      <c r="B150" s="227"/>
      <c r="C150" s="227"/>
      <c r="D150" s="225"/>
      <c r="E150" s="225"/>
      <c r="F150" s="226"/>
      <c r="G150" s="166"/>
      <c r="H150" s="226"/>
      <c r="I150" s="166"/>
      <c r="J150" s="226"/>
      <c r="K150" s="166"/>
      <c r="L150" s="226"/>
      <c r="M150" s="166"/>
      <c r="N150" s="226"/>
      <c r="O150" s="166"/>
      <c r="P150" s="226"/>
      <c r="Q150" s="166"/>
      <c r="R150" s="226"/>
      <c r="S150" s="1"/>
      <c r="T150" s="1"/>
      <c r="U150" s="1"/>
      <c r="V150" s="4"/>
      <c r="W150" s="4"/>
      <c r="X150" s="4"/>
      <c r="Y150" s="4"/>
      <c r="Z150" s="4"/>
      <c r="AA150" s="4"/>
      <c r="AB150" s="1"/>
      <c r="AC150" s="1"/>
      <c r="AD150" s="1"/>
      <c r="AE150" s="1"/>
      <c r="AF150" s="1"/>
      <c r="AG150" s="1"/>
      <c r="AH150" s="1"/>
      <c r="AI150" s="1"/>
    </row>
    <row r="151" spans="1:35" s="2" customFormat="1" ht="11.5" x14ac:dyDescent="0.25">
      <c r="A151" s="1"/>
      <c r="B151" s="227"/>
      <c r="C151" s="227"/>
      <c r="D151" s="225"/>
      <c r="E151" s="225"/>
      <c r="F151" s="226"/>
      <c r="G151" s="166"/>
      <c r="H151" s="226"/>
      <c r="I151" s="166"/>
      <c r="J151" s="226"/>
      <c r="K151" s="166"/>
      <c r="L151" s="226"/>
      <c r="M151" s="166"/>
      <c r="N151" s="226"/>
      <c r="O151" s="166"/>
      <c r="P151" s="226"/>
      <c r="Q151" s="166"/>
      <c r="R151" s="226"/>
      <c r="S151" s="1"/>
      <c r="T151" s="1"/>
      <c r="U151" s="1"/>
      <c r="V151" s="4"/>
      <c r="W151" s="4"/>
      <c r="X151" s="4"/>
      <c r="Y151" s="4"/>
      <c r="Z151" s="4"/>
      <c r="AA151" s="4"/>
      <c r="AB151" s="1"/>
      <c r="AC151" s="1"/>
      <c r="AD151" s="1"/>
      <c r="AE151" s="1"/>
      <c r="AF151" s="1"/>
      <c r="AG151" s="1"/>
      <c r="AH151" s="1"/>
      <c r="AI151" s="1"/>
    </row>
    <row r="152" spans="1:35" s="2" customFormat="1" ht="11.5" x14ac:dyDescent="0.25">
      <c r="A152" s="1"/>
      <c r="B152" s="227"/>
      <c r="C152" s="227"/>
      <c r="D152" s="225"/>
      <c r="E152" s="225"/>
      <c r="F152" s="226"/>
      <c r="G152" s="166"/>
      <c r="H152" s="226"/>
      <c r="I152" s="166"/>
      <c r="J152" s="226"/>
      <c r="K152" s="166"/>
      <c r="L152" s="226"/>
      <c r="M152" s="166"/>
      <c r="N152" s="226"/>
      <c r="O152" s="166"/>
      <c r="P152" s="226"/>
      <c r="Q152" s="166"/>
      <c r="R152" s="226"/>
      <c r="S152" s="1"/>
      <c r="T152" s="1"/>
      <c r="U152" s="1"/>
      <c r="V152" s="4"/>
      <c r="W152" s="4"/>
      <c r="X152" s="4"/>
      <c r="Y152" s="4"/>
      <c r="Z152" s="4"/>
      <c r="AA152" s="4"/>
      <c r="AB152" s="1"/>
      <c r="AC152" s="1"/>
      <c r="AD152" s="1"/>
      <c r="AE152" s="1"/>
      <c r="AF152" s="1"/>
      <c r="AG152" s="1"/>
      <c r="AH152" s="1"/>
      <c r="AI152" s="1"/>
    </row>
    <row r="153" spans="1:35" s="2" customFormat="1" ht="11.5" x14ac:dyDescent="0.25">
      <c r="A153" s="1"/>
      <c r="B153" s="227"/>
      <c r="C153" s="227"/>
      <c r="D153" s="225"/>
      <c r="E153" s="225"/>
      <c r="F153" s="226"/>
      <c r="G153" s="166"/>
      <c r="H153" s="226"/>
      <c r="I153" s="166"/>
      <c r="J153" s="226"/>
      <c r="K153" s="166"/>
      <c r="L153" s="226"/>
      <c r="M153" s="166"/>
      <c r="N153" s="226"/>
      <c r="O153" s="166"/>
      <c r="P153" s="226"/>
      <c r="Q153" s="166"/>
      <c r="R153" s="226"/>
      <c r="S153" s="1"/>
      <c r="T153" s="1"/>
      <c r="U153" s="1"/>
      <c r="V153" s="4"/>
      <c r="W153" s="4"/>
      <c r="X153" s="4"/>
      <c r="Y153" s="4"/>
      <c r="Z153" s="4"/>
      <c r="AA153" s="4"/>
      <c r="AB153" s="1"/>
      <c r="AC153" s="1"/>
      <c r="AD153" s="1"/>
      <c r="AE153" s="1"/>
      <c r="AF153" s="1"/>
      <c r="AG153" s="1"/>
      <c r="AH153" s="1"/>
      <c r="AI153" s="1"/>
    </row>
    <row r="154" spans="1:35" s="2" customFormat="1" ht="11.5" x14ac:dyDescent="0.25">
      <c r="A154" s="1"/>
      <c r="B154" s="227"/>
      <c r="C154" s="227"/>
      <c r="D154" s="225"/>
      <c r="E154" s="225"/>
      <c r="F154" s="226"/>
      <c r="G154" s="166"/>
      <c r="H154" s="226"/>
      <c r="I154" s="166"/>
      <c r="J154" s="226"/>
      <c r="K154" s="166"/>
      <c r="L154" s="226"/>
      <c r="M154" s="166"/>
      <c r="N154" s="226"/>
      <c r="O154" s="166"/>
      <c r="P154" s="226"/>
      <c r="Q154" s="166"/>
      <c r="R154" s="226"/>
      <c r="S154" s="1"/>
      <c r="T154" s="1"/>
      <c r="U154" s="1"/>
      <c r="V154" s="4"/>
      <c r="W154" s="4"/>
      <c r="X154" s="4"/>
      <c r="Y154" s="4"/>
      <c r="Z154" s="4"/>
      <c r="AA154" s="4"/>
      <c r="AB154" s="1"/>
      <c r="AC154" s="1"/>
      <c r="AD154" s="1"/>
      <c r="AE154" s="1"/>
      <c r="AF154" s="1"/>
      <c r="AG154" s="1"/>
      <c r="AH154" s="1"/>
      <c r="AI154" s="1"/>
    </row>
    <row r="155" spans="1:35" s="2" customFormat="1" ht="11.5" x14ac:dyDescent="0.25">
      <c r="A155" s="1"/>
      <c r="B155" s="227"/>
      <c r="C155" s="227"/>
      <c r="D155" s="225"/>
      <c r="E155" s="225"/>
      <c r="F155" s="226"/>
      <c r="G155" s="166"/>
      <c r="H155" s="226"/>
      <c r="I155" s="166"/>
      <c r="J155" s="226"/>
      <c r="K155" s="166"/>
      <c r="L155" s="226"/>
      <c r="M155" s="166"/>
      <c r="N155" s="226"/>
      <c r="O155" s="166"/>
      <c r="P155" s="226"/>
      <c r="Q155" s="166"/>
      <c r="R155" s="226"/>
      <c r="S155" s="1"/>
      <c r="T155" s="1"/>
      <c r="U155" s="1"/>
      <c r="V155" s="4"/>
      <c r="W155" s="4"/>
      <c r="X155" s="4"/>
      <c r="Y155" s="4"/>
      <c r="Z155" s="4"/>
      <c r="AA155" s="4"/>
      <c r="AB155" s="1"/>
      <c r="AC155" s="1"/>
      <c r="AD155" s="1"/>
      <c r="AE155" s="1"/>
      <c r="AF155" s="1"/>
      <c r="AG155" s="1"/>
      <c r="AH155" s="1"/>
      <c r="AI155" s="1"/>
    </row>
    <row r="156" spans="1:35" s="2" customFormat="1" ht="11.5" x14ac:dyDescent="0.25">
      <c r="A156" s="1"/>
      <c r="B156" s="227"/>
      <c r="C156" s="227"/>
      <c r="D156" s="225"/>
      <c r="E156" s="225"/>
      <c r="F156" s="226"/>
      <c r="G156" s="166"/>
      <c r="H156" s="226"/>
      <c r="I156" s="166"/>
      <c r="J156" s="226"/>
      <c r="K156" s="166"/>
      <c r="L156" s="226"/>
      <c r="M156" s="166"/>
      <c r="N156" s="226"/>
      <c r="O156" s="166"/>
      <c r="P156" s="226"/>
      <c r="Q156" s="166"/>
      <c r="R156" s="226"/>
      <c r="S156" s="1"/>
      <c r="T156" s="1"/>
      <c r="U156" s="1"/>
      <c r="V156" s="4"/>
      <c r="W156" s="4"/>
      <c r="X156" s="4"/>
      <c r="Y156" s="4"/>
      <c r="Z156" s="4"/>
      <c r="AA156" s="4"/>
      <c r="AB156" s="1"/>
      <c r="AC156" s="1"/>
      <c r="AD156" s="1"/>
      <c r="AE156" s="1"/>
      <c r="AF156" s="1"/>
      <c r="AG156" s="1"/>
      <c r="AH156" s="1"/>
      <c r="AI156" s="1"/>
    </row>
    <row r="157" spans="1:35" s="2" customFormat="1" ht="11.5" x14ac:dyDescent="0.25">
      <c r="A157" s="1"/>
      <c r="B157" s="227"/>
      <c r="C157" s="227"/>
      <c r="D157" s="225"/>
      <c r="E157" s="225"/>
      <c r="F157" s="226"/>
      <c r="G157" s="166"/>
      <c r="H157" s="226"/>
      <c r="I157" s="166"/>
      <c r="J157" s="226"/>
      <c r="K157" s="166"/>
      <c r="L157" s="226"/>
      <c r="M157" s="166"/>
      <c r="N157" s="226"/>
      <c r="O157" s="166"/>
      <c r="P157" s="226"/>
      <c r="Q157" s="166"/>
      <c r="R157" s="226"/>
      <c r="S157" s="1"/>
      <c r="T157" s="1"/>
      <c r="U157" s="1"/>
      <c r="V157" s="4"/>
      <c r="W157" s="4"/>
      <c r="X157" s="4"/>
      <c r="Y157" s="4"/>
      <c r="Z157" s="4"/>
      <c r="AA157" s="4"/>
      <c r="AB157" s="1"/>
      <c r="AC157" s="1"/>
      <c r="AD157" s="1"/>
      <c r="AE157" s="1"/>
      <c r="AF157" s="1"/>
      <c r="AG157" s="1"/>
      <c r="AH157" s="1"/>
      <c r="AI157" s="1"/>
    </row>
    <row r="158" spans="1:35" s="2" customFormat="1" ht="11.5" x14ac:dyDescent="0.25">
      <c r="A158" s="1"/>
      <c r="B158" s="227"/>
      <c r="C158" s="227"/>
      <c r="D158" s="225"/>
      <c r="E158" s="225"/>
      <c r="F158" s="226"/>
      <c r="G158" s="166"/>
      <c r="H158" s="226"/>
      <c r="I158" s="166"/>
      <c r="J158" s="226"/>
      <c r="K158" s="166"/>
      <c r="L158" s="226"/>
      <c r="M158" s="166"/>
      <c r="N158" s="226"/>
      <c r="O158" s="166"/>
      <c r="P158" s="226"/>
      <c r="Q158" s="166"/>
      <c r="R158" s="226"/>
      <c r="S158" s="1"/>
      <c r="T158" s="1"/>
      <c r="U158" s="1"/>
      <c r="V158" s="4"/>
      <c r="W158" s="4"/>
      <c r="X158" s="4"/>
      <c r="Y158" s="4"/>
      <c r="Z158" s="4"/>
      <c r="AA158" s="4"/>
      <c r="AB158" s="1"/>
      <c r="AC158" s="1"/>
      <c r="AD158" s="1"/>
      <c r="AE158" s="1"/>
      <c r="AF158" s="1"/>
      <c r="AG158" s="1"/>
      <c r="AH158" s="1"/>
      <c r="AI158" s="1"/>
    </row>
    <row r="159" spans="1:35" s="2" customFormat="1" ht="11.5" x14ac:dyDescent="0.25">
      <c r="A159" s="1"/>
      <c r="B159" s="227"/>
      <c r="C159" s="227"/>
      <c r="D159" s="225"/>
      <c r="E159" s="225"/>
      <c r="F159" s="226"/>
      <c r="G159" s="166"/>
      <c r="H159" s="226"/>
      <c r="I159" s="166"/>
      <c r="J159" s="226"/>
      <c r="K159" s="166"/>
      <c r="L159" s="226"/>
      <c r="M159" s="166"/>
      <c r="N159" s="226"/>
      <c r="O159" s="166"/>
      <c r="P159" s="226"/>
      <c r="Q159" s="166"/>
      <c r="R159" s="226"/>
      <c r="S159" s="1"/>
      <c r="T159" s="1"/>
      <c r="U159" s="1"/>
      <c r="V159" s="4"/>
      <c r="W159" s="4"/>
      <c r="X159" s="4"/>
      <c r="Y159" s="4"/>
      <c r="Z159" s="4"/>
      <c r="AA159" s="4"/>
      <c r="AB159" s="1"/>
      <c r="AC159" s="1"/>
      <c r="AD159" s="1"/>
      <c r="AE159" s="1"/>
      <c r="AF159" s="1"/>
      <c r="AG159" s="1"/>
      <c r="AH159" s="1"/>
      <c r="AI159" s="1"/>
    </row>
    <row r="160" spans="1:35" s="2" customFormat="1" ht="11.5" x14ac:dyDescent="0.25">
      <c r="A160" s="1"/>
      <c r="B160" s="227"/>
      <c r="C160" s="227"/>
      <c r="D160" s="225"/>
      <c r="E160" s="225"/>
      <c r="F160" s="226"/>
      <c r="G160" s="166"/>
      <c r="H160" s="226"/>
      <c r="I160" s="166"/>
      <c r="J160" s="226"/>
      <c r="K160" s="166"/>
      <c r="L160" s="226"/>
      <c r="M160" s="166"/>
      <c r="N160" s="226"/>
      <c r="O160" s="166"/>
      <c r="P160" s="226"/>
      <c r="Q160" s="166"/>
      <c r="R160" s="226"/>
      <c r="S160" s="1"/>
      <c r="T160" s="1"/>
      <c r="U160" s="1"/>
      <c r="V160" s="4"/>
      <c r="W160" s="4"/>
      <c r="X160" s="4"/>
      <c r="Y160" s="4"/>
      <c r="Z160" s="4"/>
      <c r="AA160" s="4"/>
      <c r="AB160" s="1"/>
      <c r="AC160" s="1"/>
      <c r="AD160" s="1"/>
      <c r="AE160" s="1"/>
      <c r="AF160" s="1"/>
      <c r="AG160" s="1"/>
      <c r="AH160" s="1"/>
      <c r="AI160" s="1"/>
    </row>
    <row r="161" spans="1:35" s="2" customFormat="1" ht="11.5" x14ac:dyDescent="0.25">
      <c r="A161" s="1"/>
      <c r="B161" s="227"/>
      <c r="C161" s="227"/>
      <c r="D161" s="225"/>
      <c r="E161" s="225"/>
      <c r="F161" s="226"/>
      <c r="G161" s="166"/>
      <c r="H161" s="226"/>
      <c r="I161" s="166"/>
      <c r="J161" s="226"/>
      <c r="K161" s="166"/>
      <c r="L161" s="226"/>
      <c r="M161" s="166"/>
      <c r="N161" s="226"/>
      <c r="O161" s="166"/>
      <c r="P161" s="226"/>
      <c r="Q161" s="166"/>
      <c r="R161" s="226"/>
      <c r="S161" s="1"/>
      <c r="T161" s="1"/>
      <c r="U161" s="1"/>
      <c r="V161" s="4"/>
      <c r="W161" s="4"/>
      <c r="X161" s="4"/>
      <c r="Y161" s="4"/>
      <c r="Z161" s="4"/>
      <c r="AA161" s="4"/>
      <c r="AB161" s="1"/>
      <c r="AC161" s="1"/>
      <c r="AD161" s="1"/>
      <c r="AE161" s="1"/>
      <c r="AF161" s="1"/>
      <c r="AG161" s="1"/>
      <c r="AH161" s="1"/>
      <c r="AI161" s="1"/>
    </row>
    <row r="162" spans="1:35" s="2" customFormat="1" ht="11.5" x14ac:dyDescent="0.25">
      <c r="A162" s="1"/>
      <c r="B162" s="227"/>
      <c r="C162" s="227"/>
      <c r="D162" s="225"/>
      <c r="E162" s="225"/>
      <c r="F162" s="226"/>
      <c r="G162" s="166"/>
      <c r="H162" s="226"/>
      <c r="I162" s="166"/>
      <c r="J162" s="226"/>
      <c r="K162" s="166"/>
      <c r="L162" s="226"/>
      <c r="M162" s="166"/>
      <c r="N162" s="226"/>
      <c r="O162" s="166"/>
      <c r="P162" s="226"/>
      <c r="Q162" s="166"/>
      <c r="R162" s="226"/>
      <c r="S162" s="1"/>
      <c r="T162" s="1"/>
      <c r="U162" s="1"/>
      <c r="V162" s="4"/>
      <c r="W162" s="4"/>
      <c r="X162" s="4"/>
      <c r="Y162" s="4"/>
      <c r="Z162" s="4"/>
      <c r="AA162" s="4"/>
      <c r="AB162" s="1"/>
      <c r="AC162" s="1"/>
      <c r="AD162" s="1"/>
      <c r="AE162" s="1"/>
      <c r="AF162" s="1"/>
      <c r="AG162" s="1"/>
      <c r="AH162" s="1"/>
      <c r="AI162" s="1"/>
    </row>
    <row r="163" spans="1:35" s="2" customFormat="1" ht="11.5" x14ac:dyDescent="0.25">
      <c r="A163" s="1"/>
      <c r="B163" s="227"/>
      <c r="C163" s="227"/>
      <c r="D163" s="225"/>
      <c r="E163" s="225"/>
      <c r="F163" s="226"/>
      <c r="G163" s="166"/>
      <c r="H163" s="226"/>
      <c r="I163" s="166"/>
      <c r="J163" s="226"/>
      <c r="K163" s="166"/>
      <c r="L163" s="226"/>
      <c r="M163" s="166"/>
      <c r="N163" s="226"/>
      <c r="O163" s="166"/>
      <c r="P163" s="226"/>
      <c r="Q163" s="166"/>
      <c r="R163" s="226"/>
      <c r="S163" s="1"/>
      <c r="T163" s="1"/>
      <c r="U163" s="1"/>
      <c r="V163" s="4"/>
      <c r="W163" s="4"/>
      <c r="X163" s="4"/>
      <c r="Y163" s="4"/>
      <c r="Z163" s="4"/>
      <c r="AA163" s="4"/>
      <c r="AB163" s="1"/>
      <c r="AC163" s="1"/>
      <c r="AD163" s="1"/>
      <c r="AE163" s="1"/>
      <c r="AF163" s="1"/>
      <c r="AG163" s="1"/>
      <c r="AH163" s="1"/>
      <c r="AI163" s="1"/>
    </row>
    <row r="164" spans="1:35" s="2" customFormat="1" ht="11.5" x14ac:dyDescent="0.25">
      <c r="A164" s="1"/>
      <c r="B164" s="227"/>
      <c r="C164" s="227"/>
      <c r="D164" s="225"/>
      <c r="E164" s="225"/>
      <c r="F164" s="226"/>
      <c r="G164" s="166"/>
      <c r="H164" s="226"/>
      <c r="I164" s="166"/>
      <c r="J164" s="226"/>
      <c r="K164" s="166"/>
      <c r="L164" s="226"/>
      <c r="M164" s="166"/>
      <c r="N164" s="226"/>
      <c r="O164" s="166"/>
      <c r="P164" s="226"/>
      <c r="Q164" s="166"/>
      <c r="R164" s="226"/>
      <c r="S164" s="1"/>
      <c r="T164" s="1"/>
      <c r="U164" s="1"/>
      <c r="V164" s="4"/>
      <c r="W164" s="4"/>
      <c r="X164" s="4"/>
      <c r="Y164" s="4"/>
      <c r="Z164" s="4"/>
      <c r="AA164" s="4"/>
      <c r="AB164" s="1"/>
      <c r="AC164" s="1"/>
      <c r="AD164" s="1"/>
      <c r="AE164" s="1"/>
      <c r="AF164" s="1"/>
      <c r="AG164" s="1"/>
      <c r="AH164" s="1"/>
      <c r="AI164" s="1"/>
    </row>
    <row r="165" spans="1:35" s="2" customFormat="1" ht="11.5" x14ac:dyDescent="0.25">
      <c r="A165" s="1"/>
      <c r="B165" s="227"/>
      <c r="C165" s="227"/>
      <c r="D165" s="225"/>
      <c r="E165" s="225"/>
      <c r="F165" s="226"/>
      <c r="G165" s="166"/>
      <c r="H165" s="226"/>
      <c r="I165" s="166"/>
      <c r="J165" s="226"/>
      <c r="K165" s="166"/>
      <c r="L165" s="226"/>
      <c r="M165" s="166"/>
      <c r="N165" s="226"/>
      <c r="O165" s="166"/>
      <c r="P165" s="226"/>
      <c r="Q165" s="166"/>
      <c r="R165" s="226"/>
      <c r="S165" s="1"/>
      <c r="T165" s="1"/>
      <c r="U165" s="1"/>
      <c r="V165" s="4"/>
      <c r="W165" s="4"/>
      <c r="X165" s="4"/>
      <c r="Y165" s="4"/>
      <c r="Z165" s="4"/>
      <c r="AA165" s="4"/>
      <c r="AB165" s="1"/>
      <c r="AC165" s="1"/>
      <c r="AD165" s="1"/>
      <c r="AE165" s="1"/>
      <c r="AF165" s="1"/>
      <c r="AG165" s="1"/>
      <c r="AH165" s="1"/>
      <c r="AI165" s="1"/>
    </row>
    <row r="166" spans="1:35" s="2" customFormat="1" ht="11.5" x14ac:dyDescent="0.25">
      <c r="A166" s="1"/>
      <c r="B166" s="227"/>
      <c r="C166" s="227"/>
      <c r="D166" s="225"/>
      <c r="E166" s="225"/>
      <c r="F166" s="226"/>
      <c r="G166" s="166"/>
      <c r="H166" s="226"/>
      <c r="I166" s="166"/>
      <c r="J166" s="226"/>
      <c r="K166" s="166"/>
      <c r="L166" s="226"/>
      <c r="M166" s="166"/>
      <c r="N166" s="226"/>
      <c r="O166" s="166"/>
      <c r="P166" s="226"/>
      <c r="Q166" s="166"/>
      <c r="R166" s="226"/>
      <c r="S166" s="1"/>
      <c r="T166" s="1"/>
      <c r="U166" s="1"/>
      <c r="V166" s="4"/>
      <c r="W166" s="4"/>
      <c r="X166" s="4"/>
      <c r="Y166" s="4"/>
      <c r="Z166" s="4"/>
      <c r="AA166" s="4"/>
      <c r="AB166" s="1"/>
      <c r="AC166" s="1"/>
      <c r="AD166" s="1"/>
      <c r="AE166" s="1"/>
      <c r="AF166" s="1"/>
      <c r="AG166" s="1"/>
      <c r="AH166" s="1"/>
      <c r="AI166" s="1"/>
    </row>
    <row r="167" spans="1:35" s="2" customFormat="1" ht="11.5" x14ac:dyDescent="0.25">
      <c r="A167" s="1"/>
      <c r="B167" s="227"/>
      <c r="C167" s="227"/>
      <c r="D167" s="225"/>
      <c r="E167" s="225"/>
      <c r="F167" s="226"/>
      <c r="G167" s="166"/>
      <c r="H167" s="226"/>
      <c r="I167" s="166"/>
      <c r="J167" s="226"/>
      <c r="K167" s="166"/>
      <c r="L167" s="226"/>
      <c r="M167" s="166"/>
      <c r="N167" s="226"/>
      <c r="O167" s="166"/>
      <c r="P167" s="226"/>
      <c r="Q167" s="166"/>
      <c r="R167" s="226"/>
      <c r="S167" s="1"/>
      <c r="T167" s="1"/>
      <c r="U167" s="1"/>
      <c r="V167" s="4"/>
      <c r="W167" s="4"/>
      <c r="X167" s="4"/>
      <c r="Y167" s="4"/>
      <c r="Z167" s="4"/>
      <c r="AA167" s="4"/>
      <c r="AB167" s="1"/>
      <c r="AC167" s="1"/>
      <c r="AD167" s="1"/>
      <c r="AE167" s="1"/>
      <c r="AF167" s="1"/>
      <c r="AG167" s="1"/>
      <c r="AH167" s="1"/>
      <c r="AI167" s="1"/>
    </row>
    <row r="168" spans="1:35" s="2" customFormat="1" ht="11.5" x14ac:dyDescent="0.25">
      <c r="A168" s="1"/>
      <c r="B168" s="227"/>
      <c r="C168" s="227"/>
      <c r="D168" s="225"/>
      <c r="E168" s="225"/>
      <c r="F168" s="226"/>
      <c r="G168" s="166"/>
      <c r="H168" s="226"/>
      <c r="I168" s="166"/>
      <c r="J168" s="226"/>
      <c r="K168" s="166"/>
      <c r="L168" s="226"/>
      <c r="M168" s="166"/>
      <c r="N168" s="226"/>
      <c r="O168" s="166"/>
      <c r="P168" s="226"/>
      <c r="Q168" s="166"/>
      <c r="R168" s="226"/>
      <c r="S168" s="1"/>
      <c r="T168" s="1"/>
      <c r="U168" s="1"/>
      <c r="V168" s="4"/>
      <c r="W168" s="4"/>
      <c r="X168" s="4"/>
      <c r="Y168" s="4"/>
      <c r="Z168" s="4"/>
      <c r="AA168" s="4"/>
      <c r="AB168" s="1"/>
      <c r="AC168" s="1"/>
      <c r="AD168" s="1"/>
      <c r="AE168" s="1"/>
      <c r="AF168" s="1"/>
      <c r="AG168" s="1"/>
      <c r="AH168" s="1"/>
      <c r="AI168" s="1"/>
    </row>
    <row r="169" spans="1:35" s="2" customFormat="1" ht="11.5" x14ac:dyDescent="0.25">
      <c r="A169" s="1"/>
      <c r="B169" s="227"/>
      <c r="C169" s="227"/>
      <c r="D169" s="225"/>
      <c r="E169" s="225"/>
      <c r="F169" s="226"/>
      <c r="G169" s="166"/>
      <c r="H169" s="226"/>
      <c r="I169" s="166"/>
      <c r="J169" s="226"/>
      <c r="K169" s="166"/>
      <c r="L169" s="226"/>
      <c r="M169" s="166"/>
      <c r="N169" s="226"/>
      <c r="O169" s="166"/>
      <c r="P169" s="226"/>
      <c r="Q169" s="166"/>
      <c r="R169" s="226"/>
      <c r="S169" s="1"/>
      <c r="T169" s="1"/>
      <c r="U169" s="1"/>
      <c r="V169" s="4"/>
      <c r="W169" s="4"/>
      <c r="X169" s="4"/>
      <c r="Y169" s="4"/>
      <c r="Z169" s="4"/>
      <c r="AA169" s="4"/>
      <c r="AB169" s="1"/>
      <c r="AC169" s="1"/>
      <c r="AD169" s="1"/>
      <c r="AE169" s="1"/>
      <c r="AF169" s="1"/>
      <c r="AG169" s="1"/>
      <c r="AH169" s="1"/>
      <c r="AI169" s="1"/>
    </row>
    <row r="170" spans="1:35" s="2" customFormat="1" ht="11.5" x14ac:dyDescent="0.25">
      <c r="A170" s="1"/>
      <c r="B170" s="227"/>
      <c r="C170" s="227"/>
      <c r="D170" s="225"/>
      <c r="E170" s="225"/>
      <c r="F170" s="226"/>
      <c r="G170" s="166"/>
      <c r="H170" s="226"/>
      <c r="I170" s="166"/>
      <c r="J170" s="226"/>
      <c r="K170" s="166"/>
      <c r="L170" s="226"/>
      <c r="M170" s="166"/>
      <c r="N170" s="226"/>
      <c r="O170" s="166"/>
      <c r="P170" s="226"/>
      <c r="Q170" s="166"/>
      <c r="R170" s="226"/>
      <c r="S170" s="1"/>
      <c r="T170" s="1"/>
      <c r="U170" s="1"/>
      <c r="V170" s="4"/>
      <c r="W170" s="4"/>
      <c r="X170" s="4"/>
      <c r="Y170" s="4"/>
      <c r="Z170" s="4"/>
      <c r="AA170" s="4"/>
      <c r="AB170" s="1"/>
      <c r="AC170" s="1"/>
      <c r="AD170" s="1"/>
      <c r="AE170" s="1"/>
      <c r="AF170" s="1"/>
      <c r="AG170" s="1"/>
      <c r="AH170" s="1"/>
      <c r="AI170" s="1"/>
    </row>
    <row r="171" spans="1:35" s="2" customFormat="1" ht="11.5" x14ac:dyDescent="0.25">
      <c r="A171" s="1"/>
      <c r="B171" s="227"/>
      <c r="C171" s="227"/>
      <c r="D171" s="225"/>
      <c r="E171" s="225"/>
      <c r="F171" s="226"/>
      <c r="G171" s="166"/>
      <c r="H171" s="226"/>
      <c r="I171" s="166"/>
      <c r="J171" s="226"/>
      <c r="K171" s="166"/>
      <c r="L171" s="226"/>
      <c r="M171" s="166"/>
      <c r="N171" s="226"/>
      <c r="O171" s="166"/>
      <c r="P171" s="226"/>
      <c r="Q171" s="166"/>
      <c r="R171" s="226"/>
      <c r="S171" s="1"/>
      <c r="T171" s="1"/>
      <c r="U171" s="1"/>
      <c r="V171" s="4"/>
      <c r="W171" s="4"/>
      <c r="X171" s="4"/>
      <c r="Y171" s="4"/>
      <c r="Z171" s="4"/>
      <c r="AA171" s="4"/>
      <c r="AB171" s="1"/>
      <c r="AC171" s="1"/>
      <c r="AD171" s="1"/>
      <c r="AE171" s="1"/>
      <c r="AF171" s="1"/>
      <c r="AG171" s="1"/>
      <c r="AH171" s="1"/>
      <c r="AI171" s="1"/>
    </row>
    <row r="172" spans="1:35" s="2" customFormat="1" ht="11.5" x14ac:dyDescent="0.25">
      <c r="A172" s="1"/>
      <c r="B172" s="227"/>
      <c r="C172" s="227"/>
      <c r="D172" s="225"/>
      <c r="E172" s="225"/>
      <c r="F172" s="226"/>
      <c r="G172" s="166"/>
      <c r="H172" s="226"/>
      <c r="I172" s="166"/>
      <c r="J172" s="226"/>
      <c r="K172" s="166"/>
      <c r="L172" s="226"/>
      <c r="M172" s="166"/>
      <c r="N172" s="226"/>
      <c r="O172" s="166"/>
      <c r="P172" s="226"/>
      <c r="Q172" s="166"/>
      <c r="R172" s="226"/>
      <c r="S172" s="1"/>
      <c r="T172" s="1"/>
      <c r="U172" s="1"/>
      <c r="V172" s="4"/>
      <c r="W172" s="4"/>
      <c r="X172" s="4"/>
      <c r="Y172" s="4"/>
      <c r="Z172" s="4"/>
      <c r="AA172" s="4"/>
      <c r="AB172" s="1"/>
      <c r="AC172" s="1"/>
      <c r="AD172" s="1"/>
      <c r="AE172" s="1"/>
      <c r="AF172" s="1"/>
      <c r="AG172" s="1"/>
      <c r="AH172" s="1"/>
      <c r="AI172" s="1"/>
    </row>
    <row r="173" spans="1:35" s="2" customFormat="1" ht="11.5" x14ac:dyDescent="0.25">
      <c r="A173" s="1"/>
      <c r="B173" s="227"/>
      <c r="C173" s="227"/>
      <c r="D173" s="225"/>
      <c r="E173" s="225"/>
      <c r="F173" s="226"/>
      <c r="G173" s="166"/>
      <c r="H173" s="226"/>
      <c r="I173" s="166"/>
      <c r="J173" s="226"/>
      <c r="K173" s="166"/>
      <c r="L173" s="226"/>
      <c r="M173" s="166"/>
      <c r="N173" s="226"/>
      <c r="O173" s="166"/>
      <c r="P173" s="226"/>
      <c r="Q173" s="166"/>
      <c r="R173" s="226"/>
      <c r="S173" s="1"/>
      <c r="T173" s="1"/>
      <c r="U173" s="1"/>
      <c r="V173" s="4"/>
      <c r="W173" s="4"/>
      <c r="X173" s="4"/>
      <c r="Y173" s="4"/>
      <c r="Z173" s="4"/>
      <c r="AA173" s="4"/>
      <c r="AB173" s="1"/>
      <c r="AC173" s="1"/>
      <c r="AD173" s="1"/>
      <c r="AE173" s="1"/>
      <c r="AF173" s="1"/>
      <c r="AG173" s="1"/>
      <c r="AH173" s="1"/>
      <c r="AI173" s="1"/>
    </row>
    <row r="174" spans="1:35" s="2" customFormat="1" ht="11.5" x14ac:dyDescent="0.25">
      <c r="A174" s="1"/>
      <c r="B174" s="227"/>
      <c r="C174" s="227"/>
      <c r="D174" s="225"/>
      <c r="E174" s="225"/>
      <c r="F174" s="226"/>
      <c r="G174" s="166"/>
      <c r="H174" s="226"/>
      <c r="I174" s="166"/>
      <c r="J174" s="226"/>
      <c r="K174" s="166"/>
      <c r="L174" s="226"/>
      <c r="M174" s="166"/>
      <c r="N174" s="226"/>
      <c r="O174" s="166"/>
      <c r="P174" s="226"/>
      <c r="Q174" s="166"/>
      <c r="R174" s="226"/>
      <c r="S174" s="1"/>
      <c r="T174" s="1"/>
      <c r="U174" s="1"/>
      <c r="V174" s="4"/>
      <c r="W174" s="4"/>
      <c r="X174" s="4"/>
      <c r="Y174" s="4"/>
      <c r="Z174" s="4"/>
      <c r="AA174" s="4"/>
      <c r="AB174" s="1"/>
      <c r="AC174" s="1"/>
      <c r="AD174" s="1"/>
      <c r="AE174" s="1"/>
      <c r="AF174" s="1"/>
      <c r="AG174" s="1"/>
      <c r="AH174" s="1"/>
      <c r="AI174" s="1"/>
    </row>
    <row r="175" spans="1:35" s="2" customFormat="1" ht="11.5" x14ac:dyDescent="0.25">
      <c r="A175" s="1"/>
      <c r="B175" s="227"/>
      <c r="C175" s="227"/>
      <c r="D175" s="225"/>
      <c r="E175" s="225"/>
      <c r="F175" s="226"/>
      <c r="G175" s="166"/>
      <c r="H175" s="226"/>
      <c r="I175" s="166"/>
      <c r="J175" s="226"/>
      <c r="K175" s="166"/>
      <c r="L175" s="226"/>
      <c r="M175" s="166"/>
      <c r="N175" s="226"/>
      <c r="O175" s="166"/>
      <c r="P175" s="226"/>
      <c r="Q175" s="166"/>
      <c r="R175" s="226"/>
      <c r="S175" s="1"/>
      <c r="T175" s="1"/>
      <c r="U175" s="1"/>
      <c r="V175" s="4"/>
      <c r="W175" s="4"/>
      <c r="X175" s="4"/>
      <c r="Y175" s="4"/>
      <c r="Z175" s="4"/>
      <c r="AA175" s="4"/>
      <c r="AB175" s="1"/>
      <c r="AC175" s="1"/>
      <c r="AD175" s="1"/>
      <c r="AE175" s="1"/>
      <c r="AF175" s="1"/>
      <c r="AG175" s="1"/>
      <c r="AH175" s="1"/>
      <c r="AI175" s="1"/>
    </row>
    <row r="176" spans="1:35" s="2" customFormat="1" ht="11.5" x14ac:dyDescent="0.25">
      <c r="A176" s="1"/>
      <c r="B176" s="227"/>
      <c r="C176" s="227"/>
      <c r="D176" s="225"/>
      <c r="E176" s="225"/>
      <c r="F176" s="226"/>
      <c r="G176" s="166"/>
      <c r="H176" s="226"/>
      <c r="I176" s="166"/>
      <c r="J176" s="226"/>
      <c r="K176" s="166"/>
      <c r="L176" s="226"/>
      <c r="M176" s="166"/>
      <c r="N176" s="226"/>
      <c r="O176" s="166"/>
      <c r="P176" s="226"/>
      <c r="Q176" s="166"/>
      <c r="R176" s="226"/>
      <c r="S176" s="1"/>
      <c r="T176" s="1"/>
      <c r="U176" s="1"/>
      <c r="V176" s="4"/>
      <c r="W176" s="4"/>
      <c r="X176" s="4"/>
      <c r="Y176" s="4"/>
      <c r="Z176" s="4"/>
      <c r="AA176" s="4"/>
      <c r="AB176" s="1"/>
      <c r="AC176" s="1"/>
      <c r="AD176" s="1"/>
      <c r="AE176" s="1"/>
      <c r="AF176" s="1"/>
      <c r="AG176" s="1"/>
      <c r="AH176" s="1"/>
      <c r="AI176" s="1"/>
    </row>
    <row r="177" spans="1:35" s="2" customFormat="1" ht="11.5" x14ac:dyDescent="0.25">
      <c r="A177" s="1"/>
      <c r="B177" s="227"/>
      <c r="C177" s="227"/>
      <c r="D177" s="225"/>
      <c r="E177" s="225"/>
      <c r="F177" s="226"/>
      <c r="G177" s="166"/>
      <c r="H177" s="226"/>
      <c r="I177" s="166"/>
      <c r="J177" s="226"/>
      <c r="K177" s="166"/>
      <c r="L177" s="226"/>
      <c r="M177" s="166"/>
      <c r="N177" s="226"/>
      <c r="O177" s="166"/>
      <c r="P177" s="226"/>
      <c r="Q177" s="166"/>
      <c r="R177" s="226"/>
      <c r="S177" s="1"/>
      <c r="T177" s="1"/>
      <c r="U177" s="1"/>
      <c r="V177" s="4"/>
      <c r="W177" s="4"/>
      <c r="X177" s="4"/>
      <c r="Y177" s="4"/>
      <c r="Z177" s="4"/>
      <c r="AA177" s="4"/>
      <c r="AB177" s="1"/>
      <c r="AC177" s="1"/>
      <c r="AD177" s="1"/>
      <c r="AE177" s="1"/>
      <c r="AF177" s="1"/>
      <c r="AG177" s="1"/>
      <c r="AH177" s="1"/>
      <c r="AI177" s="1"/>
    </row>
    <row r="178" spans="1:35" s="2" customFormat="1" ht="11.5" x14ac:dyDescent="0.25">
      <c r="A178" s="1"/>
      <c r="B178" s="227"/>
      <c r="C178" s="227"/>
      <c r="D178" s="225"/>
      <c r="E178" s="225"/>
      <c r="F178" s="226"/>
      <c r="G178" s="166"/>
      <c r="H178" s="226"/>
      <c r="I178" s="166"/>
      <c r="J178" s="226"/>
      <c r="K178" s="166"/>
      <c r="L178" s="226"/>
      <c r="M178" s="166"/>
      <c r="N178" s="226"/>
      <c r="O178" s="166"/>
      <c r="P178" s="226"/>
      <c r="Q178" s="166"/>
      <c r="R178" s="226"/>
      <c r="S178" s="1"/>
      <c r="T178" s="1"/>
      <c r="U178" s="1"/>
      <c r="V178" s="4"/>
      <c r="W178" s="4"/>
      <c r="X178" s="4"/>
      <c r="Y178" s="4"/>
      <c r="Z178" s="4"/>
      <c r="AA178" s="4"/>
      <c r="AB178" s="1"/>
      <c r="AC178" s="1"/>
      <c r="AD178" s="1"/>
      <c r="AE178" s="1"/>
      <c r="AF178" s="1"/>
      <c r="AG178" s="1"/>
      <c r="AH178" s="1"/>
      <c r="AI178" s="1"/>
    </row>
    <row r="179" spans="1:35" s="2" customFormat="1" ht="11.5" x14ac:dyDescent="0.25">
      <c r="A179" s="1"/>
      <c r="B179" s="227"/>
      <c r="C179" s="227"/>
      <c r="D179" s="225"/>
      <c r="E179" s="225"/>
      <c r="F179" s="226"/>
      <c r="G179" s="166"/>
      <c r="H179" s="226"/>
      <c r="I179" s="166"/>
      <c r="J179" s="226"/>
      <c r="K179" s="166"/>
      <c r="L179" s="226"/>
      <c r="M179" s="166"/>
      <c r="N179" s="226"/>
      <c r="O179" s="166"/>
      <c r="P179" s="226"/>
      <c r="Q179" s="166"/>
      <c r="R179" s="226"/>
      <c r="S179" s="1"/>
      <c r="T179" s="1"/>
      <c r="U179" s="1"/>
      <c r="V179" s="4"/>
      <c r="W179" s="4"/>
      <c r="X179" s="4"/>
      <c r="Y179" s="4"/>
      <c r="Z179" s="4"/>
      <c r="AA179" s="4"/>
      <c r="AB179" s="1"/>
      <c r="AC179" s="1"/>
      <c r="AD179" s="1"/>
      <c r="AE179" s="1"/>
      <c r="AF179" s="1"/>
      <c r="AG179" s="1"/>
      <c r="AH179" s="1"/>
      <c r="AI179" s="1"/>
    </row>
    <row r="180" spans="1:35" s="2" customFormat="1" ht="11.5" x14ac:dyDescent="0.25">
      <c r="A180" s="1"/>
      <c r="B180" s="227"/>
      <c r="C180" s="227"/>
      <c r="D180" s="225"/>
      <c r="E180" s="225"/>
      <c r="F180" s="226"/>
      <c r="G180" s="166"/>
      <c r="H180" s="226"/>
      <c r="I180" s="166"/>
      <c r="J180" s="226"/>
      <c r="K180" s="166"/>
      <c r="L180" s="226"/>
      <c r="M180" s="166"/>
      <c r="N180" s="226"/>
      <c r="O180" s="166"/>
      <c r="P180" s="226"/>
      <c r="Q180" s="166"/>
      <c r="R180" s="226"/>
      <c r="S180" s="1"/>
      <c r="T180" s="1"/>
      <c r="U180" s="1"/>
      <c r="V180" s="4"/>
      <c r="W180" s="4"/>
      <c r="X180" s="4"/>
      <c r="Y180" s="4"/>
      <c r="Z180" s="4"/>
      <c r="AA180" s="4"/>
      <c r="AB180" s="1"/>
      <c r="AC180" s="1"/>
      <c r="AD180" s="1"/>
      <c r="AE180" s="1"/>
      <c r="AF180" s="1"/>
      <c r="AG180" s="1"/>
      <c r="AH180" s="1"/>
      <c r="AI180" s="1"/>
    </row>
    <row r="181" spans="1:35" s="2" customFormat="1" ht="11.5" x14ac:dyDescent="0.25">
      <c r="A181" s="1"/>
      <c r="B181" s="227"/>
      <c r="C181" s="227"/>
      <c r="D181" s="225"/>
      <c r="E181" s="225"/>
      <c r="F181" s="226"/>
      <c r="G181" s="166"/>
      <c r="H181" s="226"/>
      <c r="I181" s="166"/>
      <c r="J181" s="226"/>
      <c r="K181" s="166"/>
      <c r="L181" s="226"/>
      <c r="M181" s="166"/>
      <c r="N181" s="226"/>
      <c r="O181" s="166"/>
      <c r="P181" s="226"/>
      <c r="Q181" s="166"/>
      <c r="R181" s="226"/>
      <c r="S181" s="1"/>
      <c r="T181" s="1"/>
      <c r="U181" s="1"/>
      <c r="V181" s="4"/>
      <c r="W181" s="4"/>
      <c r="X181" s="4"/>
      <c r="Y181" s="4"/>
      <c r="Z181" s="4"/>
      <c r="AA181" s="4"/>
      <c r="AB181" s="1"/>
      <c r="AC181" s="1"/>
      <c r="AD181" s="1"/>
      <c r="AE181" s="1"/>
      <c r="AF181" s="1"/>
      <c r="AG181" s="1"/>
      <c r="AH181" s="1"/>
      <c r="AI181" s="1"/>
    </row>
    <row r="182" spans="1:35" s="2" customFormat="1" ht="11.5" x14ac:dyDescent="0.25">
      <c r="A182" s="1"/>
      <c r="B182" s="227"/>
      <c r="C182" s="227"/>
      <c r="D182" s="225"/>
      <c r="E182" s="225"/>
      <c r="F182" s="226"/>
      <c r="G182" s="166"/>
      <c r="H182" s="226"/>
      <c r="I182" s="166"/>
      <c r="J182" s="226"/>
      <c r="K182" s="166"/>
      <c r="L182" s="226"/>
      <c r="M182" s="166"/>
      <c r="N182" s="226"/>
      <c r="O182" s="166"/>
      <c r="P182" s="226"/>
      <c r="Q182" s="166"/>
      <c r="R182" s="226"/>
      <c r="S182" s="1"/>
      <c r="T182" s="1"/>
      <c r="U182" s="1"/>
      <c r="V182" s="4"/>
      <c r="W182" s="4"/>
      <c r="X182" s="4"/>
      <c r="Y182" s="4"/>
      <c r="Z182" s="4"/>
      <c r="AA182" s="4"/>
      <c r="AB182" s="1"/>
      <c r="AC182" s="1"/>
      <c r="AD182" s="1"/>
      <c r="AE182" s="1"/>
      <c r="AF182" s="1"/>
      <c r="AG182" s="1"/>
      <c r="AH182" s="1"/>
      <c r="AI182" s="1"/>
    </row>
    <row r="183" spans="1:35" s="2" customFormat="1" ht="11.5" x14ac:dyDescent="0.25">
      <c r="A183" s="1"/>
      <c r="B183" s="227"/>
      <c r="C183" s="227"/>
      <c r="D183" s="225"/>
      <c r="E183" s="225"/>
      <c r="F183" s="226"/>
      <c r="G183" s="166"/>
      <c r="H183" s="226"/>
      <c r="I183" s="166"/>
      <c r="J183" s="226"/>
      <c r="K183" s="166"/>
      <c r="L183" s="226"/>
      <c r="M183" s="166"/>
      <c r="N183" s="226"/>
      <c r="O183" s="166"/>
      <c r="P183" s="226"/>
      <c r="Q183" s="166"/>
      <c r="R183" s="226"/>
      <c r="S183" s="1"/>
      <c r="T183" s="1"/>
      <c r="U183" s="1"/>
      <c r="V183" s="4"/>
      <c r="W183" s="4"/>
      <c r="X183" s="4"/>
      <c r="Y183" s="4"/>
      <c r="Z183" s="4"/>
      <c r="AA183" s="4"/>
      <c r="AB183" s="1"/>
      <c r="AC183" s="1"/>
      <c r="AD183" s="1"/>
      <c r="AE183" s="1"/>
      <c r="AF183" s="1"/>
      <c r="AG183" s="1"/>
      <c r="AH183" s="1"/>
      <c r="AI183" s="1"/>
    </row>
    <row r="184" spans="1:35" s="2" customFormat="1" ht="11.5" x14ac:dyDescent="0.25">
      <c r="A184" s="1"/>
      <c r="B184" s="227"/>
      <c r="C184" s="227"/>
      <c r="D184" s="225"/>
      <c r="E184" s="225"/>
      <c r="F184" s="226"/>
      <c r="G184" s="166"/>
      <c r="H184" s="226"/>
      <c r="I184" s="166"/>
      <c r="J184" s="226"/>
      <c r="K184" s="166"/>
      <c r="L184" s="226"/>
      <c r="M184" s="166"/>
      <c r="N184" s="226"/>
      <c r="O184" s="166"/>
      <c r="P184" s="226"/>
      <c r="Q184" s="166"/>
      <c r="R184" s="226"/>
      <c r="S184" s="1"/>
      <c r="T184" s="1"/>
      <c r="U184" s="1"/>
      <c r="V184" s="4"/>
      <c r="W184" s="4"/>
      <c r="X184" s="4"/>
      <c r="Y184" s="4"/>
      <c r="Z184" s="4"/>
      <c r="AA184" s="4"/>
      <c r="AB184" s="1"/>
      <c r="AC184" s="1"/>
      <c r="AD184" s="1"/>
      <c r="AE184" s="1"/>
      <c r="AF184" s="1"/>
      <c r="AG184" s="1"/>
      <c r="AH184" s="1"/>
      <c r="AI184" s="1"/>
    </row>
    <row r="185" spans="1:35" s="2" customFormat="1" ht="11.5" x14ac:dyDescent="0.25">
      <c r="A185" s="1"/>
      <c r="B185" s="227"/>
      <c r="C185" s="227"/>
      <c r="D185" s="225"/>
      <c r="E185" s="225"/>
      <c r="F185" s="226"/>
      <c r="G185" s="166"/>
      <c r="H185" s="226"/>
      <c r="I185" s="166"/>
      <c r="J185" s="226"/>
      <c r="K185" s="166"/>
      <c r="L185" s="226"/>
      <c r="M185" s="166"/>
      <c r="N185" s="226"/>
      <c r="O185" s="166"/>
      <c r="P185" s="226"/>
      <c r="Q185" s="166"/>
      <c r="R185" s="226"/>
      <c r="S185" s="1"/>
      <c r="T185" s="1"/>
      <c r="U185" s="1"/>
      <c r="V185" s="4"/>
      <c r="W185" s="4"/>
      <c r="X185" s="4"/>
      <c r="Y185" s="4"/>
      <c r="Z185" s="4"/>
      <c r="AA185" s="4"/>
      <c r="AB185" s="1"/>
      <c r="AC185" s="1"/>
      <c r="AD185" s="1"/>
      <c r="AE185" s="1"/>
      <c r="AF185" s="1"/>
      <c r="AG185" s="1"/>
      <c r="AH185" s="1"/>
      <c r="AI185" s="1"/>
    </row>
    <row r="186" spans="1:35" s="2" customFormat="1" ht="11.5" x14ac:dyDescent="0.25">
      <c r="A186" s="1"/>
      <c r="B186" s="227"/>
      <c r="C186" s="227"/>
      <c r="D186" s="225"/>
      <c r="E186" s="225"/>
      <c r="F186" s="226"/>
      <c r="G186" s="166"/>
      <c r="H186" s="226"/>
      <c r="I186" s="166"/>
      <c r="J186" s="226"/>
      <c r="K186" s="166"/>
      <c r="L186" s="226"/>
      <c r="M186" s="166"/>
      <c r="N186" s="226"/>
      <c r="O186" s="166"/>
      <c r="P186" s="226"/>
      <c r="Q186" s="166"/>
      <c r="R186" s="226"/>
      <c r="S186" s="1"/>
      <c r="T186" s="1"/>
      <c r="U186" s="1"/>
      <c r="V186" s="4"/>
      <c r="W186" s="4"/>
      <c r="X186" s="4"/>
      <c r="Y186" s="4"/>
      <c r="Z186" s="4"/>
      <c r="AA186" s="4"/>
      <c r="AB186" s="1"/>
      <c r="AC186" s="1"/>
      <c r="AD186" s="1"/>
      <c r="AE186" s="1"/>
      <c r="AF186" s="1"/>
      <c r="AG186" s="1"/>
      <c r="AH186" s="1"/>
      <c r="AI186" s="1"/>
    </row>
    <row r="187" spans="1:35" s="2" customFormat="1" ht="11.5" x14ac:dyDescent="0.25">
      <c r="A187" s="1"/>
      <c r="B187" s="227"/>
      <c r="C187" s="227"/>
      <c r="D187" s="225"/>
      <c r="E187" s="225"/>
      <c r="F187" s="226"/>
      <c r="G187" s="166"/>
      <c r="H187" s="226"/>
      <c r="I187" s="166"/>
      <c r="J187" s="226"/>
      <c r="K187" s="166"/>
      <c r="L187" s="226"/>
      <c r="M187" s="166"/>
      <c r="N187" s="226"/>
      <c r="O187" s="166"/>
      <c r="P187" s="226"/>
      <c r="Q187" s="166"/>
      <c r="R187" s="226"/>
      <c r="S187" s="1"/>
      <c r="T187" s="1"/>
      <c r="U187" s="1"/>
      <c r="V187" s="4"/>
      <c r="W187" s="4"/>
      <c r="X187" s="4"/>
      <c r="Y187" s="4"/>
      <c r="Z187" s="4"/>
      <c r="AA187" s="4"/>
      <c r="AB187" s="1"/>
      <c r="AC187" s="1"/>
      <c r="AD187" s="1"/>
      <c r="AE187" s="1"/>
      <c r="AF187" s="1"/>
      <c r="AG187" s="1"/>
      <c r="AH187" s="1"/>
      <c r="AI187" s="1"/>
    </row>
    <row r="188" spans="1:35" s="2" customFormat="1" ht="11.5" x14ac:dyDescent="0.25">
      <c r="A188" s="1"/>
      <c r="B188" s="227"/>
      <c r="C188" s="227"/>
      <c r="D188" s="225"/>
      <c r="E188" s="225"/>
      <c r="F188" s="226"/>
      <c r="G188" s="166"/>
      <c r="H188" s="226"/>
      <c r="I188" s="166"/>
      <c r="J188" s="226"/>
      <c r="K188" s="166"/>
      <c r="L188" s="226"/>
      <c r="M188" s="166"/>
      <c r="N188" s="226"/>
      <c r="O188" s="166"/>
      <c r="P188" s="226"/>
      <c r="Q188" s="166"/>
      <c r="R188" s="226"/>
      <c r="S188" s="1"/>
      <c r="T188" s="1"/>
      <c r="U188" s="1"/>
      <c r="V188" s="4"/>
      <c r="W188" s="4"/>
      <c r="X188" s="4"/>
      <c r="Y188" s="4"/>
      <c r="Z188" s="4"/>
      <c r="AA188" s="4"/>
      <c r="AB188" s="1"/>
      <c r="AC188" s="1"/>
      <c r="AD188" s="1"/>
      <c r="AE188" s="1"/>
      <c r="AF188" s="1"/>
      <c r="AG188" s="1"/>
      <c r="AH188" s="1"/>
      <c r="AI188" s="1"/>
    </row>
    <row r="189" spans="1:35" s="2" customFormat="1" ht="11.5" x14ac:dyDescent="0.25">
      <c r="A189" s="1"/>
      <c r="B189" s="227"/>
      <c r="C189" s="227"/>
      <c r="D189" s="225"/>
      <c r="E189" s="225"/>
      <c r="F189" s="226"/>
      <c r="G189" s="166"/>
      <c r="H189" s="226"/>
      <c r="I189" s="166"/>
      <c r="J189" s="226"/>
      <c r="K189" s="166"/>
      <c r="L189" s="226"/>
      <c r="M189" s="166"/>
      <c r="N189" s="226"/>
      <c r="O189" s="166"/>
      <c r="P189" s="226"/>
      <c r="Q189" s="166"/>
      <c r="R189" s="226"/>
      <c r="S189" s="1"/>
      <c r="T189" s="1"/>
      <c r="U189" s="1"/>
      <c r="V189" s="4"/>
      <c r="W189" s="4"/>
      <c r="X189" s="4"/>
      <c r="Y189" s="4"/>
      <c r="Z189" s="4"/>
      <c r="AA189" s="4"/>
      <c r="AB189" s="1"/>
      <c r="AC189" s="1"/>
      <c r="AD189" s="1"/>
      <c r="AE189" s="1"/>
      <c r="AF189" s="1"/>
      <c r="AG189" s="1"/>
      <c r="AH189" s="1"/>
      <c r="AI189" s="1"/>
    </row>
    <row r="190" spans="1:35" s="2" customFormat="1" ht="11.5" x14ac:dyDescent="0.25">
      <c r="A190" s="1"/>
      <c r="B190" s="227"/>
      <c r="C190" s="227"/>
      <c r="D190" s="225"/>
      <c r="E190" s="225"/>
      <c r="F190" s="226"/>
      <c r="G190" s="166"/>
      <c r="H190" s="226"/>
      <c r="I190" s="166"/>
      <c r="J190" s="226"/>
      <c r="K190" s="166"/>
      <c r="L190" s="226"/>
      <c r="M190" s="166"/>
      <c r="N190" s="226"/>
      <c r="O190" s="166"/>
      <c r="P190" s="226"/>
      <c r="Q190" s="166"/>
      <c r="R190" s="226"/>
      <c r="S190" s="1"/>
      <c r="T190" s="1"/>
      <c r="U190" s="1"/>
      <c r="V190" s="4"/>
      <c r="W190" s="4"/>
      <c r="X190" s="4"/>
      <c r="Y190" s="4"/>
      <c r="Z190" s="4"/>
      <c r="AA190" s="4"/>
      <c r="AB190" s="1"/>
      <c r="AC190" s="1"/>
      <c r="AD190" s="1"/>
      <c r="AE190" s="1"/>
      <c r="AF190" s="1"/>
      <c r="AG190" s="1"/>
      <c r="AH190" s="1"/>
      <c r="AI190" s="1"/>
    </row>
    <row r="191" spans="1:35" s="2" customFormat="1" ht="11.5" x14ac:dyDescent="0.25">
      <c r="A191" s="1"/>
      <c r="B191" s="227"/>
      <c r="C191" s="227"/>
      <c r="D191" s="225"/>
      <c r="E191" s="225"/>
      <c r="F191" s="226"/>
      <c r="G191" s="166"/>
      <c r="H191" s="226"/>
      <c r="I191" s="166"/>
      <c r="J191" s="226"/>
      <c r="K191" s="166"/>
      <c r="L191" s="226"/>
      <c r="M191" s="166"/>
      <c r="N191" s="226"/>
      <c r="O191" s="166"/>
      <c r="P191" s="226"/>
      <c r="Q191" s="166"/>
      <c r="R191" s="226"/>
      <c r="S191" s="1"/>
      <c r="T191" s="1"/>
      <c r="U191" s="1"/>
      <c r="V191" s="4"/>
      <c r="W191" s="4"/>
      <c r="X191" s="4"/>
      <c r="Y191" s="4"/>
      <c r="Z191" s="4"/>
      <c r="AA191" s="4"/>
      <c r="AB191" s="1"/>
      <c r="AC191" s="1"/>
      <c r="AD191" s="1"/>
      <c r="AE191" s="1"/>
      <c r="AF191" s="1"/>
      <c r="AG191" s="1"/>
      <c r="AH191" s="1"/>
      <c r="AI191" s="1"/>
    </row>
    <row r="192" spans="1:35" s="2" customFormat="1" ht="11.5" x14ac:dyDescent="0.25">
      <c r="A192" s="1"/>
      <c r="B192" s="227"/>
      <c r="C192" s="227"/>
      <c r="D192" s="225"/>
      <c r="E192" s="225"/>
      <c r="F192" s="226"/>
      <c r="G192" s="166"/>
      <c r="H192" s="226"/>
      <c r="I192" s="166"/>
      <c r="J192" s="226"/>
      <c r="K192" s="166"/>
      <c r="L192" s="226"/>
      <c r="M192" s="166"/>
      <c r="N192" s="226"/>
      <c r="O192" s="166"/>
      <c r="P192" s="226"/>
      <c r="Q192" s="166"/>
      <c r="R192" s="226"/>
      <c r="S192" s="1"/>
      <c r="T192" s="1"/>
      <c r="U192" s="1"/>
      <c r="V192" s="4"/>
      <c r="W192" s="4"/>
      <c r="X192" s="4"/>
      <c r="Y192" s="4"/>
      <c r="Z192" s="4"/>
      <c r="AA192" s="4"/>
      <c r="AB192" s="1"/>
      <c r="AC192" s="1"/>
      <c r="AD192" s="1"/>
      <c r="AE192" s="1"/>
      <c r="AF192" s="1"/>
      <c r="AG192" s="1"/>
      <c r="AH192" s="1"/>
      <c r="AI192" s="1"/>
    </row>
    <row r="193" spans="1:35" s="2" customFormat="1" ht="11.5" x14ac:dyDescent="0.25">
      <c r="A193" s="1"/>
      <c r="B193" s="227"/>
      <c r="C193" s="227"/>
      <c r="D193" s="225"/>
      <c r="E193" s="225"/>
      <c r="F193" s="226"/>
      <c r="G193" s="166"/>
      <c r="H193" s="226"/>
      <c r="I193" s="166"/>
      <c r="J193" s="226"/>
      <c r="K193" s="166"/>
      <c r="L193" s="226"/>
      <c r="M193" s="166"/>
      <c r="N193" s="226"/>
      <c r="O193" s="166"/>
      <c r="P193" s="226"/>
      <c r="Q193" s="166"/>
      <c r="R193" s="226"/>
      <c r="S193" s="1"/>
      <c r="T193" s="1"/>
      <c r="U193" s="1"/>
      <c r="V193" s="4"/>
      <c r="W193" s="4"/>
      <c r="X193" s="4"/>
      <c r="Y193" s="4"/>
      <c r="Z193" s="4"/>
      <c r="AA193" s="4"/>
      <c r="AB193" s="1"/>
      <c r="AC193" s="1"/>
      <c r="AD193" s="1"/>
      <c r="AE193" s="1"/>
      <c r="AF193" s="1"/>
      <c r="AG193" s="1"/>
      <c r="AH193" s="1"/>
      <c r="AI193" s="1"/>
    </row>
    <row r="194" spans="1:35" s="2" customFormat="1" ht="11.5" x14ac:dyDescent="0.25">
      <c r="A194" s="1"/>
      <c r="B194" s="227"/>
      <c r="C194" s="227"/>
      <c r="D194" s="225"/>
      <c r="E194" s="225"/>
      <c r="F194" s="226"/>
      <c r="G194" s="166"/>
      <c r="H194" s="226"/>
      <c r="I194" s="166"/>
      <c r="J194" s="226"/>
      <c r="K194" s="166"/>
      <c r="L194" s="226"/>
      <c r="M194" s="166"/>
      <c r="N194" s="226"/>
      <c r="O194" s="166"/>
      <c r="P194" s="226"/>
      <c r="Q194" s="166"/>
      <c r="R194" s="226"/>
      <c r="S194" s="1"/>
      <c r="T194" s="1"/>
      <c r="U194" s="1"/>
      <c r="V194" s="4"/>
      <c r="W194" s="4"/>
      <c r="X194" s="4"/>
      <c r="Y194" s="4"/>
      <c r="Z194" s="4"/>
      <c r="AA194" s="4"/>
      <c r="AB194" s="1"/>
      <c r="AC194" s="1"/>
      <c r="AD194" s="1"/>
      <c r="AE194" s="1"/>
      <c r="AF194" s="1"/>
      <c r="AG194" s="1"/>
      <c r="AH194" s="1"/>
      <c r="AI194" s="1"/>
    </row>
    <row r="195" spans="1:35" s="2" customFormat="1" ht="11.5" x14ac:dyDescent="0.25">
      <c r="A195" s="1"/>
      <c r="B195" s="227"/>
      <c r="C195" s="227"/>
      <c r="D195" s="225"/>
      <c r="E195" s="225"/>
      <c r="F195" s="226"/>
      <c r="G195" s="166"/>
      <c r="H195" s="226"/>
      <c r="I195" s="166"/>
      <c r="J195" s="226"/>
      <c r="K195" s="166"/>
      <c r="L195" s="226"/>
      <c r="M195" s="166"/>
      <c r="N195" s="226"/>
      <c r="O195" s="166"/>
      <c r="P195" s="226"/>
      <c r="Q195" s="166"/>
      <c r="R195" s="226"/>
      <c r="S195" s="1"/>
      <c r="T195" s="1"/>
      <c r="U195" s="1"/>
      <c r="V195" s="4"/>
      <c r="W195" s="4"/>
      <c r="X195" s="4"/>
      <c r="Y195" s="4"/>
      <c r="Z195" s="4"/>
      <c r="AA195" s="4"/>
      <c r="AB195" s="1"/>
      <c r="AC195" s="1"/>
      <c r="AD195" s="1"/>
      <c r="AE195" s="1"/>
      <c r="AF195" s="1"/>
      <c r="AG195" s="1"/>
      <c r="AH195" s="1"/>
      <c r="AI195" s="1"/>
    </row>
    <row r="196" spans="1:35" s="2" customFormat="1" ht="11.5" x14ac:dyDescent="0.25">
      <c r="A196" s="1"/>
      <c r="B196" s="227"/>
      <c r="C196" s="227"/>
      <c r="D196" s="225"/>
      <c r="E196" s="225"/>
      <c r="F196" s="226"/>
      <c r="G196" s="166"/>
      <c r="H196" s="226"/>
      <c r="I196" s="166"/>
      <c r="J196" s="226"/>
      <c r="K196" s="166"/>
      <c r="L196" s="226"/>
      <c r="M196" s="166"/>
      <c r="N196" s="226"/>
      <c r="O196" s="166"/>
      <c r="P196" s="226"/>
      <c r="Q196" s="166"/>
      <c r="R196" s="226"/>
      <c r="S196" s="1"/>
      <c r="T196" s="1"/>
      <c r="U196" s="1"/>
      <c r="V196" s="4"/>
      <c r="W196" s="4"/>
      <c r="X196" s="4"/>
      <c r="Y196" s="4"/>
      <c r="Z196" s="4"/>
      <c r="AA196" s="4"/>
      <c r="AB196" s="1"/>
      <c r="AC196" s="1"/>
      <c r="AD196" s="1"/>
      <c r="AE196" s="1"/>
      <c r="AF196" s="1"/>
      <c r="AG196" s="1"/>
      <c r="AH196" s="1"/>
      <c r="AI196" s="1"/>
    </row>
    <row r="197" spans="1:35" s="2" customFormat="1" ht="11.5" x14ac:dyDescent="0.25">
      <c r="A197" s="1"/>
      <c r="B197" s="227"/>
      <c r="C197" s="227"/>
      <c r="D197" s="225"/>
      <c r="E197" s="225"/>
      <c r="F197" s="226"/>
      <c r="G197" s="166"/>
      <c r="H197" s="226"/>
      <c r="I197" s="166"/>
      <c r="J197" s="226"/>
      <c r="K197" s="166"/>
      <c r="L197" s="226"/>
      <c r="M197" s="166"/>
      <c r="N197" s="226"/>
      <c r="O197" s="166"/>
      <c r="P197" s="226"/>
      <c r="Q197" s="166"/>
      <c r="R197" s="226"/>
      <c r="S197" s="1"/>
      <c r="T197" s="1"/>
      <c r="U197" s="1"/>
      <c r="V197" s="4"/>
      <c r="W197" s="4"/>
      <c r="X197" s="4"/>
      <c r="Y197" s="4"/>
      <c r="Z197" s="4"/>
      <c r="AA197" s="4"/>
      <c r="AB197" s="1"/>
      <c r="AC197" s="1"/>
      <c r="AD197" s="1"/>
      <c r="AE197" s="1"/>
      <c r="AF197" s="1"/>
      <c r="AG197" s="1"/>
      <c r="AH197" s="1"/>
      <c r="AI197" s="1"/>
    </row>
    <row r="198" spans="1:35" s="2" customFormat="1" ht="11.5" x14ac:dyDescent="0.25">
      <c r="A198" s="1"/>
      <c r="B198" s="227"/>
      <c r="C198" s="227"/>
      <c r="D198" s="225"/>
      <c r="E198" s="225"/>
      <c r="F198" s="226"/>
      <c r="G198" s="166"/>
      <c r="H198" s="226"/>
      <c r="I198" s="166"/>
      <c r="J198" s="226"/>
      <c r="K198" s="166"/>
      <c r="L198" s="226"/>
      <c r="M198" s="166"/>
      <c r="N198" s="226"/>
      <c r="O198" s="166"/>
      <c r="P198" s="226"/>
      <c r="Q198" s="166"/>
      <c r="R198" s="226"/>
      <c r="S198" s="1"/>
      <c r="T198" s="1"/>
      <c r="U198" s="1"/>
      <c r="V198" s="4"/>
      <c r="W198" s="4"/>
      <c r="X198" s="4"/>
      <c r="Y198" s="4"/>
      <c r="Z198" s="4"/>
      <c r="AA198" s="4"/>
      <c r="AB198" s="1"/>
      <c r="AC198" s="1"/>
      <c r="AD198" s="1"/>
      <c r="AE198" s="1"/>
      <c r="AF198" s="1"/>
      <c r="AG198" s="1"/>
      <c r="AH198" s="1"/>
      <c r="AI198" s="1"/>
    </row>
    <row r="199" spans="1:35" s="2" customFormat="1" ht="11.5" x14ac:dyDescent="0.25">
      <c r="A199" s="1"/>
      <c r="B199" s="227"/>
      <c r="C199" s="227"/>
      <c r="D199" s="225"/>
      <c r="E199" s="225"/>
      <c r="F199" s="226"/>
      <c r="G199" s="166"/>
      <c r="H199" s="226"/>
      <c r="I199" s="166"/>
      <c r="J199" s="226"/>
      <c r="K199" s="166"/>
      <c r="L199" s="226"/>
      <c r="M199" s="166"/>
      <c r="N199" s="226"/>
      <c r="O199" s="166"/>
      <c r="P199" s="226"/>
      <c r="Q199" s="166"/>
      <c r="R199" s="226"/>
      <c r="S199" s="1"/>
      <c r="T199" s="1"/>
      <c r="U199" s="1"/>
      <c r="V199" s="4"/>
      <c r="W199" s="4"/>
      <c r="X199" s="4"/>
      <c r="Y199" s="4"/>
      <c r="Z199" s="4"/>
      <c r="AA199" s="4"/>
      <c r="AB199" s="1"/>
      <c r="AC199" s="1"/>
      <c r="AD199" s="1"/>
      <c r="AE199" s="1"/>
      <c r="AF199" s="1"/>
      <c r="AG199" s="1"/>
      <c r="AH199" s="1"/>
      <c r="AI199" s="1"/>
    </row>
    <row r="200" spans="1:35" s="2" customFormat="1" ht="11.5" x14ac:dyDescent="0.25">
      <c r="A200" s="1"/>
      <c r="B200" s="227"/>
      <c r="C200" s="227"/>
      <c r="D200" s="225"/>
      <c r="E200" s="225"/>
      <c r="F200" s="226"/>
      <c r="G200" s="166"/>
      <c r="H200" s="226"/>
      <c r="I200" s="166"/>
      <c r="J200" s="226"/>
      <c r="K200" s="166"/>
      <c r="L200" s="226"/>
      <c r="M200" s="166"/>
      <c r="N200" s="226"/>
      <c r="O200" s="166"/>
      <c r="P200" s="226"/>
      <c r="Q200" s="166"/>
      <c r="R200" s="226"/>
      <c r="S200" s="1"/>
      <c r="T200" s="1"/>
      <c r="U200" s="1"/>
      <c r="V200" s="4"/>
      <c r="W200" s="4"/>
      <c r="X200" s="4"/>
      <c r="Y200" s="4"/>
      <c r="Z200" s="4"/>
      <c r="AA200" s="4"/>
      <c r="AB200" s="1"/>
      <c r="AC200" s="1"/>
      <c r="AD200" s="1"/>
      <c r="AE200" s="1"/>
      <c r="AF200" s="1"/>
      <c r="AG200" s="1"/>
      <c r="AH200" s="1"/>
      <c r="AI200" s="1"/>
    </row>
    <row r="201" spans="1:35" s="2" customFormat="1" ht="11.5" x14ac:dyDescent="0.25">
      <c r="A201" s="1"/>
      <c r="B201" s="227"/>
      <c r="C201" s="227"/>
      <c r="D201" s="225"/>
      <c r="E201" s="225"/>
      <c r="F201" s="226"/>
      <c r="G201" s="166"/>
      <c r="H201" s="226"/>
      <c r="I201" s="166"/>
      <c r="J201" s="226"/>
      <c r="K201" s="166"/>
      <c r="L201" s="226"/>
      <c r="M201" s="166"/>
      <c r="N201" s="226"/>
      <c r="O201" s="166"/>
      <c r="P201" s="226"/>
      <c r="Q201" s="166"/>
      <c r="R201" s="226"/>
      <c r="S201" s="1"/>
      <c r="T201" s="1"/>
      <c r="U201" s="1"/>
      <c r="V201" s="4"/>
      <c r="W201" s="4"/>
      <c r="X201" s="4"/>
      <c r="Y201" s="4"/>
      <c r="Z201" s="4"/>
      <c r="AA201" s="4"/>
      <c r="AB201" s="1"/>
      <c r="AC201" s="1"/>
      <c r="AD201" s="1"/>
      <c r="AE201" s="1"/>
      <c r="AF201" s="1"/>
      <c r="AG201" s="1"/>
      <c r="AH201" s="1"/>
      <c r="AI201" s="1"/>
    </row>
    <row r="202" spans="1:35" s="2" customFormat="1" ht="11.5" x14ac:dyDescent="0.25">
      <c r="A202" s="1"/>
      <c r="B202" s="227"/>
      <c r="C202" s="227"/>
      <c r="D202" s="225"/>
      <c r="E202" s="225"/>
      <c r="F202" s="226"/>
      <c r="G202" s="166"/>
      <c r="H202" s="226"/>
      <c r="I202" s="166"/>
      <c r="J202" s="226"/>
      <c r="K202" s="166"/>
      <c r="L202" s="226"/>
      <c r="M202" s="166"/>
      <c r="N202" s="226"/>
      <c r="O202" s="166"/>
      <c r="P202" s="226"/>
      <c r="Q202" s="166"/>
      <c r="R202" s="226"/>
      <c r="S202" s="1"/>
      <c r="T202" s="1"/>
      <c r="U202" s="1"/>
      <c r="V202" s="4"/>
      <c r="W202" s="4"/>
      <c r="X202" s="4"/>
      <c r="Y202" s="4"/>
      <c r="Z202" s="4"/>
      <c r="AA202" s="4"/>
      <c r="AB202" s="1"/>
      <c r="AC202" s="1"/>
      <c r="AD202" s="1"/>
      <c r="AE202" s="1"/>
      <c r="AF202" s="1"/>
      <c r="AG202" s="1"/>
      <c r="AH202" s="1"/>
      <c r="AI202" s="1"/>
    </row>
    <row r="203" spans="1:35" s="2" customFormat="1" ht="11.5" x14ac:dyDescent="0.25">
      <c r="A203" s="1"/>
      <c r="B203" s="227"/>
      <c r="C203" s="227"/>
      <c r="D203" s="225"/>
      <c r="E203" s="225"/>
      <c r="F203" s="226"/>
      <c r="G203" s="166"/>
      <c r="H203" s="226"/>
      <c r="I203" s="166"/>
      <c r="J203" s="226"/>
      <c r="K203" s="166"/>
      <c r="L203" s="226"/>
      <c r="M203" s="166"/>
      <c r="N203" s="226"/>
      <c r="O203" s="166"/>
      <c r="P203" s="226"/>
      <c r="Q203" s="166"/>
      <c r="R203" s="226"/>
      <c r="S203" s="1"/>
      <c r="T203" s="1"/>
      <c r="U203" s="1"/>
      <c r="V203" s="4"/>
      <c r="W203" s="4"/>
      <c r="X203" s="4"/>
      <c r="Y203" s="4"/>
      <c r="Z203" s="4"/>
      <c r="AA203" s="4"/>
      <c r="AB203" s="1"/>
      <c r="AC203" s="1"/>
      <c r="AD203" s="1"/>
      <c r="AE203" s="1"/>
      <c r="AF203" s="1"/>
      <c r="AG203" s="1"/>
      <c r="AH203" s="1"/>
      <c r="AI203" s="1"/>
    </row>
    <row r="204" spans="1:35" s="2" customFormat="1" ht="11.5" x14ac:dyDescent="0.25">
      <c r="A204" s="1"/>
      <c r="B204" s="227"/>
      <c r="C204" s="227"/>
      <c r="D204" s="225"/>
      <c r="E204" s="225"/>
      <c r="F204" s="226"/>
      <c r="G204" s="166"/>
      <c r="H204" s="226"/>
      <c r="I204" s="166"/>
      <c r="J204" s="226"/>
      <c r="K204" s="166"/>
      <c r="L204" s="226"/>
      <c r="M204" s="166"/>
      <c r="N204" s="226"/>
      <c r="O204" s="166"/>
      <c r="P204" s="226"/>
      <c r="Q204" s="166"/>
      <c r="R204" s="226"/>
      <c r="S204" s="1"/>
      <c r="T204" s="1"/>
      <c r="U204" s="1"/>
      <c r="V204" s="4"/>
      <c r="W204" s="4"/>
      <c r="X204" s="4"/>
      <c r="Y204" s="4"/>
      <c r="Z204" s="4"/>
      <c r="AA204" s="4"/>
      <c r="AB204" s="1"/>
      <c r="AC204" s="1"/>
      <c r="AD204" s="1"/>
      <c r="AE204" s="1"/>
      <c r="AF204" s="1"/>
      <c r="AG204" s="1"/>
      <c r="AH204" s="1"/>
      <c r="AI204" s="1"/>
    </row>
    <row r="205" spans="1:35" s="2" customFormat="1" ht="11.5" x14ac:dyDescent="0.25">
      <c r="A205" s="1"/>
      <c r="B205" s="227"/>
      <c r="C205" s="227"/>
      <c r="D205" s="225"/>
      <c r="E205" s="225"/>
      <c r="F205" s="226"/>
      <c r="G205" s="166"/>
      <c r="H205" s="226"/>
      <c r="I205" s="166"/>
      <c r="J205" s="226"/>
      <c r="K205" s="166"/>
      <c r="L205" s="226"/>
      <c r="M205" s="166"/>
      <c r="N205" s="226"/>
      <c r="O205" s="166"/>
      <c r="P205" s="226"/>
      <c r="Q205" s="166"/>
      <c r="R205" s="226"/>
      <c r="S205" s="1"/>
      <c r="T205" s="1"/>
      <c r="U205" s="1"/>
      <c r="V205" s="4"/>
      <c r="W205" s="4"/>
      <c r="X205" s="4"/>
      <c r="Y205" s="4"/>
      <c r="Z205" s="4"/>
      <c r="AA205" s="4"/>
      <c r="AB205" s="1"/>
      <c r="AC205" s="1"/>
      <c r="AD205" s="1"/>
      <c r="AE205" s="1"/>
      <c r="AF205" s="1"/>
      <c r="AG205" s="1"/>
      <c r="AH205" s="1"/>
      <c r="AI205" s="1"/>
    </row>
    <row r="206" spans="1:35" s="2" customFormat="1" ht="11.5" x14ac:dyDescent="0.25">
      <c r="A206" s="1"/>
      <c r="B206" s="227"/>
      <c r="C206" s="227"/>
      <c r="D206" s="225"/>
      <c r="E206" s="225"/>
      <c r="F206" s="226"/>
      <c r="G206" s="166"/>
      <c r="H206" s="226"/>
      <c r="I206" s="166"/>
      <c r="J206" s="226"/>
      <c r="K206" s="166"/>
      <c r="L206" s="226"/>
      <c r="M206" s="166"/>
      <c r="N206" s="226"/>
      <c r="O206" s="166"/>
      <c r="P206" s="226"/>
      <c r="Q206" s="166"/>
      <c r="R206" s="226"/>
      <c r="S206" s="1"/>
      <c r="T206" s="1"/>
      <c r="U206" s="1"/>
      <c r="V206" s="4"/>
      <c r="W206" s="4"/>
      <c r="X206" s="4"/>
      <c r="Y206" s="4"/>
      <c r="Z206" s="4"/>
      <c r="AA206" s="4"/>
      <c r="AB206" s="1"/>
      <c r="AC206" s="1"/>
      <c r="AD206" s="1"/>
      <c r="AE206" s="1"/>
      <c r="AF206" s="1"/>
      <c r="AG206" s="1"/>
      <c r="AH206" s="1"/>
      <c r="AI206" s="1"/>
    </row>
    <row r="207" spans="1:35" s="2" customFormat="1" ht="11.5" x14ac:dyDescent="0.25">
      <c r="A207" s="1"/>
      <c r="B207" s="227"/>
      <c r="C207" s="227"/>
      <c r="D207" s="225"/>
      <c r="E207" s="225"/>
      <c r="F207" s="226"/>
      <c r="G207" s="166"/>
      <c r="H207" s="226"/>
      <c r="I207" s="166"/>
      <c r="J207" s="226"/>
      <c r="K207" s="166"/>
      <c r="L207" s="226"/>
      <c r="M207" s="166"/>
      <c r="N207" s="226"/>
      <c r="O207" s="166"/>
      <c r="P207" s="226"/>
      <c r="Q207" s="166"/>
      <c r="R207" s="226"/>
      <c r="S207" s="1"/>
      <c r="T207" s="1"/>
      <c r="U207" s="1"/>
      <c r="V207" s="4"/>
      <c r="W207" s="4"/>
      <c r="X207" s="4"/>
      <c r="Y207" s="4"/>
      <c r="Z207" s="4"/>
      <c r="AA207" s="4"/>
      <c r="AB207" s="1"/>
      <c r="AC207" s="1"/>
      <c r="AD207" s="1"/>
      <c r="AE207" s="1"/>
      <c r="AF207" s="1"/>
      <c r="AG207" s="1"/>
      <c r="AH207" s="1"/>
      <c r="AI207" s="1"/>
    </row>
    <row r="208" spans="1:35" s="2" customFormat="1" ht="11.5" x14ac:dyDescent="0.25">
      <c r="A208" s="1"/>
      <c r="B208" s="227"/>
      <c r="C208" s="227"/>
      <c r="D208" s="225"/>
      <c r="E208" s="225"/>
      <c r="F208" s="226"/>
      <c r="G208" s="166"/>
      <c r="H208" s="226"/>
      <c r="I208" s="166"/>
      <c r="J208" s="226"/>
      <c r="K208" s="166"/>
      <c r="L208" s="226"/>
      <c r="M208" s="166"/>
      <c r="N208" s="226"/>
      <c r="O208" s="166"/>
      <c r="P208" s="226"/>
      <c r="Q208" s="166"/>
      <c r="R208" s="226"/>
      <c r="S208" s="1"/>
      <c r="T208" s="1"/>
      <c r="U208" s="1"/>
      <c r="V208" s="4"/>
      <c r="W208" s="4"/>
      <c r="X208" s="4"/>
      <c r="Y208" s="4"/>
      <c r="Z208" s="4"/>
      <c r="AA208" s="4"/>
      <c r="AB208" s="1"/>
      <c r="AC208" s="1"/>
      <c r="AD208" s="1"/>
      <c r="AE208" s="1"/>
      <c r="AF208" s="1"/>
      <c r="AG208" s="1"/>
      <c r="AH208" s="1"/>
      <c r="AI208" s="1"/>
    </row>
    <row r="209" spans="1:35" s="2" customFormat="1" ht="11.5" x14ac:dyDescent="0.25">
      <c r="A209" s="1"/>
      <c r="B209" s="227"/>
      <c r="C209" s="227"/>
      <c r="D209" s="225"/>
      <c r="E209" s="225"/>
      <c r="F209" s="226"/>
      <c r="G209" s="166"/>
      <c r="H209" s="226"/>
      <c r="I209" s="166"/>
      <c r="J209" s="226"/>
      <c r="K209" s="166"/>
      <c r="L209" s="226"/>
      <c r="M209" s="166"/>
      <c r="N209" s="226"/>
      <c r="O209" s="166"/>
      <c r="P209" s="226"/>
      <c r="Q209" s="166"/>
      <c r="R209" s="226"/>
      <c r="S209" s="1"/>
      <c r="T209" s="1"/>
      <c r="U209" s="1"/>
      <c r="V209" s="4"/>
      <c r="W209" s="4"/>
      <c r="X209" s="4"/>
      <c r="Y209" s="4"/>
      <c r="Z209" s="4"/>
      <c r="AA209" s="4"/>
      <c r="AB209" s="1"/>
      <c r="AC209" s="1"/>
      <c r="AD209" s="1"/>
      <c r="AE209" s="1"/>
      <c r="AF209" s="1"/>
      <c r="AG209" s="1"/>
      <c r="AH209" s="1"/>
      <c r="AI209" s="1"/>
    </row>
    <row r="210" spans="1:35" s="2" customFormat="1" ht="11.5" x14ac:dyDescent="0.25">
      <c r="A210" s="1"/>
      <c r="B210" s="227"/>
      <c r="C210" s="227"/>
      <c r="D210" s="225"/>
      <c r="E210" s="225"/>
      <c r="F210" s="226"/>
      <c r="G210" s="166"/>
      <c r="H210" s="226"/>
      <c r="I210" s="166"/>
      <c r="J210" s="226"/>
      <c r="K210" s="166"/>
      <c r="L210" s="226"/>
      <c r="M210" s="166"/>
      <c r="N210" s="226"/>
      <c r="O210" s="166"/>
      <c r="P210" s="226"/>
      <c r="Q210" s="166"/>
      <c r="R210" s="226"/>
      <c r="S210" s="1"/>
      <c r="T210" s="1"/>
      <c r="U210" s="1"/>
      <c r="V210" s="4"/>
      <c r="W210" s="4"/>
      <c r="X210" s="4"/>
      <c r="Y210" s="4"/>
      <c r="Z210" s="4"/>
      <c r="AA210" s="4"/>
      <c r="AB210" s="1"/>
      <c r="AC210" s="1"/>
      <c r="AD210" s="1"/>
      <c r="AE210" s="1"/>
      <c r="AF210" s="1"/>
      <c r="AG210" s="1"/>
      <c r="AH210" s="1"/>
      <c r="AI210" s="1"/>
    </row>
    <row r="211" spans="1:35" s="2" customFormat="1" ht="11.5" x14ac:dyDescent="0.25">
      <c r="A211" s="1"/>
      <c r="B211" s="227"/>
      <c r="C211" s="227"/>
      <c r="D211" s="225"/>
      <c r="E211" s="225"/>
      <c r="F211" s="226"/>
      <c r="G211" s="166"/>
      <c r="H211" s="226"/>
      <c r="I211" s="166"/>
      <c r="J211" s="226"/>
      <c r="K211" s="166"/>
      <c r="L211" s="226"/>
      <c r="M211" s="166"/>
      <c r="N211" s="226"/>
      <c r="O211" s="166"/>
      <c r="P211" s="226"/>
      <c r="Q211" s="166"/>
      <c r="R211" s="226"/>
      <c r="S211" s="1"/>
      <c r="T211" s="1"/>
      <c r="U211" s="1"/>
      <c r="V211" s="4"/>
      <c r="W211" s="4"/>
      <c r="X211" s="4"/>
      <c r="Y211" s="4"/>
      <c r="Z211" s="4"/>
      <c r="AA211" s="4"/>
      <c r="AB211" s="1"/>
      <c r="AC211" s="1"/>
      <c r="AD211" s="1"/>
      <c r="AE211" s="1"/>
      <c r="AF211" s="1"/>
      <c r="AG211" s="1"/>
      <c r="AH211" s="1"/>
      <c r="AI211" s="1"/>
    </row>
    <row r="212" spans="1:35" s="2" customFormat="1" ht="11.5" x14ac:dyDescent="0.25">
      <c r="A212" s="1"/>
      <c r="B212" s="227"/>
      <c r="C212" s="227"/>
      <c r="D212" s="225"/>
      <c r="E212" s="225"/>
      <c r="F212" s="226"/>
      <c r="G212" s="166"/>
      <c r="H212" s="226"/>
      <c r="I212" s="166"/>
      <c r="J212" s="226"/>
      <c r="K212" s="166"/>
      <c r="L212" s="226"/>
      <c r="M212" s="166"/>
      <c r="N212" s="226"/>
      <c r="O212" s="166"/>
      <c r="P212" s="226"/>
      <c r="Q212" s="166"/>
      <c r="R212" s="226"/>
      <c r="S212" s="1"/>
      <c r="T212" s="1"/>
      <c r="U212" s="1"/>
      <c r="V212" s="4"/>
      <c r="W212" s="4"/>
      <c r="X212" s="4"/>
      <c r="Y212" s="4"/>
      <c r="Z212" s="4"/>
      <c r="AA212" s="4"/>
      <c r="AB212" s="1"/>
      <c r="AC212" s="1"/>
      <c r="AD212" s="1"/>
      <c r="AE212" s="1"/>
      <c r="AF212" s="1"/>
      <c r="AG212" s="1"/>
      <c r="AH212" s="1"/>
      <c r="AI212" s="1"/>
    </row>
    <row r="213" spans="1:35" s="2" customFormat="1" ht="11.5" x14ac:dyDescent="0.25">
      <c r="A213" s="1"/>
      <c r="B213" s="227"/>
      <c r="C213" s="227"/>
      <c r="D213" s="225"/>
      <c r="E213" s="225"/>
      <c r="F213" s="226"/>
      <c r="G213" s="166"/>
      <c r="H213" s="226"/>
      <c r="I213" s="166"/>
      <c r="J213" s="226"/>
      <c r="K213" s="166"/>
      <c r="L213" s="226"/>
      <c r="M213" s="166"/>
      <c r="N213" s="226"/>
      <c r="O213" s="166"/>
      <c r="P213" s="226"/>
      <c r="Q213" s="166"/>
      <c r="R213" s="226"/>
      <c r="S213" s="1"/>
      <c r="T213" s="1"/>
      <c r="U213" s="1"/>
      <c r="V213" s="4"/>
      <c r="W213" s="4"/>
      <c r="X213" s="4"/>
      <c r="Y213" s="4"/>
      <c r="Z213" s="4"/>
      <c r="AA213" s="4"/>
      <c r="AB213" s="1"/>
      <c r="AC213" s="1"/>
      <c r="AD213" s="1"/>
      <c r="AE213" s="1"/>
      <c r="AF213" s="1"/>
      <c r="AG213" s="1"/>
      <c r="AH213" s="1"/>
      <c r="AI213" s="1"/>
    </row>
    <row r="214" spans="1:35" s="2" customFormat="1" ht="11.5" x14ac:dyDescent="0.25">
      <c r="A214" s="1"/>
      <c r="B214" s="227"/>
      <c r="C214" s="227"/>
      <c r="D214" s="225"/>
      <c r="E214" s="225"/>
      <c r="F214" s="226"/>
      <c r="G214" s="166"/>
      <c r="H214" s="226"/>
      <c r="I214" s="166"/>
      <c r="J214" s="226"/>
      <c r="K214" s="166"/>
      <c r="L214" s="226"/>
      <c r="M214" s="166"/>
      <c r="N214" s="226"/>
      <c r="O214" s="166"/>
      <c r="P214" s="226"/>
      <c r="Q214" s="166"/>
      <c r="R214" s="226"/>
      <c r="S214" s="1"/>
      <c r="T214" s="1"/>
      <c r="U214" s="1"/>
      <c r="V214" s="4"/>
      <c r="W214" s="4"/>
      <c r="X214" s="4"/>
      <c r="Y214" s="4"/>
      <c r="Z214" s="4"/>
      <c r="AA214" s="4"/>
      <c r="AB214" s="1"/>
      <c r="AC214" s="1"/>
      <c r="AD214" s="1"/>
      <c r="AE214" s="1"/>
      <c r="AF214" s="1"/>
      <c r="AG214" s="1"/>
      <c r="AH214" s="1"/>
      <c r="AI214" s="1"/>
    </row>
    <row r="215" spans="1:35" s="2" customFormat="1" ht="11.5" x14ac:dyDescent="0.25">
      <c r="A215" s="1"/>
      <c r="B215" s="227"/>
      <c r="C215" s="227"/>
      <c r="D215" s="225"/>
      <c r="E215" s="225"/>
      <c r="F215" s="226"/>
      <c r="G215" s="166"/>
      <c r="H215" s="226"/>
      <c r="I215" s="166"/>
      <c r="J215" s="226"/>
      <c r="K215" s="166"/>
      <c r="L215" s="226"/>
      <c r="M215" s="166"/>
      <c r="N215" s="226"/>
      <c r="O215" s="166"/>
      <c r="P215" s="226"/>
      <c r="Q215" s="166"/>
      <c r="R215" s="226"/>
      <c r="S215" s="1"/>
      <c r="T215" s="1"/>
      <c r="U215" s="1"/>
      <c r="V215" s="4"/>
      <c r="W215" s="4"/>
      <c r="X215" s="4"/>
      <c r="Y215" s="4"/>
      <c r="Z215" s="4"/>
      <c r="AA215" s="4"/>
      <c r="AB215" s="1"/>
      <c r="AC215" s="1"/>
      <c r="AD215" s="1"/>
      <c r="AE215" s="1"/>
      <c r="AF215" s="1"/>
      <c r="AG215" s="1"/>
      <c r="AH215" s="1"/>
      <c r="AI215" s="1"/>
    </row>
    <row r="216" spans="1:35" s="2" customFormat="1" ht="11.5" x14ac:dyDescent="0.25">
      <c r="A216" s="1"/>
      <c r="B216" s="227"/>
      <c r="C216" s="227"/>
      <c r="D216" s="225"/>
      <c r="E216" s="225"/>
      <c r="F216" s="226"/>
      <c r="G216" s="166"/>
      <c r="H216" s="226"/>
      <c r="I216" s="166"/>
      <c r="J216" s="226"/>
      <c r="K216" s="166"/>
      <c r="L216" s="226"/>
      <c r="M216" s="166"/>
      <c r="N216" s="226"/>
      <c r="O216" s="166"/>
      <c r="P216" s="226"/>
      <c r="Q216" s="166"/>
      <c r="R216" s="226"/>
      <c r="S216" s="1"/>
      <c r="T216" s="1"/>
      <c r="U216" s="1"/>
      <c r="V216" s="4"/>
      <c r="W216" s="4"/>
      <c r="X216" s="4"/>
      <c r="Y216" s="4"/>
      <c r="Z216" s="4"/>
      <c r="AA216" s="4"/>
      <c r="AB216" s="1"/>
      <c r="AC216" s="1"/>
      <c r="AD216" s="1"/>
      <c r="AE216" s="1"/>
      <c r="AF216" s="1"/>
      <c r="AG216" s="1"/>
      <c r="AH216" s="1"/>
      <c r="AI216" s="1"/>
    </row>
    <row r="217" spans="1:35" s="2" customFormat="1" ht="11.5" x14ac:dyDescent="0.25">
      <c r="A217" s="1"/>
      <c r="B217" s="227"/>
      <c r="C217" s="227"/>
      <c r="D217" s="225"/>
      <c r="E217" s="225"/>
      <c r="F217" s="226"/>
      <c r="G217" s="166"/>
      <c r="H217" s="226"/>
      <c r="I217" s="166"/>
      <c r="J217" s="226"/>
      <c r="K217" s="166"/>
      <c r="L217" s="226"/>
      <c r="M217" s="166"/>
      <c r="N217" s="226"/>
      <c r="O217" s="166"/>
      <c r="P217" s="226"/>
      <c r="Q217" s="166"/>
      <c r="R217" s="226"/>
      <c r="S217" s="1"/>
      <c r="T217" s="1"/>
      <c r="U217" s="1"/>
      <c r="V217" s="4"/>
      <c r="W217" s="4"/>
      <c r="X217" s="4"/>
      <c r="Y217" s="4"/>
      <c r="Z217" s="4"/>
      <c r="AA217" s="4"/>
      <c r="AB217" s="1"/>
      <c r="AC217" s="1"/>
      <c r="AD217" s="1"/>
      <c r="AE217" s="1"/>
      <c r="AF217" s="1"/>
      <c r="AG217" s="1"/>
      <c r="AH217" s="1"/>
      <c r="AI217" s="1"/>
    </row>
    <row r="218" spans="1:35" s="2" customFormat="1" ht="11.5" x14ac:dyDescent="0.25">
      <c r="A218" s="1"/>
      <c r="B218" s="227"/>
      <c r="C218" s="227"/>
      <c r="D218" s="225"/>
      <c r="E218" s="225"/>
      <c r="F218" s="226"/>
      <c r="G218" s="166"/>
      <c r="H218" s="226"/>
      <c r="I218" s="166"/>
      <c r="J218" s="226"/>
      <c r="K218" s="166"/>
      <c r="L218" s="226"/>
      <c r="M218" s="166"/>
      <c r="N218" s="226"/>
      <c r="O218" s="166"/>
      <c r="P218" s="226"/>
      <c r="Q218" s="166"/>
      <c r="R218" s="226"/>
      <c r="S218" s="1"/>
      <c r="T218" s="1"/>
      <c r="U218" s="1"/>
      <c r="V218" s="4"/>
      <c r="W218" s="4"/>
      <c r="X218" s="4"/>
      <c r="Y218" s="4"/>
      <c r="Z218" s="4"/>
      <c r="AA218" s="4"/>
      <c r="AB218" s="1"/>
      <c r="AC218" s="1"/>
      <c r="AD218" s="1"/>
      <c r="AE218" s="1"/>
      <c r="AF218" s="1"/>
      <c r="AG218" s="1"/>
      <c r="AH218" s="1"/>
      <c r="AI218" s="1"/>
    </row>
    <row r="219" spans="1:35" s="2" customFormat="1" ht="11.5" x14ac:dyDescent="0.25">
      <c r="A219" s="1"/>
      <c r="B219" s="227"/>
      <c r="C219" s="227"/>
      <c r="D219" s="225"/>
      <c r="E219" s="225"/>
      <c r="F219" s="226"/>
      <c r="G219" s="166"/>
      <c r="H219" s="226"/>
      <c r="I219" s="166"/>
      <c r="J219" s="226"/>
      <c r="K219" s="166"/>
      <c r="L219" s="226"/>
      <c r="M219" s="166"/>
      <c r="N219" s="226"/>
      <c r="O219" s="166"/>
      <c r="P219" s="226"/>
      <c r="Q219" s="166"/>
      <c r="R219" s="226"/>
      <c r="S219" s="1"/>
      <c r="T219" s="1"/>
      <c r="U219" s="1"/>
      <c r="V219" s="4"/>
      <c r="W219" s="4"/>
      <c r="X219" s="4"/>
      <c r="Y219" s="4"/>
      <c r="Z219" s="4"/>
      <c r="AA219" s="4"/>
      <c r="AB219" s="1"/>
      <c r="AC219" s="1"/>
      <c r="AD219" s="1"/>
      <c r="AE219" s="1"/>
      <c r="AF219" s="1"/>
      <c r="AG219" s="1"/>
      <c r="AH219" s="1"/>
      <c r="AI219" s="1"/>
    </row>
    <row r="220" spans="1:35" s="2" customFormat="1" ht="11.5" x14ac:dyDescent="0.25">
      <c r="A220" s="1"/>
      <c r="B220" s="227"/>
      <c r="C220" s="227"/>
      <c r="D220" s="225"/>
      <c r="E220" s="225"/>
      <c r="F220" s="226"/>
      <c r="G220" s="166"/>
      <c r="H220" s="226"/>
      <c r="I220" s="166"/>
      <c r="J220" s="226"/>
      <c r="K220" s="166"/>
      <c r="L220" s="226"/>
      <c r="M220" s="166"/>
      <c r="N220" s="226"/>
      <c r="O220" s="166"/>
      <c r="P220" s="226"/>
      <c r="Q220" s="166"/>
      <c r="R220" s="226"/>
      <c r="S220" s="1"/>
      <c r="T220" s="1"/>
      <c r="U220" s="1"/>
      <c r="V220" s="4"/>
      <c r="W220" s="4"/>
      <c r="X220" s="4"/>
      <c r="Y220" s="4"/>
      <c r="Z220" s="4"/>
      <c r="AA220" s="4"/>
      <c r="AB220" s="1"/>
      <c r="AC220" s="1"/>
      <c r="AD220" s="1"/>
      <c r="AE220" s="1"/>
      <c r="AF220" s="1"/>
      <c r="AG220" s="1"/>
      <c r="AH220" s="1"/>
      <c r="AI220" s="1"/>
    </row>
    <row r="221" spans="1:35" s="2" customFormat="1" ht="11.5" x14ac:dyDescent="0.25">
      <c r="A221" s="1"/>
      <c r="B221" s="227"/>
      <c r="C221" s="227"/>
      <c r="D221" s="225"/>
      <c r="E221" s="225"/>
      <c r="F221" s="226"/>
      <c r="G221" s="166"/>
      <c r="H221" s="226"/>
      <c r="I221" s="166"/>
      <c r="J221" s="226"/>
      <c r="K221" s="166"/>
      <c r="L221" s="226"/>
      <c r="M221" s="166"/>
      <c r="N221" s="226"/>
      <c r="O221" s="166"/>
      <c r="P221" s="226"/>
      <c r="Q221" s="166"/>
      <c r="R221" s="226"/>
      <c r="S221" s="1"/>
      <c r="T221" s="1"/>
      <c r="U221" s="1"/>
      <c r="V221" s="4"/>
      <c r="W221" s="4"/>
      <c r="X221" s="4"/>
      <c r="Y221" s="4"/>
      <c r="Z221" s="4"/>
      <c r="AA221" s="4"/>
      <c r="AB221" s="1"/>
      <c r="AC221" s="1"/>
      <c r="AD221" s="1"/>
      <c r="AE221" s="1"/>
      <c r="AF221" s="1"/>
      <c r="AG221" s="1"/>
      <c r="AH221" s="1"/>
      <c r="AI221" s="1"/>
    </row>
    <row r="222" spans="1:35" s="2" customFormat="1" ht="11.5" x14ac:dyDescent="0.25">
      <c r="A222" s="1"/>
      <c r="B222" s="227"/>
      <c r="C222" s="227"/>
      <c r="D222" s="225"/>
      <c r="E222" s="225"/>
      <c r="F222" s="226"/>
      <c r="G222" s="166"/>
      <c r="H222" s="226"/>
      <c r="I222" s="166"/>
      <c r="J222" s="226"/>
      <c r="K222" s="166"/>
      <c r="L222" s="226"/>
      <c r="M222" s="166"/>
      <c r="N222" s="226"/>
      <c r="O222" s="166"/>
      <c r="P222" s="226"/>
      <c r="Q222" s="166"/>
      <c r="R222" s="226"/>
      <c r="S222" s="1"/>
      <c r="T222" s="1"/>
      <c r="U222" s="1"/>
      <c r="V222" s="4"/>
      <c r="W222" s="4"/>
      <c r="X222" s="4"/>
      <c r="Y222" s="4"/>
      <c r="Z222" s="4"/>
      <c r="AA222" s="4"/>
      <c r="AB222" s="1"/>
      <c r="AC222" s="1"/>
      <c r="AD222" s="1"/>
      <c r="AE222" s="1"/>
      <c r="AF222" s="1"/>
      <c r="AG222" s="1"/>
      <c r="AH222" s="1"/>
      <c r="AI222" s="1"/>
    </row>
    <row r="223" spans="1:35" s="2" customFormat="1" ht="11.5" x14ac:dyDescent="0.25">
      <c r="A223" s="1"/>
      <c r="B223" s="227"/>
      <c r="C223" s="227"/>
      <c r="D223" s="225"/>
      <c r="E223" s="225"/>
      <c r="F223" s="226"/>
      <c r="G223" s="166"/>
      <c r="H223" s="226"/>
      <c r="I223" s="166"/>
      <c r="J223" s="226"/>
      <c r="K223" s="166"/>
      <c r="L223" s="226"/>
      <c r="M223" s="166"/>
      <c r="N223" s="226"/>
      <c r="O223" s="166"/>
      <c r="P223" s="226"/>
      <c r="Q223" s="166"/>
      <c r="R223" s="226"/>
      <c r="S223" s="1"/>
      <c r="T223" s="1"/>
      <c r="U223" s="1"/>
      <c r="V223" s="4"/>
      <c r="W223" s="4"/>
      <c r="X223" s="4"/>
      <c r="Y223" s="4"/>
      <c r="Z223" s="4"/>
      <c r="AA223" s="4"/>
      <c r="AB223" s="1"/>
      <c r="AC223" s="1"/>
      <c r="AD223" s="1"/>
      <c r="AE223" s="1"/>
      <c r="AF223" s="1"/>
      <c r="AG223" s="1"/>
      <c r="AH223" s="1"/>
      <c r="AI223" s="1"/>
    </row>
    <row r="224" spans="1:35" s="2" customFormat="1" ht="11.5" x14ac:dyDescent="0.25">
      <c r="A224" s="1"/>
      <c r="B224" s="227"/>
      <c r="C224" s="227"/>
      <c r="D224" s="225"/>
      <c r="E224" s="225"/>
      <c r="F224" s="226"/>
      <c r="G224" s="166"/>
      <c r="H224" s="226"/>
      <c r="I224" s="166"/>
      <c r="J224" s="226"/>
      <c r="K224" s="166"/>
      <c r="L224" s="226"/>
      <c r="M224" s="166"/>
      <c r="N224" s="226"/>
      <c r="O224" s="166"/>
      <c r="P224" s="226"/>
      <c r="Q224" s="166"/>
      <c r="R224" s="226"/>
      <c r="S224" s="1"/>
      <c r="T224" s="1"/>
      <c r="U224" s="1"/>
      <c r="V224" s="4"/>
      <c r="W224" s="4"/>
      <c r="X224" s="4"/>
      <c r="Y224" s="4"/>
      <c r="Z224" s="4"/>
      <c r="AA224" s="4"/>
      <c r="AB224" s="1"/>
      <c r="AC224" s="1"/>
      <c r="AD224" s="1"/>
      <c r="AE224" s="1"/>
      <c r="AF224" s="1"/>
      <c r="AG224" s="1"/>
      <c r="AH224" s="1"/>
      <c r="AI224" s="1"/>
    </row>
    <row r="225" spans="1:35" s="2" customFormat="1" ht="11.5" x14ac:dyDescent="0.25">
      <c r="A225" s="1"/>
      <c r="B225" s="227"/>
      <c r="C225" s="227"/>
      <c r="D225" s="225"/>
      <c r="E225" s="225"/>
      <c r="F225" s="226"/>
      <c r="G225" s="166"/>
      <c r="H225" s="226"/>
      <c r="I225" s="166"/>
      <c r="J225" s="226"/>
      <c r="K225" s="166"/>
      <c r="L225" s="226"/>
      <c r="M225" s="166"/>
      <c r="N225" s="226"/>
      <c r="O225" s="166"/>
      <c r="P225" s="226"/>
      <c r="Q225" s="166"/>
      <c r="R225" s="226"/>
      <c r="S225" s="1"/>
      <c r="T225" s="1"/>
      <c r="U225" s="1"/>
      <c r="V225" s="4"/>
      <c r="W225" s="4"/>
      <c r="X225" s="4"/>
      <c r="Y225" s="4"/>
      <c r="Z225" s="4"/>
      <c r="AA225" s="4"/>
      <c r="AB225" s="1"/>
      <c r="AC225" s="1"/>
      <c r="AD225" s="1"/>
      <c r="AE225" s="1"/>
      <c r="AF225" s="1"/>
      <c r="AG225" s="1"/>
      <c r="AH225" s="1"/>
      <c r="AI225" s="1"/>
    </row>
    <row r="226" spans="1:35" s="2" customFormat="1" ht="11.5" x14ac:dyDescent="0.25">
      <c r="A226" s="1"/>
      <c r="B226" s="227"/>
      <c r="C226" s="227"/>
      <c r="D226" s="225"/>
      <c r="E226" s="225"/>
      <c r="F226" s="226"/>
      <c r="G226" s="166"/>
      <c r="H226" s="226"/>
      <c r="I226" s="166"/>
      <c r="J226" s="226"/>
      <c r="K226" s="166"/>
      <c r="L226" s="226"/>
      <c r="M226" s="166"/>
      <c r="N226" s="226"/>
      <c r="O226" s="166"/>
      <c r="P226" s="226"/>
      <c r="Q226" s="166"/>
      <c r="R226" s="226"/>
      <c r="S226" s="1"/>
      <c r="T226" s="1"/>
      <c r="U226" s="1"/>
      <c r="V226" s="4"/>
      <c r="W226" s="4"/>
      <c r="X226" s="4"/>
      <c r="Y226" s="4"/>
      <c r="Z226" s="4"/>
      <c r="AA226" s="4"/>
      <c r="AB226" s="1"/>
      <c r="AC226" s="1"/>
      <c r="AD226" s="1"/>
      <c r="AE226" s="1"/>
      <c r="AF226" s="1"/>
      <c r="AG226" s="1"/>
      <c r="AH226" s="1"/>
      <c r="AI226" s="1"/>
    </row>
    <row r="227" spans="1:35" s="2" customFormat="1" ht="11.5" x14ac:dyDescent="0.25">
      <c r="A227" s="1"/>
      <c r="B227" s="227"/>
      <c r="C227" s="227"/>
      <c r="D227" s="225"/>
      <c r="E227" s="225"/>
      <c r="F227" s="226"/>
      <c r="G227" s="166"/>
      <c r="H227" s="226"/>
      <c r="I227" s="166"/>
      <c r="J227" s="226"/>
      <c r="K227" s="166"/>
      <c r="L227" s="226"/>
      <c r="M227" s="166"/>
      <c r="N227" s="226"/>
      <c r="O227" s="166"/>
      <c r="P227" s="226"/>
      <c r="Q227" s="166"/>
      <c r="R227" s="226"/>
      <c r="S227" s="1"/>
      <c r="T227" s="1"/>
      <c r="U227" s="1"/>
      <c r="V227" s="4"/>
      <c r="W227" s="4"/>
      <c r="X227" s="4"/>
      <c r="Y227" s="4"/>
      <c r="Z227" s="4"/>
      <c r="AA227" s="4"/>
      <c r="AB227" s="1"/>
      <c r="AC227" s="1"/>
      <c r="AD227" s="1"/>
      <c r="AE227" s="1"/>
      <c r="AF227" s="1"/>
      <c r="AG227" s="1"/>
      <c r="AH227" s="1"/>
      <c r="AI227" s="1"/>
    </row>
    <row r="228" spans="1:35" s="2" customFormat="1" ht="11.5" x14ac:dyDescent="0.25">
      <c r="A228" s="1"/>
      <c r="B228" s="227"/>
      <c r="C228" s="227"/>
      <c r="D228" s="225"/>
      <c r="E228" s="225"/>
      <c r="F228" s="226"/>
      <c r="G228" s="166"/>
      <c r="H228" s="226"/>
      <c r="I228" s="166"/>
      <c r="J228" s="226"/>
      <c r="K228" s="166"/>
      <c r="L228" s="226"/>
      <c r="M228" s="166"/>
      <c r="N228" s="226"/>
      <c r="O228" s="166"/>
      <c r="P228" s="226"/>
      <c r="Q228" s="166"/>
      <c r="R228" s="226"/>
      <c r="S228" s="1"/>
      <c r="T228" s="1"/>
      <c r="U228" s="1"/>
      <c r="V228" s="4"/>
      <c r="W228" s="4"/>
      <c r="X228" s="4"/>
      <c r="Y228" s="4"/>
      <c r="Z228" s="4"/>
      <c r="AA228" s="4"/>
      <c r="AB228" s="1"/>
      <c r="AC228" s="1"/>
      <c r="AD228" s="1"/>
      <c r="AE228" s="1"/>
      <c r="AF228" s="1"/>
      <c r="AG228" s="1"/>
      <c r="AH228" s="1"/>
      <c r="AI228" s="1"/>
    </row>
    <row r="229" spans="1:35" s="2" customFormat="1" ht="11.5" x14ac:dyDescent="0.25">
      <c r="A229" s="1"/>
      <c r="B229" s="227"/>
      <c r="C229" s="227"/>
      <c r="D229" s="225"/>
      <c r="E229" s="225"/>
      <c r="F229" s="226"/>
      <c r="G229" s="166"/>
      <c r="H229" s="226"/>
      <c r="I229" s="166"/>
      <c r="J229" s="226"/>
      <c r="K229" s="166"/>
      <c r="L229" s="226"/>
      <c r="M229" s="166"/>
      <c r="N229" s="226"/>
      <c r="O229" s="166"/>
      <c r="P229" s="226"/>
      <c r="Q229" s="166"/>
      <c r="R229" s="226"/>
      <c r="S229" s="1"/>
      <c r="T229" s="1"/>
      <c r="U229" s="1"/>
      <c r="V229" s="4"/>
      <c r="W229" s="4"/>
      <c r="X229" s="4"/>
      <c r="Y229" s="4"/>
      <c r="Z229" s="4"/>
      <c r="AA229" s="4"/>
      <c r="AB229" s="1"/>
      <c r="AC229" s="1"/>
      <c r="AD229" s="1"/>
      <c r="AE229" s="1"/>
      <c r="AF229" s="1"/>
      <c r="AG229" s="1"/>
      <c r="AH229" s="1"/>
      <c r="AI229" s="1"/>
    </row>
    <row r="230" spans="1:35" s="2" customFormat="1" ht="11.5" x14ac:dyDescent="0.25">
      <c r="A230" s="1"/>
      <c r="B230" s="227"/>
      <c r="C230" s="227"/>
      <c r="D230" s="225"/>
      <c r="E230" s="225"/>
      <c r="F230" s="226"/>
      <c r="G230" s="166"/>
      <c r="H230" s="226"/>
      <c r="I230" s="166"/>
      <c r="J230" s="226"/>
      <c r="K230" s="166"/>
      <c r="L230" s="226"/>
      <c r="M230" s="166"/>
      <c r="N230" s="226"/>
      <c r="O230" s="166"/>
      <c r="P230" s="226"/>
      <c r="Q230" s="166"/>
      <c r="R230" s="226"/>
      <c r="S230" s="1"/>
      <c r="T230" s="1"/>
      <c r="U230" s="1"/>
      <c r="V230" s="4"/>
      <c r="W230" s="4"/>
      <c r="X230" s="4"/>
      <c r="Y230" s="4"/>
      <c r="Z230" s="4"/>
      <c r="AA230" s="4"/>
      <c r="AB230" s="1"/>
      <c r="AC230" s="1"/>
      <c r="AD230" s="1"/>
      <c r="AE230" s="1"/>
      <c r="AF230" s="1"/>
      <c r="AG230" s="1"/>
      <c r="AH230" s="1"/>
      <c r="AI230" s="1"/>
    </row>
    <row r="231" spans="1:35" s="2" customFormat="1" ht="11.5" x14ac:dyDescent="0.25">
      <c r="A231" s="1"/>
      <c r="B231" s="227"/>
      <c r="C231" s="227"/>
      <c r="D231" s="225"/>
      <c r="E231" s="225"/>
      <c r="F231" s="226"/>
      <c r="G231" s="166"/>
      <c r="H231" s="226"/>
      <c r="I231" s="166"/>
      <c r="J231" s="226"/>
      <c r="K231" s="166"/>
      <c r="L231" s="226"/>
      <c r="M231" s="166"/>
      <c r="N231" s="226"/>
      <c r="O231" s="166"/>
      <c r="P231" s="226"/>
      <c r="Q231" s="166"/>
      <c r="R231" s="226"/>
      <c r="S231" s="1"/>
      <c r="T231" s="1"/>
      <c r="U231" s="1"/>
      <c r="V231" s="4"/>
      <c r="W231" s="4"/>
      <c r="X231" s="4"/>
      <c r="Y231" s="4"/>
      <c r="Z231" s="4"/>
      <c r="AA231" s="4"/>
      <c r="AB231" s="1"/>
      <c r="AC231" s="1"/>
      <c r="AD231" s="1"/>
      <c r="AE231" s="1"/>
      <c r="AF231" s="1"/>
      <c r="AG231" s="1"/>
      <c r="AH231" s="1"/>
      <c r="AI231" s="1"/>
    </row>
    <row r="232" spans="1:35" s="2" customFormat="1" ht="11.5" x14ac:dyDescent="0.25">
      <c r="A232" s="1"/>
      <c r="B232" s="227"/>
      <c r="C232" s="227"/>
      <c r="D232" s="225"/>
      <c r="E232" s="225"/>
      <c r="F232" s="226"/>
      <c r="G232" s="166"/>
      <c r="H232" s="226"/>
      <c r="I232" s="166"/>
      <c r="J232" s="226"/>
      <c r="K232" s="166"/>
      <c r="L232" s="226"/>
      <c r="M232" s="166"/>
      <c r="N232" s="226"/>
      <c r="O232" s="166"/>
      <c r="P232" s="226"/>
      <c r="Q232" s="166"/>
      <c r="R232" s="226"/>
      <c r="S232" s="1"/>
      <c r="T232" s="1"/>
      <c r="U232" s="1"/>
      <c r="V232" s="4"/>
      <c r="W232" s="4"/>
      <c r="X232" s="4"/>
      <c r="Y232" s="4"/>
      <c r="Z232" s="4"/>
      <c r="AA232" s="4"/>
      <c r="AB232" s="1"/>
      <c r="AC232" s="1"/>
      <c r="AD232" s="1"/>
      <c r="AE232" s="1"/>
      <c r="AF232" s="1"/>
      <c r="AG232" s="1"/>
      <c r="AH232" s="1"/>
      <c r="AI232" s="1"/>
    </row>
    <row r="233" spans="1:35" s="2" customFormat="1" ht="11.5" x14ac:dyDescent="0.25">
      <c r="A233" s="1"/>
      <c r="B233" s="227"/>
      <c r="C233" s="227"/>
      <c r="D233" s="225"/>
      <c r="E233" s="225"/>
      <c r="F233" s="226"/>
      <c r="G233" s="166"/>
      <c r="H233" s="226"/>
      <c r="I233" s="166"/>
      <c r="J233" s="226"/>
      <c r="K233" s="166"/>
      <c r="L233" s="226"/>
      <c r="M233" s="166"/>
      <c r="N233" s="226"/>
      <c r="O233" s="166"/>
      <c r="P233" s="226"/>
      <c r="Q233" s="166"/>
      <c r="R233" s="226"/>
      <c r="S233" s="1"/>
      <c r="T233" s="1"/>
      <c r="U233" s="1"/>
      <c r="V233" s="4"/>
      <c r="W233" s="4"/>
      <c r="X233" s="4"/>
      <c r="Y233" s="4"/>
      <c r="Z233" s="4"/>
      <c r="AA233" s="4"/>
      <c r="AB233" s="1"/>
      <c r="AC233" s="1"/>
      <c r="AD233" s="1"/>
      <c r="AE233" s="1"/>
      <c r="AF233" s="1"/>
      <c r="AG233" s="1"/>
      <c r="AH233" s="1"/>
      <c r="AI233" s="1"/>
    </row>
    <row r="234" spans="1:35" s="2" customFormat="1" ht="11.5" x14ac:dyDescent="0.25">
      <c r="A234" s="1"/>
      <c r="B234" s="227"/>
      <c r="C234" s="227"/>
      <c r="D234" s="225"/>
      <c r="E234" s="225"/>
      <c r="F234" s="226"/>
      <c r="G234" s="166"/>
      <c r="H234" s="226"/>
      <c r="I234" s="166"/>
      <c r="J234" s="226"/>
      <c r="K234" s="166"/>
      <c r="L234" s="226"/>
      <c r="M234" s="166"/>
      <c r="N234" s="226"/>
      <c r="O234" s="166"/>
      <c r="P234" s="226"/>
      <c r="Q234" s="166"/>
      <c r="R234" s="226"/>
      <c r="S234" s="1"/>
      <c r="T234" s="1"/>
      <c r="U234" s="1"/>
      <c r="V234" s="4"/>
      <c r="W234" s="4"/>
      <c r="X234" s="4"/>
      <c r="Y234" s="4"/>
      <c r="Z234" s="4"/>
      <c r="AA234" s="4"/>
      <c r="AB234" s="1"/>
      <c r="AC234" s="1"/>
      <c r="AD234" s="1"/>
      <c r="AE234" s="1"/>
      <c r="AF234" s="1"/>
      <c r="AG234" s="1"/>
      <c r="AH234" s="1"/>
      <c r="AI234" s="1"/>
    </row>
    <row r="235" spans="1:35" s="2" customFormat="1" ht="11.5" x14ac:dyDescent="0.25">
      <c r="A235" s="1"/>
      <c r="B235" s="227"/>
      <c r="C235" s="227"/>
      <c r="D235" s="225"/>
      <c r="E235" s="225"/>
      <c r="F235" s="226"/>
      <c r="G235" s="166"/>
      <c r="H235" s="226"/>
      <c r="I235" s="166"/>
      <c r="J235" s="226"/>
      <c r="K235" s="166"/>
      <c r="L235" s="226"/>
      <c r="M235" s="166"/>
      <c r="N235" s="226"/>
      <c r="O235" s="166"/>
      <c r="P235" s="226"/>
      <c r="Q235" s="166"/>
      <c r="R235" s="226"/>
      <c r="S235" s="1"/>
      <c r="T235" s="1"/>
      <c r="U235" s="1"/>
      <c r="V235" s="4"/>
      <c r="W235" s="4"/>
      <c r="X235" s="4"/>
      <c r="Y235" s="4"/>
      <c r="Z235" s="4"/>
      <c r="AA235" s="4"/>
      <c r="AB235" s="1"/>
      <c r="AC235" s="1"/>
      <c r="AD235" s="1"/>
      <c r="AE235" s="1"/>
      <c r="AF235" s="1"/>
      <c r="AG235" s="1"/>
      <c r="AH235" s="1"/>
      <c r="AI235" s="1"/>
    </row>
    <row r="236" spans="1:35" s="2" customFormat="1" ht="11.5" x14ac:dyDescent="0.25">
      <c r="A236" s="1"/>
      <c r="B236" s="227"/>
      <c r="C236" s="227"/>
      <c r="D236" s="225"/>
      <c r="E236" s="225"/>
      <c r="F236" s="226"/>
      <c r="G236" s="166"/>
      <c r="H236" s="226"/>
      <c r="I236" s="166"/>
      <c r="J236" s="226"/>
      <c r="K236" s="166"/>
      <c r="L236" s="226"/>
      <c r="M236" s="166"/>
      <c r="N236" s="226"/>
      <c r="O236" s="166"/>
      <c r="P236" s="226"/>
      <c r="Q236" s="166"/>
      <c r="R236" s="226"/>
      <c r="S236" s="1"/>
      <c r="T236" s="1"/>
      <c r="U236" s="1"/>
      <c r="V236" s="4"/>
      <c r="W236" s="4"/>
      <c r="X236" s="4"/>
      <c r="Y236" s="4"/>
      <c r="Z236" s="4"/>
      <c r="AA236" s="4"/>
      <c r="AB236" s="1"/>
      <c r="AC236" s="1"/>
      <c r="AD236" s="1"/>
      <c r="AE236" s="1"/>
      <c r="AF236" s="1"/>
      <c r="AG236" s="1"/>
      <c r="AH236" s="1"/>
      <c r="AI236" s="1"/>
    </row>
    <row r="237" spans="1:35" s="2" customFormat="1" ht="11.5" x14ac:dyDescent="0.25">
      <c r="A237" s="1"/>
      <c r="B237" s="227"/>
      <c r="C237" s="227"/>
      <c r="D237" s="225"/>
      <c r="E237" s="225"/>
      <c r="F237" s="226"/>
      <c r="G237" s="166"/>
      <c r="H237" s="226"/>
      <c r="I237" s="166"/>
      <c r="J237" s="226"/>
      <c r="K237" s="166"/>
      <c r="L237" s="226"/>
      <c r="M237" s="166"/>
      <c r="N237" s="226"/>
      <c r="O237" s="166"/>
      <c r="P237" s="226"/>
      <c r="Q237" s="166"/>
      <c r="R237" s="226"/>
      <c r="S237" s="1"/>
      <c r="T237" s="1"/>
      <c r="U237" s="1"/>
      <c r="V237" s="4"/>
      <c r="W237" s="4"/>
      <c r="X237" s="4"/>
      <c r="Y237" s="4"/>
      <c r="Z237" s="4"/>
      <c r="AA237" s="4"/>
      <c r="AB237" s="1"/>
      <c r="AC237" s="1"/>
      <c r="AD237" s="1"/>
      <c r="AE237" s="1"/>
      <c r="AF237" s="1"/>
      <c r="AG237" s="1"/>
      <c r="AH237" s="1"/>
      <c r="AI237" s="1"/>
    </row>
    <row r="238" spans="1:35" s="2" customFormat="1" ht="11.5" x14ac:dyDescent="0.25">
      <c r="A238" s="1"/>
      <c r="B238" s="227"/>
      <c r="C238" s="227"/>
      <c r="D238" s="225"/>
      <c r="E238" s="225"/>
      <c r="F238" s="226"/>
      <c r="G238" s="166"/>
      <c r="H238" s="226"/>
      <c r="I238" s="166"/>
      <c r="J238" s="226"/>
      <c r="K238" s="166"/>
      <c r="L238" s="226"/>
      <c r="M238" s="166"/>
      <c r="N238" s="226"/>
      <c r="O238" s="166"/>
      <c r="P238" s="226"/>
      <c r="Q238" s="166"/>
      <c r="R238" s="226"/>
      <c r="S238" s="1"/>
      <c r="T238" s="1"/>
      <c r="U238" s="1"/>
      <c r="V238" s="4"/>
      <c r="W238" s="4"/>
      <c r="X238" s="4"/>
      <c r="Y238" s="4"/>
      <c r="Z238" s="4"/>
      <c r="AA238" s="4"/>
      <c r="AB238" s="1"/>
      <c r="AC238" s="1"/>
      <c r="AD238" s="1"/>
      <c r="AE238" s="1"/>
      <c r="AF238" s="1"/>
      <c r="AG238" s="1"/>
      <c r="AH238" s="1"/>
      <c r="AI238" s="1"/>
    </row>
    <row r="239" spans="1:35" s="2" customFormat="1" ht="11.5" x14ac:dyDescent="0.25">
      <c r="A239" s="1"/>
      <c r="B239" s="227"/>
      <c r="C239" s="227"/>
      <c r="D239" s="225"/>
      <c r="E239" s="225"/>
      <c r="F239" s="226"/>
      <c r="G239" s="166"/>
      <c r="H239" s="226"/>
      <c r="I239" s="166"/>
      <c r="J239" s="226"/>
      <c r="K239" s="166"/>
      <c r="L239" s="226"/>
      <c r="M239" s="166"/>
      <c r="N239" s="226"/>
      <c r="O239" s="166"/>
      <c r="P239" s="226"/>
      <c r="Q239" s="166"/>
      <c r="R239" s="226"/>
      <c r="S239" s="1"/>
      <c r="T239" s="1"/>
      <c r="U239" s="1"/>
      <c r="V239" s="4"/>
      <c r="W239" s="4"/>
      <c r="X239" s="4"/>
      <c r="Y239" s="4"/>
      <c r="Z239" s="4"/>
      <c r="AA239" s="4"/>
      <c r="AB239" s="1"/>
      <c r="AC239" s="1"/>
      <c r="AD239" s="1"/>
      <c r="AE239" s="1"/>
      <c r="AF239" s="1"/>
      <c r="AG239" s="1"/>
      <c r="AH239" s="1"/>
      <c r="AI239" s="1"/>
    </row>
    <row r="240" spans="1:35" s="2" customFormat="1" ht="11.5" x14ac:dyDescent="0.25">
      <c r="A240" s="1"/>
      <c r="B240" s="227"/>
      <c r="C240" s="227"/>
      <c r="D240" s="225"/>
      <c r="E240" s="225"/>
      <c r="F240" s="226"/>
      <c r="G240" s="166"/>
      <c r="H240" s="226"/>
      <c r="I240" s="166"/>
      <c r="J240" s="226"/>
      <c r="K240" s="166"/>
      <c r="L240" s="226"/>
      <c r="M240" s="166"/>
      <c r="N240" s="226"/>
      <c r="O240" s="166"/>
      <c r="P240" s="226"/>
      <c r="Q240" s="166"/>
      <c r="R240" s="226"/>
      <c r="S240" s="1"/>
      <c r="T240" s="1"/>
      <c r="U240" s="1"/>
      <c r="V240" s="4"/>
      <c r="W240" s="4"/>
      <c r="X240" s="4"/>
      <c r="Y240" s="4"/>
      <c r="Z240" s="4"/>
      <c r="AA240" s="4"/>
      <c r="AB240" s="1"/>
      <c r="AC240" s="1"/>
      <c r="AD240" s="1"/>
      <c r="AE240" s="1"/>
      <c r="AF240" s="1"/>
      <c r="AG240" s="1"/>
      <c r="AH240" s="1"/>
      <c r="AI240" s="1"/>
    </row>
    <row r="241" spans="1:35" s="2" customFormat="1" ht="11.5" x14ac:dyDescent="0.25">
      <c r="A241" s="1"/>
      <c r="B241" s="227"/>
      <c r="C241" s="227"/>
      <c r="D241" s="225"/>
      <c r="E241" s="225"/>
      <c r="F241" s="226"/>
      <c r="G241" s="166"/>
      <c r="H241" s="226"/>
      <c r="I241" s="166"/>
      <c r="J241" s="226"/>
      <c r="K241" s="166"/>
      <c r="L241" s="226"/>
      <c r="M241" s="166"/>
      <c r="N241" s="226"/>
      <c r="O241" s="166"/>
      <c r="P241" s="226"/>
      <c r="Q241" s="166"/>
      <c r="R241" s="226"/>
      <c r="S241" s="1"/>
      <c r="T241" s="1"/>
      <c r="U241" s="1"/>
      <c r="V241" s="4"/>
      <c r="W241" s="4"/>
      <c r="X241" s="4"/>
      <c r="Y241" s="4"/>
      <c r="Z241" s="4"/>
      <c r="AA241" s="4"/>
      <c r="AB241" s="1"/>
      <c r="AC241" s="1"/>
      <c r="AD241" s="1"/>
      <c r="AE241" s="1"/>
      <c r="AF241" s="1"/>
      <c r="AG241" s="1"/>
      <c r="AH241" s="1"/>
      <c r="AI241" s="1"/>
    </row>
    <row r="242" spans="1:35" s="2" customFormat="1" ht="11.5" x14ac:dyDescent="0.25">
      <c r="A242" s="1"/>
      <c r="B242" s="227"/>
      <c r="C242" s="227"/>
      <c r="D242" s="225"/>
      <c r="E242" s="225"/>
      <c r="F242" s="226"/>
      <c r="G242" s="166"/>
      <c r="H242" s="226"/>
      <c r="I242" s="166"/>
      <c r="J242" s="226"/>
      <c r="K242" s="166"/>
      <c r="L242" s="226"/>
      <c r="M242" s="166"/>
      <c r="N242" s="226"/>
      <c r="O242" s="166"/>
      <c r="P242" s="226"/>
      <c r="Q242" s="166"/>
      <c r="R242" s="226"/>
      <c r="S242" s="1"/>
      <c r="T242" s="1"/>
      <c r="U242" s="1"/>
      <c r="V242" s="4"/>
      <c r="W242" s="4"/>
      <c r="X242" s="4"/>
      <c r="Y242" s="4"/>
      <c r="Z242" s="4"/>
      <c r="AA242" s="4"/>
      <c r="AB242" s="1"/>
      <c r="AC242" s="1"/>
      <c r="AD242" s="1"/>
      <c r="AE242" s="1"/>
      <c r="AF242" s="1"/>
      <c r="AG242" s="1"/>
      <c r="AH242" s="1"/>
      <c r="AI242" s="1"/>
    </row>
    <row r="243" spans="1:35" s="2" customFormat="1" ht="11.5" x14ac:dyDescent="0.25">
      <c r="A243" s="1"/>
      <c r="B243" s="227"/>
      <c r="C243" s="227"/>
      <c r="D243" s="225"/>
      <c r="E243" s="225"/>
      <c r="F243" s="226"/>
      <c r="G243" s="166"/>
      <c r="H243" s="226"/>
      <c r="I243" s="166"/>
      <c r="J243" s="226"/>
      <c r="K243" s="166"/>
      <c r="L243" s="226"/>
      <c r="M243" s="166"/>
      <c r="N243" s="226"/>
      <c r="O243" s="166"/>
      <c r="P243" s="226"/>
      <c r="Q243" s="166"/>
      <c r="R243" s="226"/>
      <c r="S243" s="1"/>
      <c r="T243" s="1"/>
      <c r="U243" s="1"/>
      <c r="V243" s="4"/>
      <c r="W243" s="4"/>
      <c r="X243" s="4"/>
      <c r="Y243" s="4"/>
      <c r="Z243" s="4"/>
      <c r="AA243" s="4"/>
      <c r="AB243" s="1"/>
      <c r="AC243" s="1"/>
      <c r="AD243" s="1"/>
      <c r="AE243" s="1"/>
      <c r="AF243" s="1"/>
      <c r="AG243" s="1"/>
      <c r="AH243" s="1"/>
      <c r="AI243" s="1"/>
    </row>
    <row r="244" spans="1:35" s="2" customFormat="1" ht="11.5" x14ac:dyDescent="0.25">
      <c r="A244" s="1"/>
      <c r="B244" s="227"/>
      <c r="C244" s="227"/>
      <c r="D244" s="225"/>
      <c r="E244" s="225"/>
      <c r="F244" s="226"/>
      <c r="G244" s="166"/>
      <c r="H244" s="226"/>
      <c r="I244" s="166"/>
      <c r="J244" s="226"/>
      <c r="K244" s="166"/>
      <c r="L244" s="226"/>
      <c r="M244" s="166"/>
      <c r="N244" s="226"/>
      <c r="O244" s="166"/>
      <c r="P244" s="226"/>
      <c r="Q244" s="166"/>
      <c r="R244" s="226"/>
      <c r="S244" s="1"/>
      <c r="T244" s="1"/>
      <c r="U244" s="1"/>
      <c r="V244" s="4"/>
      <c r="W244" s="4"/>
      <c r="X244" s="4"/>
      <c r="Y244" s="4"/>
      <c r="Z244" s="4"/>
      <c r="AA244" s="4"/>
      <c r="AB244" s="1"/>
      <c r="AC244" s="1"/>
      <c r="AD244" s="1"/>
      <c r="AE244" s="1"/>
      <c r="AF244" s="1"/>
      <c r="AG244" s="1"/>
      <c r="AH244" s="1"/>
      <c r="AI244" s="1"/>
    </row>
    <row r="245" spans="1:35" s="2" customFormat="1" ht="11.5" x14ac:dyDescent="0.25">
      <c r="A245" s="1"/>
      <c r="B245" s="227"/>
      <c r="C245" s="227"/>
      <c r="D245" s="225"/>
      <c r="E245" s="225"/>
      <c r="F245" s="226"/>
      <c r="G245" s="166"/>
      <c r="H245" s="226"/>
      <c r="I245" s="166"/>
      <c r="J245" s="226"/>
      <c r="K245" s="166"/>
      <c r="L245" s="226"/>
      <c r="M245" s="166"/>
      <c r="N245" s="226"/>
      <c r="O245" s="166"/>
      <c r="P245" s="226"/>
      <c r="Q245" s="166"/>
      <c r="R245" s="226"/>
      <c r="S245" s="1"/>
      <c r="T245" s="1"/>
      <c r="U245" s="1"/>
      <c r="V245" s="4"/>
      <c r="W245" s="4"/>
      <c r="X245" s="4"/>
      <c r="Y245" s="4"/>
      <c r="Z245" s="4"/>
      <c r="AA245" s="4"/>
      <c r="AB245" s="1"/>
      <c r="AC245" s="1"/>
      <c r="AD245" s="1"/>
      <c r="AE245" s="1"/>
      <c r="AF245" s="1"/>
      <c r="AG245" s="1"/>
      <c r="AH245" s="1"/>
      <c r="AI245" s="1"/>
    </row>
    <row r="246" spans="1:35" s="2" customFormat="1" ht="11.5" x14ac:dyDescent="0.25">
      <c r="A246" s="1"/>
      <c r="B246" s="227"/>
      <c r="C246" s="227"/>
      <c r="D246" s="225"/>
      <c r="E246" s="225"/>
      <c r="F246" s="226"/>
      <c r="G246" s="166"/>
      <c r="H246" s="226"/>
      <c r="I246" s="166"/>
      <c r="J246" s="226"/>
      <c r="K246" s="166"/>
      <c r="L246" s="226"/>
      <c r="M246" s="166"/>
      <c r="N246" s="226"/>
      <c r="O246" s="166"/>
      <c r="P246" s="226"/>
      <c r="Q246" s="166"/>
      <c r="R246" s="226"/>
      <c r="S246" s="1"/>
      <c r="T246" s="1"/>
      <c r="U246" s="1"/>
      <c r="V246" s="4"/>
      <c r="W246" s="4"/>
      <c r="X246" s="4"/>
      <c r="Y246" s="4"/>
      <c r="Z246" s="4"/>
      <c r="AA246" s="4"/>
      <c r="AB246" s="1"/>
      <c r="AC246" s="1"/>
      <c r="AD246" s="1"/>
      <c r="AE246" s="1"/>
      <c r="AF246" s="1"/>
      <c r="AG246" s="1"/>
      <c r="AH246" s="1"/>
      <c r="AI246" s="1"/>
    </row>
    <row r="247" spans="1:35" s="2" customFormat="1" ht="11.5" x14ac:dyDescent="0.25">
      <c r="A247" s="1"/>
      <c r="B247" s="227"/>
      <c r="C247" s="227"/>
      <c r="D247" s="225"/>
      <c r="E247" s="225"/>
      <c r="F247" s="226"/>
      <c r="G247" s="166"/>
      <c r="H247" s="226"/>
      <c r="I247" s="166"/>
      <c r="J247" s="226"/>
      <c r="K247" s="166"/>
      <c r="L247" s="226"/>
      <c r="M247" s="166"/>
      <c r="N247" s="226"/>
      <c r="O247" s="166"/>
      <c r="P247" s="226"/>
      <c r="Q247" s="166"/>
      <c r="R247" s="226"/>
      <c r="S247" s="1"/>
      <c r="T247" s="1"/>
      <c r="U247" s="1"/>
      <c r="V247" s="4"/>
      <c r="W247" s="4"/>
      <c r="X247" s="4"/>
      <c r="Y247" s="4"/>
      <c r="Z247" s="4"/>
      <c r="AA247" s="4"/>
      <c r="AB247" s="1"/>
      <c r="AC247" s="1"/>
      <c r="AD247" s="1"/>
      <c r="AE247" s="1"/>
      <c r="AF247" s="1"/>
      <c r="AG247" s="1"/>
      <c r="AH247" s="1"/>
      <c r="AI247" s="1"/>
    </row>
    <row r="248" spans="1:35" s="2" customFormat="1" ht="11.5" x14ac:dyDescent="0.25">
      <c r="A248" s="1"/>
      <c r="B248" s="227"/>
      <c r="C248" s="227"/>
      <c r="D248" s="225"/>
      <c r="E248" s="225"/>
      <c r="F248" s="226"/>
      <c r="G248" s="166"/>
      <c r="H248" s="226"/>
      <c r="I248" s="166"/>
      <c r="J248" s="226"/>
      <c r="K248" s="166"/>
      <c r="L248" s="226"/>
      <c r="M248" s="166"/>
      <c r="N248" s="226"/>
      <c r="O248" s="166"/>
      <c r="P248" s="226"/>
      <c r="Q248" s="166"/>
      <c r="R248" s="226"/>
      <c r="S248" s="1"/>
      <c r="T248" s="1"/>
      <c r="U248" s="1"/>
      <c r="V248" s="4"/>
      <c r="W248" s="4"/>
      <c r="X248" s="4"/>
      <c r="Y248" s="4"/>
      <c r="Z248" s="4"/>
      <c r="AA248" s="4"/>
      <c r="AB248" s="1"/>
      <c r="AC248" s="1"/>
      <c r="AD248" s="1"/>
      <c r="AE248" s="1"/>
      <c r="AF248" s="1"/>
      <c r="AG248" s="1"/>
      <c r="AH248" s="1"/>
      <c r="AI248" s="1"/>
    </row>
    <row r="249" spans="1:35" s="2" customFormat="1" ht="11.5" x14ac:dyDescent="0.25">
      <c r="A249" s="1"/>
      <c r="B249" s="227"/>
      <c r="C249" s="227"/>
      <c r="D249" s="225"/>
      <c r="E249" s="225"/>
      <c r="F249" s="226"/>
      <c r="G249" s="166"/>
      <c r="H249" s="226"/>
      <c r="I249" s="166"/>
      <c r="J249" s="226"/>
      <c r="K249" s="166"/>
      <c r="L249" s="226"/>
      <c r="M249" s="166"/>
      <c r="N249" s="226"/>
      <c r="O249" s="166"/>
      <c r="P249" s="226"/>
      <c r="Q249" s="166"/>
      <c r="R249" s="226"/>
      <c r="S249" s="1"/>
      <c r="T249" s="1"/>
      <c r="U249" s="1"/>
      <c r="V249" s="4"/>
      <c r="W249" s="4"/>
      <c r="X249" s="4"/>
      <c r="Y249" s="4"/>
      <c r="Z249" s="4"/>
      <c r="AA249" s="4"/>
      <c r="AB249" s="1"/>
      <c r="AC249" s="1"/>
      <c r="AD249" s="1"/>
      <c r="AE249" s="1"/>
      <c r="AF249" s="1"/>
      <c r="AG249" s="1"/>
      <c r="AH249" s="1"/>
      <c r="AI249" s="1"/>
    </row>
    <row r="250" spans="1:35" s="2" customFormat="1" ht="11.5" x14ac:dyDescent="0.25">
      <c r="A250" s="1"/>
      <c r="B250" s="227"/>
      <c r="C250" s="227"/>
      <c r="D250" s="225"/>
      <c r="E250" s="225"/>
      <c r="F250" s="226"/>
      <c r="G250" s="166"/>
      <c r="H250" s="226"/>
      <c r="I250" s="166"/>
      <c r="J250" s="226"/>
      <c r="K250" s="166"/>
      <c r="L250" s="226"/>
      <c r="M250" s="166"/>
      <c r="N250" s="226"/>
      <c r="O250" s="166"/>
      <c r="P250" s="226"/>
      <c r="Q250" s="166"/>
      <c r="R250" s="226"/>
      <c r="S250" s="1"/>
      <c r="T250" s="1"/>
      <c r="U250" s="1"/>
      <c r="V250" s="4"/>
      <c r="W250" s="4"/>
      <c r="X250" s="4"/>
      <c r="Y250" s="4"/>
      <c r="Z250" s="4"/>
      <c r="AA250" s="4"/>
      <c r="AB250" s="1"/>
      <c r="AC250" s="1"/>
      <c r="AD250" s="1"/>
      <c r="AE250" s="1"/>
      <c r="AF250" s="1"/>
      <c r="AG250" s="1"/>
      <c r="AH250" s="1"/>
      <c r="AI250" s="1"/>
    </row>
    <row r="251" spans="1:35" s="2" customFormat="1" ht="11.5" x14ac:dyDescent="0.25">
      <c r="A251" s="1"/>
      <c r="B251" s="227"/>
      <c r="C251" s="227"/>
      <c r="D251" s="225"/>
      <c r="E251" s="225"/>
      <c r="F251" s="226"/>
      <c r="G251" s="166"/>
      <c r="H251" s="226"/>
      <c r="I251" s="166"/>
      <c r="J251" s="226"/>
      <c r="K251" s="166"/>
      <c r="L251" s="226"/>
      <c r="M251" s="166"/>
      <c r="N251" s="226"/>
      <c r="O251" s="166"/>
      <c r="P251" s="226"/>
      <c r="Q251" s="166"/>
      <c r="R251" s="226"/>
      <c r="S251" s="1"/>
      <c r="T251" s="1"/>
      <c r="U251" s="1"/>
      <c r="V251" s="4"/>
      <c r="W251" s="4"/>
      <c r="X251" s="4"/>
      <c r="Y251" s="4"/>
      <c r="Z251" s="4"/>
      <c r="AA251" s="4"/>
      <c r="AB251" s="1"/>
      <c r="AC251" s="1"/>
      <c r="AD251" s="1"/>
      <c r="AE251" s="1"/>
      <c r="AF251" s="1"/>
      <c r="AG251" s="1"/>
      <c r="AH251" s="1"/>
      <c r="AI251" s="1"/>
    </row>
    <row r="252" spans="1:35" s="2" customFormat="1" ht="11.5" x14ac:dyDescent="0.25">
      <c r="A252" s="1"/>
      <c r="B252" s="227"/>
      <c r="C252" s="227"/>
      <c r="D252" s="225"/>
      <c r="E252" s="225"/>
      <c r="F252" s="226"/>
      <c r="G252" s="166"/>
      <c r="H252" s="226"/>
      <c r="I252" s="166"/>
      <c r="J252" s="226"/>
      <c r="K252" s="166"/>
      <c r="L252" s="226"/>
      <c r="M252" s="166"/>
      <c r="N252" s="226"/>
      <c r="O252" s="166"/>
      <c r="P252" s="226"/>
      <c r="Q252" s="166"/>
      <c r="R252" s="226"/>
      <c r="S252" s="1"/>
      <c r="T252" s="1"/>
      <c r="U252" s="1"/>
      <c r="V252" s="4"/>
      <c r="W252" s="4"/>
      <c r="X252" s="4"/>
      <c r="Y252" s="4"/>
      <c r="Z252" s="4"/>
      <c r="AA252" s="4"/>
      <c r="AB252" s="1"/>
      <c r="AC252" s="1"/>
      <c r="AD252" s="1"/>
      <c r="AE252" s="1"/>
      <c r="AF252" s="1"/>
      <c r="AG252" s="1"/>
      <c r="AH252" s="1"/>
      <c r="AI252" s="1"/>
    </row>
    <row r="253" spans="1:35" s="2" customFormat="1" ht="11.5" x14ac:dyDescent="0.25">
      <c r="A253" s="1"/>
      <c r="B253" s="227"/>
      <c r="C253" s="227"/>
      <c r="D253" s="225"/>
      <c r="E253" s="225"/>
      <c r="F253" s="226"/>
      <c r="G253" s="166"/>
      <c r="H253" s="226"/>
      <c r="I253" s="166"/>
      <c r="J253" s="226"/>
      <c r="K253" s="166"/>
      <c r="L253" s="226"/>
      <c r="M253" s="166"/>
      <c r="N253" s="226"/>
      <c r="O253" s="166"/>
      <c r="P253" s="226"/>
      <c r="Q253" s="166"/>
      <c r="R253" s="226"/>
      <c r="S253" s="1"/>
      <c r="T253" s="1"/>
      <c r="U253" s="1"/>
      <c r="V253" s="4"/>
      <c r="W253" s="4"/>
      <c r="X253" s="4"/>
      <c r="Y253" s="4"/>
      <c r="Z253" s="4"/>
      <c r="AA253" s="4"/>
      <c r="AB253" s="1"/>
      <c r="AC253" s="1"/>
      <c r="AD253" s="1"/>
      <c r="AE253" s="1"/>
      <c r="AF253" s="1"/>
      <c r="AG253" s="1"/>
      <c r="AH253" s="1"/>
      <c r="AI253" s="1"/>
    </row>
    <row r="254" spans="1:35" s="2" customFormat="1" ht="11.5" x14ac:dyDescent="0.25">
      <c r="A254" s="1"/>
      <c r="B254" s="227"/>
      <c r="C254" s="227"/>
      <c r="D254" s="225"/>
      <c r="E254" s="225"/>
      <c r="F254" s="226"/>
      <c r="G254" s="166"/>
      <c r="H254" s="226"/>
      <c r="I254" s="166"/>
      <c r="J254" s="226"/>
      <c r="K254" s="166"/>
      <c r="L254" s="226"/>
      <c r="M254" s="166"/>
      <c r="N254" s="226"/>
      <c r="O254" s="166"/>
      <c r="P254" s="226"/>
      <c r="Q254" s="166"/>
      <c r="R254" s="226"/>
      <c r="S254" s="1"/>
      <c r="T254" s="1"/>
      <c r="U254" s="1"/>
      <c r="V254" s="4"/>
      <c r="W254" s="4"/>
      <c r="X254" s="4"/>
      <c r="Y254" s="4"/>
      <c r="Z254" s="4"/>
      <c r="AA254" s="4"/>
      <c r="AB254" s="1"/>
      <c r="AC254" s="1"/>
      <c r="AD254" s="1"/>
      <c r="AE254" s="1"/>
      <c r="AF254" s="1"/>
      <c r="AG254" s="1"/>
      <c r="AH254" s="1"/>
      <c r="AI254" s="1"/>
    </row>
    <row r="255" spans="1:35" s="2" customFormat="1" ht="11.5" x14ac:dyDescent="0.25">
      <c r="A255" s="1"/>
      <c r="B255" s="227"/>
      <c r="C255" s="227"/>
      <c r="D255" s="225"/>
      <c r="E255" s="225"/>
      <c r="F255" s="226"/>
      <c r="G255" s="166"/>
      <c r="H255" s="226"/>
      <c r="I255" s="166"/>
      <c r="J255" s="226"/>
      <c r="K255" s="166"/>
      <c r="L255" s="226"/>
      <c r="M255" s="166"/>
      <c r="N255" s="226"/>
      <c r="O255" s="166"/>
      <c r="P255" s="226"/>
      <c r="Q255" s="166"/>
      <c r="R255" s="226"/>
      <c r="S255" s="1"/>
      <c r="T255" s="1"/>
      <c r="U255" s="1"/>
      <c r="V255" s="4"/>
      <c r="W255" s="4"/>
      <c r="X255" s="4"/>
      <c r="Y255" s="4"/>
      <c r="Z255" s="4"/>
      <c r="AA255" s="4"/>
      <c r="AB255" s="1"/>
      <c r="AC255" s="1"/>
      <c r="AD255" s="1"/>
      <c r="AE255" s="1"/>
      <c r="AF255" s="1"/>
      <c r="AG255" s="1"/>
      <c r="AH255" s="1"/>
      <c r="AI255" s="1"/>
    </row>
    <row r="256" spans="1:35" s="2" customFormat="1" ht="11.5" x14ac:dyDescent="0.25">
      <c r="A256" s="1"/>
      <c r="B256" s="227"/>
      <c r="C256" s="227"/>
      <c r="D256" s="225"/>
      <c r="E256" s="225"/>
      <c r="F256" s="226"/>
      <c r="G256" s="166"/>
      <c r="H256" s="226"/>
      <c r="I256" s="166"/>
      <c r="J256" s="226"/>
      <c r="K256" s="166"/>
      <c r="L256" s="226"/>
      <c r="M256" s="166"/>
      <c r="N256" s="226"/>
      <c r="O256" s="166"/>
      <c r="P256" s="226"/>
      <c r="Q256" s="166"/>
      <c r="R256" s="226"/>
      <c r="S256" s="1"/>
      <c r="T256" s="1"/>
      <c r="U256" s="1"/>
      <c r="V256" s="4"/>
      <c r="W256" s="4"/>
      <c r="X256" s="4"/>
      <c r="Y256" s="4"/>
      <c r="Z256" s="4"/>
      <c r="AA256" s="4"/>
      <c r="AB256" s="1"/>
      <c r="AC256" s="1"/>
      <c r="AD256" s="1"/>
      <c r="AE256" s="1"/>
      <c r="AF256" s="1"/>
      <c r="AG256" s="1"/>
      <c r="AH256" s="1"/>
      <c r="AI256" s="1"/>
    </row>
    <row r="257" spans="1:35" s="2" customFormat="1" ht="11.5" x14ac:dyDescent="0.25">
      <c r="A257" s="1"/>
      <c r="B257" s="227"/>
      <c r="C257" s="227"/>
      <c r="D257" s="225"/>
      <c r="E257" s="225"/>
      <c r="F257" s="226"/>
      <c r="G257" s="166"/>
      <c r="H257" s="226"/>
      <c r="I257" s="166"/>
      <c r="J257" s="226"/>
      <c r="K257" s="166"/>
      <c r="L257" s="226"/>
      <c r="M257" s="166"/>
      <c r="N257" s="226"/>
      <c r="O257" s="166"/>
      <c r="P257" s="226"/>
      <c r="Q257" s="166"/>
      <c r="R257" s="226"/>
      <c r="S257" s="1"/>
      <c r="T257" s="1"/>
      <c r="U257" s="1"/>
      <c r="V257" s="4"/>
      <c r="W257" s="4"/>
      <c r="X257" s="4"/>
      <c r="Y257" s="4"/>
      <c r="Z257" s="4"/>
      <c r="AA257" s="4"/>
      <c r="AB257" s="1"/>
      <c r="AC257" s="1"/>
      <c r="AD257" s="1"/>
      <c r="AE257" s="1"/>
      <c r="AF257" s="1"/>
      <c r="AG257" s="1"/>
      <c r="AH257" s="1"/>
      <c r="AI257" s="1"/>
    </row>
    <row r="258" spans="1:35" s="2" customFormat="1" ht="11.5" x14ac:dyDescent="0.25">
      <c r="A258" s="1"/>
      <c r="B258" s="227"/>
      <c r="C258" s="227"/>
      <c r="D258" s="225"/>
      <c r="E258" s="225"/>
      <c r="F258" s="226"/>
      <c r="G258" s="166"/>
      <c r="H258" s="226"/>
      <c r="I258" s="166"/>
      <c r="J258" s="226"/>
      <c r="K258" s="166"/>
      <c r="L258" s="226"/>
      <c r="M258" s="166"/>
      <c r="N258" s="226"/>
      <c r="O258" s="166"/>
      <c r="P258" s="226"/>
      <c r="Q258" s="166"/>
      <c r="R258" s="226"/>
      <c r="S258" s="1"/>
      <c r="T258" s="1"/>
      <c r="U258" s="1"/>
      <c r="V258" s="4"/>
      <c r="W258" s="4"/>
      <c r="X258" s="4"/>
      <c r="Y258" s="4"/>
      <c r="Z258" s="4"/>
      <c r="AA258" s="4"/>
      <c r="AB258" s="1"/>
      <c r="AC258" s="1"/>
      <c r="AD258" s="1"/>
      <c r="AE258" s="1"/>
      <c r="AF258" s="1"/>
      <c r="AG258" s="1"/>
      <c r="AH258" s="1"/>
      <c r="AI258" s="1"/>
    </row>
    <row r="259" spans="1:35" s="2" customFormat="1" ht="11.5" x14ac:dyDescent="0.25">
      <c r="A259" s="1"/>
      <c r="B259" s="227"/>
      <c r="C259" s="227"/>
      <c r="D259" s="225"/>
      <c r="E259" s="225"/>
      <c r="F259" s="226"/>
      <c r="G259" s="166"/>
      <c r="H259" s="226"/>
      <c r="I259" s="166"/>
      <c r="J259" s="226"/>
      <c r="K259" s="166"/>
      <c r="L259" s="226"/>
      <c r="M259" s="166"/>
      <c r="N259" s="226"/>
      <c r="O259" s="166"/>
      <c r="P259" s="226"/>
      <c r="Q259" s="166"/>
      <c r="R259" s="226"/>
      <c r="S259" s="1"/>
      <c r="T259" s="1"/>
      <c r="U259" s="1"/>
      <c r="V259" s="4"/>
      <c r="W259" s="4"/>
      <c r="X259" s="4"/>
      <c r="Y259" s="4"/>
      <c r="Z259" s="4"/>
      <c r="AA259" s="4"/>
      <c r="AB259" s="1"/>
      <c r="AC259" s="1"/>
      <c r="AD259" s="1"/>
      <c r="AE259" s="1"/>
      <c r="AF259" s="1"/>
      <c r="AG259" s="1"/>
      <c r="AH259" s="1"/>
      <c r="AI259" s="1"/>
    </row>
    <row r="260" spans="1:35" s="2" customFormat="1" ht="11.5" x14ac:dyDescent="0.25">
      <c r="A260" s="1"/>
      <c r="B260" s="227"/>
      <c r="C260" s="227"/>
      <c r="D260" s="225"/>
      <c r="E260" s="225"/>
      <c r="F260" s="226"/>
      <c r="G260" s="166"/>
      <c r="H260" s="226"/>
      <c r="I260" s="166"/>
      <c r="J260" s="226"/>
      <c r="K260" s="166"/>
      <c r="L260" s="226"/>
      <c r="M260" s="166"/>
      <c r="N260" s="226"/>
      <c r="O260" s="166"/>
      <c r="P260" s="226"/>
      <c r="Q260" s="166"/>
      <c r="R260" s="226"/>
      <c r="S260" s="1"/>
      <c r="T260" s="1"/>
      <c r="U260" s="1"/>
      <c r="V260" s="4"/>
      <c r="W260" s="4"/>
      <c r="X260" s="4"/>
      <c r="Y260" s="4"/>
      <c r="Z260" s="4"/>
      <c r="AA260" s="4"/>
      <c r="AB260" s="1"/>
      <c r="AC260" s="1"/>
      <c r="AD260" s="1"/>
      <c r="AE260" s="1"/>
      <c r="AF260" s="1"/>
      <c r="AG260" s="1"/>
      <c r="AH260" s="1"/>
      <c r="AI260" s="1"/>
    </row>
    <row r="261" spans="1:35" s="2" customFormat="1" ht="11.5" x14ac:dyDescent="0.25">
      <c r="A261" s="1"/>
      <c r="B261" s="227"/>
      <c r="C261" s="227"/>
      <c r="D261" s="225"/>
      <c r="E261" s="225"/>
      <c r="F261" s="226"/>
      <c r="G261" s="166"/>
      <c r="H261" s="226"/>
      <c r="I261" s="166"/>
      <c r="J261" s="226"/>
      <c r="K261" s="166"/>
      <c r="L261" s="226"/>
      <c r="M261" s="166"/>
      <c r="N261" s="226"/>
      <c r="O261" s="166"/>
      <c r="P261" s="226"/>
      <c r="Q261" s="166"/>
      <c r="R261" s="226"/>
      <c r="S261" s="1"/>
      <c r="T261" s="1"/>
      <c r="U261" s="1"/>
      <c r="V261" s="4"/>
      <c r="W261" s="4"/>
      <c r="X261" s="4"/>
      <c r="Y261" s="4"/>
      <c r="Z261" s="4"/>
      <c r="AA261" s="4"/>
      <c r="AB261" s="1"/>
      <c r="AC261" s="1"/>
      <c r="AD261" s="1"/>
      <c r="AE261" s="1"/>
      <c r="AF261" s="1"/>
      <c r="AG261" s="1"/>
      <c r="AH261" s="1"/>
      <c r="AI261" s="1"/>
    </row>
    <row r="262" spans="1:35" s="2" customFormat="1" ht="11.5" x14ac:dyDescent="0.25">
      <c r="A262" s="1"/>
      <c r="B262" s="227"/>
      <c r="C262" s="227"/>
      <c r="D262" s="225"/>
      <c r="E262" s="225"/>
      <c r="F262" s="226"/>
      <c r="G262" s="166"/>
      <c r="H262" s="226"/>
      <c r="I262" s="166"/>
      <c r="J262" s="226"/>
      <c r="K262" s="166"/>
      <c r="L262" s="226"/>
      <c r="M262" s="166"/>
      <c r="N262" s="226"/>
      <c r="O262" s="166"/>
      <c r="P262" s="226"/>
      <c r="Q262" s="166"/>
      <c r="R262" s="226"/>
      <c r="S262" s="1"/>
      <c r="T262" s="1"/>
      <c r="U262" s="1"/>
      <c r="V262" s="4"/>
      <c r="W262" s="4"/>
      <c r="X262" s="4"/>
      <c r="Y262" s="4"/>
      <c r="Z262" s="4"/>
      <c r="AA262" s="4"/>
      <c r="AB262" s="1"/>
      <c r="AC262" s="1"/>
      <c r="AD262" s="1"/>
      <c r="AE262" s="1"/>
      <c r="AF262" s="1"/>
      <c r="AG262" s="1"/>
      <c r="AH262" s="1"/>
      <c r="AI262" s="1"/>
    </row>
    <row r="263" spans="1:35" s="2" customFormat="1" ht="11.5" x14ac:dyDescent="0.25">
      <c r="A263" s="1"/>
      <c r="B263" s="227"/>
      <c r="C263" s="227"/>
      <c r="D263" s="225"/>
      <c r="E263" s="225"/>
      <c r="F263" s="226"/>
      <c r="G263" s="166"/>
      <c r="H263" s="226"/>
      <c r="I263" s="166"/>
      <c r="J263" s="226"/>
      <c r="K263" s="166"/>
      <c r="L263" s="226"/>
      <c r="M263" s="166"/>
      <c r="N263" s="226"/>
      <c r="O263" s="166"/>
      <c r="P263" s="226"/>
      <c r="Q263" s="166"/>
      <c r="R263" s="226"/>
      <c r="S263" s="1"/>
      <c r="T263" s="1"/>
      <c r="U263" s="1"/>
      <c r="V263" s="4"/>
      <c r="W263" s="4"/>
      <c r="X263" s="4"/>
      <c r="Y263" s="4"/>
      <c r="Z263" s="4"/>
      <c r="AA263" s="4"/>
      <c r="AB263" s="1"/>
      <c r="AC263" s="1"/>
      <c r="AD263" s="1"/>
      <c r="AE263" s="1"/>
      <c r="AF263" s="1"/>
      <c r="AG263" s="1"/>
      <c r="AH263" s="1"/>
      <c r="AI263" s="1"/>
    </row>
    <row r="264" spans="1:35" s="2" customFormat="1" ht="11.5" x14ac:dyDescent="0.25">
      <c r="A264" s="1"/>
      <c r="B264" s="227"/>
      <c r="C264" s="227"/>
      <c r="D264" s="225"/>
      <c r="E264" s="225"/>
      <c r="F264" s="226"/>
      <c r="G264" s="166"/>
      <c r="H264" s="226"/>
      <c r="I264" s="166"/>
      <c r="J264" s="226"/>
      <c r="K264" s="166"/>
      <c r="L264" s="226"/>
      <c r="M264" s="166"/>
      <c r="N264" s="226"/>
      <c r="O264" s="166"/>
      <c r="P264" s="226"/>
      <c r="Q264" s="166"/>
      <c r="R264" s="226"/>
      <c r="S264" s="1"/>
      <c r="T264" s="1"/>
      <c r="U264" s="1"/>
      <c r="V264" s="4"/>
      <c r="W264" s="4"/>
      <c r="X264" s="4"/>
      <c r="Y264" s="4"/>
      <c r="Z264" s="4"/>
      <c r="AA264" s="4"/>
      <c r="AB264" s="1"/>
      <c r="AC264" s="1"/>
      <c r="AD264" s="1"/>
      <c r="AE264" s="1"/>
      <c r="AF264" s="1"/>
      <c r="AG264" s="1"/>
      <c r="AH264" s="1"/>
      <c r="AI264" s="1"/>
    </row>
    <row r="265" spans="1:35" s="2" customFormat="1" ht="11.5" x14ac:dyDescent="0.25">
      <c r="A265" s="1"/>
      <c r="B265" s="227"/>
      <c r="C265" s="227"/>
      <c r="D265" s="225"/>
      <c r="E265" s="225"/>
      <c r="F265" s="226"/>
      <c r="G265" s="166"/>
      <c r="H265" s="226"/>
      <c r="I265" s="166"/>
      <c r="J265" s="226"/>
      <c r="K265" s="166"/>
      <c r="L265" s="226"/>
      <c r="M265" s="166"/>
      <c r="N265" s="226"/>
      <c r="O265" s="166"/>
      <c r="P265" s="226"/>
      <c r="Q265" s="166"/>
      <c r="R265" s="226"/>
      <c r="S265" s="1"/>
      <c r="T265" s="1"/>
      <c r="U265" s="1"/>
      <c r="V265" s="4"/>
      <c r="W265" s="4"/>
      <c r="X265" s="4"/>
      <c r="Y265" s="4"/>
      <c r="Z265" s="4"/>
      <c r="AA265" s="4"/>
      <c r="AB265" s="1"/>
      <c r="AC265" s="1"/>
      <c r="AD265" s="1"/>
      <c r="AE265" s="1"/>
      <c r="AF265" s="1"/>
      <c r="AG265" s="1"/>
      <c r="AH265" s="1"/>
      <c r="AI265" s="1"/>
    </row>
    <row r="266" spans="1:35" s="2" customFormat="1" ht="11.5" x14ac:dyDescent="0.25">
      <c r="A266" s="1"/>
      <c r="B266" s="227"/>
      <c r="C266" s="227"/>
      <c r="D266" s="225"/>
      <c r="E266" s="225"/>
      <c r="F266" s="226"/>
      <c r="G266" s="166"/>
      <c r="H266" s="226"/>
      <c r="I266" s="166"/>
      <c r="J266" s="226"/>
      <c r="K266" s="166"/>
      <c r="L266" s="226"/>
      <c r="M266" s="166"/>
      <c r="N266" s="226"/>
      <c r="O266" s="166"/>
      <c r="P266" s="226"/>
      <c r="Q266" s="166"/>
      <c r="R266" s="226"/>
      <c r="S266" s="1"/>
      <c r="T266" s="1"/>
      <c r="U266" s="1"/>
      <c r="V266" s="4"/>
      <c r="W266" s="4"/>
      <c r="X266" s="4"/>
      <c r="Y266" s="4"/>
      <c r="Z266" s="4"/>
      <c r="AA266" s="4"/>
      <c r="AB266" s="1"/>
      <c r="AC266" s="1"/>
      <c r="AD266" s="1"/>
      <c r="AE266" s="1"/>
      <c r="AF266" s="1"/>
      <c r="AG266" s="1"/>
      <c r="AH266" s="1"/>
      <c r="AI266" s="1"/>
    </row>
    <row r="267" spans="1:35" s="2" customFormat="1" ht="11.5" x14ac:dyDescent="0.25">
      <c r="A267" s="1"/>
      <c r="B267" s="227"/>
      <c r="C267" s="227"/>
      <c r="D267" s="225"/>
      <c r="E267" s="225"/>
      <c r="F267" s="226"/>
      <c r="G267" s="166"/>
      <c r="H267" s="226"/>
      <c r="I267" s="166"/>
      <c r="J267" s="226"/>
      <c r="K267" s="166"/>
      <c r="L267" s="226"/>
      <c r="M267" s="166"/>
      <c r="N267" s="226"/>
      <c r="O267" s="166"/>
      <c r="P267" s="226"/>
      <c r="Q267" s="166"/>
      <c r="R267" s="226"/>
      <c r="S267" s="1"/>
      <c r="T267" s="1"/>
      <c r="U267" s="1"/>
      <c r="V267" s="4"/>
      <c r="W267" s="4"/>
      <c r="X267" s="4"/>
      <c r="Y267" s="4"/>
      <c r="Z267" s="4"/>
      <c r="AA267" s="4"/>
      <c r="AB267" s="1"/>
      <c r="AC267" s="1"/>
      <c r="AD267" s="1"/>
      <c r="AE267" s="1"/>
      <c r="AF267" s="1"/>
      <c r="AG267" s="1"/>
      <c r="AH267" s="1"/>
      <c r="AI267" s="1"/>
    </row>
    <row r="268" spans="1:35" s="2" customFormat="1" ht="11.5" x14ac:dyDescent="0.25">
      <c r="A268" s="1"/>
      <c r="B268" s="227"/>
      <c r="C268" s="227"/>
      <c r="D268" s="225"/>
      <c r="E268" s="225"/>
      <c r="F268" s="226"/>
      <c r="G268" s="166"/>
      <c r="H268" s="226"/>
      <c r="I268" s="166"/>
      <c r="J268" s="226"/>
      <c r="K268" s="166"/>
      <c r="L268" s="226"/>
      <c r="M268" s="166"/>
      <c r="N268" s="226"/>
      <c r="O268" s="166"/>
      <c r="P268" s="226"/>
      <c r="Q268" s="166"/>
      <c r="R268" s="226"/>
      <c r="S268" s="1"/>
      <c r="T268" s="1"/>
      <c r="U268" s="1"/>
      <c r="V268" s="4"/>
      <c r="W268" s="4"/>
      <c r="X268" s="4"/>
      <c r="Y268" s="4"/>
      <c r="Z268" s="4"/>
      <c r="AA268" s="4"/>
      <c r="AB268" s="1"/>
      <c r="AC268" s="1"/>
      <c r="AD268" s="1"/>
      <c r="AE268" s="1"/>
      <c r="AF268" s="1"/>
      <c r="AG268" s="1"/>
      <c r="AH268" s="1"/>
      <c r="AI268" s="1"/>
    </row>
    <row r="269" spans="1:35" s="2" customFormat="1" ht="11.5" x14ac:dyDescent="0.25">
      <c r="A269" s="1"/>
      <c r="B269" s="227"/>
      <c r="C269" s="227"/>
      <c r="D269" s="225"/>
      <c r="E269" s="225"/>
      <c r="F269" s="226"/>
      <c r="G269" s="166"/>
      <c r="H269" s="226"/>
      <c r="I269" s="166"/>
      <c r="J269" s="226"/>
      <c r="K269" s="166"/>
      <c r="L269" s="226"/>
      <c r="M269" s="166"/>
      <c r="N269" s="226"/>
      <c r="O269" s="166"/>
      <c r="P269" s="226"/>
      <c r="Q269" s="166"/>
      <c r="R269" s="226"/>
      <c r="S269" s="1"/>
      <c r="T269" s="1"/>
      <c r="U269" s="1"/>
      <c r="V269" s="4"/>
      <c r="W269" s="4"/>
      <c r="X269" s="4"/>
      <c r="Y269" s="4"/>
      <c r="Z269" s="4"/>
      <c r="AA269" s="4"/>
      <c r="AB269" s="1"/>
      <c r="AC269" s="1"/>
      <c r="AD269" s="1"/>
      <c r="AE269" s="1"/>
      <c r="AF269" s="1"/>
      <c r="AG269" s="1"/>
      <c r="AH269" s="1"/>
      <c r="AI269" s="1"/>
    </row>
    <row r="270" spans="1:35" s="2" customFormat="1" ht="11.5" x14ac:dyDescent="0.25">
      <c r="A270" s="1"/>
      <c r="B270" s="227"/>
      <c r="C270" s="227"/>
      <c r="D270" s="225"/>
      <c r="E270" s="225"/>
      <c r="F270" s="226"/>
      <c r="G270" s="166"/>
      <c r="H270" s="226"/>
      <c r="I270" s="166"/>
      <c r="J270" s="226"/>
      <c r="K270" s="166"/>
      <c r="L270" s="226"/>
      <c r="M270" s="166"/>
      <c r="N270" s="226"/>
      <c r="O270" s="166"/>
      <c r="P270" s="226"/>
      <c r="Q270" s="166"/>
      <c r="R270" s="226"/>
      <c r="S270" s="1"/>
      <c r="T270" s="1"/>
      <c r="U270" s="1"/>
      <c r="V270" s="4"/>
      <c r="W270" s="4"/>
      <c r="X270" s="4"/>
      <c r="Y270" s="4"/>
      <c r="Z270" s="4"/>
      <c r="AA270" s="4"/>
      <c r="AB270" s="1"/>
      <c r="AC270" s="1"/>
      <c r="AD270" s="1"/>
      <c r="AE270" s="1"/>
      <c r="AF270" s="1"/>
      <c r="AG270" s="1"/>
      <c r="AH270" s="1"/>
      <c r="AI270" s="1"/>
    </row>
    <row r="271" spans="1:35" s="2" customFormat="1" ht="11.5" x14ac:dyDescent="0.25">
      <c r="A271" s="1"/>
      <c r="B271" s="227"/>
      <c r="C271" s="227"/>
      <c r="D271" s="225"/>
      <c r="E271" s="225"/>
      <c r="F271" s="226"/>
      <c r="G271" s="166"/>
      <c r="H271" s="226"/>
      <c r="I271" s="166"/>
      <c r="J271" s="226"/>
      <c r="K271" s="166"/>
      <c r="L271" s="226"/>
      <c r="M271" s="166"/>
      <c r="N271" s="226"/>
      <c r="O271" s="166"/>
      <c r="P271" s="226"/>
      <c r="Q271" s="166"/>
      <c r="R271" s="226"/>
      <c r="S271" s="1"/>
      <c r="T271" s="1"/>
      <c r="U271" s="1"/>
      <c r="V271" s="4"/>
      <c r="W271" s="4"/>
      <c r="X271" s="4"/>
      <c r="Y271" s="4"/>
      <c r="Z271" s="4"/>
      <c r="AA271" s="4"/>
      <c r="AB271" s="1"/>
      <c r="AC271" s="1"/>
      <c r="AD271" s="1"/>
      <c r="AE271" s="1"/>
      <c r="AF271" s="1"/>
      <c r="AG271" s="1"/>
      <c r="AH271" s="1"/>
      <c r="AI271" s="1"/>
    </row>
    <row r="272" spans="1:35" s="2" customFormat="1" ht="11.5" x14ac:dyDescent="0.25">
      <c r="A272" s="1"/>
      <c r="B272" s="227"/>
      <c r="C272" s="227"/>
      <c r="D272" s="225"/>
      <c r="E272" s="225"/>
      <c r="F272" s="226"/>
      <c r="G272" s="166"/>
      <c r="H272" s="226"/>
      <c r="I272" s="166"/>
      <c r="J272" s="226"/>
      <c r="K272" s="166"/>
      <c r="L272" s="226"/>
      <c r="M272" s="166"/>
      <c r="N272" s="226"/>
      <c r="O272" s="166"/>
      <c r="P272" s="226"/>
      <c r="Q272" s="166"/>
      <c r="R272" s="226"/>
      <c r="S272" s="1"/>
      <c r="T272" s="1"/>
      <c r="U272" s="1"/>
      <c r="V272" s="4"/>
      <c r="W272" s="4"/>
      <c r="X272" s="4"/>
      <c r="Y272" s="4"/>
      <c r="Z272" s="4"/>
      <c r="AA272" s="4"/>
      <c r="AB272" s="1"/>
      <c r="AC272" s="1"/>
      <c r="AD272" s="1"/>
      <c r="AE272" s="1"/>
      <c r="AF272" s="1"/>
      <c r="AG272" s="1"/>
      <c r="AH272" s="1"/>
      <c r="AI272" s="1"/>
    </row>
    <row r="273" spans="1:35" s="2" customFormat="1" ht="11.5" x14ac:dyDescent="0.25">
      <c r="A273" s="1"/>
      <c r="B273" s="227"/>
      <c r="C273" s="227"/>
      <c r="D273" s="225"/>
      <c r="E273" s="225"/>
      <c r="F273" s="226"/>
      <c r="G273" s="166"/>
      <c r="H273" s="226"/>
      <c r="I273" s="166"/>
      <c r="J273" s="226"/>
      <c r="K273" s="166"/>
      <c r="L273" s="226"/>
      <c r="M273" s="166"/>
      <c r="N273" s="226"/>
      <c r="O273" s="166"/>
      <c r="P273" s="226"/>
      <c r="Q273" s="166"/>
      <c r="R273" s="226"/>
      <c r="S273" s="1"/>
      <c r="T273" s="1"/>
      <c r="U273" s="1"/>
      <c r="V273" s="4"/>
      <c r="W273" s="4"/>
      <c r="X273" s="4"/>
      <c r="Y273" s="4"/>
      <c r="Z273" s="4"/>
      <c r="AA273" s="4"/>
      <c r="AB273" s="1"/>
      <c r="AC273" s="1"/>
      <c r="AD273" s="1"/>
      <c r="AE273" s="1"/>
      <c r="AF273" s="1"/>
      <c r="AG273" s="1"/>
      <c r="AH273" s="1"/>
      <c r="AI273" s="1"/>
    </row>
    <row r="274" spans="1:35" s="2" customFormat="1" ht="11.5" x14ac:dyDescent="0.25">
      <c r="A274" s="1"/>
      <c r="B274" s="227"/>
      <c r="C274" s="227"/>
      <c r="D274" s="225"/>
      <c r="E274" s="225"/>
      <c r="F274" s="226"/>
      <c r="G274" s="166"/>
      <c r="H274" s="226"/>
      <c r="I274" s="166"/>
      <c r="J274" s="226"/>
      <c r="K274" s="166"/>
      <c r="L274" s="226"/>
      <c r="M274" s="166"/>
      <c r="N274" s="226"/>
      <c r="O274" s="166"/>
      <c r="P274" s="226"/>
      <c r="Q274" s="166"/>
      <c r="R274" s="226"/>
      <c r="S274" s="1"/>
      <c r="T274" s="1"/>
      <c r="U274" s="1"/>
      <c r="V274" s="4"/>
      <c r="W274" s="4"/>
      <c r="X274" s="4"/>
      <c r="Y274" s="4"/>
      <c r="Z274" s="4"/>
      <c r="AA274" s="4"/>
      <c r="AB274" s="1"/>
      <c r="AC274" s="1"/>
      <c r="AD274" s="1"/>
      <c r="AE274" s="1"/>
      <c r="AF274" s="1"/>
      <c r="AG274" s="1"/>
      <c r="AH274" s="1"/>
      <c r="AI274" s="1"/>
    </row>
    <row r="275" spans="1:35" s="2" customFormat="1" ht="11.5" x14ac:dyDescent="0.25">
      <c r="A275" s="1"/>
      <c r="B275" s="227"/>
      <c r="C275" s="227"/>
      <c r="D275" s="225"/>
      <c r="E275" s="225"/>
      <c r="F275" s="226"/>
      <c r="G275" s="166"/>
      <c r="H275" s="226"/>
      <c r="I275" s="166"/>
      <c r="J275" s="226"/>
      <c r="K275" s="166"/>
      <c r="L275" s="226"/>
      <c r="M275" s="166"/>
      <c r="N275" s="226"/>
      <c r="O275" s="166"/>
      <c r="P275" s="226"/>
      <c r="Q275" s="166"/>
      <c r="R275" s="226"/>
      <c r="S275" s="1"/>
      <c r="T275" s="1"/>
      <c r="U275" s="1"/>
      <c r="V275" s="4"/>
      <c r="W275" s="4"/>
      <c r="X275" s="4"/>
      <c r="Y275" s="4"/>
      <c r="Z275" s="4"/>
      <c r="AA275" s="4"/>
      <c r="AB275" s="1"/>
      <c r="AC275" s="1"/>
      <c r="AD275" s="1"/>
      <c r="AE275" s="1"/>
      <c r="AF275" s="1"/>
      <c r="AG275" s="1"/>
      <c r="AH275" s="1"/>
      <c r="AI275" s="1"/>
    </row>
    <row r="276" spans="1:35" s="2" customFormat="1" ht="11.5" x14ac:dyDescent="0.25">
      <c r="A276" s="1"/>
      <c r="B276" s="227"/>
      <c r="C276" s="227"/>
      <c r="D276" s="225"/>
      <c r="E276" s="225"/>
      <c r="F276" s="226"/>
      <c r="G276" s="166"/>
      <c r="H276" s="226"/>
      <c r="I276" s="166"/>
      <c r="J276" s="226"/>
      <c r="K276" s="166"/>
      <c r="L276" s="226"/>
      <c r="M276" s="166"/>
      <c r="N276" s="226"/>
      <c r="O276" s="166"/>
      <c r="P276" s="226"/>
      <c r="Q276" s="166"/>
      <c r="R276" s="226"/>
      <c r="S276" s="1"/>
      <c r="T276" s="1"/>
      <c r="U276" s="1"/>
      <c r="V276" s="4"/>
      <c r="W276" s="4"/>
      <c r="X276" s="4"/>
      <c r="Y276" s="4"/>
      <c r="Z276" s="4"/>
      <c r="AA276" s="4"/>
      <c r="AB276" s="1"/>
      <c r="AC276" s="1"/>
      <c r="AD276" s="1"/>
      <c r="AE276" s="1"/>
      <c r="AF276" s="1"/>
      <c r="AG276" s="1"/>
      <c r="AH276" s="1"/>
      <c r="AI276" s="1"/>
    </row>
    <row r="277" spans="1:35" s="2" customFormat="1" ht="11.5" x14ac:dyDescent="0.25">
      <c r="A277" s="1"/>
      <c r="B277" s="227"/>
      <c r="C277" s="227"/>
      <c r="D277" s="225"/>
      <c r="E277" s="225"/>
      <c r="F277" s="226"/>
      <c r="G277" s="166"/>
      <c r="H277" s="226"/>
      <c r="I277" s="166"/>
      <c r="J277" s="226"/>
      <c r="K277" s="166"/>
      <c r="L277" s="226"/>
      <c r="M277" s="166"/>
      <c r="N277" s="226"/>
      <c r="O277" s="166"/>
      <c r="P277" s="226"/>
      <c r="Q277" s="166"/>
      <c r="R277" s="226"/>
      <c r="S277" s="1"/>
      <c r="T277" s="1"/>
      <c r="U277" s="1"/>
      <c r="V277" s="4"/>
      <c r="W277" s="4"/>
      <c r="X277" s="4"/>
      <c r="Y277" s="4"/>
      <c r="Z277" s="4"/>
      <c r="AA277" s="4"/>
      <c r="AB277" s="1"/>
      <c r="AC277" s="1"/>
      <c r="AD277" s="1"/>
      <c r="AE277" s="1"/>
      <c r="AF277" s="1"/>
      <c r="AG277" s="1"/>
      <c r="AH277" s="1"/>
      <c r="AI277" s="1"/>
    </row>
    <row r="278" spans="1:35" s="2" customFormat="1" ht="11.5" x14ac:dyDescent="0.25">
      <c r="A278" s="1"/>
      <c r="B278" s="227"/>
      <c r="C278" s="227"/>
      <c r="D278" s="225"/>
      <c r="E278" s="225"/>
      <c r="F278" s="226"/>
      <c r="G278" s="166"/>
      <c r="H278" s="226"/>
      <c r="I278" s="166"/>
      <c r="J278" s="226"/>
      <c r="K278" s="166"/>
      <c r="L278" s="226"/>
      <c r="M278" s="166"/>
      <c r="N278" s="226"/>
      <c r="O278" s="166"/>
      <c r="P278" s="226"/>
      <c r="Q278" s="166"/>
      <c r="R278" s="226"/>
      <c r="S278" s="1"/>
      <c r="T278" s="1"/>
      <c r="U278" s="1"/>
      <c r="V278" s="4"/>
      <c r="W278" s="4"/>
      <c r="X278" s="4"/>
      <c r="Y278" s="4"/>
      <c r="Z278" s="4"/>
      <c r="AA278" s="4"/>
      <c r="AB278" s="1"/>
      <c r="AC278" s="1"/>
      <c r="AD278" s="1"/>
      <c r="AE278" s="1"/>
      <c r="AF278" s="1"/>
      <c r="AG278" s="1"/>
      <c r="AH278" s="1"/>
      <c r="AI278" s="1"/>
    </row>
    <row r="279" spans="1:35" s="2" customFormat="1" ht="11.5" x14ac:dyDescent="0.25">
      <c r="A279" s="1"/>
      <c r="B279" s="227"/>
      <c r="C279" s="227"/>
      <c r="D279" s="225"/>
      <c r="E279" s="225"/>
      <c r="F279" s="226"/>
      <c r="G279" s="166"/>
      <c r="H279" s="226"/>
      <c r="I279" s="166"/>
      <c r="J279" s="226"/>
      <c r="K279" s="166"/>
      <c r="L279" s="226"/>
      <c r="M279" s="166"/>
      <c r="N279" s="226"/>
      <c r="O279" s="166"/>
      <c r="P279" s="226"/>
      <c r="Q279" s="166"/>
      <c r="R279" s="226"/>
      <c r="S279" s="1"/>
      <c r="T279" s="1"/>
      <c r="U279" s="1"/>
      <c r="V279" s="4"/>
      <c r="W279" s="4"/>
      <c r="X279" s="4"/>
      <c r="Y279" s="4"/>
      <c r="Z279" s="4"/>
      <c r="AA279" s="4"/>
      <c r="AB279" s="1"/>
      <c r="AC279" s="1"/>
      <c r="AD279" s="1"/>
      <c r="AE279" s="1"/>
      <c r="AF279" s="1"/>
      <c r="AG279" s="1"/>
      <c r="AH279" s="1"/>
      <c r="AI279" s="1"/>
    </row>
    <row r="280" spans="1:35" s="2" customFormat="1" ht="11.5" x14ac:dyDescent="0.25">
      <c r="A280" s="1"/>
      <c r="B280" s="227"/>
      <c r="C280" s="227"/>
      <c r="D280" s="225"/>
      <c r="E280" s="225"/>
      <c r="F280" s="226"/>
      <c r="G280" s="166"/>
      <c r="H280" s="226"/>
      <c r="I280" s="166"/>
      <c r="J280" s="226"/>
      <c r="K280" s="166"/>
      <c r="L280" s="226"/>
      <c r="M280" s="166"/>
      <c r="N280" s="226"/>
      <c r="O280" s="166"/>
      <c r="P280" s="226"/>
      <c r="Q280" s="166"/>
      <c r="R280" s="226"/>
      <c r="S280" s="1"/>
      <c r="T280" s="1"/>
      <c r="U280" s="1"/>
      <c r="V280" s="4"/>
      <c r="W280" s="4"/>
      <c r="X280" s="4"/>
      <c r="Y280" s="4"/>
      <c r="Z280" s="4"/>
      <c r="AA280" s="4"/>
      <c r="AB280" s="1"/>
      <c r="AC280" s="1"/>
      <c r="AD280" s="1"/>
      <c r="AE280" s="1"/>
      <c r="AF280" s="1"/>
      <c r="AG280" s="1"/>
      <c r="AH280" s="1"/>
      <c r="AI280" s="1"/>
    </row>
    <row r="281" spans="1:35" s="2" customFormat="1" ht="11.5" x14ac:dyDescent="0.25">
      <c r="A281" s="1"/>
      <c r="B281" s="227"/>
      <c r="C281" s="227"/>
      <c r="D281" s="225"/>
      <c r="E281" s="225"/>
      <c r="F281" s="226"/>
      <c r="G281" s="166"/>
      <c r="H281" s="226"/>
      <c r="I281" s="166"/>
      <c r="J281" s="226"/>
      <c r="K281" s="166"/>
      <c r="L281" s="226"/>
      <c r="M281" s="166"/>
      <c r="N281" s="226"/>
      <c r="O281" s="166"/>
      <c r="P281" s="226"/>
      <c r="Q281" s="166"/>
      <c r="R281" s="226"/>
      <c r="S281" s="1"/>
      <c r="T281" s="1"/>
      <c r="U281" s="1"/>
      <c r="V281" s="4"/>
      <c r="W281" s="4"/>
      <c r="X281" s="4"/>
      <c r="Y281" s="4"/>
      <c r="Z281" s="4"/>
      <c r="AA281" s="4"/>
      <c r="AB281" s="1"/>
      <c r="AC281" s="1"/>
      <c r="AD281" s="1"/>
      <c r="AE281" s="1"/>
      <c r="AF281" s="1"/>
      <c r="AG281" s="1"/>
      <c r="AH281" s="1"/>
      <c r="AI281" s="1"/>
    </row>
    <row r="282" spans="1:35" s="2" customFormat="1" ht="11.5" x14ac:dyDescent="0.25">
      <c r="A282" s="1"/>
      <c r="B282" s="227"/>
      <c r="C282" s="227"/>
      <c r="D282" s="225"/>
      <c r="E282" s="225"/>
      <c r="F282" s="226"/>
      <c r="G282" s="166"/>
      <c r="H282" s="226"/>
      <c r="I282" s="166"/>
      <c r="J282" s="226"/>
      <c r="K282" s="166"/>
      <c r="L282" s="226"/>
      <c r="M282" s="166"/>
      <c r="N282" s="226"/>
      <c r="O282" s="166"/>
      <c r="P282" s="226"/>
      <c r="Q282" s="166"/>
      <c r="R282" s="226"/>
      <c r="S282" s="1"/>
      <c r="T282" s="1"/>
      <c r="U282" s="1"/>
      <c r="V282" s="4"/>
      <c r="W282" s="4"/>
      <c r="X282" s="4"/>
      <c r="Y282" s="4"/>
      <c r="Z282" s="4"/>
      <c r="AA282" s="4"/>
      <c r="AB282" s="1"/>
      <c r="AC282" s="1"/>
      <c r="AD282" s="1"/>
      <c r="AE282" s="1"/>
      <c r="AF282" s="1"/>
      <c r="AG282" s="1"/>
      <c r="AH282" s="1"/>
      <c r="AI282" s="1"/>
    </row>
    <row r="283" spans="1:35" s="2" customFormat="1" ht="11.5" x14ac:dyDescent="0.25">
      <c r="A283" s="1"/>
      <c r="B283" s="227"/>
      <c r="C283" s="227"/>
      <c r="D283" s="225"/>
      <c r="E283" s="225"/>
      <c r="F283" s="226"/>
      <c r="G283" s="166"/>
      <c r="H283" s="226"/>
      <c r="I283" s="166"/>
      <c r="J283" s="226"/>
      <c r="K283" s="166"/>
      <c r="L283" s="226"/>
      <c r="M283" s="166"/>
      <c r="N283" s="226"/>
      <c r="O283" s="166"/>
      <c r="P283" s="226"/>
      <c r="Q283" s="166"/>
      <c r="R283" s="226"/>
      <c r="S283" s="1"/>
      <c r="T283" s="1"/>
      <c r="U283" s="1"/>
      <c r="V283" s="4"/>
      <c r="W283" s="4"/>
      <c r="X283" s="4"/>
      <c r="Y283" s="4"/>
      <c r="Z283" s="4"/>
      <c r="AA283" s="4"/>
      <c r="AB283" s="1"/>
      <c r="AC283" s="1"/>
      <c r="AD283" s="1"/>
      <c r="AE283" s="1"/>
      <c r="AF283" s="1"/>
      <c r="AG283" s="1"/>
      <c r="AH283" s="1"/>
      <c r="AI283" s="1"/>
    </row>
    <row r="284" spans="1:35" s="2" customFormat="1" ht="11.5" x14ac:dyDescent="0.25">
      <c r="A284" s="1"/>
      <c r="B284" s="227"/>
      <c r="C284" s="227"/>
      <c r="D284" s="225"/>
      <c r="E284" s="225"/>
      <c r="F284" s="226"/>
      <c r="G284" s="166"/>
      <c r="H284" s="226"/>
      <c r="I284" s="166"/>
      <c r="J284" s="226"/>
      <c r="K284" s="166"/>
      <c r="L284" s="226"/>
      <c r="M284" s="166"/>
      <c r="N284" s="226"/>
      <c r="O284" s="166"/>
      <c r="P284" s="226"/>
      <c r="Q284" s="166"/>
      <c r="R284" s="226"/>
      <c r="S284" s="1"/>
      <c r="T284" s="1"/>
      <c r="U284" s="1"/>
      <c r="V284" s="4"/>
      <c r="W284" s="4"/>
      <c r="X284" s="4"/>
      <c r="Y284" s="4"/>
      <c r="Z284" s="4"/>
      <c r="AA284" s="4"/>
      <c r="AB284" s="1"/>
      <c r="AC284" s="1"/>
      <c r="AD284" s="1"/>
      <c r="AE284" s="1"/>
      <c r="AF284" s="1"/>
      <c r="AG284" s="1"/>
      <c r="AH284" s="1"/>
      <c r="AI284" s="1"/>
    </row>
    <row r="285" spans="1:35" s="2" customFormat="1" ht="11.5" x14ac:dyDescent="0.25">
      <c r="A285" s="1"/>
      <c r="B285" s="227"/>
      <c r="C285" s="227"/>
      <c r="D285" s="225"/>
      <c r="E285" s="225"/>
      <c r="F285" s="226"/>
      <c r="G285" s="166"/>
      <c r="H285" s="226"/>
      <c r="I285" s="166"/>
      <c r="J285" s="226"/>
      <c r="K285" s="166"/>
      <c r="L285" s="226"/>
      <c r="M285" s="166"/>
      <c r="N285" s="226"/>
      <c r="O285" s="166"/>
      <c r="P285" s="226"/>
      <c r="Q285" s="166"/>
      <c r="R285" s="226"/>
      <c r="S285" s="1"/>
      <c r="T285" s="1"/>
      <c r="U285" s="1"/>
      <c r="V285" s="4"/>
      <c r="W285" s="4"/>
      <c r="X285" s="4"/>
      <c r="Y285" s="4"/>
      <c r="Z285" s="4"/>
      <c r="AA285" s="4"/>
      <c r="AB285" s="1"/>
      <c r="AC285" s="1"/>
      <c r="AD285" s="1"/>
      <c r="AE285" s="1"/>
      <c r="AF285" s="1"/>
      <c r="AG285" s="1"/>
      <c r="AH285" s="1"/>
      <c r="AI285" s="1"/>
    </row>
    <row r="286" spans="1:35" s="2" customFormat="1" ht="11.5" x14ac:dyDescent="0.25">
      <c r="A286" s="1"/>
      <c r="B286" s="227"/>
      <c r="C286" s="227"/>
      <c r="D286" s="225"/>
      <c r="E286" s="225"/>
      <c r="F286" s="226"/>
      <c r="G286" s="166"/>
      <c r="H286" s="226"/>
      <c r="I286" s="166"/>
      <c r="J286" s="226"/>
      <c r="K286" s="166"/>
      <c r="L286" s="226"/>
      <c r="M286" s="166"/>
      <c r="N286" s="226"/>
      <c r="O286" s="166"/>
      <c r="P286" s="226"/>
      <c r="Q286" s="166"/>
      <c r="R286" s="226"/>
      <c r="S286" s="1"/>
      <c r="T286" s="1"/>
      <c r="U286" s="1"/>
      <c r="V286" s="4"/>
      <c r="W286" s="4"/>
      <c r="X286" s="4"/>
      <c r="Y286" s="4"/>
      <c r="Z286" s="4"/>
      <c r="AA286" s="4"/>
      <c r="AB286" s="1"/>
      <c r="AC286" s="1"/>
      <c r="AD286" s="1"/>
      <c r="AE286" s="1"/>
      <c r="AF286" s="1"/>
      <c r="AG286" s="1"/>
      <c r="AH286" s="1"/>
      <c r="AI286" s="1"/>
    </row>
    <row r="287" spans="1:35" s="2" customFormat="1" ht="11.5" x14ac:dyDescent="0.25">
      <c r="A287" s="1"/>
      <c r="B287" s="227"/>
      <c r="C287" s="227"/>
      <c r="D287" s="225"/>
      <c r="E287" s="225"/>
      <c r="F287" s="226"/>
      <c r="G287" s="166"/>
      <c r="H287" s="226"/>
      <c r="I287" s="166"/>
      <c r="J287" s="226"/>
      <c r="K287" s="166"/>
      <c r="L287" s="226"/>
      <c r="M287" s="166"/>
      <c r="N287" s="226"/>
      <c r="O287" s="166"/>
      <c r="P287" s="226"/>
      <c r="Q287" s="166"/>
      <c r="R287" s="226"/>
      <c r="S287" s="1"/>
      <c r="T287" s="1"/>
      <c r="U287" s="1"/>
      <c r="V287" s="4"/>
      <c r="W287" s="4"/>
      <c r="X287" s="4"/>
      <c r="Y287" s="4"/>
      <c r="Z287" s="4"/>
      <c r="AA287" s="4"/>
      <c r="AB287" s="1"/>
      <c r="AC287" s="1"/>
      <c r="AD287" s="1"/>
      <c r="AE287" s="1"/>
      <c r="AF287" s="1"/>
      <c r="AG287" s="1"/>
      <c r="AH287" s="1"/>
      <c r="AI287" s="1"/>
    </row>
    <row r="288" spans="1:35" s="2" customFormat="1" ht="11.5" x14ac:dyDescent="0.25">
      <c r="A288" s="1"/>
      <c r="B288" s="227"/>
      <c r="C288" s="227"/>
      <c r="D288" s="225"/>
      <c r="E288" s="225"/>
      <c r="F288" s="226"/>
      <c r="G288" s="166"/>
      <c r="H288" s="226"/>
      <c r="I288" s="166"/>
      <c r="J288" s="226"/>
      <c r="K288" s="166"/>
      <c r="L288" s="226"/>
      <c r="M288" s="166"/>
      <c r="N288" s="226"/>
      <c r="O288" s="166"/>
      <c r="P288" s="226"/>
      <c r="Q288" s="166"/>
      <c r="R288" s="226"/>
      <c r="S288" s="1"/>
      <c r="T288" s="1"/>
      <c r="U288" s="1"/>
      <c r="V288" s="4"/>
      <c r="W288" s="4"/>
      <c r="X288" s="4"/>
      <c r="Y288" s="4"/>
      <c r="Z288" s="4"/>
      <c r="AA288" s="4"/>
      <c r="AB288" s="1"/>
      <c r="AC288" s="1"/>
      <c r="AD288" s="1"/>
      <c r="AE288" s="1"/>
      <c r="AF288" s="1"/>
      <c r="AG288" s="1"/>
      <c r="AH288" s="1"/>
      <c r="AI288" s="1"/>
    </row>
    <row r="289" spans="1:35" s="2" customFormat="1" ht="11.5" x14ac:dyDescent="0.25">
      <c r="A289" s="1"/>
      <c r="B289" s="227"/>
      <c r="C289" s="227"/>
      <c r="D289" s="225"/>
      <c r="E289" s="225"/>
      <c r="F289" s="226"/>
      <c r="G289" s="166"/>
      <c r="H289" s="226"/>
      <c r="I289" s="166"/>
      <c r="J289" s="226"/>
      <c r="K289" s="166"/>
      <c r="L289" s="226"/>
      <c r="M289" s="166"/>
      <c r="N289" s="226"/>
      <c r="O289" s="166"/>
      <c r="P289" s="226"/>
      <c r="Q289" s="166"/>
      <c r="R289" s="226"/>
      <c r="S289" s="1"/>
      <c r="T289" s="1"/>
      <c r="U289" s="1"/>
      <c r="V289" s="4"/>
      <c r="W289" s="4"/>
      <c r="X289" s="4"/>
      <c r="Y289" s="4"/>
      <c r="Z289" s="4"/>
      <c r="AA289" s="4"/>
      <c r="AB289" s="1"/>
      <c r="AC289" s="1"/>
      <c r="AD289" s="1"/>
      <c r="AE289" s="1"/>
      <c r="AF289" s="1"/>
      <c r="AG289" s="1"/>
      <c r="AH289" s="1"/>
      <c r="AI289" s="1"/>
    </row>
    <row r="290" spans="1:35" s="2" customFormat="1" ht="11.5" x14ac:dyDescent="0.25">
      <c r="A290" s="1"/>
      <c r="B290" s="227"/>
      <c r="C290" s="227"/>
      <c r="D290" s="225"/>
      <c r="E290" s="225"/>
      <c r="F290" s="226"/>
      <c r="G290" s="166"/>
      <c r="H290" s="226"/>
      <c r="I290" s="166"/>
      <c r="J290" s="226"/>
      <c r="K290" s="166"/>
      <c r="L290" s="226"/>
      <c r="M290" s="166"/>
      <c r="N290" s="226"/>
      <c r="O290" s="166"/>
      <c r="P290" s="226"/>
      <c r="Q290" s="166"/>
      <c r="R290" s="226"/>
      <c r="S290" s="1"/>
      <c r="T290" s="1"/>
      <c r="U290" s="1"/>
      <c r="V290" s="4"/>
      <c r="W290" s="4"/>
      <c r="X290" s="4"/>
      <c r="Y290" s="4"/>
      <c r="Z290" s="4"/>
      <c r="AA290" s="4"/>
      <c r="AB290" s="1"/>
      <c r="AC290" s="1"/>
      <c r="AD290" s="1"/>
      <c r="AE290" s="1"/>
      <c r="AF290" s="1"/>
      <c r="AG290" s="1"/>
      <c r="AH290" s="1"/>
      <c r="AI290" s="1"/>
    </row>
    <row r="291" spans="1:35" s="2" customFormat="1" ht="11.5" x14ac:dyDescent="0.25">
      <c r="A291" s="1"/>
      <c r="B291" s="227"/>
      <c r="C291" s="227"/>
      <c r="D291" s="225"/>
      <c r="E291" s="225"/>
      <c r="F291" s="226"/>
      <c r="G291" s="166"/>
      <c r="H291" s="226"/>
      <c r="I291" s="166"/>
      <c r="J291" s="226"/>
      <c r="K291" s="166"/>
      <c r="L291" s="226"/>
      <c r="M291" s="166"/>
      <c r="N291" s="226"/>
      <c r="O291" s="166"/>
      <c r="P291" s="226"/>
      <c r="Q291" s="166"/>
      <c r="R291" s="226"/>
      <c r="S291" s="1"/>
      <c r="T291" s="1"/>
      <c r="U291" s="1"/>
      <c r="V291" s="4"/>
      <c r="W291" s="4"/>
      <c r="X291" s="4"/>
      <c r="Y291" s="4"/>
      <c r="Z291" s="4"/>
      <c r="AA291" s="4"/>
      <c r="AB291" s="1"/>
      <c r="AC291" s="1"/>
      <c r="AD291" s="1"/>
      <c r="AE291" s="1"/>
      <c r="AF291" s="1"/>
      <c r="AG291" s="1"/>
      <c r="AH291" s="1"/>
      <c r="AI291" s="1"/>
    </row>
    <row r="292" spans="1:35" s="2" customFormat="1" ht="11.5" x14ac:dyDescent="0.25">
      <c r="A292" s="1"/>
      <c r="B292" s="227"/>
      <c r="C292" s="227"/>
      <c r="D292" s="225"/>
      <c r="E292" s="225"/>
      <c r="F292" s="226"/>
      <c r="G292" s="166"/>
      <c r="H292" s="226"/>
      <c r="I292" s="166"/>
      <c r="J292" s="226"/>
      <c r="K292" s="166"/>
      <c r="L292" s="226"/>
      <c r="M292" s="166"/>
      <c r="N292" s="226"/>
      <c r="O292" s="166"/>
      <c r="P292" s="226"/>
      <c r="Q292" s="166"/>
      <c r="R292" s="226"/>
      <c r="S292" s="1"/>
      <c r="T292" s="1"/>
      <c r="U292" s="1"/>
      <c r="V292" s="4"/>
      <c r="W292" s="4"/>
      <c r="X292" s="4"/>
      <c r="Y292" s="4"/>
      <c r="Z292" s="4"/>
      <c r="AA292" s="4"/>
      <c r="AB292" s="1"/>
      <c r="AC292" s="1"/>
      <c r="AD292" s="1"/>
      <c r="AE292" s="1"/>
      <c r="AF292" s="1"/>
      <c r="AG292" s="1"/>
      <c r="AH292" s="1"/>
      <c r="AI292" s="1"/>
    </row>
    <row r="293" spans="1:35" s="2" customFormat="1" ht="11.5" x14ac:dyDescent="0.25">
      <c r="A293" s="1"/>
      <c r="B293" s="227"/>
      <c r="C293" s="227"/>
      <c r="D293" s="225"/>
      <c r="E293" s="225"/>
      <c r="F293" s="226"/>
      <c r="G293" s="166"/>
      <c r="H293" s="226"/>
      <c r="I293" s="166"/>
      <c r="J293" s="226"/>
      <c r="K293" s="166"/>
      <c r="L293" s="226"/>
      <c r="M293" s="166"/>
      <c r="N293" s="226"/>
      <c r="O293" s="166"/>
      <c r="P293" s="226"/>
      <c r="Q293" s="166"/>
      <c r="R293" s="226"/>
      <c r="S293" s="1"/>
      <c r="T293" s="1"/>
      <c r="U293" s="1"/>
      <c r="V293" s="4"/>
      <c r="W293" s="4"/>
      <c r="X293" s="4"/>
      <c r="Y293" s="4"/>
      <c r="Z293" s="4"/>
      <c r="AA293" s="4"/>
      <c r="AB293" s="1"/>
      <c r="AC293" s="1"/>
      <c r="AD293" s="1"/>
      <c r="AE293" s="1"/>
      <c r="AF293" s="1"/>
      <c r="AG293" s="1"/>
      <c r="AH293" s="1"/>
      <c r="AI293" s="1"/>
    </row>
    <row r="294" spans="1:35" s="2" customFormat="1" ht="11.5" x14ac:dyDescent="0.25">
      <c r="A294" s="1"/>
      <c r="B294" s="227"/>
      <c r="C294" s="227"/>
      <c r="D294" s="225"/>
      <c r="E294" s="225"/>
      <c r="F294" s="226"/>
      <c r="G294" s="166"/>
      <c r="H294" s="226"/>
      <c r="I294" s="166"/>
      <c r="J294" s="226"/>
      <c r="K294" s="166"/>
      <c r="L294" s="226"/>
      <c r="M294" s="166"/>
      <c r="N294" s="226"/>
      <c r="O294" s="166"/>
      <c r="P294" s="226"/>
      <c r="Q294" s="166"/>
      <c r="R294" s="226"/>
      <c r="S294" s="1"/>
      <c r="T294" s="1"/>
      <c r="U294" s="1"/>
      <c r="V294" s="4"/>
      <c r="W294" s="4"/>
      <c r="X294" s="4"/>
      <c r="Y294" s="4"/>
      <c r="Z294" s="4"/>
      <c r="AA294" s="4"/>
      <c r="AB294" s="1"/>
      <c r="AC294" s="1"/>
      <c r="AD294" s="1"/>
      <c r="AE294" s="1"/>
      <c r="AF294" s="1"/>
      <c r="AG294" s="1"/>
      <c r="AH294" s="1"/>
      <c r="AI294" s="1"/>
    </row>
    <row r="295" spans="1:35" s="2" customFormat="1" ht="11.5" x14ac:dyDescent="0.25">
      <c r="A295" s="1"/>
      <c r="B295" s="227"/>
      <c r="C295" s="227"/>
      <c r="D295" s="225"/>
      <c r="E295" s="225"/>
      <c r="F295" s="226"/>
      <c r="G295" s="166"/>
      <c r="H295" s="226"/>
      <c r="I295" s="166"/>
      <c r="J295" s="226"/>
      <c r="K295" s="166"/>
      <c r="L295" s="226"/>
      <c r="M295" s="166"/>
      <c r="N295" s="226"/>
      <c r="O295" s="166"/>
      <c r="P295" s="226"/>
      <c r="Q295" s="166"/>
      <c r="R295" s="226"/>
      <c r="S295" s="1"/>
      <c r="T295" s="1"/>
      <c r="U295" s="1"/>
      <c r="V295" s="4"/>
      <c r="W295" s="4"/>
      <c r="X295" s="4"/>
      <c r="Y295" s="4"/>
      <c r="Z295" s="4"/>
      <c r="AA295" s="4"/>
      <c r="AB295" s="1"/>
      <c r="AC295" s="1"/>
      <c r="AD295" s="1"/>
      <c r="AE295" s="1"/>
      <c r="AF295" s="1"/>
      <c r="AG295" s="1"/>
      <c r="AH295" s="1"/>
      <c r="AI295" s="1"/>
    </row>
    <row r="296" spans="1:35" s="2" customFormat="1" ht="11.5" x14ac:dyDescent="0.25">
      <c r="A296" s="1"/>
      <c r="B296" s="227"/>
      <c r="C296" s="227"/>
      <c r="D296" s="225"/>
      <c r="E296" s="225"/>
      <c r="F296" s="226"/>
      <c r="G296" s="166"/>
      <c r="H296" s="226"/>
      <c r="I296" s="166"/>
      <c r="J296" s="226"/>
      <c r="K296" s="166"/>
      <c r="L296" s="226"/>
      <c r="M296" s="166"/>
      <c r="N296" s="226"/>
      <c r="O296" s="166"/>
      <c r="P296" s="226"/>
      <c r="Q296" s="166"/>
      <c r="R296" s="226"/>
      <c r="S296" s="1"/>
      <c r="T296" s="1"/>
      <c r="U296" s="1"/>
      <c r="V296" s="4"/>
      <c r="W296" s="4"/>
      <c r="X296" s="4"/>
      <c r="Y296" s="4"/>
      <c r="Z296" s="4"/>
      <c r="AA296" s="4"/>
      <c r="AB296" s="1"/>
      <c r="AC296" s="1"/>
      <c r="AD296" s="1"/>
      <c r="AE296" s="1"/>
      <c r="AF296" s="1"/>
      <c r="AG296" s="1"/>
      <c r="AH296" s="1"/>
      <c r="AI296" s="1"/>
    </row>
    <row r="297" spans="1:35" s="2" customFormat="1" ht="11.5" x14ac:dyDescent="0.25">
      <c r="A297" s="1"/>
      <c r="B297" s="227"/>
      <c r="C297" s="227"/>
      <c r="D297" s="225"/>
      <c r="E297" s="225"/>
      <c r="F297" s="226"/>
      <c r="G297" s="166"/>
      <c r="H297" s="226"/>
      <c r="I297" s="166"/>
      <c r="J297" s="226"/>
      <c r="K297" s="166"/>
      <c r="L297" s="226"/>
      <c r="M297" s="166"/>
      <c r="N297" s="226"/>
      <c r="O297" s="166"/>
      <c r="P297" s="226"/>
      <c r="Q297" s="166"/>
      <c r="R297" s="226"/>
      <c r="S297" s="1"/>
      <c r="T297" s="1"/>
      <c r="U297" s="1"/>
      <c r="V297" s="4"/>
      <c r="W297" s="4"/>
      <c r="X297" s="4"/>
      <c r="Y297" s="4"/>
      <c r="Z297" s="4"/>
      <c r="AA297" s="4"/>
      <c r="AB297" s="1"/>
      <c r="AC297" s="1"/>
      <c r="AD297" s="1"/>
      <c r="AE297" s="1"/>
      <c r="AF297" s="1"/>
      <c r="AG297" s="1"/>
      <c r="AH297" s="1"/>
      <c r="AI297" s="1"/>
    </row>
    <row r="298" spans="1:35" s="2" customFormat="1" ht="11.5" x14ac:dyDescent="0.25">
      <c r="A298" s="1"/>
      <c r="B298" s="227"/>
      <c r="C298" s="227"/>
      <c r="D298" s="225"/>
      <c r="E298" s="225"/>
      <c r="F298" s="226"/>
      <c r="G298" s="166"/>
      <c r="H298" s="226"/>
      <c r="I298" s="166"/>
      <c r="J298" s="226"/>
      <c r="K298" s="166"/>
      <c r="L298" s="226"/>
      <c r="M298" s="166"/>
      <c r="N298" s="226"/>
      <c r="O298" s="166"/>
      <c r="P298" s="226"/>
      <c r="Q298" s="166"/>
      <c r="R298" s="226"/>
      <c r="S298" s="1"/>
      <c r="T298" s="1"/>
      <c r="U298" s="1"/>
      <c r="V298" s="4"/>
      <c r="W298" s="4"/>
      <c r="X298" s="4"/>
      <c r="Y298" s="4"/>
      <c r="Z298" s="4"/>
      <c r="AA298" s="4"/>
      <c r="AB298" s="1"/>
      <c r="AC298" s="1"/>
      <c r="AD298" s="1"/>
      <c r="AE298" s="1"/>
      <c r="AF298" s="1"/>
      <c r="AG298" s="1"/>
      <c r="AH298" s="1"/>
      <c r="AI298" s="1"/>
    </row>
    <row r="299" spans="1:35" s="2" customFormat="1" ht="11.5" x14ac:dyDescent="0.25">
      <c r="A299" s="1"/>
      <c r="B299" s="227"/>
      <c r="C299" s="227"/>
      <c r="D299" s="225"/>
      <c r="E299" s="225"/>
      <c r="F299" s="226"/>
      <c r="G299" s="166"/>
      <c r="H299" s="226"/>
      <c r="I299" s="166"/>
      <c r="J299" s="226"/>
      <c r="K299" s="166"/>
      <c r="L299" s="226"/>
      <c r="M299" s="166"/>
      <c r="N299" s="226"/>
      <c r="O299" s="166"/>
      <c r="P299" s="226"/>
      <c r="Q299" s="166"/>
      <c r="R299" s="226"/>
      <c r="S299" s="1"/>
      <c r="T299" s="1"/>
      <c r="U299" s="1"/>
      <c r="V299" s="4"/>
      <c r="W299" s="4"/>
      <c r="X299" s="4"/>
      <c r="Y299" s="4"/>
      <c r="Z299" s="4"/>
      <c r="AA299" s="4"/>
      <c r="AB299" s="1"/>
      <c r="AC299" s="1"/>
      <c r="AD299" s="1"/>
      <c r="AE299" s="1"/>
      <c r="AF299" s="1"/>
      <c r="AG299" s="1"/>
      <c r="AH299" s="1"/>
      <c r="AI299" s="1"/>
    </row>
    <row r="300" spans="1:35" s="2" customFormat="1" ht="11.5" x14ac:dyDescent="0.25">
      <c r="A300" s="1"/>
      <c r="B300" s="227"/>
      <c r="C300" s="227"/>
      <c r="D300" s="225"/>
      <c r="E300" s="225"/>
      <c r="F300" s="226"/>
      <c r="G300" s="166"/>
      <c r="H300" s="226"/>
      <c r="I300" s="166"/>
      <c r="J300" s="226"/>
      <c r="K300" s="166"/>
      <c r="L300" s="226"/>
      <c r="M300" s="166"/>
      <c r="N300" s="226"/>
      <c r="O300" s="166"/>
      <c r="P300" s="226"/>
      <c r="Q300" s="166"/>
      <c r="R300" s="226"/>
      <c r="S300" s="1"/>
      <c r="T300" s="1"/>
      <c r="U300" s="1"/>
      <c r="V300" s="4"/>
      <c r="W300" s="4"/>
      <c r="X300" s="4"/>
      <c r="Y300" s="4"/>
      <c r="Z300" s="4"/>
      <c r="AA300" s="4"/>
      <c r="AB300" s="1"/>
      <c r="AC300" s="1"/>
      <c r="AD300" s="1"/>
      <c r="AE300" s="1"/>
      <c r="AF300" s="1"/>
      <c r="AG300" s="1"/>
      <c r="AH300" s="1"/>
      <c r="AI300" s="1"/>
    </row>
    <row r="301" spans="1:35" s="2" customFormat="1" ht="11.5" x14ac:dyDescent="0.25">
      <c r="A301" s="1"/>
      <c r="B301" s="227"/>
      <c r="C301" s="227"/>
      <c r="D301" s="225"/>
      <c r="E301" s="225"/>
      <c r="F301" s="226"/>
      <c r="G301" s="166"/>
      <c r="H301" s="226"/>
      <c r="I301" s="166"/>
      <c r="J301" s="226"/>
      <c r="K301" s="166"/>
      <c r="L301" s="226"/>
      <c r="M301" s="166"/>
      <c r="N301" s="226"/>
      <c r="O301" s="166"/>
      <c r="P301" s="226"/>
      <c r="Q301" s="166"/>
      <c r="R301" s="226"/>
      <c r="S301" s="1"/>
      <c r="T301" s="1"/>
      <c r="U301" s="1"/>
      <c r="V301" s="4"/>
      <c r="W301" s="4"/>
      <c r="X301" s="4"/>
      <c r="Y301" s="4"/>
      <c r="Z301" s="4"/>
      <c r="AA301" s="4"/>
      <c r="AB301" s="1"/>
      <c r="AC301" s="1"/>
      <c r="AD301" s="1"/>
      <c r="AE301" s="1"/>
      <c r="AF301" s="1"/>
      <c r="AG301" s="1"/>
      <c r="AH301" s="1"/>
      <c r="AI301" s="1"/>
    </row>
    <row r="302" spans="1:35" s="2" customFormat="1" ht="11.5" x14ac:dyDescent="0.25">
      <c r="A302" s="1"/>
      <c r="B302" s="227"/>
      <c r="C302" s="227"/>
      <c r="D302" s="225"/>
      <c r="E302" s="225"/>
      <c r="F302" s="226"/>
      <c r="G302" s="166"/>
      <c r="H302" s="226"/>
      <c r="I302" s="166"/>
      <c r="J302" s="226"/>
      <c r="K302" s="166"/>
      <c r="L302" s="226"/>
      <c r="M302" s="166"/>
      <c r="N302" s="226"/>
      <c r="O302" s="166"/>
      <c r="P302" s="226"/>
      <c r="Q302" s="166"/>
      <c r="R302" s="226"/>
      <c r="S302" s="1"/>
      <c r="T302" s="1"/>
      <c r="U302" s="1"/>
      <c r="V302" s="4"/>
      <c r="W302" s="4"/>
      <c r="X302" s="4"/>
      <c r="Y302" s="4"/>
      <c r="Z302" s="4"/>
      <c r="AA302" s="4"/>
      <c r="AB302" s="1"/>
      <c r="AC302" s="1"/>
      <c r="AD302" s="1"/>
      <c r="AE302" s="1"/>
      <c r="AF302" s="1"/>
      <c r="AG302" s="1"/>
      <c r="AH302" s="1"/>
      <c r="AI302" s="1"/>
    </row>
    <row r="303" spans="1:35" s="2" customFormat="1" ht="11.5" x14ac:dyDescent="0.25">
      <c r="A303" s="1"/>
      <c r="B303" s="227"/>
      <c r="C303" s="227"/>
      <c r="D303" s="225"/>
      <c r="E303" s="225"/>
      <c r="F303" s="226"/>
      <c r="G303" s="166"/>
      <c r="H303" s="226"/>
      <c r="I303" s="166"/>
      <c r="J303" s="226"/>
      <c r="K303" s="166"/>
      <c r="L303" s="226"/>
      <c r="M303" s="166"/>
      <c r="N303" s="226"/>
      <c r="O303" s="166"/>
      <c r="P303" s="226"/>
      <c r="Q303" s="166"/>
      <c r="R303" s="226"/>
      <c r="S303" s="1"/>
      <c r="T303" s="1"/>
      <c r="U303" s="1"/>
      <c r="V303" s="4"/>
      <c r="W303" s="4"/>
      <c r="X303" s="4"/>
      <c r="Y303" s="4"/>
      <c r="Z303" s="4"/>
      <c r="AA303" s="4"/>
      <c r="AB303" s="1"/>
      <c r="AC303" s="1"/>
      <c r="AD303" s="1"/>
      <c r="AE303" s="1"/>
      <c r="AF303" s="1"/>
      <c r="AG303" s="1"/>
      <c r="AH303" s="1"/>
      <c r="AI303" s="1"/>
    </row>
    <row r="304" spans="1:35" s="2" customFormat="1" ht="11.5" x14ac:dyDescent="0.25">
      <c r="A304" s="1"/>
      <c r="B304" s="227"/>
      <c r="C304" s="227"/>
      <c r="D304" s="225"/>
      <c r="E304" s="225"/>
      <c r="F304" s="226"/>
      <c r="G304" s="166"/>
      <c r="H304" s="226"/>
      <c r="I304" s="166"/>
      <c r="J304" s="226"/>
      <c r="K304" s="166"/>
      <c r="L304" s="226"/>
      <c r="M304" s="166"/>
      <c r="N304" s="226"/>
      <c r="O304" s="166"/>
      <c r="P304" s="226"/>
      <c r="Q304" s="166"/>
      <c r="R304" s="226"/>
      <c r="S304" s="1"/>
      <c r="T304" s="1"/>
      <c r="U304" s="1"/>
      <c r="V304" s="4"/>
      <c r="W304" s="4"/>
      <c r="X304" s="4"/>
      <c r="Y304" s="4"/>
      <c r="Z304" s="4"/>
      <c r="AA304" s="4"/>
      <c r="AB304" s="1"/>
      <c r="AC304" s="1"/>
      <c r="AD304" s="1"/>
      <c r="AE304" s="1"/>
      <c r="AF304" s="1"/>
      <c r="AG304" s="1"/>
      <c r="AH304" s="1"/>
      <c r="AI304" s="1"/>
    </row>
    <row r="305" spans="1:35" s="2" customFormat="1" ht="11.5" x14ac:dyDescent="0.25">
      <c r="A305" s="1"/>
      <c r="B305" s="227"/>
      <c r="C305" s="227"/>
      <c r="D305" s="225"/>
      <c r="E305" s="225"/>
      <c r="F305" s="226"/>
      <c r="G305" s="166"/>
      <c r="H305" s="226"/>
      <c r="I305" s="166"/>
      <c r="J305" s="226"/>
      <c r="K305" s="166"/>
      <c r="L305" s="226"/>
      <c r="M305" s="166"/>
      <c r="N305" s="226"/>
      <c r="O305" s="166"/>
      <c r="P305" s="226"/>
      <c r="Q305" s="166"/>
      <c r="R305" s="226"/>
      <c r="S305" s="1"/>
      <c r="T305" s="1"/>
      <c r="U305" s="1"/>
      <c r="V305" s="4"/>
      <c r="W305" s="4"/>
      <c r="X305" s="4"/>
      <c r="Y305" s="4"/>
      <c r="Z305" s="4"/>
      <c r="AA305" s="4"/>
      <c r="AB305" s="1"/>
      <c r="AC305" s="1"/>
      <c r="AD305" s="1"/>
      <c r="AE305" s="1"/>
      <c r="AF305" s="1"/>
      <c r="AG305" s="1"/>
      <c r="AH305" s="1"/>
      <c r="AI305" s="1"/>
    </row>
    <row r="306" spans="1:35" s="2" customFormat="1" ht="11.5" x14ac:dyDescent="0.25">
      <c r="A306" s="1"/>
      <c r="B306" s="227"/>
      <c r="C306" s="227"/>
      <c r="D306" s="225"/>
      <c r="E306" s="225"/>
      <c r="F306" s="226"/>
      <c r="G306" s="166"/>
      <c r="H306" s="226"/>
      <c r="I306" s="166"/>
      <c r="J306" s="226"/>
      <c r="K306" s="166"/>
      <c r="L306" s="226"/>
      <c r="M306" s="166"/>
      <c r="N306" s="226"/>
      <c r="O306" s="166"/>
      <c r="P306" s="226"/>
      <c r="Q306" s="166"/>
      <c r="R306" s="226"/>
      <c r="S306" s="1"/>
      <c r="T306" s="1"/>
      <c r="U306" s="1"/>
      <c r="V306" s="4"/>
      <c r="W306" s="4"/>
      <c r="X306" s="4"/>
      <c r="Y306" s="4"/>
      <c r="Z306" s="4"/>
      <c r="AA306" s="4"/>
      <c r="AB306" s="1"/>
      <c r="AC306" s="1"/>
      <c r="AD306" s="1"/>
      <c r="AE306" s="1"/>
      <c r="AF306" s="1"/>
      <c r="AG306" s="1"/>
      <c r="AH306" s="1"/>
      <c r="AI306" s="1"/>
    </row>
    <row r="307" spans="1:35" s="2" customFormat="1" ht="11.5" x14ac:dyDescent="0.25">
      <c r="A307" s="1"/>
      <c r="B307" s="227"/>
      <c r="C307" s="227"/>
      <c r="D307" s="225"/>
      <c r="E307" s="225"/>
      <c r="F307" s="226"/>
      <c r="G307" s="166"/>
      <c r="H307" s="226"/>
      <c r="I307" s="166"/>
      <c r="J307" s="226"/>
      <c r="K307" s="166"/>
      <c r="L307" s="226"/>
      <c r="M307" s="166"/>
      <c r="N307" s="226"/>
      <c r="O307" s="166"/>
      <c r="P307" s="226"/>
      <c r="Q307" s="166"/>
      <c r="R307" s="226"/>
      <c r="S307" s="1"/>
      <c r="T307" s="1"/>
      <c r="U307" s="1"/>
      <c r="V307" s="4"/>
      <c r="W307" s="4"/>
      <c r="X307" s="4"/>
      <c r="Y307" s="4"/>
      <c r="Z307" s="4"/>
      <c r="AA307" s="4"/>
      <c r="AB307" s="1"/>
      <c r="AC307" s="1"/>
      <c r="AD307" s="1"/>
      <c r="AE307" s="1"/>
      <c r="AF307" s="1"/>
      <c r="AG307" s="1"/>
      <c r="AH307" s="1"/>
      <c r="AI307" s="1"/>
    </row>
    <row r="308" spans="1:35" s="2" customFormat="1" ht="11.5" x14ac:dyDescent="0.25">
      <c r="A308" s="1"/>
      <c r="B308" s="227"/>
      <c r="C308" s="227"/>
      <c r="D308" s="225"/>
      <c r="E308" s="225"/>
      <c r="F308" s="226"/>
      <c r="G308" s="166"/>
      <c r="H308" s="226"/>
      <c r="I308" s="166"/>
      <c r="J308" s="226"/>
      <c r="K308" s="166"/>
      <c r="L308" s="226"/>
      <c r="M308" s="166"/>
      <c r="N308" s="226"/>
      <c r="O308" s="166"/>
      <c r="P308" s="226"/>
      <c r="Q308" s="166"/>
      <c r="R308" s="226"/>
      <c r="S308" s="1"/>
      <c r="T308" s="1"/>
      <c r="U308" s="1"/>
      <c r="V308" s="4"/>
      <c r="W308" s="4"/>
      <c r="X308" s="4"/>
      <c r="Y308" s="4"/>
      <c r="Z308" s="4"/>
      <c r="AA308" s="4"/>
      <c r="AB308" s="1"/>
      <c r="AC308" s="1"/>
      <c r="AD308" s="1"/>
      <c r="AE308" s="1"/>
      <c r="AF308" s="1"/>
      <c r="AG308" s="1"/>
      <c r="AH308" s="1"/>
      <c r="AI308" s="1"/>
    </row>
    <row r="309" spans="1:35" s="2" customFormat="1" ht="11.5" x14ac:dyDescent="0.25">
      <c r="A309" s="1"/>
      <c r="B309" s="227"/>
      <c r="C309" s="227"/>
      <c r="D309" s="225"/>
      <c r="E309" s="225"/>
      <c r="F309" s="226"/>
      <c r="G309" s="166"/>
      <c r="H309" s="226"/>
      <c r="I309" s="166"/>
      <c r="J309" s="226"/>
      <c r="K309" s="166"/>
      <c r="L309" s="226"/>
      <c r="M309" s="166"/>
      <c r="N309" s="226"/>
      <c r="O309" s="166"/>
      <c r="P309" s="226"/>
      <c r="Q309" s="166"/>
      <c r="R309" s="226"/>
      <c r="S309" s="1"/>
      <c r="T309" s="1"/>
      <c r="U309" s="1"/>
      <c r="V309" s="4"/>
      <c r="W309" s="4"/>
      <c r="X309" s="4"/>
      <c r="Y309" s="4"/>
      <c r="Z309" s="4"/>
      <c r="AA309" s="4"/>
      <c r="AB309" s="1"/>
      <c r="AC309" s="1"/>
      <c r="AD309" s="1"/>
      <c r="AE309" s="1"/>
      <c r="AF309" s="1"/>
      <c r="AG309" s="1"/>
      <c r="AH309" s="1"/>
      <c r="AI309" s="1"/>
    </row>
    <row r="310" spans="1:35" s="2" customFormat="1" ht="11.5" x14ac:dyDescent="0.25">
      <c r="A310" s="1"/>
      <c r="B310" s="227"/>
      <c r="C310" s="227"/>
      <c r="D310" s="225"/>
      <c r="E310" s="225"/>
      <c r="F310" s="226"/>
      <c r="G310" s="166"/>
      <c r="H310" s="226"/>
      <c r="I310" s="166"/>
      <c r="J310" s="226"/>
      <c r="K310" s="166"/>
      <c r="L310" s="226"/>
      <c r="M310" s="166"/>
      <c r="N310" s="226"/>
      <c r="O310" s="166"/>
      <c r="P310" s="226"/>
      <c r="Q310" s="166"/>
      <c r="R310" s="226"/>
      <c r="S310" s="1"/>
      <c r="T310" s="1"/>
      <c r="U310" s="1"/>
      <c r="V310" s="4"/>
      <c r="W310" s="4"/>
      <c r="X310" s="4"/>
      <c r="Y310" s="4"/>
      <c r="Z310" s="4"/>
      <c r="AA310" s="4"/>
      <c r="AB310" s="1"/>
      <c r="AC310" s="1"/>
      <c r="AD310" s="1"/>
      <c r="AE310" s="1"/>
      <c r="AF310" s="1"/>
      <c r="AG310" s="1"/>
      <c r="AH310" s="1"/>
      <c r="AI310" s="1"/>
    </row>
    <row r="311" spans="1:35" s="2" customFormat="1" ht="11.5" x14ac:dyDescent="0.25">
      <c r="A311" s="1"/>
      <c r="B311" s="227"/>
      <c r="C311" s="227"/>
      <c r="D311" s="225"/>
      <c r="E311" s="225"/>
      <c r="F311" s="226"/>
      <c r="G311" s="166"/>
      <c r="H311" s="226"/>
      <c r="I311" s="166"/>
      <c r="J311" s="226"/>
      <c r="K311" s="166"/>
      <c r="L311" s="226"/>
      <c r="M311" s="166"/>
      <c r="N311" s="226"/>
      <c r="O311" s="166"/>
      <c r="P311" s="226"/>
      <c r="Q311" s="166"/>
      <c r="R311" s="226"/>
      <c r="S311" s="1"/>
      <c r="T311" s="1"/>
      <c r="U311" s="1"/>
      <c r="V311" s="4"/>
      <c r="W311" s="4"/>
      <c r="X311" s="4"/>
      <c r="Y311" s="4"/>
      <c r="Z311" s="4"/>
      <c r="AA311" s="4"/>
      <c r="AB311" s="1"/>
      <c r="AC311" s="1"/>
      <c r="AD311" s="1"/>
      <c r="AE311" s="1"/>
      <c r="AF311" s="1"/>
      <c r="AG311" s="1"/>
      <c r="AH311" s="1"/>
      <c r="AI311" s="1"/>
    </row>
    <row r="312" spans="1:35" s="2" customFormat="1" ht="11.5" x14ac:dyDescent="0.25">
      <c r="A312" s="1"/>
      <c r="B312" s="227"/>
      <c r="C312" s="227"/>
      <c r="D312" s="225"/>
      <c r="E312" s="225"/>
      <c r="F312" s="226"/>
      <c r="G312" s="166"/>
      <c r="H312" s="226"/>
      <c r="I312" s="166"/>
      <c r="J312" s="226"/>
      <c r="K312" s="166"/>
      <c r="L312" s="226"/>
      <c r="M312" s="166"/>
      <c r="N312" s="226"/>
      <c r="O312" s="166"/>
      <c r="P312" s="226"/>
      <c r="Q312" s="166"/>
      <c r="R312" s="226"/>
      <c r="S312" s="1"/>
      <c r="T312" s="1"/>
      <c r="U312" s="1"/>
      <c r="V312" s="4"/>
      <c r="W312" s="4"/>
      <c r="X312" s="4"/>
      <c r="Y312" s="4"/>
      <c r="Z312" s="4"/>
      <c r="AA312" s="4"/>
      <c r="AB312" s="1"/>
      <c r="AC312" s="1"/>
      <c r="AD312" s="1"/>
      <c r="AE312" s="1"/>
      <c r="AF312" s="1"/>
      <c r="AG312" s="1"/>
      <c r="AH312" s="1"/>
      <c r="AI312" s="1"/>
    </row>
    <row r="313" spans="1:35" s="2" customFormat="1" ht="11.5" x14ac:dyDescent="0.25">
      <c r="A313" s="1"/>
      <c r="B313" s="227"/>
      <c r="C313" s="227"/>
      <c r="D313" s="225"/>
      <c r="E313" s="225"/>
      <c r="F313" s="226"/>
      <c r="G313" s="166"/>
      <c r="H313" s="226"/>
      <c r="I313" s="166"/>
      <c r="J313" s="226"/>
      <c r="K313" s="166"/>
      <c r="L313" s="226"/>
      <c r="M313" s="166"/>
      <c r="N313" s="226"/>
      <c r="O313" s="166"/>
      <c r="P313" s="226"/>
      <c r="Q313" s="166"/>
      <c r="R313" s="226"/>
      <c r="S313" s="1"/>
      <c r="T313" s="1"/>
      <c r="U313" s="1"/>
      <c r="V313" s="4"/>
      <c r="W313" s="4"/>
      <c r="X313" s="4"/>
      <c r="Y313" s="4"/>
      <c r="Z313" s="4"/>
      <c r="AA313" s="4"/>
      <c r="AB313" s="1"/>
      <c r="AC313" s="1"/>
      <c r="AD313" s="1"/>
      <c r="AE313" s="1"/>
      <c r="AF313" s="1"/>
      <c r="AG313" s="1"/>
      <c r="AH313" s="1"/>
      <c r="AI313" s="1"/>
    </row>
    <row r="314" spans="1:35" s="2" customFormat="1" ht="11.5" x14ac:dyDescent="0.25">
      <c r="A314" s="1"/>
      <c r="B314" s="227"/>
      <c r="C314" s="227"/>
      <c r="D314" s="225"/>
      <c r="E314" s="225"/>
      <c r="F314" s="226"/>
      <c r="G314" s="166"/>
      <c r="H314" s="226"/>
      <c r="I314" s="166"/>
      <c r="J314" s="226"/>
      <c r="K314" s="166"/>
      <c r="L314" s="226"/>
      <c r="M314" s="166"/>
      <c r="N314" s="226"/>
      <c r="O314" s="166"/>
      <c r="P314" s="226"/>
      <c r="Q314" s="166"/>
      <c r="R314" s="226"/>
      <c r="S314" s="1"/>
      <c r="T314" s="1"/>
      <c r="U314" s="1"/>
      <c r="V314" s="4"/>
      <c r="W314" s="4"/>
      <c r="X314" s="4"/>
      <c r="Y314" s="4"/>
      <c r="Z314" s="4"/>
      <c r="AA314" s="4"/>
      <c r="AB314" s="1"/>
      <c r="AC314" s="1"/>
      <c r="AD314" s="1"/>
      <c r="AE314" s="1"/>
      <c r="AF314" s="1"/>
      <c r="AG314" s="1"/>
      <c r="AH314" s="1"/>
      <c r="AI314" s="1"/>
    </row>
    <row r="315" spans="1:35" s="2" customFormat="1" ht="11.5" x14ac:dyDescent="0.25">
      <c r="A315" s="1"/>
      <c r="B315" s="227"/>
      <c r="C315" s="227"/>
      <c r="D315" s="225"/>
      <c r="E315" s="225"/>
      <c r="F315" s="226"/>
      <c r="G315" s="166"/>
      <c r="H315" s="226"/>
      <c r="I315" s="166"/>
      <c r="J315" s="226"/>
      <c r="K315" s="166"/>
      <c r="L315" s="226"/>
      <c r="M315" s="166"/>
      <c r="N315" s="226"/>
      <c r="O315" s="166"/>
      <c r="P315" s="226"/>
      <c r="Q315" s="166"/>
      <c r="R315" s="226"/>
      <c r="S315" s="1"/>
      <c r="T315" s="1"/>
      <c r="U315" s="1"/>
      <c r="V315" s="4"/>
      <c r="W315" s="4"/>
      <c r="X315" s="4"/>
      <c r="Y315" s="4"/>
      <c r="Z315" s="4"/>
      <c r="AA315" s="4"/>
      <c r="AB315" s="1"/>
      <c r="AC315" s="1"/>
      <c r="AD315" s="1"/>
      <c r="AE315" s="1"/>
      <c r="AF315" s="1"/>
      <c r="AG315" s="1"/>
      <c r="AH315" s="1"/>
      <c r="AI315" s="1"/>
    </row>
    <row r="316" spans="1:35" s="2" customFormat="1" ht="11.5" x14ac:dyDescent="0.25">
      <c r="A316" s="1"/>
      <c r="B316" s="227"/>
      <c r="C316" s="227"/>
      <c r="D316" s="225"/>
      <c r="E316" s="225"/>
      <c r="F316" s="226"/>
      <c r="G316" s="166"/>
      <c r="H316" s="226"/>
      <c r="I316" s="166"/>
      <c r="J316" s="226"/>
      <c r="K316" s="166"/>
      <c r="L316" s="226"/>
      <c r="M316" s="166"/>
      <c r="N316" s="226"/>
      <c r="O316" s="166"/>
      <c r="P316" s="226"/>
      <c r="Q316" s="166"/>
      <c r="R316" s="226"/>
      <c r="S316" s="1"/>
      <c r="T316" s="1"/>
      <c r="U316" s="1"/>
      <c r="V316" s="4"/>
      <c r="W316" s="4"/>
      <c r="X316" s="4"/>
      <c r="Y316" s="4"/>
      <c r="Z316" s="4"/>
      <c r="AA316" s="4"/>
      <c r="AB316" s="1"/>
      <c r="AC316" s="1"/>
      <c r="AD316" s="1"/>
      <c r="AE316" s="1"/>
      <c r="AF316" s="1"/>
      <c r="AG316" s="1"/>
      <c r="AH316" s="1"/>
      <c r="AI316" s="1"/>
    </row>
    <row r="317" spans="1:35" s="2" customFormat="1" ht="11.5" x14ac:dyDescent="0.25">
      <c r="A317" s="1"/>
      <c r="B317" s="227"/>
      <c r="C317" s="227"/>
      <c r="D317" s="225"/>
      <c r="E317" s="225"/>
      <c r="F317" s="226"/>
      <c r="G317" s="166"/>
      <c r="H317" s="226"/>
      <c r="I317" s="166"/>
      <c r="J317" s="226"/>
      <c r="K317" s="166"/>
      <c r="L317" s="226"/>
      <c r="M317" s="166"/>
      <c r="N317" s="226"/>
      <c r="O317" s="166"/>
      <c r="P317" s="226"/>
      <c r="Q317" s="166"/>
      <c r="R317" s="226"/>
      <c r="S317" s="1"/>
      <c r="T317" s="1"/>
      <c r="U317" s="1"/>
      <c r="V317" s="4"/>
      <c r="W317" s="4"/>
      <c r="X317" s="4"/>
      <c r="Y317" s="4"/>
      <c r="Z317" s="4"/>
      <c r="AA317" s="4"/>
      <c r="AB317" s="1"/>
      <c r="AC317" s="1"/>
      <c r="AD317" s="1"/>
      <c r="AE317" s="1"/>
      <c r="AF317" s="1"/>
      <c r="AG317" s="1"/>
      <c r="AH317" s="1"/>
      <c r="AI317" s="1"/>
    </row>
    <row r="318" spans="1:35" s="2" customFormat="1" ht="11.5" x14ac:dyDescent="0.25">
      <c r="A318" s="1"/>
      <c r="B318" s="227"/>
      <c r="C318" s="227"/>
      <c r="D318" s="225"/>
      <c r="E318" s="225"/>
      <c r="F318" s="226"/>
      <c r="G318" s="166"/>
      <c r="H318" s="226"/>
      <c r="I318" s="166"/>
      <c r="J318" s="226"/>
      <c r="K318" s="166"/>
      <c r="L318" s="226"/>
      <c r="M318" s="166"/>
      <c r="N318" s="226"/>
      <c r="O318" s="166"/>
      <c r="P318" s="226"/>
      <c r="Q318" s="166"/>
      <c r="R318" s="226"/>
      <c r="S318" s="1"/>
      <c r="T318" s="1"/>
      <c r="U318" s="1"/>
      <c r="V318" s="4"/>
      <c r="W318" s="4"/>
      <c r="X318" s="4"/>
      <c r="Y318" s="4"/>
      <c r="Z318" s="4"/>
      <c r="AA318" s="4"/>
      <c r="AB318" s="1"/>
      <c r="AC318" s="1"/>
      <c r="AD318" s="1"/>
      <c r="AE318" s="1"/>
      <c r="AF318" s="1"/>
      <c r="AG318" s="1"/>
      <c r="AH318" s="1"/>
      <c r="AI318" s="1"/>
    </row>
    <row r="319" spans="1:35" s="2" customFormat="1" ht="11.5" x14ac:dyDescent="0.25">
      <c r="A319" s="1"/>
      <c r="B319" s="227"/>
      <c r="C319" s="227"/>
      <c r="D319" s="225"/>
      <c r="E319" s="225"/>
      <c r="F319" s="226"/>
      <c r="G319" s="166"/>
      <c r="H319" s="226"/>
      <c r="I319" s="166"/>
      <c r="J319" s="226"/>
      <c r="K319" s="166"/>
      <c r="L319" s="226"/>
      <c r="M319" s="166"/>
      <c r="N319" s="226"/>
      <c r="O319" s="166"/>
      <c r="P319" s="226"/>
      <c r="Q319" s="166"/>
      <c r="R319" s="226"/>
      <c r="S319" s="1"/>
      <c r="T319" s="1"/>
      <c r="U319" s="1"/>
      <c r="V319" s="4"/>
      <c r="W319" s="4"/>
      <c r="X319" s="4"/>
      <c r="Y319" s="4"/>
      <c r="Z319" s="4"/>
      <c r="AA319" s="4"/>
      <c r="AB319" s="1"/>
      <c r="AC319" s="1"/>
      <c r="AD319" s="1"/>
      <c r="AE319" s="1"/>
      <c r="AF319" s="1"/>
      <c r="AG319" s="1"/>
      <c r="AH319" s="1"/>
      <c r="AI319" s="1"/>
    </row>
    <row r="320" spans="1:35" s="2" customFormat="1" ht="11.5" x14ac:dyDescent="0.25">
      <c r="A320" s="1"/>
      <c r="B320" s="227"/>
      <c r="C320" s="227"/>
      <c r="D320" s="225"/>
      <c r="E320" s="225"/>
      <c r="F320" s="226"/>
      <c r="G320" s="166"/>
      <c r="H320" s="226"/>
      <c r="I320" s="166"/>
      <c r="J320" s="226"/>
      <c r="K320" s="166"/>
      <c r="L320" s="226"/>
      <c r="M320" s="166"/>
      <c r="N320" s="226"/>
      <c r="O320" s="166"/>
      <c r="P320" s="226"/>
      <c r="Q320" s="166"/>
      <c r="R320" s="226"/>
      <c r="S320" s="1"/>
      <c r="T320" s="1"/>
      <c r="U320" s="1"/>
      <c r="V320" s="4"/>
      <c r="W320" s="4"/>
      <c r="X320" s="4"/>
      <c r="Y320" s="4"/>
      <c r="Z320" s="4"/>
      <c r="AA320" s="4"/>
      <c r="AB320" s="1"/>
      <c r="AC320" s="1"/>
      <c r="AD320" s="1"/>
      <c r="AE320" s="1"/>
      <c r="AF320" s="1"/>
      <c r="AG320" s="1"/>
      <c r="AH320" s="1"/>
      <c r="AI320" s="1"/>
    </row>
    <row r="321" spans="1:35" s="2" customFormat="1" ht="11.5" x14ac:dyDescent="0.25">
      <c r="A321" s="1"/>
      <c r="B321" s="227"/>
      <c r="C321" s="227"/>
      <c r="D321" s="225"/>
      <c r="E321" s="225"/>
      <c r="F321" s="226"/>
      <c r="G321" s="166"/>
      <c r="H321" s="226"/>
      <c r="I321" s="166"/>
      <c r="J321" s="226"/>
      <c r="K321" s="166"/>
      <c r="L321" s="226"/>
      <c r="M321" s="166"/>
      <c r="N321" s="226"/>
      <c r="O321" s="166"/>
      <c r="P321" s="226"/>
      <c r="Q321" s="166"/>
      <c r="R321" s="226"/>
      <c r="S321" s="1"/>
      <c r="T321" s="1"/>
      <c r="U321" s="1"/>
      <c r="V321" s="4"/>
      <c r="W321" s="4"/>
      <c r="X321" s="4"/>
      <c r="Y321" s="4"/>
      <c r="Z321" s="4"/>
      <c r="AA321" s="4"/>
      <c r="AB321" s="1"/>
      <c r="AC321" s="1"/>
      <c r="AD321" s="1"/>
      <c r="AE321" s="1"/>
      <c r="AF321" s="1"/>
      <c r="AG321" s="1"/>
      <c r="AH321" s="1"/>
      <c r="AI321" s="1"/>
    </row>
    <row r="322" spans="1:35" s="2" customFormat="1" ht="11.5" x14ac:dyDescent="0.25">
      <c r="A322" s="1"/>
      <c r="B322" s="227"/>
      <c r="C322" s="227"/>
      <c r="D322" s="225"/>
      <c r="E322" s="225"/>
      <c r="F322" s="226"/>
      <c r="G322" s="166"/>
      <c r="H322" s="226"/>
      <c r="I322" s="166"/>
      <c r="J322" s="226"/>
      <c r="K322" s="166"/>
      <c r="L322" s="226"/>
      <c r="M322" s="166"/>
      <c r="N322" s="226"/>
      <c r="O322" s="166"/>
      <c r="P322" s="226"/>
      <c r="Q322" s="166"/>
      <c r="R322" s="226"/>
      <c r="S322" s="1"/>
      <c r="T322" s="1"/>
      <c r="U322" s="1"/>
      <c r="V322" s="4"/>
      <c r="W322" s="4"/>
      <c r="X322" s="4"/>
      <c r="Y322" s="4"/>
      <c r="Z322" s="4"/>
      <c r="AA322" s="4"/>
      <c r="AB322" s="1"/>
      <c r="AC322" s="1"/>
      <c r="AD322" s="1"/>
      <c r="AE322" s="1"/>
      <c r="AF322" s="1"/>
      <c r="AG322" s="1"/>
      <c r="AH322" s="1"/>
      <c r="AI322" s="1"/>
    </row>
    <row r="323" spans="1:35" s="2" customFormat="1" ht="11.5" x14ac:dyDescent="0.25">
      <c r="A323" s="1"/>
      <c r="B323" s="227"/>
      <c r="C323" s="227"/>
      <c r="D323" s="225"/>
      <c r="E323" s="225"/>
      <c r="F323" s="226"/>
      <c r="G323" s="166"/>
      <c r="H323" s="226"/>
      <c r="I323" s="166"/>
      <c r="J323" s="226"/>
      <c r="K323" s="166"/>
      <c r="L323" s="226"/>
      <c r="M323" s="166"/>
      <c r="N323" s="226"/>
      <c r="O323" s="166"/>
      <c r="P323" s="226"/>
      <c r="Q323" s="166"/>
      <c r="R323" s="226"/>
      <c r="S323" s="1"/>
      <c r="T323" s="1"/>
      <c r="U323" s="1"/>
      <c r="V323" s="4"/>
      <c r="W323" s="4"/>
      <c r="X323" s="4"/>
      <c r="Y323" s="4"/>
      <c r="Z323" s="4"/>
      <c r="AA323" s="4"/>
      <c r="AB323" s="1"/>
      <c r="AC323" s="1"/>
      <c r="AD323" s="1"/>
      <c r="AE323" s="1"/>
      <c r="AF323" s="1"/>
      <c r="AG323" s="1"/>
      <c r="AH323" s="1"/>
      <c r="AI323" s="1"/>
    </row>
    <row r="324" spans="1:35" s="2" customFormat="1" ht="11.5" x14ac:dyDescent="0.25">
      <c r="A324" s="1"/>
      <c r="B324" s="227"/>
      <c r="C324" s="227"/>
      <c r="D324" s="225"/>
      <c r="E324" s="225"/>
      <c r="F324" s="226"/>
      <c r="G324" s="166"/>
      <c r="H324" s="226"/>
      <c r="I324" s="166"/>
      <c r="J324" s="226"/>
      <c r="K324" s="166"/>
      <c r="L324" s="226"/>
      <c r="M324" s="166"/>
      <c r="N324" s="226"/>
      <c r="O324" s="166"/>
      <c r="P324" s="226"/>
      <c r="Q324" s="166"/>
      <c r="R324" s="226"/>
      <c r="S324" s="1"/>
      <c r="T324" s="1"/>
      <c r="U324" s="1"/>
      <c r="V324" s="4"/>
      <c r="W324" s="4"/>
      <c r="X324" s="4"/>
      <c r="Y324" s="4"/>
      <c r="Z324" s="4"/>
      <c r="AA324" s="4"/>
      <c r="AB324" s="1"/>
      <c r="AC324" s="1"/>
      <c r="AD324" s="1"/>
      <c r="AE324" s="1"/>
      <c r="AF324" s="1"/>
      <c r="AG324" s="1"/>
      <c r="AH324" s="1"/>
      <c r="AI324" s="1"/>
    </row>
    <row r="325" spans="1:35" s="2" customFormat="1" ht="11.5" x14ac:dyDescent="0.25">
      <c r="A325" s="1"/>
      <c r="B325" s="227"/>
      <c r="C325" s="227"/>
      <c r="D325" s="225"/>
      <c r="E325" s="225"/>
      <c r="F325" s="226"/>
      <c r="G325" s="166"/>
      <c r="H325" s="226"/>
      <c r="I325" s="166"/>
      <c r="J325" s="226"/>
      <c r="K325" s="166"/>
      <c r="L325" s="226"/>
      <c r="M325" s="166"/>
      <c r="N325" s="226"/>
      <c r="O325" s="166"/>
      <c r="P325" s="226"/>
      <c r="Q325" s="166"/>
      <c r="R325" s="226"/>
      <c r="S325" s="1"/>
      <c r="T325" s="1"/>
      <c r="U325" s="1"/>
      <c r="V325" s="4"/>
      <c r="W325" s="4"/>
      <c r="X325" s="4"/>
      <c r="Y325" s="4"/>
      <c r="Z325" s="4"/>
      <c r="AA325" s="4"/>
      <c r="AB325" s="1"/>
      <c r="AC325" s="1"/>
      <c r="AD325" s="1"/>
      <c r="AE325" s="1"/>
      <c r="AF325" s="1"/>
      <c r="AG325" s="1"/>
      <c r="AH325" s="1"/>
      <c r="AI325" s="1"/>
    </row>
    <row r="326" spans="1:35" s="2" customFormat="1" ht="11.5" x14ac:dyDescent="0.25">
      <c r="A326" s="1"/>
      <c r="B326" s="227"/>
      <c r="C326" s="227"/>
      <c r="D326" s="225"/>
      <c r="E326" s="225"/>
      <c r="F326" s="226"/>
      <c r="G326" s="166"/>
      <c r="H326" s="226"/>
      <c r="I326" s="166"/>
      <c r="J326" s="226"/>
      <c r="K326" s="166"/>
      <c r="L326" s="226"/>
      <c r="M326" s="166"/>
      <c r="N326" s="226"/>
      <c r="O326" s="166"/>
      <c r="P326" s="226"/>
      <c r="Q326" s="166"/>
      <c r="R326" s="226"/>
      <c r="S326" s="1"/>
      <c r="T326" s="1"/>
      <c r="U326" s="1"/>
      <c r="V326" s="4"/>
      <c r="W326" s="4"/>
      <c r="X326" s="4"/>
      <c r="Y326" s="4"/>
      <c r="Z326" s="4"/>
      <c r="AA326" s="4"/>
      <c r="AB326" s="1"/>
      <c r="AC326" s="1"/>
      <c r="AD326" s="1"/>
      <c r="AE326" s="1"/>
      <c r="AF326" s="1"/>
      <c r="AG326" s="1"/>
      <c r="AH326" s="1"/>
      <c r="AI326" s="1"/>
    </row>
    <row r="327" spans="1:35" s="2" customFormat="1" ht="11.5" x14ac:dyDescent="0.25">
      <c r="A327" s="1"/>
      <c r="B327" s="227"/>
      <c r="C327" s="227"/>
      <c r="D327" s="225"/>
      <c r="E327" s="225"/>
      <c r="F327" s="226"/>
      <c r="G327" s="166"/>
      <c r="H327" s="226"/>
      <c r="I327" s="166"/>
      <c r="J327" s="226"/>
      <c r="K327" s="166"/>
      <c r="L327" s="226"/>
      <c r="M327" s="166"/>
      <c r="N327" s="226"/>
      <c r="O327" s="166"/>
      <c r="P327" s="226"/>
      <c r="Q327" s="166"/>
      <c r="R327" s="226"/>
      <c r="S327" s="1"/>
      <c r="T327" s="1"/>
      <c r="U327" s="1"/>
      <c r="V327" s="4"/>
      <c r="W327" s="4"/>
      <c r="X327" s="4"/>
      <c r="Y327" s="4"/>
      <c r="Z327" s="4"/>
      <c r="AA327" s="4"/>
      <c r="AB327" s="1"/>
      <c r="AC327" s="1"/>
      <c r="AD327" s="1"/>
      <c r="AE327" s="1"/>
      <c r="AF327" s="1"/>
      <c r="AG327" s="1"/>
      <c r="AH327" s="1"/>
      <c r="AI327" s="1"/>
    </row>
    <row r="328" spans="1:35" s="2" customFormat="1" ht="11.5" x14ac:dyDescent="0.25">
      <c r="A328" s="1"/>
      <c r="B328" s="227"/>
      <c r="C328" s="227"/>
      <c r="D328" s="225"/>
      <c r="E328" s="225"/>
      <c r="F328" s="226"/>
      <c r="G328" s="166"/>
      <c r="H328" s="226"/>
      <c r="I328" s="166"/>
      <c r="J328" s="226"/>
      <c r="K328" s="166"/>
      <c r="L328" s="226"/>
      <c r="M328" s="166"/>
      <c r="N328" s="226"/>
      <c r="O328" s="166"/>
      <c r="P328" s="226"/>
      <c r="Q328" s="166"/>
      <c r="R328" s="226"/>
      <c r="S328" s="1"/>
      <c r="T328" s="1"/>
      <c r="U328" s="1"/>
      <c r="V328" s="4"/>
      <c r="W328" s="4"/>
      <c r="X328" s="4"/>
      <c r="Y328" s="4"/>
      <c r="Z328" s="4"/>
      <c r="AA328" s="4"/>
      <c r="AB328" s="1"/>
      <c r="AC328" s="1"/>
      <c r="AD328" s="1"/>
      <c r="AE328" s="1"/>
      <c r="AF328" s="1"/>
      <c r="AG328" s="1"/>
      <c r="AH328" s="1"/>
      <c r="AI328" s="1"/>
    </row>
    <row r="329" spans="1:35" s="2" customFormat="1" ht="11.5" x14ac:dyDescent="0.25">
      <c r="A329" s="1"/>
      <c r="B329" s="227"/>
      <c r="C329" s="227"/>
      <c r="D329" s="225"/>
      <c r="E329" s="225"/>
      <c r="F329" s="226"/>
      <c r="G329" s="166"/>
      <c r="H329" s="226"/>
      <c r="I329" s="166"/>
      <c r="J329" s="226"/>
      <c r="K329" s="166"/>
      <c r="L329" s="226"/>
      <c r="M329" s="166"/>
      <c r="N329" s="226"/>
      <c r="O329" s="166"/>
      <c r="P329" s="226"/>
      <c r="Q329" s="166"/>
      <c r="R329" s="226"/>
      <c r="S329" s="1"/>
      <c r="T329" s="1"/>
      <c r="U329" s="1"/>
      <c r="V329" s="4"/>
      <c r="W329" s="4"/>
      <c r="X329" s="4"/>
      <c r="Y329" s="4"/>
      <c r="Z329" s="4"/>
      <c r="AA329" s="4"/>
      <c r="AB329" s="1"/>
      <c r="AC329" s="1"/>
      <c r="AD329" s="1"/>
      <c r="AE329" s="1"/>
      <c r="AF329" s="1"/>
      <c r="AG329" s="1"/>
      <c r="AH329" s="1"/>
      <c r="AI329" s="1"/>
    </row>
    <row r="330" spans="1:35" s="2" customFormat="1" ht="11.5" x14ac:dyDescent="0.25">
      <c r="A330" s="1"/>
      <c r="B330" s="227"/>
      <c r="C330" s="227"/>
      <c r="D330" s="225"/>
      <c r="E330" s="225"/>
      <c r="F330" s="226"/>
      <c r="G330" s="166"/>
      <c r="H330" s="226"/>
      <c r="I330" s="166"/>
      <c r="J330" s="226"/>
      <c r="K330" s="166"/>
      <c r="L330" s="226"/>
      <c r="M330" s="166"/>
      <c r="N330" s="226"/>
      <c r="O330" s="166"/>
      <c r="P330" s="226"/>
      <c r="Q330" s="166"/>
      <c r="R330" s="226"/>
      <c r="S330" s="1"/>
      <c r="T330" s="1"/>
      <c r="U330" s="1"/>
      <c r="V330" s="4"/>
      <c r="W330" s="4"/>
      <c r="X330" s="4"/>
      <c r="Y330" s="4"/>
      <c r="Z330" s="4"/>
      <c r="AA330" s="4"/>
      <c r="AB330" s="1"/>
      <c r="AC330" s="1"/>
      <c r="AD330" s="1"/>
      <c r="AE330" s="1"/>
      <c r="AF330" s="1"/>
      <c r="AG330" s="1"/>
      <c r="AH330" s="1"/>
      <c r="AI330" s="1"/>
    </row>
    <row r="331" spans="1:35" s="2" customFormat="1" ht="11.5" x14ac:dyDescent="0.25">
      <c r="A331" s="1"/>
      <c r="B331" s="227"/>
      <c r="C331" s="227"/>
      <c r="D331" s="225"/>
      <c r="E331" s="225"/>
      <c r="F331" s="226"/>
      <c r="G331" s="166"/>
      <c r="H331" s="226"/>
      <c r="I331" s="166"/>
      <c r="J331" s="226"/>
      <c r="K331" s="166"/>
      <c r="L331" s="226"/>
      <c r="M331" s="166"/>
      <c r="N331" s="226"/>
      <c r="O331" s="166"/>
      <c r="P331" s="226"/>
      <c r="Q331" s="166"/>
      <c r="R331" s="226"/>
      <c r="S331" s="1"/>
      <c r="T331" s="1"/>
      <c r="U331" s="1"/>
      <c r="V331" s="4"/>
      <c r="W331" s="4"/>
      <c r="X331" s="4"/>
      <c r="Y331" s="4"/>
      <c r="Z331" s="4"/>
      <c r="AA331" s="4"/>
      <c r="AB331" s="1"/>
      <c r="AC331" s="1"/>
      <c r="AD331" s="1"/>
      <c r="AE331" s="1"/>
      <c r="AF331" s="1"/>
      <c r="AG331" s="1"/>
      <c r="AH331" s="1"/>
      <c r="AI331" s="1"/>
    </row>
    <row r="332" spans="1:35" s="2" customFormat="1" ht="11.5" x14ac:dyDescent="0.25">
      <c r="A332" s="1"/>
      <c r="B332" s="227"/>
      <c r="C332" s="227"/>
      <c r="D332" s="225"/>
      <c r="E332" s="225"/>
      <c r="F332" s="226"/>
      <c r="G332" s="166"/>
      <c r="H332" s="226"/>
      <c r="I332" s="166"/>
      <c r="J332" s="226"/>
      <c r="K332" s="166"/>
      <c r="L332" s="226"/>
      <c r="M332" s="166"/>
      <c r="N332" s="226"/>
      <c r="O332" s="166"/>
      <c r="P332" s="226"/>
      <c r="Q332" s="166"/>
      <c r="R332" s="226"/>
      <c r="S332" s="1"/>
      <c r="T332" s="1"/>
      <c r="U332" s="1"/>
      <c r="V332" s="4"/>
      <c r="W332" s="4"/>
      <c r="X332" s="4"/>
      <c r="Y332" s="4"/>
      <c r="Z332" s="4"/>
      <c r="AA332" s="4"/>
      <c r="AB332" s="1"/>
      <c r="AC332" s="1"/>
      <c r="AD332" s="1"/>
      <c r="AE332" s="1"/>
      <c r="AF332" s="1"/>
      <c r="AG332" s="1"/>
      <c r="AH332" s="1"/>
      <c r="AI332" s="1"/>
    </row>
    <row r="333" spans="1:35" s="2" customFormat="1" ht="11.5" x14ac:dyDescent="0.25">
      <c r="A333" s="1"/>
      <c r="B333" s="227"/>
      <c r="C333" s="227"/>
      <c r="D333" s="225"/>
      <c r="E333" s="225"/>
      <c r="F333" s="226"/>
      <c r="G333" s="166"/>
      <c r="H333" s="226"/>
      <c r="I333" s="166"/>
      <c r="J333" s="226"/>
      <c r="K333" s="166"/>
      <c r="L333" s="226"/>
      <c r="M333" s="166"/>
      <c r="N333" s="226"/>
      <c r="O333" s="166"/>
      <c r="P333" s="226"/>
      <c r="Q333" s="166"/>
      <c r="R333" s="226"/>
      <c r="S333" s="1"/>
      <c r="T333" s="1"/>
      <c r="U333" s="1"/>
      <c r="V333" s="4"/>
      <c r="W333" s="4"/>
      <c r="X333" s="4"/>
      <c r="Y333" s="4"/>
      <c r="Z333" s="4"/>
      <c r="AA333" s="4"/>
      <c r="AB333" s="1"/>
      <c r="AC333" s="1"/>
      <c r="AD333" s="1"/>
      <c r="AE333" s="1"/>
      <c r="AF333" s="1"/>
      <c r="AG333" s="1"/>
      <c r="AH333" s="1"/>
      <c r="AI333" s="1"/>
    </row>
    <row r="334" spans="1:35" s="2" customFormat="1" ht="11.5" x14ac:dyDescent="0.25">
      <c r="A334" s="1"/>
      <c r="B334" s="227"/>
      <c r="C334" s="227"/>
      <c r="D334" s="225"/>
      <c r="E334" s="225"/>
      <c r="F334" s="226"/>
      <c r="G334" s="166"/>
      <c r="H334" s="226"/>
      <c r="I334" s="166"/>
      <c r="J334" s="226"/>
      <c r="K334" s="166"/>
      <c r="L334" s="226"/>
      <c r="M334" s="166"/>
      <c r="N334" s="226"/>
      <c r="O334" s="166"/>
      <c r="P334" s="226"/>
      <c r="Q334" s="166"/>
      <c r="R334" s="226"/>
      <c r="S334" s="1"/>
      <c r="T334" s="1"/>
      <c r="U334" s="1"/>
      <c r="V334" s="4"/>
      <c r="W334" s="4"/>
      <c r="X334" s="4"/>
      <c r="Y334" s="4"/>
      <c r="Z334" s="4"/>
      <c r="AA334" s="4"/>
      <c r="AB334" s="1"/>
      <c r="AC334" s="1"/>
      <c r="AD334" s="1"/>
      <c r="AE334" s="1"/>
      <c r="AF334" s="1"/>
      <c r="AG334" s="1"/>
      <c r="AH334" s="1"/>
      <c r="AI334" s="1"/>
    </row>
    <row r="335" spans="1:35" s="2" customFormat="1" ht="11.5" x14ac:dyDescent="0.25">
      <c r="A335" s="1"/>
      <c r="B335" s="227"/>
      <c r="C335" s="227"/>
      <c r="D335" s="225"/>
      <c r="E335" s="225"/>
      <c r="F335" s="226"/>
      <c r="G335" s="166"/>
      <c r="H335" s="226"/>
      <c r="I335" s="166"/>
      <c r="J335" s="226"/>
      <c r="K335" s="166"/>
      <c r="L335" s="226"/>
      <c r="M335" s="166"/>
      <c r="N335" s="226"/>
      <c r="O335" s="166"/>
      <c r="P335" s="226"/>
      <c r="Q335" s="166"/>
      <c r="R335" s="226"/>
      <c r="S335" s="1"/>
      <c r="T335" s="1"/>
      <c r="U335" s="1"/>
      <c r="V335" s="4"/>
      <c r="W335" s="4"/>
      <c r="X335" s="4"/>
      <c r="Y335" s="4"/>
      <c r="Z335" s="4"/>
      <c r="AA335" s="4"/>
      <c r="AB335" s="1"/>
      <c r="AC335" s="1"/>
      <c r="AD335" s="1"/>
      <c r="AE335" s="1"/>
      <c r="AF335" s="1"/>
      <c r="AG335" s="1"/>
      <c r="AH335" s="1"/>
      <c r="AI335" s="1"/>
    </row>
    <row r="336" spans="1:35" s="2" customFormat="1" ht="11.5" x14ac:dyDescent="0.25">
      <c r="A336" s="1"/>
      <c r="B336" s="227"/>
      <c r="C336" s="227"/>
      <c r="D336" s="225"/>
      <c r="E336" s="225"/>
      <c r="F336" s="226"/>
      <c r="G336" s="166"/>
      <c r="H336" s="226"/>
      <c r="I336" s="166"/>
      <c r="J336" s="226"/>
      <c r="K336" s="166"/>
      <c r="L336" s="226"/>
      <c r="M336" s="166"/>
      <c r="N336" s="226"/>
      <c r="O336" s="166"/>
      <c r="P336" s="226"/>
      <c r="Q336" s="166"/>
      <c r="R336" s="226"/>
      <c r="S336" s="1"/>
      <c r="T336" s="1"/>
      <c r="U336" s="1"/>
      <c r="V336" s="4"/>
      <c r="W336" s="4"/>
      <c r="X336" s="4"/>
      <c r="Y336" s="4"/>
      <c r="Z336" s="4"/>
      <c r="AA336" s="4"/>
      <c r="AB336" s="1"/>
      <c r="AC336" s="1"/>
      <c r="AD336" s="1"/>
      <c r="AE336" s="1"/>
      <c r="AF336" s="1"/>
      <c r="AG336" s="1"/>
      <c r="AH336" s="1"/>
      <c r="AI336" s="1"/>
    </row>
    <row r="337" spans="1:35" s="2" customFormat="1" ht="11.5" x14ac:dyDescent="0.25">
      <c r="A337" s="1"/>
      <c r="B337" s="227"/>
      <c r="C337" s="227"/>
      <c r="D337" s="225"/>
      <c r="E337" s="225"/>
      <c r="F337" s="226"/>
      <c r="G337" s="166"/>
      <c r="H337" s="226"/>
      <c r="I337" s="166"/>
      <c r="J337" s="226"/>
      <c r="K337" s="166"/>
      <c r="L337" s="226"/>
      <c r="M337" s="166"/>
      <c r="N337" s="226"/>
      <c r="O337" s="166"/>
      <c r="P337" s="226"/>
      <c r="Q337" s="166"/>
      <c r="R337" s="226"/>
      <c r="S337" s="1"/>
      <c r="T337" s="1"/>
      <c r="U337" s="1"/>
      <c r="V337" s="4"/>
      <c r="W337" s="4"/>
      <c r="X337" s="4"/>
      <c r="Y337" s="4"/>
      <c r="Z337" s="4"/>
      <c r="AA337" s="4"/>
      <c r="AB337" s="1"/>
      <c r="AC337" s="1"/>
      <c r="AD337" s="1"/>
      <c r="AE337" s="1"/>
      <c r="AF337" s="1"/>
      <c r="AG337" s="1"/>
      <c r="AH337" s="1"/>
      <c r="AI337" s="1"/>
    </row>
    <row r="338" spans="1:35" s="2" customFormat="1" ht="11.5" x14ac:dyDescent="0.25">
      <c r="A338" s="1"/>
      <c r="B338" s="227"/>
      <c r="C338" s="227"/>
      <c r="D338" s="225"/>
      <c r="E338" s="225"/>
      <c r="F338" s="226"/>
      <c r="G338" s="166"/>
      <c r="H338" s="226"/>
      <c r="I338" s="166"/>
      <c r="J338" s="226"/>
      <c r="K338" s="166"/>
      <c r="L338" s="226"/>
      <c r="M338" s="166"/>
      <c r="N338" s="226"/>
      <c r="O338" s="166"/>
      <c r="P338" s="226"/>
      <c r="Q338" s="166"/>
      <c r="R338" s="226"/>
      <c r="S338" s="1"/>
      <c r="T338" s="1"/>
      <c r="U338" s="1"/>
      <c r="V338" s="4"/>
      <c r="W338" s="4"/>
      <c r="X338" s="4"/>
      <c r="Y338" s="4"/>
      <c r="Z338" s="4"/>
      <c r="AA338" s="4"/>
      <c r="AB338" s="1"/>
      <c r="AC338" s="1"/>
      <c r="AD338" s="1"/>
      <c r="AE338" s="1"/>
      <c r="AF338" s="1"/>
      <c r="AG338" s="1"/>
      <c r="AH338" s="1"/>
      <c r="AI338" s="1"/>
    </row>
    <row r="339" spans="1:35" s="2" customFormat="1" ht="11.5" x14ac:dyDescent="0.25">
      <c r="A339" s="1"/>
      <c r="B339" s="227"/>
      <c r="C339" s="227"/>
      <c r="D339" s="225"/>
      <c r="E339" s="225"/>
      <c r="F339" s="226"/>
      <c r="G339" s="166"/>
      <c r="H339" s="226"/>
      <c r="I339" s="166"/>
      <c r="J339" s="226"/>
      <c r="K339" s="166"/>
      <c r="L339" s="226"/>
      <c r="M339" s="166"/>
      <c r="N339" s="226"/>
      <c r="O339" s="166"/>
      <c r="P339" s="226"/>
      <c r="Q339" s="166"/>
      <c r="R339" s="226"/>
      <c r="S339" s="1"/>
      <c r="T339" s="1"/>
      <c r="U339" s="1"/>
      <c r="V339" s="4"/>
      <c r="W339" s="4"/>
      <c r="X339" s="4"/>
      <c r="Y339" s="4"/>
      <c r="Z339" s="4"/>
      <c r="AA339" s="4"/>
      <c r="AB339" s="1"/>
      <c r="AC339" s="1"/>
      <c r="AD339" s="1"/>
      <c r="AE339" s="1"/>
      <c r="AF339" s="1"/>
      <c r="AG339" s="1"/>
      <c r="AH339" s="1"/>
      <c r="AI339" s="1"/>
    </row>
    <row r="340" spans="1:35" s="2" customFormat="1" ht="11.5" x14ac:dyDescent="0.25">
      <c r="A340" s="1"/>
      <c r="B340" s="227"/>
      <c r="C340" s="227"/>
      <c r="D340" s="225"/>
      <c r="E340" s="225"/>
      <c r="F340" s="226"/>
      <c r="G340" s="166"/>
      <c r="H340" s="226"/>
      <c r="I340" s="166"/>
      <c r="J340" s="226"/>
      <c r="K340" s="166"/>
      <c r="L340" s="226"/>
      <c r="M340" s="166"/>
      <c r="N340" s="226"/>
      <c r="O340" s="166"/>
      <c r="P340" s="226"/>
      <c r="Q340" s="166"/>
      <c r="R340" s="226"/>
      <c r="S340" s="1"/>
      <c r="T340" s="1"/>
      <c r="U340" s="1"/>
      <c r="V340" s="4"/>
      <c r="W340" s="4"/>
      <c r="X340" s="4"/>
      <c r="Y340" s="4"/>
      <c r="Z340" s="4"/>
      <c r="AA340" s="4"/>
      <c r="AB340" s="1"/>
      <c r="AC340" s="1"/>
      <c r="AD340" s="1"/>
      <c r="AE340" s="1"/>
      <c r="AF340" s="1"/>
      <c r="AG340" s="1"/>
      <c r="AH340" s="1"/>
      <c r="AI340" s="1"/>
    </row>
    <row r="341" spans="1:35" s="2" customFormat="1" ht="11.5" x14ac:dyDescent="0.25">
      <c r="A341" s="1"/>
      <c r="B341" s="227"/>
      <c r="C341" s="227"/>
      <c r="D341" s="225"/>
      <c r="E341" s="225"/>
      <c r="F341" s="226"/>
      <c r="G341" s="166"/>
      <c r="H341" s="226"/>
      <c r="I341" s="166"/>
      <c r="J341" s="226"/>
      <c r="K341" s="166"/>
      <c r="L341" s="226"/>
      <c r="M341" s="166"/>
      <c r="N341" s="226"/>
      <c r="O341" s="166"/>
      <c r="P341" s="226"/>
      <c r="Q341" s="166"/>
      <c r="R341" s="226"/>
      <c r="S341" s="1"/>
      <c r="T341" s="1"/>
      <c r="U341" s="1"/>
      <c r="V341" s="4"/>
      <c r="W341" s="4"/>
      <c r="X341" s="4"/>
      <c r="Y341" s="4"/>
      <c r="Z341" s="4"/>
      <c r="AA341" s="4"/>
      <c r="AB341" s="1"/>
      <c r="AC341" s="1"/>
      <c r="AD341" s="1"/>
      <c r="AE341" s="1"/>
      <c r="AF341" s="1"/>
      <c r="AG341" s="1"/>
      <c r="AH341" s="1"/>
      <c r="AI341" s="1"/>
    </row>
    <row r="342" spans="1:35" s="2" customFormat="1" ht="11.5" x14ac:dyDescent="0.25">
      <c r="A342" s="1"/>
      <c r="B342" s="227"/>
      <c r="C342" s="227"/>
      <c r="D342" s="225"/>
      <c r="E342" s="225"/>
      <c r="F342" s="226"/>
      <c r="G342" s="166"/>
      <c r="H342" s="226"/>
      <c r="I342" s="166"/>
      <c r="J342" s="226"/>
      <c r="K342" s="166"/>
      <c r="L342" s="226"/>
      <c r="M342" s="166"/>
      <c r="N342" s="226"/>
      <c r="O342" s="166"/>
      <c r="P342" s="226"/>
      <c r="Q342" s="166"/>
      <c r="R342" s="226"/>
      <c r="S342" s="1"/>
      <c r="T342" s="1"/>
      <c r="U342" s="1"/>
      <c r="V342" s="4"/>
      <c r="W342" s="4"/>
      <c r="X342" s="4"/>
      <c r="Y342" s="4"/>
      <c r="Z342" s="4"/>
      <c r="AA342" s="4"/>
      <c r="AB342" s="1"/>
      <c r="AC342" s="1"/>
      <c r="AD342" s="1"/>
      <c r="AE342" s="1"/>
      <c r="AF342" s="1"/>
      <c r="AG342" s="1"/>
      <c r="AH342" s="1"/>
      <c r="AI342" s="1"/>
    </row>
    <row r="343" spans="1:35" s="2" customFormat="1" ht="11.5" x14ac:dyDescent="0.25">
      <c r="A343" s="1"/>
      <c r="B343" s="227"/>
      <c r="C343" s="227"/>
      <c r="D343" s="225"/>
      <c r="E343" s="225"/>
      <c r="F343" s="226"/>
      <c r="G343" s="166"/>
      <c r="H343" s="226"/>
      <c r="I343" s="166"/>
      <c r="J343" s="226"/>
      <c r="K343" s="166"/>
      <c r="L343" s="226"/>
      <c r="M343" s="166"/>
      <c r="N343" s="226"/>
      <c r="O343" s="166"/>
      <c r="P343" s="226"/>
      <c r="Q343" s="166"/>
      <c r="R343" s="226"/>
      <c r="S343" s="1"/>
      <c r="T343" s="1"/>
      <c r="U343" s="1"/>
      <c r="V343" s="4"/>
      <c r="W343" s="4"/>
      <c r="X343" s="4"/>
      <c r="Y343" s="4"/>
      <c r="Z343" s="4"/>
      <c r="AA343" s="4"/>
      <c r="AB343" s="1"/>
      <c r="AC343" s="1"/>
      <c r="AD343" s="1"/>
      <c r="AE343" s="1"/>
      <c r="AF343" s="1"/>
      <c r="AG343" s="1"/>
      <c r="AH343" s="1"/>
      <c r="AI343" s="1"/>
    </row>
    <row r="344" spans="1:35" s="2" customFormat="1" ht="11.5" x14ac:dyDescent="0.25">
      <c r="A344" s="1"/>
      <c r="B344" s="227"/>
      <c r="C344" s="227"/>
      <c r="D344" s="225"/>
      <c r="E344" s="225"/>
      <c r="F344" s="226"/>
      <c r="G344" s="166"/>
      <c r="H344" s="226"/>
      <c r="I344" s="166"/>
      <c r="J344" s="226"/>
      <c r="K344" s="166"/>
      <c r="L344" s="226"/>
      <c r="M344" s="166"/>
      <c r="N344" s="226"/>
      <c r="O344" s="166"/>
      <c r="P344" s="226"/>
      <c r="Q344" s="166"/>
      <c r="R344" s="226"/>
      <c r="S344" s="1"/>
      <c r="T344" s="1"/>
      <c r="U344" s="1"/>
      <c r="V344" s="4"/>
      <c r="W344" s="4"/>
      <c r="X344" s="4"/>
      <c r="Y344" s="4"/>
      <c r="Z344" s="4"/>
      <c r="AA344" s="4"/>
      <c r="AB344" s="1"/>
      <c r="AC344" s="1"/>
      <c r="AD344" s="1"/>
      <c r="AE344" s="1"/>
      <c r="AF344" s="1"/>
      <c r="AG344" s="1"/>
      <c r="AH344" s="1"/>
      <c r="AI344" s="1"/>
    </row>
    <row r="345" spans="1:35" s="2" customFormat="1" ht="11.5" x14ac:dyDescent="0.25">
      <c r="A345" s="1"/>
      <c r="B345" s="227"/>
      <c r="C345" s="227"/>
      <c r="D345" s="225"/>
      <c r="E345" s="225"/>
      <c r="F345" s="226"/>
      <c r="G345" s="166"/>
      <c r="H345" s="226"/>
      <c r="I345" s="166"/>
      <c r="J345" s="226"/>
      <c r="K345" s="166"/>
      <c r="L345" s="226"/>
      <c r="M345" s="166"/>
      <c r="N345" s="226"/>
      <c r="O345" s="166"/>
      <c r="P345" s="226"/>
      <c r="Q345" s="166"/>
      <c r="R345" s="226"/>
      <c r="S345" s="1"/>
      <c r="T345" s="1"/>
      <c r="U345" s="1"/>
      <c r="V345" s="4"/>
      <c r="W345" s="4"/>
      <c r="X345" s="4"/>
      <c r="Y345" s="4"/>
      <c r="Z345" s="4"/>
      <c r="AA345" s="4"/>
      <c r="AB345" s="1"/>
      <c r="AC345" s="1"/>
      <c r="AD345" s="1"/>
      <c r="AE345" s="1"/>
      <c r="AF345" s="1"/>
      <c r="AG345" s="1"/>
      <c r="AH345" s="1"/>
      <c r="AI345" s="1"/>
    </row>
    <row r="346" spans="1:35" s="2" customFormat="1" ht="11.5" x14ac:dyDescent="0.25">
      <c r="A346" s="1"/>
      <c r="B346" s="227"/>
      <c r="C346" s="227"/>
      <c r="D346" s="225"/>
      <c r="E346" s="225"/>
      <c r="F346" s="226"/>
      <c r="G346" s="166"/>
      <c r="H346" s="226"/>
      <c r="I346" s="166"/>
      <c r="J346" s="226"/>
      <c r="K346" s="166"/>
      <c r="L346" s="226"/>
      <c r="M346" s="166"/>
      <c r="N346" s="226"/>
      <c r="O346" s="166"/>
      <c r="P346" s="226"/>
      <c r="Q346" s="166"/>
      <c r="R346" s="226"/>
      <c r="S346" s="1"/>
      <c r="T346" s="1"/>
      <c r="U346" s="1"/>
      <c r="V346" s="4"/>
      <c r="W346" s="4"/>
      <c r="X346" s="4"/>
      <c r="Y346" s="4"/>
      <c r="Z346" s="4"/>
      <c r="AA346" s="4"/>
      <c r="AB346" s="1"/>
      <c r="AC346" s="1"/>
      <c r="AD346" s="1"/>
      <c r="AE346" s="1"/>
      <c r="AF346" s="1"/>
      <c r="AG346" s="1"/>
      <c r="AH346" s="1"/>
      <c r="AI346" s="1"/>
    </row>
    <row r="347" spans="1:35" s="2" customFormat="1" ht="11.5" x14ac:dyDescent="0.25">
      <c r="A347" s="1"/>
      <c r="B347" s="227"/>
      <c r="C347" s="227"/>
      <c r="D347" s="225"/>
      <c r="E347" s="225"/>
      <c r="F347" s="226"/>
      <c r="G347" s="166"/>
      <c r="H347" s="226"/>
      <c r="I347" s="166"/>
      <c r="J347" s="226"/>
      <c r="K347" s="166"/>
      <c r="L347" s="226"/>
      <c r="M347" s="166"/>
      <c r="N347" s="226"/>
      <c r="O347" s="166"/>
      <c r="P347" s="226"/>
      <c r="Q347" s="166"/>
      <c r="R347" s="226"/>
      <c r="S347" s="1"/>
      <c r="T347" s="1"/>
      <c r="U347" s="1"/>
      <c r="V347" s="4"/>
      <c r="W347" s="4"/>
      <c r="X347" s="4"/>
      <c r="Y347" s="4"/>
      <c r="Z347" s="4"/>
      <c r="AA347" s="4"/>
      <c r="AB347" s="1"/>
      <c r="AC347" s="1"/>
      <c r="AD347" s="1"/>
      <c r="AE347" s="1"/>
      <c r="AF347" s="1"/>
      <c r="AG347" s="1"/>
      <c r="AH347" s="1"/>
      <c r="AI347" s="1"/>
    </row>
    <row r="348" spans="1:35" s="2" customFormat="1" ht="11.5" x14ac:dyDescent="0.25">
      <c r="A348" s="1"/>
      <c r="B348" s="227"/>
      <c r="C348" s="227"/>
      <c r="D348" s="225"/>
      <c r="E348" s="225"/>
      <c r="F348" s="226"/>
      <c r="G348" s="166"/>
      <c r="H348" s="226"/>
      <c r="I348" s="166"/>
      <c r="J348" s="226"/>
      <c r="K348" s="166"/>
      <c r="L348" s="226"/>
      <c r="M348" s="166"/>
      <c r="N348" s="226"/>
      <c r="O348" s="166"/>
      <c r="P348" s="226"/>
      <c r="Q348" s="166"/>
      <c r="R348" s="226"/>
      <c r="S348" s="1"/>
      <c r="T348" s="1"/>
      <c r="U348" s="1"/>
      <c r="V348" s="4"/>
      <c r="W348" s="4"/>
      <c r="X348" s="4"/>
      <c r="Y348" s="4"/>
      <c r="Z348" s="4"/>
      <c r="AA348" s="4"/>
      <c r="AB348" s="1"/>
      <c r="AC348" s="1"/>
      <c r="AD348" s="1"/>
      <c r="AE348" s="1"/>
      <c r="AF348" s="1"/>
      <c r="AG348" s="1"/>
      <c r="AH348" s="1"/>
      <c r="AI348" s="1"/>
    </row>
    <row r="349" spans="1:35" s="2" customFormat="1" ht="11.5" x14ac:dyDescent="0.25">
      <c r="A349" s="1"/>
      <c r="B349" s="227"/>
      <c r="C349" s="227"/>
      <c r="D349" s="225"/>
      <c r="E349" s="225"/>
      <c r="F349" s="226"/>
      <c r="G349" s="166"/>
      <c r="H349" s="226"/>
      <c r="I349" s="166"/>
      <c r="J349" s="226"/>
      <c r="K349" s="166"/>
      <c r="L349" s="226"/>
      <c r="M349" s="166"/>
      <c r="N349" s="226"/>
      <c r="O349" s="166"/>
      <c r="P349" s="226"/>
      <c r="Q349" s="166"/>
      <c r="R349" s="226"/>
      <c r="S349" s="1"/>
      <c r="T349" s="1"/>
      <c r="U349" s="1"/>
      <c r="V349" s="4"/>
      <c r="W349" s="4"/>
      <c r="X349" s="4"/>
      <c r="Y349" s="4"/>
      <c r="Z349" s="4"/>
      <c r="AA349" s="4"/>
      <c r="AB349" s="1"/>
      <c r="AC349" s="1"/>
      <c r="AD349" s="1"/>
      <c r="AE349" s="1"/>
      <c r="AF349" s="1"/>
      <c r="AG349" s="1"/>
      <c r="AH349" s="1"/>
      <c r="AI349" s="1"/>
    </row>
    <row r="350" spans="1:35" s="2" customFormat="1" ht="11.5" x14ac:dyDescent="0.25">
      <c r="A350" s="1"/>
      <c r="B350" s="227"/>
      <c r="C350" s="227"/>
      <c r="D350" s="225"/>
      <c r="E350" s="225"/>
      <c r="F350" s="226"/>
      <c r="G350" s="166"/>
      <c r="H350" s="226"/>
      <c r="I350" s="166"/>
      <c r="J350" s="226"/>
      <c r="K350" s="166"/>
      <c r="L350" s="226"/>
      <c r="M350" s="166"/>
      <c r="N350" s="226"/>
      <c r="O350" s="166"/>
      <c r="P350" s="226"/>
      <c r="Q350" s="166"/>
      <c r="R350" s="226"/>
      <c r="S350" s="1"/>
      <c r="T350" s="1"/>
      <c r="U350" s="1"/>
      <c r="V350" s="4"/>
      <c r="W350" s="4"/>
      <c r="X350" s="4"/>
      <c r="Y350" s="4"/>
      <c r="Z350" s="4"/>
      <c r="AA350" s="4"/>
      <c r="AB350" s="1"/>
      <c r="AC350" s="1"/>
      <c r="AD350" s="1"/>
      <c r="AE350" s="1"/>
      <c r="AF350" s="1"/>
      <c r="AG350" s="1"/>
      <c r="AH350" s="1"/>
      <c r="AI350" s="1"/>
    </row>
    <row r="351" spans="1:35" s="2" customFormat="1" ht="11.5" x14ac:dyDescent="0.25">
      <c r="A351" s="1"/>
      <c r="B351" s="227"/>
      <c r="C351" s="227"/>
      <c r="D351" s="225"/>
      <c r="E351" s="225"/>
      <c r="F351" s="226"/>
      <c r="G351" s="166"/>
      <c r="H351" s="226"/>
      <c r="I351" s="166"/>
      <c r="J351" s="226"/>
      <c r="K351" s="166"/>
      <c r="L351" s="226"/>
      <c r="M351" s="166"/>
      <c r="N351" s="226"/>
      <c r="O351" s="166"/>
      <c r="P351" s="226"/>
      <c r="Q351" s="166"/>
      <c r="R351" s="226"/>
      <c r="S351" s="1"/>
      <c r="T351" s="1"/>
      <c r="U351" s="1"/>
      <c r="V351" s="4"/>
      <c r="W351" s="4"/>
      <c r="X351" s="4"/>
      <c r="Y351" s="4"/>
      <c r="Z351" s="4"/>
      <c r="AA351" s="4"/>
      <c r="AB351" s="1"/>
      <c r="AC351" s="1"/>
      <c r="AD351" s="1"/>
      <c r="AE351" s="1"/>
      <c r="AF351" s="1"/>
      <c r="AG351" s="1"/>
      <c r="AH351" s="1"/>
      <c r="AI351" s="1"/>
    </row>
    <row r="352" spans="1:35" s="2" customFormat="1" ht="11.5" x14ac:dyDescent="0.25">
      <c r="A352" s="1"/>
      <c r="B352" s="227"/>
      <c r="C352" s="227"/>
      <c r="D352" s="225"/>
      <c r="E352" s="225"/>
      <c r="F352" s="226"/>
      <c r="G352" s="166"/>
      <c r="H352" s="226"/>
      <c r="I352" s="166"/>
      <c r="J352" s="226"/>
      <c r="K352" s="166"/>
      <c r="L352" s="226"/>
      <c r="M352" s="166"/>
      <c r="N352" s="226"/>
      <c r="O352" s="166"/>
      <c r="P352" s="226"/>
      <c r="Q352" s="166"/>
      <c r="R352" s="226"/>
      <c r="S352" s="1"/>
      <c r="T352" s="1"/>
      <c r="U352" s="1"/>
      <c r="V352" s="4"/>
      <c r="W352" s="4"/>
      <c r="X352" s="4"/>
      <c r="Y352" s="4"/>
      <c r="Z352" s="4"/>
      <c r="AA352" s="4"/>
      <c r="AB352" s="1"/>
      <c r="AC352" s="1"/>
      <c r="AD352" s="1"/>
      <c r="AE352" s="1"/>
      <c r="AF352" s="1"/>
      <c r="AG352" s="1"/>
      <c r="AH352" s="1"/>
      <c r="AI352" s="1"/>
    </row>
    <row r="353" spans="1:35" s="2" customFormat="1" ht="11.5" x14ac:dyDescent="0.25">
      <c r="A353" s="1"/>
      <c r="B353" s="227"/>
      <c r="C353" s="227"/>
      <c r="D353" s="225"/>
      <c r="E353" s="225"/>
      <c r="F353" s="226"/>
      <c r="G353" s="166"/>
      <c r="H353" s="226"/>
      <c r="I353" s="166"/>
      <c r="J353" s="226"/>
      <c r="K353" s="166"/>
      <c r="L353" s="226"/>
      <c r="M353" s="166"/>
      <c r="N353" s="226"/>
      <c r="O353" s="166"/>
      <c r="P353" s="226"/>
      <c r="Q353" s="166"/>
      <c r="R353" s="226"/>
      <c r="S353" s="1"/>
      <c r="T353" s="1"/>
      <c r="U353" s="1"/>
      <c r="V353" s="4"/>
      <c r="W353" s="4"/>
      <c r="X353" s="4"/>
      <c r="Y353" s="4"/>
      <c r="Z353" s="4"/>
      <c r="AA353" s="4"/>
      <c r="AB353" s="1"/>
      <c r="AC353" s="1"/>
      <c r="AD353" s="1"/>
      <c r="AE353" s="1"/>
      <c r="AF353" s="1"/>
      <c r="AG353" s="1"/>
      <c r="AH353" s="1"/>
      <c r="AI353" s="1"/>
    </row>
    <row r="354" spans="1:35" s="2" customFormat="1" ht="11.5" x14ac:dyDescent="0.25">
      <c r="A354" s="1"/>
      <c r="B354" s="227"/>
      <c r="C354" s="227"/>
      <c r="D354" s="225"/>
      <c r="E354" s="225"/>
      <c r="F354" s="226"/>
      <c r="G354" s="166"/>
      <c r="H354" s="226"/>
      <c r="I354" s="166"/>
      <c r="J354" s="226"/>
      <c r="K354" s="166"/>
      <c r="L354" s="226"/>
      <c r="M354" s="166"/>
      <c r="N354" s="226"/>
      <c r="O354" s="166"/>
      <c r="P354" s="226"/>
      <c r="Q354" s="166"/>
      <c r="R354" s="226"/>
      <c r="S354" s="1"/>
      <c r="T354" s="1"/>
      <c r="U354" s="1"/>
      <c r="V354" s="4"/>
      <c r="W354" s="4"/>
      <c r="X354" s="4"/>
      <c r="Y354" s="4"/>
      <c r="Z354" s="4"/>
      <c r="AA354" s="4"/>
      <c r="AB354" s="1"/>
      <c r="AC354" s="1"/>
      <c r="AD354" s="1"/>
      <c r="AE354" s="1"/>
      <c r="AF354" s="1"/>
      <c r="AG354" s="1"/>
      <c r="AH354" s="1"/>
      <c r="AI354" s="1"/>
    </row>
    <row r="355" spans="1:35" s="2" customFormat="1" ht="11.5" x14ac:dyDescent="0.25">
      <c r="A355" s="1"/>
      <c r="B355" s="227"/>
      <c r="C355" s="227"/>
      <c r="D355" s="225"/>
      <c r="E355" s="225"/>
      <c r="F355" s="226"/>
      <c r="G355" s="166"/>
      <c r="H355" s="226"/>
      <c r="I355" s="166"/>
      <c r="J355" s="226"/>
      <c r="K355" s="166"/>
      <c r="L355" s="226"/>
      <c r="M355" s="166"/>
      <c r="N355" s="226"/>
      <c r="O355" s="166"/>
      <c r="P355" s="226"/>
      <c r="Q355" s="166"/>
      <c r="R355" s="226"/>
      <c r="S355" s="1"/>
      <c r="T355" s="1"/>
      <c r="U355" s="1"/>
      <c r="V355" s="4"/>
      <c r="W355" s="4"/>
      <c r="X355" s="4"/>
      <c r="Y355" s="4"/>
      <c r="Z355" s="4"/>
      <c r="AA355" s="4"/>
      <c r="AB355" s="1"/>
      <c r="AC355" s="1"/>
      <c r="AD355" s="1"/>
      <c r="AE355" s="1"/>
      <c r="AF355" s="1"/>
      <c r="AG355" s="1"/>
      <c r="AH355" s="1"/>
      <c r="AI355" s="1"/>
    </row>
    <row r="356" spans="1:35" s="2" customFormat="1" ht="11.5" x14ac:dyDescent="0.25">
      <c r="A356" s="1"/>
      <c r="B356" s="227"/>
      <c r="C356" s="227"/>
      <c r="D356" s="225"/>
      <c r="E356" s="225"/>
      <c r="F356" s="226"/>
      <c r="G356" s="166"/>
      <c r="H356" s="226"/>
      <c r="I356" s="166"/>
      <c r="J356" s="226"/>
      <c r="K356" s="166"/>
      <c r="L356" s="226"/>
      <c r="M356" s="166"/>
      <c r="N356" s="226"/>
      <c r="O356" s="166"/>
      <c r="P356" s="226"/>
      <c r="Q356" s="166"/>
      <c r="R356" s="226"/>
      <c r="S356" s="1"/>
      <c r="T356" s="1"/>
      <c r="U356" s="1"/>
      <c r="V356" s="4"/>
      <c r="W356" s="4"/>
      <c r="X356" s="4"/>
      <c r="Y356" s="4"/>
      <c r="Z356" s="4"/>
      <c r="AA356" s="4"/>
      <c r="AB356" s="1"/>
      <c r="AC356" s="1"/>
      <c r="AD356" s="1"/>
      <c r="AE356" s="1"/>
      <c r="AF356" s="1"/>
      <c r="AG356" s="1"/>
      <c r="AH356" s="1"/>
      <c r="AI356" s="1"/>
    </row>
    <row r="357" spans="1:35" s="2" customFormat="1" ht="11.5" x14ac:dyDescent="0.25">
      <c r="A357" s="1"/>
      <c r="B357" s="227"/>
      <c r="C357" s="227"/>
      <c r="D357" s="225"/>
      <c r="E357" s="225"/>
      <c r="F357" s="226"/>
      <c r="G357" s="166"/>
      <c r="H357" s="226"/>
      <c r="I357" s="166"/>
      <c r="J357" s="226"/>
      <c r="K357" s="166"/>
      <c r="L357" s="226"/>
      <c r="M357" s="166"/>
      <c r="N357" s="226"/>
      <c r="O357" s="166"/>
      <c r="P357" s="226"/>
      <c r="Q357" s="166"/>
      <c r="R357" s="226"/>
      <c r="S357" s="1"/>
      <c r="T357" s="1"/>
      <c r="U357" s="1"/>
      <c r="V357" s="4"/>
      <c r="W357" s="4"/>
      <c r="X357" s="4"/>
      <c r="Y357" s="4"/>
      <c r="Z357" s="4"/>
      <c r="AA357" s="4"/>
      <c r="AB357" s="1"/>
      <c r="AC357" s="1"/>
      <c r="AD357" s="1"/>
      <c r="AE357" s="1"/>
      <c r="AF357" s="1"/>
      <c r="AG357" s="1"/>
      <c r="AH357" s="1"/>
      <c r="AI357" s="1"/>
    </row>
    <row r="358" spans="1:35" s="2" customFormat="1" ht="11.5" x14ac:dyDescent="0.25">
      <c r="A358" s="1"/>
      <c r="B358" s="227"/>
      <c r="C358" s="227"/>
      <c r="D358" s="225"/>
      <c r="E358" s="225"/>
      <c r="F358" s="226"/>
      <c r="G358" s="166"/>
      <c r="H358" s="226"/>
      <c r="I358" s="166"/>
      <c r="J358" s="226"/>
      <c r="K358" s="166"/>
      <c r="L358" s="226"/>
      <c r="M358" s="166"/>
      <c r="N358" s="226"/>
      <c r="O358" s="166"/>
      <c r="P358" s="226"/>
      <c r="Q358" s="166"/>
      <c r="R358" s="226"/>
      <c r="S358" s="1"/>
      <c r="T358" s="1"/>
      <c r="U358" s="1"/>
      <c r="V358" s="4"/>
      <c r="W358" s="4"/>
      <c r="X358" s="4"/>
      <c r="Y358" s="4"/>
      <c r="Z358" s="4"/>
      <c r="AA358" s="4"/>
      <c r="AB358" s="1"/>
      <c r="AC358" s="1"/>
      <c r="AD358" s="1"/>
      <c r="AE358" s="1"/>
      <c r="AF358" s="1"/>
      <c r="AG358" s="1"/>
      <c r="AH358" s="1"/>
      <c r="AI358" s="1"/>
    </row>
    <row r="359" spans="1:35" s="2" customFormat="1" ht="11.5" x14ac:dyDescent="0.25">
      <c r="A359" s="1"/>
      <c r="B359" s="227"/>
      <c r="C359" s="227"/>
      <c r="D359" s="225"/>
      <c r="E359" s="225"/>
      <c r="F359" s="226"/>
      <c r="G359" s="166"/>
      <c r="H359" s="226"/>
      <c r="I359" s="166"/>
      <c r="J359" s="226"/>
      <c r="K359" s="166"/>
      <c r="L359" s="226"/>
      <c r="M359" s="166"/>
      <c r="N359" s="226"/>
      <c r="O359" s="166"/>
      <c r="P359" s="226"/>
      <c r="Q359" s="166"/>
      <c r="R359" s="226"/>
      <c r="S359" s="1"/>
      <c r="T359" s="1"/>
      <c r="U359" s="1"/>
      <c r="V359" s="4"/>
      <c r="W359" s="4"/>
      <c r="X359" s="4"/>
      <c r="Y359" s="4"/>
      <c r="Z359" s="4"/>
      <c r="AA359" s="4"/>
      <c r="AB359" s="1"/>
      <c r="AC359" s="1"/>
      <c r="AD359" s="1"/>
      <c r="AE359" s="1"/>
      <c r="AF359" s="1"/>
      <c r="AG359" s="1"/>
      <c r="AH359" s="1"/>
      <c r="AI359" s="1"/>
    </row>
    <row r="360" spans="1:35" s="2" customFormat="1" ht="11.5" x14ac:dyDescent="0.25">
      <c r="A360" s="1"/>
      <c r="B360" s="227"/>
      <c r="C360" s="227"/>
      <c r="D360" s="225"/>
      <c r="E360" s="225"/>
      <c r="F360" s="226"/>
      <c r="G360" s="166"/>
      <c r="H360" s="226"/>
      <c r="I360" s="166"/>
      <c r="J360" s="226"/>
      <c r="K360" s="166"/>
      <c r="L360" s="226"/>
      <c r="M360" s="166"/>
      <c r="N360" s="226"/>
      <c r="O360" s="166"/>
      <c r="P360" s="226"/>
      <c r="Q360" s="166"/>
      <c r="R360" s="226"/>
      <c r="S360" s="1"/>
      <c r="T360" s="1"/>
      <c r="U360" s="1"/>
      <c r="V360" s="4"/>
      <c r="W360" s="4"/>
      <c r="X360" s="4"/>
      <c r="Y360" s="4"/>
      <c r="Z360" s="4"/>
      <c r="AA360" s="4"/>
      <c r="AB360" s="1"/>
      <c r="AC360" s="1"/>
      <c r="AD360" s="1"/>
      <c r="AE360" s="1"/>
      <c r="AF360" s="1"/>
      <c r="AG360" s="1"/>
      <c r="AH360" s="1"/>
      <c r="AI360" s="1"/>
    </row>
    <row r="361" spans="1:35" s="2" customFormat="1" ht="11.5" x14ac:dyDescent="0.25">
      <c r="A361" s="1"/>
      <c r="B361" s="227"/>
      <c r="C361" s="227"/>
      <c r="D361" s="225"/>
      <c r="E361" s="225"/>
      <c r="F361" s="226"/>
      <c r="G361" s="166"/>
      <c r="H361" s="226"/>
      <c r="I361" s="166"/>
      <c r="J361" s="226"/>
      <c r="K361" s="166"/>
      <c r="L361" s="226"/>
      <c r="M361" s="166"/>
      <c r="N361" s="226"/>
      <c r="O361" s="166"/>
      <c r="P361" s="226"/>
      <c r="Q361" s="166"/>
      <c r="R361" s="226"/>
      <c r="S361" s="1"/>
      <c r="T361" s="1"/>
      <c r="U361" s="1"/>
      <c r="V361" s="4"/>
      <c r="W361" s="4"/>
      <c r="X361" s="4"/>
      <c r="Y361" s="4"/>
      <c r="Z361" s="4"/>
      <c r="AA361" s="4"/>
      <c r="AB361" s="1"/>
      <c r="AC361" s="1"/>
      <c r="AD361" s="1"/>
      <c r="AE361" s="1"/>
      <c r="AF361" s="1"/>
      <c r="AG361" s="1"/>
      <c r="AH361" s="1"/>
      <c r="AI361" s="1"/>
    </row>
    <row r="362" spans="1:35" s="2" customFormat="1" ht="11.5" x14ac:dyDescent="0.25">
      <c r="A362" s="1"/>
      <c r="B362" s="227"/>
      <c r="C362" s="227"/>
      <c r="D362" s="225"/>
      <c r="E362" s="225"/>
      <c r="F362" s="226"/>
      <c r="G362" s="166"/>
      <c r="H362" s="226"/>
      <c r="I362" s="166"/>
      <c r="J362" s="226"/>
      <c r="K362" s="166"/>
      <c r="L362" s="226"/>
      <c r="M362" s="166"/>
      <c r="N362" s="226"/>
      <c r="O362" s="166"/>
      <c r="P362" s="226"/>
      <c r="Q362" s="166"/>
      <c r="R362" s="226"/>
      <c r="S362" s="1"/>
      <c r="T362" s="1"/>
      <c r="U362" s="1"/>
      <c r="V362" s="4"/>
      <c r="W362" s="4"/>
      <c r="X362" s="4"/>
      <c r="Y362" s="4"/>
      <c r="Z362" s="4"/>
      <c r="AA362" s="4"/>
      <c r="AB362" s="1"/>
      <c r="AC362" s="1"/>
      <c r="AD362" s="1"/>
      <c r="AE362" s="1"/>
      <c r="AF362" s="1"/>
      <c r="AG362" s="1"/>
      <c r="AH362" s="1"/>
      <c r="AI362" s="1"/>
    </row>
    <row r="363" spans="1:35" s="2" customFormat="1" ht="11.5" x14ac:dyDescent="0.25">
      <c r="A363" s="1"/>
      <c r="B363" s="227"/>
      <c r="C363" s="227"/>
      <c r="D363" s="225"/>
      <c r="E363" s="225"/>
      <c r="F363" s="226"/>
      <c r="G363" s="166"/>
      <c r="H363" s="226"/>
      <c r="I363" s="166"/>
      <c r="J363" s="226"/>
      <c r="K363" s="166"/>
      <c r="L363" s="226"/>
      <c r="M363" s="166"/>
      <c r="N363" s="226"/>
      <c r="O363" s="166"/>
      <c r="P363" s="226"/>
      <c r="Q363" s="166"/>
      <c r="R363" s="226"/>
      <c r="S363" s="1"/>
      <c r="T363" s="1"/>
      <c r="U363" s="1"/>
      <c r="V363" s="4"/>
      <c r="W363" s="4"/>
      <c r="X363" s="4"/>
      <c r="Y363" s="4"/>
      <c r="Z363" s="4"/>
      <c r="AA363" s="4"/>
      <c r="AB363" s="1"/>
      <c r="AC363" s="1"/>
      <c r="AD363" s="1"/>
      <c r="AE363" s="1"/>
      <c r="AF363" s="1"/>
      <c r="AG363" s="1"/>
      <c r="AH363" s="1"/>
      <c r="AI363" s="1"/>
    </row>
    <row r="364" spans="1:35" s="2" customFormat="1" ht="11.5" x14ac:dyDescent="0.25">
      <c r="A364" s="1"/>
      <c r="B364" s="227"/>
      <c r="C364" s="227"/>
      <c r="D364" s="225"/>
      <c r="E364" s="225"/>
      <c r="F364" s="226"/>
      <c r="G364" s="166"/>
      <c r="H364" s="226"/>
      <c r="I364" s="166"/>
      <c r="J364" s="226"/>
      <c r="K364" s="166"/>
      <c r="L364" s="226"/>
      <c r="M364" s="166"/>
      <c r="N364" s="226"/>
      <c r="O364" s="166"/>
      <c r="P364" s="226"/>
      <c r="Q364" s="166"/>
      <c r="R364" s="226"/>
      <c r="S364" s="1"/>
      <c r="T364" s="1"/>
      <c r="U364" s="1"/>
      <c r="V364" s="4"/>
      <c r="W364" s="4"/>
      <c r="X364" s="4"/>
      <c r="Y364" s="4"/>
      <c r="Z364" s="4"/>
      <c r="AA364" s="4"/>
      <c r="AB364" s="1"/>
      <c r="AC364" s="1"/>
      <c r="AD364" s="1"/>
      <c r="AE364" s="1"/>
      <c r="AF364" s="1"/>
      <c r="AG364" s="1"/>
      <c r="AH364" s="1"/>
      <c r="AI364" s="1"/>
    </row>
    <row r="365" spans="1:35" s="2" customFormat="1" ht="11.5" x14ac:dyDescent="0.25">
      <c r="A365" s="1"/>
      <c r="B365" s="227"/>
      <c r="C365" s="227"/>
      <c r="D365" s="225"/>
      <c r="E365" s="225"/>
      <c r="F365" s="226"/>
      <c r="G365" s="166"/>
      <c r="H365" s="226"/>
      <c r="I365" s="166"/>
      <c r="J365" s="226"/>
      <c r="K365" s="166"/>
      <c r="L365" s="226"/>
      <c r="M365" s="166"/>
      <c r="N365" s="226"/>
      <c r="O365" s="166"/>
      <c r="P365" s="226"/>
      <c r="Q365" s="166"/>
      <c r="R365" s="226"/>
      <c r="S365" s="1"/>
      <c r="T365" s="1"/>
      <c r="U365" s="1"/>
      <c r="V365" s="4"/>
      <c r="W365" s="4"/>
      <c r="X365" s="4"/>
      <c r="Y365" s="4"/>
      <c r="Z365" s="4"/>
      <c r="AA365" s="4"/>
      <c r="AB365" s="1"/>
      <c r="AC365" s="1"/>
      <c r="AD365" s="1"/>
      <c r="AE365" s="1"/>
      <c r="AF365" s="1"/>
      <c r="AG365" s="1"/>
      <c r="AH365" s="1"/>
      <c r="AI365" s="1"/>
    </row>
    <row r="366" spans="1:35" s="2" customFormat="1" ht="11.5" x14ac:dyDescent="0.25">
      <c r="A366" s="1"/>
      <c r="B366" s="227"/>
      <c r="C366" s="227"/>
      <c r="D366" s="225"/>
      <c r="E366" s="225"/>
      <c r="F366" s="226"/>
      <c r="G366" s="166"/>
      <c r="H366" s="226"/>
      <c r="I366" s="166"/>
      <c r="J366" s="226"/>
      <c r="K366" s="166"/>
      <c r="L366" s="226"/>
      <c r="M366" s="166"/>
      <c r="N366" s="226"/>
      <c r="O366" s="166"/>
      <c r="P366" s="226"/>
      <c r="Q366" s="166"/>
      <c r="R366" s="226"/>
      <c r="S366" s="1"/>
      <c r="T366" s="1"/>
      <c r="U366" s="1"/>
      <c r="V366" s="4"/>
      <c r="W366" s="4"/>
      <c r="X366" s="4"/>
      <c r="Y366" s="4"/>
      <c r="Z366" s="4"/>
      <c r="AA366" s="4"/>
      <c r="AB366" s="1"/>
      <c r="AC366" s="1"/>
      <c r="AD366" s="1"/>
      <c r="AE366" s="1"/>
      <c r="AF366" s="1"/>
      <c r="AG366" s="1"/>
      <c r="AH366" s="1"/>
      <c r="AI366" s="1"/>
    </row>
    <row r="367" spans="1:35" s="2" customFormat="1" ht="11.5" x14ac:dyDescent="0.25">
      <c r="A367" s="1"/>
      <c r="B367" s="227"/>
      <c r="C367" s="227"/>
      <c r="D367" s="225"/>
      <c r="E367" s="225"/>
      <c r="F367" s="226"/>
      <c r="G367" s="166"/>
      <c r="H367" s="226"/>
      <c r="I367" s="166"/>
      <c r="J367" s="226"/>
      <c r="K367" s="166"/>
      <c r="L367" s="226"/>
      <c r="M367" s="166"/>
      <c r="N367" s="226"/>
      <c r="O367" s="166"/>
      <c r="P367" s="226"/>
      <c r="Q367" s="166"/>
      <c r="R367" s="226"/>
      <c r="S367" s="1"/>
      <c r="T367" s="1"/>
      <c r="U367" s="1"/>
      <c r="V367" s="4"/>
      <c r="W367" s="4"/>
      <c r="X367" s="4"/>
      <c r="Y367" s="4"/>
      <c r="Z367" s="4"/>
      <c r="AA367" s="4"/>
      <c r="AB367" s="1"/>
      <c r="AC367" s="1"/>
      <c r="AD367" s="1"/>
      <c r="AE367" s="1"/>
      <c r="AF367" s="1"/>
      <c r="AG367" s="1"/>
      <c r="AH367" s="1"/>
      <c r="AI367" s="1"/>
    </row>
    <row r="368" spans="1:35" s="2" customFormat="1" ht="11.5" x14ac:dyDescent="0.25">
      <c r="A368" s="1"/>
      <c r="B368" s="227"/>
      <c r="C368" s="227"/>
      <c r="D368" s="225"/>
      <c r="E368" s="225"/>
      <c r="F368" s="226"/>
      <c r="G368" s="166"/>
      <c r="H368" s="226"/>
      <c r="I368" s="166"/>
      <c r="J368" s="226"/>
      <c r="K368" s="166"/>
      <c r="L368" s="226"/>
      <c r="M368" s="166"/>
      <c r="N368" s="226"/>
      <c r="O368" s="166"/>
      <c r="P368" s="226"/>
      <c r="Q368" s="166"/>
      <c r="R368" s="226"/>
      <c r="S368" s="1"/>
      <c r="T368" s="1"/>
      <c r="U368" s="1"/>
      <c r="V368" s="4"/>
      <c r="W368" s="4"/>
      <c r="X368" s="4"/>
      <c r="Y368" s="4"/>
      <c r="Z368" s="4"/>
      <c r="AA368" s="4"/>
      <c r="AB368" s="1"/>
      <c r="AC368" s="1"/>
      <c r="AD368" s="1"/>
      <c r="AE368" s="1"/>
      <c r="AF368" s="1"/>
      <c r="AG368" s="1"/>
      <c r="AH368" s="1"/>
      <c r="AI368" s="1"/>
    </row>
    <row r="369" spans="1:35" s="2" customFormat="1" ht="11.5" x14ac:dyDescent="0.25">
      <c r="A369" s="1"/>
      <c r="B369" s="227"/>
      <c r="C369" s="227"/>
      <c r="D369" s="225"/>
      <c r="E369" s="225"/>
      <c r="F369" s="226"/>
      <c r="G369" s="166"/>
      <c r="H369" s="226"/>
      <c r="I369" s="166"/>
      <c r="J369" s="226"/>
      <c r="K369" s="166"/>
      <c r="L369" s="226"/>
      <c r="M369" s="166"/>
      <c r="N369" s="226"/>
      <c r="O369" s="166"/>
      <c r="P369" s="226"/>
      <c r="Q369" s="166"/>
      <c r="R369" s="226"/>
      <c r="S369" s="1"/>
      <c r="T369" s="1"/>
      <c r="U369" s="1"/>
      <c r="V369" s="4"/>
      <c r="W369" s="4"/>
      <c r="X369" s="4"/>
      <c r="Y369" s="4"/>
      <c r="Z369" s="4"/>
      <c r="AA369" s="4"/>
      <c r="AB369" s="1"/>
      <c r="AC369" s="1"/>
      <c r="AD369" s="1"/>
      <c r="AE369" s="1"/>
      <c r="AF369" s="1"/>
      <c r="AG369" s="1"/>
      <c r="AH369" s="1"/>
      <c r="AI369" s="1"/>
    </row>
    <row r="370" spans="1:35" s="2" customFormat="1" ht="11.5" x14ac:dyDescent="0.25">
      <c r="A370" s="1"/>
      <c r="B370" s="227"/>
      <c r="C370" s="227"/>
      <c r="D370" s="225"/>
      <c r="E370" s="225"/>
      <c r="F370" s="226"/>
      <c r="G370" s="166"/>
      <c r="H370" s="226"/>
      <c r="I370" s="166"/>
      <c r="J370" s="226"/>
      <c r="K370" s="166"/>
      <c r="L370" s="226"/>
      <c r="M370" s="166"/>
      <c r="N370" s="226"/>
      <c r="O370" s="166"/>
      <c r="P370" s="226"/>
      <c r="Q370" s="166"/>
      <c r="R370" s="226"/>
      <c r="S370" s="1"/>
      <c r="T370" s="1"/>
      <c r="U370" s="1"/>
      <c r="V370" s="4"/>
      <c r="W370" s="4"/>
      <c r="X370" s="4"/>
      <c r="Y370" s="4"/>
      <c r="Z370" s="4"/>
      <c r="AA370" s="4"/>
      <c r="AB370" s="1"/>
      <c r="AC370" s="1"/>
      <c r="AD370" s="1"/>
      <c r="AE370" s="1"/>
      <c r="AF370" s="1"/>
      <c r="AG370" s="1"/>
      <c r="AH370" s="1"/>
      <c r="AI370" s="1"/>
    </row>
    <row r="371" spans="1:35" s="2" customFormat="1" ht="11.5" x14ac:dyDescent="0.25">
      <c r="A371" s="1"/>
      <c r="B371" s="227"/>
      <c r="C371" s="227"/>
      <c r="D371" s="225"/>
      <c r="E371" s="225"/>
      <c r="F371" s="226"/>
      <c r="G371" s="166"/>
      <c r="H371" s="226"/>
      <c r="I371" s="166"/>
      <c r="J371" s="226"/>
      <c r="K371" s="166"/>
      <c r="L371" s="226"/>
      <c r="M371" s="166"/>
      <c r="N371" s="226"/>
      <c r="O371" s="166"/>
      <c r="P371" s="226"/>
      <c r="Q371" s="166"/>
      <c r="R371" s="226"/>
      <c r="S371" s="1"/>
      <c r="T371" s="1"/>
      <c r="U371" s="1"/>
      <c r="V371" s="4"/>
      <c r="W371" s="4"/>
      <c r="X371" s="4"/>
      <c r="Y371" s="4"/>
      <c r="Z371" s="4"/>
      <c r="AA371" s="4"/>
      <c r="AB371" s="1"/>
      <c r="AC371" s="1"/>
      <c r="AD371" s="1"/>
      <c r="AE371" s="1"/>
      <c r="AF371" s="1"/>
      <c r="AG371" s="1"/>
      <c r="AH371" s="1"/>
      <c r="AI371" s="1"/>
    </row>
    <row r="372" spans="1:35" s="2" customFormat="1" ht="11.5" x14ac:dyDescent="0.25">
      <c r="A372" s="1"/>
      <c r="B372" s="227"/>
      <c r="C372" s="227"/>
      <c r="D372" s="225"/>
      <c r="E372" s="225"/>
      <c r="F372" s="226"/>
      <c r="G372" s="166"/>
      <c r="H372" s="226"/>
      <c r="I372" s="166"/>
      <c r="J372" s="226"/>
      <c r="K372" s="166"/>
      <c r="L372" s="226"/>
      <c r="M372" s="166"/>
      <c r="N372" s="226"/>
      <c r="O372" s="166"/>
      <c r="P372" s="226"/>
      <c r="Q372" s="166"/>
      <c r="R372" s="226"/>
      <c r="S372" s="1"/>
      <c r="T372" s="1"/>
      <c r="U372" s="1"/>
      <c r="V372" s="4"/>
      <c r="W372" s="4"/>
      <c r="X372" s="4"/>
      <c r="Y372" s="4"/>
      <c r="Z372" s="4"/>
      <c r="AA372" s="4"/>
      <c r="AB372" s="1"/>
      <c r="AC372" s="1"/>
      <c r="AD372" s="1"/>
      <c r="AE372" s="1"/>
      <c r="AF372" s="1"/>
      <c r="AG372" s="1"/>
      <c r="AH372" s="1"/>
      <c r="AI372" s="1"/>
    </row>
    <row r="373" spans="1:35" s="2" customFormat="1" ht="11.5" x14ac:dyDescent="0.25">
      <c r="A373" s="1"/>
      <c r="B373" s="227"/>
      <c r="C373" s="227"/>
      <c r="D373" s="225"/>
      <c r="E373" s="225"/>
      <c r="F373" s="226"/>
      <c r="G373" s="166"/>
      <c r="H373" s="226"/>
      <c r="I373" s="166"/>
      <c r="J373" s="226"/>
      <c r="K373" s="166"/>
      <c r="L373" s="226"/>
      <c r="M373" s="166"/>
      <c r="N373" s="226"/>
      <c r="O373" s="166"/>
      <c r="P373" s="226"/>
      <c r="Q373" s="166"/>
      <c r="R373" s="226"/>
      <c r="S373" s="1"/>
      <c r="T373" s="1"/>
      <c r="U373" s="1"/>
      <c r="V373" s="4"/>
      <c r="W373" s="4"/>
      <c r="X373" s="4"/>
      <c r="Y373" s="4"/>
      <c r="Z373" s="4"/>
      <c r="AA373" s="4"/>
      <c r="AB373" s="1"/>
      <c r="AC373" s="1"/>
      <c r="AD373" s="1"/>
      <c r="AE373" s="1"/>
      <c r="AF373" s="1"/>
      <c r="AG373" s="1"/>
      <c r="AH373" s="1"/>
      <c r="AI373" s="1"/>
    </row>
    <row r="374" spans="1:35" s="2" customFormat="1" ht="11.5" x14ac:dyDescent="0.25">
      <c r="A374" s="1"/>
      <c r="B374" s="227"/>
      <c r="C374" s="227"/>
      <c r="D374" s="225"/>
      <c r="E374" s="225"/>
      <c r="F374" s="226"/>
      <c r="G374" s="166"/>
      <c r="H374" s="226"/>
      <c r="I374" s="166"/>
      <c r="J374" s="226"/>
      <c r="K374" s="166"/>
      <c r="L374" s="226"/>
      <c r="M374" s="166"/>
      <c r="N374" s="226"/>
      <c r="O374" s="166"/>
      <c r="P374" s="226"/>
      <c r="Q374" s="166"/>
      <c r="R374" s="226"/>
      <c r="S374" s="1"/>
      <c r="T374" s="1"/>
      <c r="U374" s="1"/>
      <c r="V374" s="4"/>
      <c r="W374" s="4"/>
      <c r="X374" s="4"/>
      <c r="Y374" s="4"/>
      <c r="Z374" s="4"/>
      <c r="AA374" s="4"/>
      <c r="AB374" s="1"/>
      <c r="AC374" s="1"/>
      <c r="AD374" s="1"/>
      <c r="AE374" s="1"/>
      <c r="AF374" s="1"/>
      <c r="AG374" s="1"/>
      <c r="AH374" s="1"/>
      <c r="AI374" s="1"/>
    </row>
    <row r="375" spans="1:35" s="2" customFormat="1" ht="11.5" x14ac:dyDescent="0.25">
      <c r="A375" s="1"/>
      <c r="B375" s="227"/>
      <c r="C375" s="227"/>
      <c r="D375" s="225"/>
      <c r="E375" s="225"/>
      <c r="F375" s="226"/>
      <c r="G375" s="166"/>
      <c r="H375" s="226"/>
      <c r="I375" s="166"/>
      <c r="J375" s="226"/>
      <c r="K375" s="166"/>
      <c r="L375" s="226"/>
      <c r="M375" s="166"/>
      <c r="N375" s="226"/>
      <c r="O375" s="166"/>
      <c r="P375" s="226"/>
      <c r="Q375" s="166"/>
      <c r="R375" s="226"/>
      <c r="S375" s="1"/>
      <c r="T375" s="1"/>
      <c r="U375" s="1"/>
      <c r="V375" s="4"/>
      <c r="W375" s="4"/>
      <c r="X375" s="4"/>
      <c r="Y375" s="4"/>
      <c r="Z375" s="4"/>
      <c r="AA375" s="4"/>
      <c r="AB375" s="1"/>
      <c r="AC375" s="1"/>
      <c r="AD375" s="1"/>
      <c r="AE375" s="1"/>
      <c r="AF375" s="1"/>
      <c r="AG375" s="1"/>
      <c r="AH375" s="1"/>
      <c r="AI375" s="1"/>
    </row>
    <row r="376" spans="1:35" s="2" customFormat="1" ht="11.5" x14ac:dyDescent="0.25">
      <c r="A376" s="1"/>
      <c r="B376" s="227"/>
      <c r="C376" s="227"/>
      <c r="D376" s="225"/>
      <c r="E376" s="225"/>
      <c r="F376" s="226"/>
      <c r="G376" s="166"/>
      <c r="H376" s="226"/>
      <c r="I376" s="166"/>
      <c r="J376" s="226"/>
      <c r="K376" s="166"/>
      <c r="L376" s="226"/>
      <c r="M376" s="166"/>
      <c r="N376" s="226"/>
      <c r="O376" s="166"/>
      <c r="P376" s="226"/>
      <c r="Q376" s="166"/>
      <c r="R376" s="226"/>
      <c r="S376" s="1"/>
      <c r="T376" s="1"/>
      <c r="U376" s="1"/>
      <c r="V376" s="4"/>
      <c r="W376" s="4"/>
      <c r="X376" s="4"/>
      <c r="Y376" s="4"/>
      <c r="Z376" s="4"/>
      <c r="AA376" s="4"/>
      <c r="AB376" s="1"/>
      <c r="AC376" s="1"/>
      <c r="AD376" s="1"/>
      <c r="AE376" s="1"/>
      <c r="AF376" s="1"/>
      <c r="AG376" s="1"/>
      <c r="AH376" s="1"/>
      <c r="AI376" s="1"/>
    </row>
    <row r="377" spans="1:35" s="2" customFormat="1" ht="11.5" x14ac:dyDescent="0.25">
      <c r="A377" s="1"/>
      <c r="B377" s="227"/>
      <c r="C377" s="227"/>
      <c r="D377" s="225"/>
      <c r="E377" s="225"/>
      <c r="F377" s="226"/>
      <c r="G377" s="166"/>
      <c r="H377" s="226"/>
      <c r="I377" s="166"/>
      <c r="J377" s="226"/>
      <c r="K377" s="166"/>
      <c r="L377" s="226"/>
      <c r="M377" s="166"/>
      <c r="N377" s="226"/>
      <c r="O377" s="166"/>
      <c r="P377" s="226"/>
      <c r="Q377" s="166"/>
      <c r="R377" s="226"/>
      <c r="S377" s="1"/>
      <c r="T377" s="1"/>
      <c r="U377" s="1"/>
      <c r="V377" s="4"/>
      <c r="W377" s="4"/>
      <c r="X377" s="4"/>
      <c r="Y377" s="4"/>
      <c r="Z377" s="4"/>
      <c r="AA377" s="4"/>
      <c r="AB377" s="1"/>
      <c r="AC377" s="1"/>
      <c r="AD377" s="1"/>
      <c r="AE377" s="1"/>
      <c r="AF377" s="1"/>
      <c r="AG377" s="1"/>
      <c r="AH377" s="1"/>
      <c r="AI377" s="1"/>
    </row>
    <row r="378" spans="1:35" s="2" customFormat="1" ht="11.5" x14ac:dyDescent="0.25">
      <c r="A378" s="1"/>
      <c r="B378" s="227"/>
      <c r="C378" s="227"/>
      <c r="D378" s="225"/>
      <c r="E378" s="225"/>
      <c r="F378" s="226"/>
      <c r="G378" s="166"/>
      <c r="H378" s="226"/>
      <c r="I378" s="166"/>
      <c r="J378" s="226"/>
      <c r="K378" s="166"/>
      <c r="L378" s="226"/>
      <c r="M378" s="166"/>
      <c r="N378" s="226"/>
      <c r="O378" s="166"/>
      <c r="P378" s="226"/>
      <c r="Q378" s="166"/>
      <c r="R378" s="226"/>
      <c r="S378" s="1"/>
      <c r="T378" s="1"/>
      <c r="U378" s="1"/>
      <c r="V378" s="4"/>
      <c r="W378" s="4"/>
      <c r="X378" s="4"/>
      <c r="Y378" s="4"/>
      <c r="Z378" s="4"/>
      <c r="AA378" s="4"/>
      <c r="AB378" s="1"/>
      <c r="AC378" s="1"/>
      <c r="AD378" s="1"/>
      <c r="AE378" s="1"/>
      <c r="AF378" s="1"/>
      <c r="AG378" s="1"/>
      <c r="AH378" s="1"/>
      <c r="AI378" s="1"/>
    </row>
    <row r="379" spans="1:35" s="2" customFormat="1" ht="11.5" x14ac:dyDescent="0.25">
      <c r="A379" s="1"/>
      <c r="B379" s="227"/>
      <c r="C379" s="227"/>
      <c r="D379" s="225"/>
      <c r="E379" s="225"/>
      <c r="F379" s="226"/>
      <c r="G379" s="166"/>
      <c r="H379" s="226"/>
      <c r="I379" s="166"/>
      <c r="J379" s="226"/>
      <c r="K379" s="166"/>
      <c r="L379" s="226"/>
      <c r="M379" s="166"/>
      <c r="N379" s="226"/>
      <c r="O379" s="166"/>
      <c r="P379" s="226"/>
      <c r="Q379" s="166"/>
      <c r="R379" s="226"/>
      <c r="S379" s="1"/>
      <c r="T379" s="1"/>
      <c r="U379" s="1"/>
      <c r="V379" s="4"/>
      <c r="W379" s="4"/>
      <c r="X379" s="4"/>
      <c r="Y379" s="4"/>
      <c r="Z379" s="4"/>
      <c r="AA379" s="4"/>
      <c r="AB379" s="1"/>
      <c r="AC379" s="1"/>
      <c r="AD379" s="1"/>
      <c r="AE379" s="1"/>
      <c r="AF379" s="1"/>
      <c r="AG379" s="1"/>
      <c r="AH379" s="1"/>
      <c r="AI379" s="1"/>
    </row>
    <row r="380" spans="1:35" s="2" customFormat="1" ht="11.5" x14ac:dyDescent="0.25">
      <c r="A380" s="1"/>
      <c r="B380" s="227"/>
      <c r="C380" s="227"/>
      <c r="D380" s="225"/>
      <c r="E380" s="225"/>
      <c r="F380" s="226"/>
      <c r="G380" s="166"/>
      <c r="H380" s="226"/>
      <c r="I380" s="166"/>
      <c r="J380" s="226"/>
      <c r="K380" s="166"/>
      <c r="L380" s="226"/>
      <c r="M380" s="166"/>
      <c r="N380" s="226"/>
      <c r="O380" s="166"/>
      <c r="P380" s="226"/>
      <c r="Q380" s="166"/>
      <c r="R380" s="226"/>
      <c r="S380" s="1"/>
      <c r="T380" s="1"/>
      <c r="U380" s="1"/>
      <c r="V380" s="4"/>
      <c r="W380" s="4"/>
      <c r="X380" s="4"/>
      <c r="Y380" s="4"/>
      <c r="Z380" s="4"/>
      <c r="AA380" s="4"/>
      <c r="AB380" s="1"/>
      <c r="AC380" s="1"/>
      <c r="AD380" s="1"/>
      <c r="AE380" s="1"/>
      <c r="AF380" s="1"/>
      <c r="AG380" s="1"/>
      <c r="AH380" s="1"/>
      <c r="AI380" s="1"/>
    </row>
    <row r="381" spans="1:35" s="2" customFormat="1" ht="11.5" x14ac:dyDescent="0.25">
      <c r="A381" s="1"/>
      <c r="B381" s="227"/>
      <c r="C381" s="227"/>
      <c r="D381" s="225"/>
      <c r="E381" s="225"/>
      <c r="F381" s="226"/>
      <c r="G381" s="166"/>
      <c r="H381" s="226"/>
      <c r="I381" s="166"/>
      <c r="J381" s="226"/>
      <c r="K381" s="166"/>
      <c r="L381" s="226"/>
      <c r="M381" s="166"/>
      <c r="N381" s="226"/>
      <c r="O381" s="166"/>
      <c r="P381" s="226"/>
      <c r="Q381" s="166"/>
      <c r="R381" s="226"/>
      <c r="S381" s="1"/>
      <c r="T381" s="1"/>
      <c r="U381" s="1"/>
      <c r="V381" s="4"/>
      <c r="W381" s="4"/>
      <c r="X381" s="4"/>
      <c r="Y381" s="4"/>
      <c r="Z381" s="4"/>
      <c r="AA381" s="4"/>
      <c r="AB381" s="1"/>
      <c r="AC381" s="1"/>
      <c r="AD381" s="1"/>
      <c r="AE381" s="1"/>
      <c r="AF381" s="1"/>
      <c r="AG381" s="1"/>
      <c r="AH381" s="1"/>
      <c r="AI381" s="1"/>
    </row>
    <row r="382" spans="1:35" s="2" customFormat="1" ht="11.5" x14ac:dyDescent="0.25">
      <c r="A382" s="1"/>
      <c r="B382" s="227"/>
      <c r="C382" s="227"/>
      <c r="D382" s="225"/>
      <c r="E382" s="225"/>
      <c r="F382" s="226"/>
      <c r="G382" s="166"/>
      <c r="H382" s="226"/>
      <c r="I382" s="166"/>
      <c r="J382" s="226"/>
      <c r="K382" s="166"/>
      <c r="L382" s="226"/>
      <c r="M382" s="166"/>
      <c r="N382" s="226"/>
      <c r="O382" s="166"/>
      <c r="P382" s="226"/>
      <c r="Q382" s="166"/>
      <c r="R382" s="226"/>
      <c r="S382" s="1"/>
      <c r="T382" s="1"/>
      <c r="U382" s="1"/>
      <c r="V382" s="4"/>
      <c r="W382" s="4"/>
      <c r="X382" s="4"/>
      <c r="Y382" s="4"/>
      <c r="Z382" s="4"/>
      <c r="AA382" s="4"/>
      <c r="AB382" s="1"/>
      <c r="AC382" s="1"/>
      <c r="AD382" s="1"/>
      <c r="AE382" s="1"/>
      <c r="AF382" s="1"/>
      <c r="AG382" s="1"/>
      <c r="AH382" s="1"/>
      <c r="AI382" s="1"/>
    </row>
    <row r="383" spans="1:35" s="2" customFormat="1" ht="11.5" x14ac:dyDescent="0.25">
      <c r="A383" s="1"/>
      <c r="B383" s="227"/>
      <c r="C383" s="227"/>
      <c r="D383" s="225"/>
      <c r="E383" s="225"/>
      <c r="F383" s="226"/>
      <c r="G383" s="166"/>
      <c r="H383" s="226"/>
      <c r="I383" s="166"/>
      <c r="J383" s="226"/>
      <c r="K383" s="166"/>
      <c r="L383" s="226"/>
      <c r="M383" s="166"/>
      <c r="N383" s="226"/>
      <c r="O383" s="166"/>
      <c r="P383" s="226"/>
      <c r="Q383" s="166"/>
      <c r="R383" s="226"/>
      <c r="S383" s="1"/>
      <c r="T383" s="1"/>
      <c r="U383" s="1"/>
      <c r="V383" s="4"/>
      <c r="W383" s="4"/>
      <c r="X383" s="4"/>
      <c r="Y383" s="4"/>
      <c r="Z383" s="4"/>
      <c r="AA383" s="4"/>
      <c r="AB383" s="1"/>
      <c r="AC383" s="1"/>
      <c r="AD383" s="1"/>
      <c r="AE383" s="1"/>
      <c r="AF383" s="1"/>
      <c r="AG383" s="1"/>
      <c r="AH383" s="1"/>
      <c r="AI383" s="1"/>
    </row>
    <row r="384" spans="1:35" s="2" customFormat="1" ht="11.5" x14ac:dyDescent="0.25">
      <c r="A384" s="1"/>
      <c r="B384" s="227"/>
      <c r="C384" s="227"/>
      <c r="D384" s="225"/>
      <c r="E384" s="225"/>
      <c r="F384" s="226"/>
      <c r="G384" s="166"/>
      <c r="H384" s="226"/>
      <c r="I384" s="166"/>
      <c r="J384" s="226"/>
      <c r="K384" s="166"/>
      <c r="L384" s="226"/>
      <c r="M384" s="166"/>
      <c r="N384" s="226"/>
      <c r="O384" s="166"/>
      <c r="P384" s="226"/>
      <c r="Q384" s="166"/>
      <c r="R384" s="226"/>
      <c r="S384" s="1"/>
      <c r="T384" s="1"/>
      <c r="U384" s="1"/>
      <c r="V384" s="4"/>
      <c r="W384" s="4"/>
      <c r="X384" s="4"/>
      <c r="Y384" s="4"/>
      <c r="Z384" s="4"/>
      <c r="AA384" s="4"/>
      <c r="AB384" s="1"/>
      <c r="AC384" s="1"/>
      <c r="AD384" s="1"/>
      <c r="AE384" s="1"/>
      <c r="AF384" s="1"/>
      <c r="AG384" s="1"/>
      <c r="AH384" s="1"/>
      <c r="AI384" s="1"/>
    </row>
    <row r="385" spans="1:35" s="2" customFormat="1" ht="11.5" x14ac:dyDescent="0.25">
      <c r="A385" s="1"/>
      <c r="B385" s="227"/>
      <c r="C385" s="227"/>
      <c r="D385" s="225"/>
      <c r="E385" s="225"/>
      <c r="F385" s="226"/>
      <c r="G385" s="166"/>
      <c r="H385" s="226"/>
      <c r="I385" s="166"/>
      <c r="J385" s="226"/>
      <c r="K385" s="166"/>
      <c r="L385" s="226"/>
      <c r="M385" s="166"/>
      <c r="N385" s="226"/>
      <c r="O385" s="166"/>
      <c r="P385" s="226"/>
      <c r="Q385" s="166"/>
      <c r="R385" s="226"/>
      <c r="S385" s="1"/>
      <c r="T385" s="1"/>
      <c r="U385" s="1"/>
      <c r="V385" s="4"/>
      <c r="W385" s="4"/>
      <c r="X385" s="4"/>
      <c r="Y385" s="4"/>
      <c r="Z385" s="4"/>
      <c r="AA385" s="4"/>
      <c r="AB385" s="1"/>
      <c r="AC385" s="1"/>
      <c r="AD385" s="1"/>
      <c r="AE385" s="1"/>
      <c r="AF385" s="1"/>
      <c r="AG385" s="1"/>
      <c r="AH385" s="1"/>
      <c r="AI385" s="1"/>
    </row>
    <row r="386" spans="1:35" s="2" customFormat="1" ht="11.5" x14ac:dyDescent="0.25">
      <c r="A386" s="1"/>
      <c r="B386" s="227"/>
      <c r="C386" s="227"/>
      <c r="D386" s="225"/>
      <c r="E386" s="225"/>
      <c r="F386" s="226"/>
      <c r="G386" s="166"/>
      <c r="H386" s="226"/>
      <c r="I386" s="166"/>
      <c r="J386" s="226"/>
      <c r="K386" s="166"/>
      <c r="L386" s="226"/>
      <c r="M386" s="166"/>
      <c r="N386" s="226"/>
      <c r="O386" s="166"/>
      <c r="P386" s="226"/>
      <c r="Q386" s="166"/>
      <c r="R386" s="226"/>
      <c r="S386" s="1"/>
      <c r="T386" s="1"/>
      <c r="U386" s="1"/>
      <c r="V386" s="4"/>
      <c r="W386" s="4"/>
      <c r="X386" s="4"/>
      <c r="Y386" s="4"/>
      <c r="Z386" s="4"/>
      <c r="AA386" s="4"/>
      <c r="AB386" s="1"/>
      <c r="AC386" s="1"/>
      <c r="AD386" s="1"/>
      <c r="AE386" s="1"/>
      <c r="AF386" s="1"/>
      <c r="AG386" s="1"/>
      <c r="AH386" s="1"/>
      <c r="AI386" s="1"/>
    </row>
    <row r="387" spans="1:35" s="2" customFormat="1" ht="11.5" x14ac:dyDescent="0.25">
      <c r="A387" s="1"/>
      <c r="B387" s="227"/>
      <c r="C387" s="227"/>
      <c r="D387" s="225"/>
      <c r="E387" s="225"/>
      <c r="F387" s="226"/>
      <c r="G387" s="166"/>
      <c r="H387" s="226"/>
      <c r="I387" s="166"/>
      <c r="J387" s="226"/>
      <c r="K387" s="166"/>
      <c r="L387" s="226"/>
      <c r="M387" s="166"/>
      <c r="N387" s="226"/>
      <c r="O387" s="166"/>
      <c r="P387" s="226"/>
      <c r="Q387" s="166"/>
      <c r="R387" s="226"/>
      <c r="S387" s="1"/>
      <c r="T387" s="1"/>
      <c r="U387" s="1"/>
      <c r="V387" s="4"/>
      <c r="W387" s="4"/>
      <c r="X387" s="4"/>
      <c r="Y387" s="4"/>
      <c r="Z387" s="4"/>
      <c r="AA387" s="4"/>
      <c r="AB387" s="1"/>
      <c r="AC387" s="1"/>
      <c r="AD387" s="1"/>
      <c r="AE387" s="1"/>
      <c r="AF387" s="1"/>
      <c r="AG387" s="1"/>
      <c r="AH387" s="1"/>
      <c r="AI387" s="1"/>
    </row>
    <row r="388" spans="1:35" s="2" customFormat="1" ht="11.5" x14ac:dyDescent="0.25">
      <c r="A388" s="1"/>
      <c r="B388" s="227"/>
      <c r="C388" s="227"/>
      <c r="D388" s="225"/>
      <c r="E388" s="225"/>
      <c r="F388" s="226"/>
      <c r="G388" s="166"/>
      <c r="H388" s="226"/>
      <c r="I388" s="166"/>
      <c r="J388" s="226"/>
      <c r="K388" s="166"/>
      <c r="L388" s="226"/>
      <c r="M388" s="166"/>
      <c r="N388" s="226"/>
      <c r="O388" s="166"/>
      <c r="P388" s="226"/>
      <c r="Q388" s="166"/>
      <c r="R388" s="226"/>
      <c r="S388" s="1"/>
      <c r="T388" s="1"/>
      <c r="U388" s="1"/>
      <c r="V388" s="4"/>
      <c r="W388" s="4"/>
      <c r="X388" s="4"/>
      <c r="Y388" s="4"/>
      <c r="Z388" s="4"/>
      <c r="AA388" s="4"/>
      <c r="AB388" s="1"/>
      <c r="AC388" s="1"/>
      <c r="AD388" s="1"/>
      <c r="AE388" s="1"/>
      <c r="AF388" s="1"/>
      <c r="AG388" s="1"/>
      <c r="AH388" s="1"/>
      <c r="AI388" s="1"/>
    </row>
    <row r="389" spans="1:35" s="2" customFormat="1" ht="11.5" x14ac:dyDescent="0.25">
      <c r="A389" s="1"/>
      <c r="B389" s="227"/>
      <c r="C389" s="227"/>
      <c r="D389" s="225"/>
      <c r="E389" s="225"/>
      <c r="F389" s="226"/>
      <c r="G389" s="166"/>
      <c r="H389" s="226"/>
      <c r="I389" s="166"/>
      <c r="J389" s="226"/>
      <c r="K389" s="166"/>
      <c r="L389" s="226"/>
      <c r="M389" s="166"/>
      <c r="N389" s="226"/>
      <c r="O389" s="166"/>
      <c r="P389" s="226"/>
      <c r="Q389" s="166"/>
      <c r="R389" s="226"/>
      <c r="S389" s="1"/>
      <c r="T389" s="1"/>
      <c r="U389" s="1"/>
      <c r="V389" s="4"/>
      <c r="W389" s="4"/>
      <c r="X389" s="4"/>
      <c r="Y389" s="4"/>
      <c r="Z389" s="4"/>
      <c r="AA389" s="4"/>
      <c r="AB389" s="1"/>
      <c r="AC389" s="1"/>
      <c r="AD389" s="1"/>
      <c r="AE389" s="1"/>
      <c r="AF389" s="1"/>
      <c r="AG389" s="1"/>
      <c r="AH389" s="1"/>
      <c r="AI389" s="1"/>
    </row>
    <row r="390" spans="1:35" s="2" customFormat="1" ht="11.5" x14ac:dyDescent="0.25">
      <c r="A390" s="1"/>
      <c r="B390" s="227"/>
      <c r="C390" s="227"/>
      <c r="D390" s="225"/>
      <c r="E390" s="225"/>
      <c r="F390" s="226"/>
      <c r="G390" s="166"/>
      <c r="H390" s="226"/>
      <c r="I390" s="166"/>
      <c r="J390" s="226"/>
      <c r="K390" s="166"/>
      <c r="L390" s="226"/>
      <c r="M390" s="166"/>
      <c r="N390" s="226"/>
      <c r="O390" s="166"/>
      <c r="P390" s="226"/>
      <c r="Q390" s="166"/>
      <c r="R390" s="226"/>
      <c r="S390" s="1"/>
      <c r="T390" s="1"/>
      <c r="U390" s="1"/>
      <c r="V390" s="4"/>
      <c r="W390" s="4"/>
      <c r="X390" s="4"/>
      <c r="Y390" s="4"/>
      <c r="Z390" s="4"/>
      <c r="AA390" s="4"/>
      <c r="AB390" s="1"/>
      <c r="AC390" s="1"/>
      <c r="AD390" s="1"/>
      <c r="AE390" s="1"/>
      <c r="AF390" s="1"/>
      <c r="AG390" s="1"/>
      <c r="AH390" s="1"/>
      <c r="AI390" s="1"/>
    </row>
    <row r="391" spans="1:35" s="2" customFormat="1" ht="11.5" x14ac:dyDescent="0.25">
      <c r="A391" s="1"/>
      <c r="B391" s="227"/>
      <c r="C391" s="227"/>
      <c r="D391" s="225"/>
      <c r="E391" s="225"/>
      <c r="F391" s="226"/>
      <c r="G391" s="166"/>
      <c r="H391" s="226"/>
      <c r="I391" s="166"/>
      <c r="J391" s="226"/>
      <c r="K391" s="166"/>
      <c r="L391" s="226"/>
      <c r="M391" s="166"/>
      <c r="N391" s="226"/>
      <c r="O391" s="166"/>
      <c r="P391" s="226"/>
      <c r="Q391" s="166"/>
      <c r="R391" s="226"/>
      <c r="S391" s="1"/>
      <c r="T391" s="1"/>
      <c r="U391" s="1"/>
      <c r="V391" s="4"/>
      <c r="W391" s="4"/>
      <c r="X391" s="4"/>
      <c r="Y391" s="4"/>
      <c r="Z391" s="4"/>
      <c r="AA391" s="4"/>
      <c r="AB391" s="1"/>
      <c r="AC391" s="1"/>
      <c r="AD391" s="1"/>
      <c r="AE391" s="1"/>
      <c r="AF391" s="1"/>
      <c r="AG391" s="1"/>
      <c r="AH391" s="1"/>
      <c r="AI391" s="1"/>
    </row>
    <row r="392" spans="1:35" s="2" customFormat="1" ht="11.5" x14ac:dyDescent="0.25">
      <c r="A392" s="1"/>
      <c r="B392" s="227"/>
      <c r="C392" s="227"/>
      <c r="D392" s="225"/>
      <c r="E392" s="225"/>
      <c r="F392" s="226"/>
      <c r="G392" s="166"/>
      <c r="H392" s="226"/>
      <c r="I392" s="166"/>
      <c r="J392" s="226"/>
      <c r="K392" s="166"/>
      <c r="L392" s="226"/>
      <c r="M392" s="166"/>
      <c r="N392" s="226"/>
      <c r="O392" s="166"/>
      <c r="P392" s="226"/>
      <c r="Q392" s="166"/>
      <c r="R392" s="226"/>
      <c r="S392" s="1"/>
      <c r="T392" s="1"/>
      <c r="U392" s="1"/>
      <c r="V392" s="4"/>
      <c r="W392" s="4"/>
      <c r="X392" s="4"/>
      <c r="Y392" s="4"/>
      <c r="Z392" s="4"/>
      <c r="AA392" s="4"/>
      <c r="AB392" s="1"/>
      <c r="AC392" s="1"/>
      <c r="AD392" s="1"/>
      <c r="AE392" s="1"/>
      <c r="AF392" s="1"/>
      <c r="AG392" s="1"/>
      <c r="AH392" s="1"/>
      <c r="AI392" s="1"/>
    </row>
    <row r="393" spans="1:35" s="2" customFormat="1" ht="11.5" x14ac:dyDescent="0.25">
      <c r="A393" s="1"/>
      <c r="B393" s="227"/>
      <c r="C393" s="227"/>
      <c r="D393" s="225"/>
      <c r="E393" s="225"/>
      <c r="F393" s="226"/>
      <c r="G393" s="166"/>
      <c r="H393" s="226"/>
      <c r="I393" s="166"/>
      <c r="J393" s="226"/>
      <c r="K393" s="166"/>
      <c r="L393" s="226"/>
      <c r="M393" s="166"/>
      <c r="N393" s="226"/>
      <c r="O393" s="166"/>
      <c r="P393" s="226"/>
      <c r="Q393" s="166"/>
      <c r="R393" s="226"/>
      <c r="S393" s="1"/>
      <c r="T393" s="1"/>
      <c r="U393" s="1"/>
      <c r="V393" s="4"/>
      <c r="W393" s="4"/>
      <c r="X393" s="4"/>
      <c r="Y393" s="4"/>
      <c r="Z393" s="4"/>
      <c r="AA393" s="4"/>
      <c r="AB393" s="1"/>
      <c r="AC393" s="1"/>
      <c r="AD393" s="1"/>
      <c r="AE393" s="1"/>
      <c r="AF393" s="1"/>
      <c r="AG393" s="1"/>
      <c r="AH393" s="1"/>
      <c r="AI393" s="1"/>
    </row>
    <row r="394" spans="1:35" s="2" customFormat="1" ht="11.5" x14ac:dyDescent="0.25">
      <c r="A394" s="1"/>
      <c r="B394" s="227"/>
      <c r="C394" s="227"/>
      <c r="D394" s="225"/>
      <c r="E394" s="225"/>
      <c r="F394" s="226"/>
      <c r="G394" s="166"/>
      <c r="H394" s="226"/>
      <c r="I394" s="166"/>
      <c r="J394" s="226"/>
      <c r="K394" s="166"/>
      <c r="L394" s="226"/>
      <c r="M394" s="166"/>
      <c r="N394" s="226"/>
      <c r="O394" s="166"/>
      <c r="P394" s="226"/>
      <c r="Q394" s="166"/>
      <c r="R394" s="226"/>
      <c r="S394" s="1"/>
      <c r="T394" s="1"/>
      <c r="U394" s="1"/>
      <c r="V394" s="4"/>
      <c r="W394" s="4"/>
      <c r="X394" s="4"/>
      <c r="Y394" s="4"/>
      <c r="Z394" s="4"/>
      <c r="AA394" s="4"/>
      <c r="AB394" s="1"/>
      <c r="AC394" s="1"/>
      <c r="AD394" s="1"/>
      <c r="AE394" s="1"/>
      <c r="AF394" s="1"/>
      <c r="AG394" s="1"/>
      <c r="AH394" s="1"/>
      <c r="AI394" s="1"/>
    </row>
    <row r="395" spans="1:35" s="2" customFormat="1" ht="11.5" x14ac:dyDescent="0.25">
      <c r="A395" s="1"/>
      <c r="B395" s="227"/>
      <c r="C395" s="227"/>
      <c r="D395" s="225"/>
      <c r="E395" s="225"/>
      <c r="F395" s="226"/>
      <c r="G395" s="166"/>
      <c r="H395" s="226"/>
      <c r="I395" s="166"/>
      <c r="J395" s="226"/>
      <c r="K395" s="166"/>
      <c r="L395" s="226"/>
      <c r="M395" s="166"/>
      <c r="N395" s="226"/>
      <c r="O395" s="166"/>
      <c r="P395" s="226"/>
      <c r="Q395" s="166"/>
      <c r="R395" s="226"/>
      <c r="S395" s="1"/>
      <c r="T395" s="1"/>
      <c r="U395" s="1"/>
      <c r="V395" s="4"/>
      <c r="W395" s="4"/>
      <c r="X395" s="4"/>
      <c r="Y395" s="4"/>
      <c r="Z395" s="4"/>
      <c r="AA395" s="4"/>
      <c r="AB395" s="1"/>
      <c r="AC395" s="1"/>
      <c r="AD395" s="1"/>
      <c r="AE395" s="1"/>
      <c r="AF395" s="1"/>
      <c r="AG395" s="1"/>
      <c r="AH395" s="1"/>
      <c r="AI395" s="1"/>
    </row>
    <row r="396" spans="1:35" s="2" customFormat="1" ht="11.5" x14ac:dyDescent="0.25">
      <c r="A396" s="1"/>
      <c r="B396" s="227"/>
      <c r="C396" s="227"/>
      <c r="D396" s="225"/>
      <c r="E396" s="225"/>
      <c r="F396" s="226"/>
      <c r="G396" s="166"/>
      <c r="H396" s="226"/>
      <c r="I396" s="166"/>
      <c r="J396" s="226"/>
      <c r="K396" s="166"/>
      <c r="L396" s="226"/>
      <c r="M396" s="166"/>
      <c r="N396" s="226"/>
      <c r="O396" s="166"/>
      <c r="P396" s="226"/>
      <c r="Q396" s="166"/>
      <c r="R396" s="226"/>
      <c r="S396" s="1"/>
      <c r="T396" s="1"/>
      <c r="U396" s="1"/>
      <c r="V396" s="4"/>
      <c r="W396" s="4"/>
      <c r="X396" s="4"/>
      <c r="Y396" s="4"/>
      <c r="Z396" s="4"/>
      <c r="AA396" s="4"/>
      <c r="AB396" s="1"/>
      <c r="AC396" s="1"/>
      <c r="AD396" s="1"/>
      <c r="AE396" s="1"/>
      <c r="AF396" s="1"/>
      <c r="AG396" s="1"/>
      <c r="AH396" s="1"/>
      <c r="AI396" s="1"/>
    </row>
    <row r="397" spans="1:35" s="2" customFormat="1" ht="11.5" x14ac:dyDescent="0.25">
      <c r="A397" s="1"/>
      <c r="B397" s="227"/>
      <c r="C397" s="227"/>
      <c r="D397" s="225"/>
      <c r="E397" s="225"/>
      <c r="F397" s="226"/>
      <c r="G397" s="166"/>
      <c r="H397" s="226"/>
      <c r="I397" s="166"/>
      <c r="J397" s="226"/>
      <c r="K397" s="166"/>
      <c r="L397" s="226"/>
      <c r="M397" s="166"/>
      <c r="N397" s="226"/>
      <c r="O397" s="166"/>
      <c r="P397" s="226"/>
      <c r="Q397" s="166"/>
      <c r="R397" s="226"/>
      <c r="S397" s="1"/>
      <c r="T397" s="1"/>
      <c r="U397" s="1"/>
      <c r="V397" s="4"/>
      <c r="W397" s="4"/>
      <c r="X397" s="4"/>
      <c r="Y397" s="4"/>
      <c r="Z397" s="4"/>
      <c r="AA397" s="4"/>
      <c r="AB397" s="1"/>
      <c r="AC397" s="1"/>
      <c r="AD397" s="1"/>
      <c r="AE397" s="1"/>
      <c r="AF397" s="1"/>
      <c r="AG397" s="1"/>
      <c r="AH397" s="1"/>
      <c r="AI397" s="1"/>
    </row>
    <row r="398" spans="1:35" s="2" customFormat="1" ht="11.5" x14ac:dyDescent="0.25">
      <c r="A398" s="1"/>
      <c r="B398" s="227"/>
      <c r="C398" s="227"/>
      <c r="D398" s="225"/>
      <c r="E398" s="225"/>
      <c r="F398" s="226"/>
      <c r="G398" s="166"/>
      <c r="H398" s="226"/>
      <c r="I398" s="166"/>
      <c r="J398" s="226"/>
      <c r="K398" s="166"/>
      <c r="L398" s="226"/>
      <c r="M398" s="166"/>
      <c r="N398" s="226"/>
      <c r="O398" s="166"/>
      <c r="P398" s="226"/>
      <c r="Q398" s="166"/>
      <c r="R398" s="226"/>
      <c r="S398" s="1"/>
      <c r="T398" s="1"/>
      <c r="U398" s="1"/>
      <c r="V398" s="4"/>
      <c r="W398" s="4"/>
      <c r="X398" s="4"/>
      <c r="Y398" s="4"/>
      <c r="Z398" s="4"/>
      <c r="AA398" s="4"/>
      <c r="AB398" s="1"/>
      <c r="AC398" s="1"/>
      <c r="AD398" s="1"/>
      <c r="AE398" s="1"/>
      <c r="AF398" s="1"/>
      <c r="AG398" s="1"/>
      <c r="AH398" s="1"/>
      <c r="AI398" s="1"/>
    </row>
    <row r="399" spans="1:35" s="2" customFormat="1" ht="11.5" x14ac:dyDescent="0.25">
      <c r="A399" s="1"/>
      <c r="B399" s="227"/>
      <c r="C399" s="227"/>
      <c r="D399" s="225"/>
      <c r="E399" s="225"/>
      <c r="F399" s="226"/>
      <c r="G399" s="166"/>
      <c r="H399" s="226"/>
      <c r="I399" s="166"/>
      <c r="J399" s="226"/>
      <c r="K399" s="166"/>
      <c r="L399" s="226"/>
      <c r="M399" s="166"/>
      <c r="N399" s="226"/>
      <c r="O399" s="166"/>
      <c r="P399" s="226"/>
      <c r="Q399" s="166"/>
      <c r="R399" s="226"/>
      <c r="S399" s="1"/>
      <c r="T399" s="1"/>
      <c r="U399" s="1"/>
      <c r="V399" s="4"/>
      <c r="W399" s="4"/>
      <c r="X399" s="4"/>
      <c r="Y399" s="4"/>
      <c r="Z399" s="4"/>
      <c r="AA399" s="4"/>
      <c r="AB399" s="1"/>
      <c r="AC399" s="1"/>
      <c r="AD399" s="1"/>
      <c r="AE399" s="1"/>
      <c r="AF399" s="1"/>
      <c r="AG399" s="1"/>
      <c r="AH399" s="1"/>
      <c r="AI399" s="1"/>
    </row>
    <row r="400" spans="1:35" s="2" customFormat="1" ht="11.5" x14ac:dyDescent="0.25">
      <c r="A400" s="1"/>
      <c r="B400" s="227"/>
      <c r="C400" s="227"/>
      <c r="D400" s="225"/>
      <c r="E400" s="225"/>
      <c r="F400" s="226"/>
      <c r="G400" s="166"/>
      <c r="H400" s="226"/>
      <c r="I400" s="166"/>
      <c r="J400" s="226"/>
      <c r="K400" s="166"/>
      <c r="L400" s="226"/>
      <c r="M400" s="166"/>
      <c r="N400" s="226"/>
      <c r="O400" s="166"/>
      <c r="P400" s="226"/>
      <c r="Q400" s="166"/>
      <c r="R400" s="226"/>
      <c r="S400" s="1"/>
      <c r="T400" s="1"/>
      <c r="U400" s="1"/>
      <c r="V400" s="4"/>
      <c r="W400" s="4"/>
      <c r="X400" s="4"/>
      <c r="Y400" s="4"/>
      <c r="Z400" s="4"/>
      <c r="AA400" s="4"/>
      <c r="AB400" s="1"/>
      <c r="AC400" s="1"/>
      <c r="AD400" s="1"/>
      <c r="AE400" s="1"/>
      <c r="AF400" s="1"/>
      <c r="AG400" s="1"/>
      <c r="AH400" s="1"/>
      <c r="AI400" s="1"/>
    </row>
    <row r="401" spans="1:35" s="2" customFormat="1" ht="11.5" x14ac:dyDescent="0.25">
      <c r="A401" s="1"/>
      <c r="B401" s="227"/>
      <c r="C401" s="227"/>
      <c r="D401" s="225"/>
      <c r="E401" s="225"/>
      <c r="F401" s="226"/>
      <c r="G401" s="166"/>
      <c r="H401" s="226"/>
      <c r="I401" s="166"/>
      <c r="J401" s="226"/>
      <c r="K401" s="166"/>
      <c r="L401" s="226"/>
      <c r="M401" s="166"/>
      <c r="N401" s="226"/>
      <c r="O401" s="166"/>
      <c r="P401" s="226"/>
      <c r="Q401" s="166"/>
      <c r="R401" s="226"/>
      <c r="S401" s="1"/>
      <c r="T401" s="1"/>
      <c r="U401" s="1"/>
      <c r="V401" s="4"/>
      <c r="W401" s="4"/>
      <c r="X401" s="4"/>
      <c r="Y401" s="4"/>
      <c r="Z401" s="4"/>
      <c r="AA401" s="4"/>
      <c r="AB401" s="1"/>
      <c r="AC401" s="1"/>
      <c r="AD401" s="1"/>
      <c r="AE401" s="1"/>
      <c r="AF401" s="1"/>
      <c r="AG401" s="1"/>
      <c r="AH401" s="1"/>
      <c r="AI401" s="1"/>
    </row>
    <row r="402" spans="1:35" s="2" customFormat="1" ht="11.5" x14ac:dyDescent="0.25">
      <c r="A402" s="1"/>
      <c r="B402" s="227"/>
      <c r="C402" s="227"/>
      <c r="D402" s="225"/>
      <c r="E402" s="225"/>
      <c r="F402" s="226"/>
      <c r="G402" s="166"/>
      <c r="H402" s="226"/>
      <c r="I402" s="166"/>
      <c r="J402" s="226"/>
      <c r="K402" s="166"/>
      <c r="L402" s="226"/>
      <c r="M402" s="166"/>
      <c r="N402" s="226"/>
      <c r="O402" s="166"/>
      <c r="P402" s="226"/>
      <c r="Q402" s="166"/>
      <c r="R402" s="226"/>
      <c r="S402" s="1"/>
      <c r="T402" s="1"/>
      <c r="U402" s="1"/>
      <c r="V402" s="4"/>
      <c r="W402" s="4"/>
      <c r="X402" s="4"/>
      <c r="Y402" s="4"/>
      <c r="Z402" s="4"/>
      <c r="AA402" s="4"/>
      <c r="AB402" s="1"/>
      <c r="AC402" s="1"/>
      <c r="AD402" s="1"/>
      <c r="AE402" s="1"/>
      <c r="AF402" s="1"/>
      <c r="AG402" s="1"/>
      <c r="AH402" s="1"/>
      <c r="AI402" s="1"/>
    </row>
    <row r="403" spans="1:35" s="2" customFormat="1" ht="11.5" x14ac:dyDescent="0.25">
      <c r="A403" s="1"/>
      <c r="B403" s="227"/>
      <c r="C403" s="227"/>
      <c r="D403" s="225"/>
      <c r="E403" s="225"/>
      <c r="F403" s="226"/>
      <c r="G403" s="166"/>
      <c r="H403" s="226"/>
      <c r="I403" s="166"/>
      <c r="J403" s="226"/>
      <c r="K403" s="166"/>
      <c r="L403" s="226"/>
      <c r="M403" s="166"/>
      <c r="N403" s="226"/>
      <c r="O403" s="166"/>
      <c r="P403" s="226"/>
      <c r="Q403" s="166"/>
      <c r="R403" s="226"/>
      <c r="S403" s="1"/>
      <c r="T403" s="1"/>
      <c r="U403" s="1"/>
      <c r="V403" s="4"/>
      <c r="W403" s="4"/>
      <c r="X403" s="4"/>
      <c r="Y403" s="4"/>
      <c r="Z403" s="4"/>
      <c r="AA403" s="4"/>
      <c r="AB403" s="1"/>
      <c r="AC403" s="1"/>
      <c r="AD403" s="1"/>
      <c r="AE403" s="1"/>
      <c r="AF403" s="1"/>
      <c r="AG403" s="1"/>
      <c r="AH403" s="1"/>
      <c r="AI403" s="1"/>
    </row>
    <row r="404" spans="1:35" s="2" customFormat="1" ht="11.5" x14ac:dyDescent="0.25">
      <c r="A404" s="1"/>
      <c r="B404" s="227"/>
      <c r="C404" s="227"/>
      <c r="D404" s="225"/>
      <c r="E404" s="225"/>
      <c r="F404" s="226"/>
      <c r="G404" s="166"/>
      <c r="H404" s="226"/>
      <c r="I404" s="166"/>
      <c r="J404" s="226"/>
      <c r="K404" s="166"/>
      <c r="L404" s="226"/>
      <c r="M404" s="166"/>
      <c r="N404" s="226"/>
      <c r="O404" s="166"/>
      <c r="P404" s="226"/>
      <c r="Q404" s="166"/>
      <c r="R404" s="226"/>
      <c r="S404" s="1"/>
      <c r="T404" s="1"/>
      <c r="U404" s="1"/>
      <c r="V404" s="4"/>
      <c r="W404" s="4"/>
      <c r="X404" s="4"/>
      <c r="Y404" s="4"/>
      <c r="Z404" s="4"/>
      <c r="AA404" s="4"/>
      <c r="AB404" s="1"/>
      <c r="AC404" s="1"/>
      <c r="AD404" s="1"/>
      <c r="AE404" s="1"/>
      <c r="AF404" s="1"/>
      <c r="AG404" s="1"/>
      <c r="AH404" s="1"/>
      <c r="AI404" s="1"/>
    </row>
    <row r="405" spans="1:35" s="2" customFormat="1" ht="11.5" x14ac:dyDescent="0.25">
      <c r="A405" s="1"/>
      <c r="B405" s="227"/>
      <c r="C405" s="227"/>
      <c r="D405" s="225"/>
      <c r="E405" s="225"/>
      <c r="F405" s="226"/>
      <c r="G405" s="166"/>
      <c r="H405" s="226"/>
      <c r="I405" s="166"/>
      <c r="J405" s="226"/>
      <c r="K405" s="166"/>
      <c r="L405" s="226"/>
      <c r="M405" s="166"/>
      <c r="N405" s="226"/>
      <c r="O405" s="166"/>
      <c r="P405" s="226"/>
      <c r="Q405" s="166"/>
      <c r="R405" s="226"/>
      <c r="S405" s="1"/>
      <c r="T405" s="1"/>
      <c r="U405" s="1"/>
      <c r="V405" s="4"/>
      <c r="W405" s="4"/>
      <c r="X405" s="4"/>
      <c r="Y405" s="4"/>
      <c r="Z405" s="4"/>
      <c r="AA405" s="4"/>
      <c r="AB405" s="1"/>
      <c r="AC405" s="1"/>
      <c r="AD405" s="1"/>
      <c r="AE405" s="1"/>
      <c r="AF405" s="1"/>
      <c r="AG405" s="1"/>
      <c r="AH405" s="1"/>
      <c r="AI405" s="1"/>
    </row>
    <row r="406" spans="1:35" s="2" customFormat="1" ht="11.5" x14ac:dyDescent="0.25">
      <c r="A406" s="1"/>
      <c r="B406" s="227"/>
      <c r="C406" s="227"/>
      <c r="D406" s="225"/>
      <c r="E406" s="225"/>
      <c r="F406" s="226"/>
      <c r="G406" s="166"/>
      <c r="H406" s="226"/>
      <c r="I406" s="166"/>
      <c r="J406" s="226"/>
      <c r="K406" s="166"/>
      <c r="L406" s="226"/>
      <c r="M406" s="166"/>
      <c r="N406" s="226"/>
      <c r="O406" s="166"/>
      <c r="P406" s="226"/>
      <c r="Q406" s="166"/>
      <c r="R406" s="226"/>
      <c r="S406" s="1"/>
      <c r="T406" s="1"/>
      <c r="U406" s="1"/>
      <c r="V406" s="4"/>
      <c r="W406" s="4"/>
      <c r="X406" s="4"/>
      <c r="Y406" s="4"/>
      <c r="Z406" s="4"/>
      <c r="AA406" s="4"/>
      <c r="AB406" s="1"/>
      <c r="AC406" s="1"/>
      <c r="AD406" s="1"/>
      <c r="AE406" s="1"/>
      <c r="AF406" s="1"/>
      <c r="AG406" s="1"/>
      <c r="AH406" s="1"/>
      <c r="AI406" s="1"/>
    </row>
    <row r="407" spans="1:35" s="2" customFormat="1" ht="11.5" x14ac:dyDescent="0.25">
      <c r="A407" s="1"/>
      <c r="B407" s="227"/>
      <c r="C407" s="227"/>
      <c r="D407" s="225"/>
      <c r="E407" s="225"/>
      <c r="F407" s="226"/>
      <c r="G407" s="166"/>
      <c r="H407" s="226"/>
      <c r="I407" s="166"/>
      <c r="J407" s="226"/>
      <c r="K407" s="166"/>
      <c r="L407" s="226"/>
      <c r="M407" s="166"/>
      <c r="N407" s="226"/>
      <c r="O407" s="166"/>
      <c r="P407" s="226"/>
      <c r="Q407" s="166"/>
      <c r="R407" s="226"/>
      <c r="S407" s="1"/>
      <c r="T407" s="1"/>
      <c r="U407" s="1"/>
      <c r="V407" s="4"/>
      <c r="W407" s="4"/>
      <c r="X407" s="4"/>
      <c r="Y407" s="4"/>
      <c r="Z407" s="4"/>
      <c r="AA407" s="4"/>
      <c r="AB407" s="1"/>
      <c r="AC407" s="1"/>
      <c r="AD407" s="1"/>
      <c r="AE407" s="1"/>
      <c r="AF407" s="1"/>
      <c r="AG407" s="1"/>
      <c r="AH407" s="1"/>
      <c r="AI407" s="1"/>
    </row>
    <row r="408" spans="1:35" s="2" customFormat="1" ht="11.5" x14ac:dyDescent="0.25">
      <c r="A408" s="1"/>
      <c r="B408" s="227"/>
      <c r="C408" s="227"/>
      <c r="D408" s="225"/>
      <c r="E408" s="225"/>
      <c r="F408" s="226"/>
      <c r="G408" s="166"/>
      <c r="H408" s="226"/>
      <c r="I408" s="166"/>
      <c r="J408" s="226"/>
      <c r="K408" s="166"/>
      <c r="L408" s="226"/>
      <c r="M408" s="166"/>
      <c r="N408" s="226"/>
      <c r="O408" s="166"/>
      <c r="P408" s="226"/>
      <c r="Q408" s="166"/>
      <c r="R408" s="226"/>
      <c r="S408" s="1"/>
      <c r="T408" s="1"/>
      <c r="U408" s="1"/>
      <c r="V408" s="4"/>
      <c r="W408" s="4"/>
      <c r="X408" s="4"/>
      <c r="Y408" s="4"/>
      <c r="Z408" s="4"/>
      <c r="AA408" s="4"/>
      <c r="AB408" s="1"/>
      <c r="AC408" s="1"/>
      <c r="AD408" s="1"/>
      <c r="AE408" s="1"/>
      <c r="AF408" s="1"/>
      <c r="AG408" s="1"/>
      <c r="AH408" s="1"/>
      <c r="AI408" s="1"/>
    </row>
    <row r="409" spans="1:35" s="2" customFormat="1" ht="11.5" x14ac:dyDescent="0.25">
      <c r="A409" s="1"/>
      <c r="B409" s="227"/>
      <c r="C409" s="227"/>
      <c r="D409" s="225"/>
      <c r="E409" s="225"/>
      <c r="F409" s="226"/>
      <c r="G409" s="166"/>
      <c r="H409" s="226"/>
      <c r="I409" s="166"/>
      <c r="J409" s="226"/>
      <c r="K409" s="166"/>
      <c r="L409" s="226"/>
      <c r="M409" s="166"/>
      <c r="N409" s="226"/>
      <c r="O409" s="166"/>
      <c r="P409" s="226"/>
      <c r="Q409" s="166"/>
      <c r="R409" s="226"/>
      <c r="S409" s="1"/>
      <c r="T409" s="1"/>
      <c r="U409" s="1"/>
      <c r="V409" s="4"/>
      <c r="W409" s="4"/>
      <c r="X409" s="4"/>
      <c r="Y409" s="4"/>
      <c r="Z409" s="4"/>
      <c r="AA409" s="4"/>
      <c r="AB409" s="1"/>
      <c r="AC409" s="1"/>
      <c r="AD409" s="1"/>
      <c r="AE409" s="1"/>
      <c r="AF409" s="1"/>
      <c r="AG409" s="1"/>
      <c r="AH409" s="1"/>
      <c r="AI409" s="1"/>
    </row>
    <row r="410" spans="1:35" s="2" customFormat="1" ht="11.5" x14ac:dyDescent="0.25">
      <c r="A410" s="1"/>
      <c r="B410" s="227"/>
      <c r="C410" s="227"/>
      <c r="D410" s="225"/>
      <c r="E410" s="225"/>
      <c r="F410" s="226"/>
      <c r="G410" s="166"/>
      <c r="H410" s="226"/>
      <c r="I410" s="166"/>
      <c r="J410" s="226"/>
      <c r="K410" s="166"/>
      <c r="L410" s="226"/>
      <c r="M410" s="166"/>
      <c r="N410" s="226"/>
      <c r="O410" s="166"/>
      <c r="P410" s="226"/>
      <c r="Q410" s="166"/>
      <c r="R410" s="226"/>
      <c r="S410" s="1"/>
      <c r="T410" s="1"/>
      <c r="U410" s="1"/>
      <c r="V410" s="4"/>
      <c r="W410" s="4"/>
      <c r="X410" s="4"/>
      <c r="Y410" s="4"/>
      <c r="Z410" s="4"/>
      <c r="AA410" s="4"/>
      <c r="AB410" s="1"/>
      <c r="AC410" s="1"/>
      <c r="AD410" s="1"/>
      <c r="AE410" s="1"/>
      <c r="AF410" s="1"/>
      <c r="AG410" s="1"/>
      <c r="AH410" s="1"/>
      <c r="AI410" s="1"/>
    </row>
    <row r="411" spans="1:35" s="2" customFormat="1" ht="11.5" x14ac:dyDescent="0.25">
      <c r="A411" s="1"/>
      <c r="B411" s="227"/>
      <c r="C411" s="227"/>
      <c r="D411" s="225"/>
      <c r="E411" s="225"/>
      <c r="F411" s="226"/>
      <c r="G411" s="166"/>
      <c r="H411" s="226"/>
      <c r="I411" s="166"/>
      <c r="J411" s="226"/>
      <c r="K411" s="166"/>
      <c r="L411" s="226"/>
      <c r="M411" s="166"/>
      <c r="N411" s="226"/>
      <c r="O411" s="166"/>
      <c r="P411" s="226"/>
      <c r="Q411" s="166"/>
      <c r="R411" s="226"/>
      <c r="S411" s="1"/>
      <c r="T411" s="1"/>
      <c r="U411" s="1"/>
      <c r="V411" s="4"/>
      <c r="W411" s="4"/>
      <c r="X411" s="4"/>
      <c r="Y411" s="4"/>
      <c r="Z411" s="4"/>
      <c r="AA411" s="4"/>
      <c r="AB411" s="1"/>
      <c r="AC411" s="1"/>
      <c r="AD411" s="1"/>
      <c r="AE411" s="1"/>
      <c r="AF411" s="1"/>
      <c r="AG411" s="1"/>
      <c r="AH411" s="1"/>
      <c r="AI411" s="1"/>
    </row>
    <row r="412" spans="1:35" s="2" customFormat="1" ht="11.5" x14ac:dyDescent="0.25">
      <c r="A412" s="1"/>
      <c r="B412" s="227"/>
      <c r="C412" s="227"/>
      <c r="D412" s="225"/>
      <c r="E412" s="225"/>
      <c r="F412" s="226"/>
      <c r="G412" s="166"/>
      <c r="H412" s="226"/>
      <c r="I412" s="166"/>
      <c r="J412" s="226"/>
      <c r="K412" s="166"/>
      <c r="L412" s="226"/>
      <c r="M412" s="166"/>
      <c r="N412" s="226"/>
      <c r="O412" s="166"/>
      <c r="P412" s="226"/>
      <c r="Q412" s="166"/>
      <c r="R412" s="226"/>
      <c r="S412" s="1"/>
      <c r="T412" s="1"/>
      <c r="U412" s="1"/>
      <c r="V412" s="4"/>
      <c r="W412" s="4"/>
      <c r="X412" s="4"/>
      <c r="Y412" s="4"/>
      <c r="Z412" s="4"/>
      <c r="AA412" s="4"/>
      <c r="AB412" s="1"/>
      <c r="AC412" s="1"/>
      <c r="AD412" s="1"/>
      <c r="AE412" s="1"/>
      <c r="AF412" s="1"/>
      <c r="AG412" s="1"/>
      <c r="AH412" s="1"/>
      <c r="AI412" s="1"/>
    </row>
    <row r="413" spans="1:35" s="2" customFormat="1" ht="11.5" x14ac:dyDescent="0.25">
      <c r="A413" s="1"/>
      <c r="B413" s="227"/>
      <c r="C413" s="227"/>
      <c r="D413" s="225"/>
      <c r="E413" s="225"/>
      <c r="F413" s="226"/>
      <c r="G413" s="166"/>
      <c r="H413" s="226"/>
      <c r="I413" s="166"/>
      <c r="J413" s="226"/>
      <c r="K413" s="166"/>
      <c r="L413" s="226"/>
      <c r="M413" s="166"/>
      <c r="N413" s="226"/>
      <c r="O413" s="166"/>
      <c r="P413" s="226"/>
      <c r="Q413" s="166"/>
      <c r="R413" s="226"/>
      <c r="S413" s="1"/>
      <c r="T413" s="1"/>
      <c r="U413" s="1"/>
      <c r="V413" s="4"/>
      <c r="W413" s="4"/>
      <c r="X413" s="4"/>
      <c r="Y413" s="4"/>
      <c r="Z413" s="4"/>
      <c r="AA413" s="4"/>
      <c r="AB413" s="1"/>
      <c r="AC413" s="1"/>
      <c r="AD413" s="1"/>
      <c r="AE413" s="1"/>
      <c r="AF413" s="1"/>
      <c r="AG413" s="1"/>
      <c r="AH413" s="1"/>
      <c r="AI413" s="1"/>
    </row>
    <row r="414" spans="1:35" s="2" customFormat="1" ht="11.5" x14ac:dyDescent="0.25">
      <c r="A414" s="1"/>
      <c r="B414" s="227"/>
      <c r="C414" s="227"/>
      <c r="D414" s="225"/>
      <c r="E414" s="225"/>
      <c r="F414" s="226"/>
      <c r="G414" s="166"/>
      <c r="H414" s="226"/>
      <c r="I414" s="166"/>
      <c r="J414" s="226"/>
      <c r="K414" s="166"/>
      <c r="L414" s="226"/>
      <c r="M414" s="166"/>
      <c r="N414" s="226"/>
      <c r="O414" s="166"/>
      <c r="P414" s="226"/>
      <c r="Q414" s="166"/>
      <c r="R414" s="226"/>
      <c r="S414" s="1"/>
      <c r="T414" s="1"/>
      <c r="U414" s="1"/>
      <c r="V414" s="4"/>
      <c r="W414" s="4"/>
      <c r="X414" s="4"/>
      <c r="Y414" s="4"/>
      <c r="Z414" s="4"/>
      <c r="AA414" s="4"/>
      <c r="AB414" s="1"/>
      <c r="AC414" s="1"/>
      <c r="AD414" s="1"/>
      <c r="AE414" s="1"/>
      <c r="AF414" s="1"/>
      <c r="AG414" s="1"/>
      <c r="AH414" s="1"/>
      <c r="AI414" s="1"/>
    </row>
    <row r="415" spans="1:35" s="2" customFormat="1" ht="11.5" x14ac:dyDescent="0.25">
      <c r="A415" s="1"/>
      <c r="B415" s="227"/>
      <c r="C415" s="227"/>
      <c r="D415" s="225"/>
      <c r="E415" s="225"/>
      <c r="F415" s="226"/>
      <c r="G415" s="166"/>
      <c r="H415" s="226"/>
      <c r="I415" s="166"/>
      <c r="J415" s="226"/>
      <c r="K415" s="166"/>
      <c r="L415" s="226"/>
      <c r="M415" s="166"/>
      <c r="N415" s="226"/>
      <c r="O415" s="166"/>
      <c r="P415" s="226"/>
      <c r="Q415" s="166"/>
      <c r="R415" s="226"/>
      <c r="S415" s="1"/>
      <c r="T415" s="1"/>
      <c r="U415" s="1"/>
      <c r="V415" s="4"/>
      <c r="W415" s="4"/>
      <c r="X415" s="4"/>
      <c r="Y415" s="4"/>
      <c r="Z415" s="4"/>
      <c r="AA415" s="4"/>
      <c r="AB415" s="1"/>
      <c r="AC415" s="1"/>
      <c r="AD415" s="1"/>
      <c r="AE415" s="1"/>
      <c r="AF415" s="1"/>
      <c r="AG415" s="1"/>
      <c r="AH415" s="1"/>
      <c r="AI415" s="1"/>
    </row>
    <row r="416" spans="1:35" s="2" customFormat="1" ht="11.5" x14ac:dyDescent="0.25">
      <c r="A416" s="1"/>
      <c r="B416" s="227"/>
      <c r="C416" s="227"/>
      <c r="D416" s="225"/>
      <c r="E416" s="225"/>
      <c r="F416" s="226"/>
      <c r="G416" s="166"/>
      <c r="H416" s="226"/>
      <c r="I416" s="166"/>
      <c r="J416" s="226"/>
      <c r="K416" s="166"/>
      <c r="L416" s="226"/>
      <c r="M416" s="166"/>
      <c r="N416" s="226"/>
      <c r="O416" s="166"/>
      <c r="P416" s="226"/>
      <c r="Q416" s="166"/>
      <c r="R416" s="226"/>
      <c r="S416" s="1"/>
      <c r="T416" s="1"/>
      <c r="U416" s="1"/>
      <c r="V416" s="4"/>
      <c r="W416" s="4"/>
      <c r="X416" s="4"/>
      <c r="Y416" s="4"/>
      <c r="Z416" s="4"/>
      <c r="AA416" s="4"/>
      <c r="AB416" s="1"/>
      <c r="AC416" s="1"/>
      <c r="AD416" s="1"/>
      <c r="AE416" s="1"/>
      <c r="AF416" s="1"/>
      <c r="AG416" s="1"/>
      <c r="AH416" s="1"/>
      <c r="AI416" s="1"/>
    </row>
    <row r="417" spans="1:35" s="2" customFormat="1" ht="11.5" x14ac:dyDescent="0.25">
      <c r="A417" s="1"/>
      <c r="B417" s="227"/>
      <c r="C417" s="227"/>
      <c r="D417" s="225"/>
      <c r="E417" s="225"/>
      <c r="F417" s="226"/>
      <c r="G417" s="166"/>
      <c r="H417" s="226"/>
      <c r="I417" s="166"/>
      <c r="J417" s="226"/>
      <c r="K417" s="166"/>
      <c r="L417" s="226"/>
      <c r="M417" s="166"/>
      <c r="N417" s="226"/>
      <c r="O417" s="166"/>
      <c r="P417" s="226"/>
      <c r="Q417" s="166"/>
      <c r="R417" s="226"/>
      <c r="S417" s="1"/>
      <c r="T417" s="1"/>
      <c r="U417" s="1"/>
      <c r="V417" s="4"/>
      <c r="W417" s="4"/>
      <c r="X417" s="4"/>
      <c r="Y417" s="4"/>
      <c r="Z417" s="4"/>
      <c r="AA417" s="4"/>
      <c r="AB417" s="1"/>
      <c r="AC417" s="1"/>
      <c r="AD417" s="1"/>
      <c r="AE417" s="1"/>
      <c r="AF417" s="1"/>
      <c r="AG417" s="1"/>
      <c r="AH417" s="1"/>
      <c r="AI417" s="1"/>
    </row>
    <row r="418" spans="1:35" s="2" customFormat="1" ht="11.5" x14ac:dyDescent="0.25">
      <c r="A418" s="1"/>
      <c r="B418" s="227"/>
      <c r="C418" s="227"/>
      <c r="D418" s="225"/>
      <c r="E418" s="225"/>
      <c r="F418" s="226"/>
      <c r="G418" s="166"/>
      <c r="H418" s="226"/>
      <c r="I418" s="166"/>
      <c r="J418" s="226"/>
      <c r="K418" s="166"/>
      <c r="L418" s="226"/>
      <c r="M418" s="166"/>
      <c r="N418" s="226"/>
      <c r="O418" s="166"/>
      <c r="P418" s="226"/>
      <c r="Q418" s="166"/>
      <c r="R418" s="226"/>
      <c r="S418" s="1"/>
      <c r="T418" s="1"/>
      <c r="U418" s="1"/>
      <c r="V418" s="4"/>
      <c r="W418" s="4"/>
      <c r="X418" s="4"/>
      <c r="Y418" s="4"/>
      <c r="Z418" s="4"/>
      <c r="AA418" s="4"/>
      <c r="AB418" s="1"/>
      <c r="AC418" s="1"/>
      <c r="AD418" s="1"/>
      <c r="AE418" s="1"/>
      <c r="AF418" s="1"/>
      <c r="AG418" s="1"/>
      <c r="AH418" s="1"/>
      <c r="AI418" s="1"/>
    </row>
    <row r="419" spans="1:35" s="2" customFormat="1" ht="11.5" x14ac:dyDescent="0.25">
      <c r="A419" s="1"/>
      <c r="B419" s="227"/>
      <c r="C419" s="227"/>
      <c r="D419" s="225"/>
      <c r="E419" s="225"/>
      <c r="F419" s="226"/>
      <c r="G419" s="166"/>
      <c r="H419" s="226"/>
      <c r="I419" s="166"/>
      <c r="J419" s="226"/>
      <c r="K419" s="166"/>
      <c r="L419" s="226"/>
      <c r="M419" s="166"/>
      <c r="N419" s="226"/>
      <c r="O419" s="166"/>
      <c r="P419" s="226"/>
      <c r="Q419" s="166"/>
      <c r="R419" s="226"/>
      <c r="S419" s="1"/>
      <c r="T419" s="1"/>
      <c r="U419" s="1"/>
      <c r="V419" s="4"/>
      <c r="W419" s="4"/>
      <c r="X419" s="4"/>
      <c r="Y419" s="4"/>
      <c r="Z419" s="4"/>
      <c r="AA419" s="4"/>
      <c r="AB419" s="1"/>
      <c r="AC419" s="1"/>
      <c r="AD419" s="1"/>
      <c r="AE419" s="1"/>
      <c r="AF419" s="1"/>
      <c r="AG419" s="1"/>
      <c r="AH419" s="1"/>
      <c r="AI419" s="1"/>
    </row>
    <row r="420" spans="1:35" s="2" customFormat="1" ht="11.5" x14ac:dyDescent="0.25">
      <c r="A420" s="1"/>
      <c r="B420" s="227"/>
      <c r="C420" s="227"/>
      <c r="D420" s="225"/>
      <c r="E420" s="225"/>
      <c r="F420" s="226"/>
      <c r="G420" s="166"/>
      <c r="H420" s="226"/>
      <c r="I420" s="166"/>
      <c r="J420" s="226"/>
      <c r="K420" s="166"/>
      <c r="L420" s="226"/>
      <c r="M420" s="166"/>
      <c r="N420" s="226"/>
      <c r="O420" s="166"/>
      <c r="P420" s="226"/>
      <c r="Q420" s="166"/>
      <c r="R420" s="226"/>
      <c r="S420" s="1"/>
      <c r="T420" s="1"/>
      <c r="U420" s="1"/>
      <c r="V420" s="4"/>
      <c r="W420" s="4"/>
      <c r="X420" s="4"/>
      <c r="Y420" s="4"/>
      <c r="Z420" s="4"/>
      <c r="AA420" s="4"/>
      <c r="AB420" s="1"/>
      <c r="AC420" s="1"/>
      <c r="AD420" s="1"/>
      <c r="AE420" s="1"/>
      <c r="AF420" s="1"/>
      <c r="AG420" s="1"/>
      <c r="AH420" s="1"/>
      <c r="AI420" s="1"/>
    </row>
    <row r="421" spans="1:35" s="2" customFormat="1" ht="11.5" x14ac:dyDescent="0.25">
      <c r="A421" s="1"/>
      <c r="B421" s="227"/>
      <c r="C421" s="227"/>
      <c r="D421" s="225"/>
      <c r="E421" s="225"/>
      <c r="F421" s="226"/>
      <c r="G421" s="166"/>
      <c r="H421" s="226"/>
      <c r="I421" s="166"/>
      <c r="J421" s="226"/>
      <c r="K421" s="166"/>
      <c r="L421" s="226"/>
      <c r="M421" s="166"/>
      <c r="N421" s="226"/>
      <c r="O421" s="166"/>
      <c r="P421" s="226"/>
      <c r="Q421" s="166"/>
      <c r="R421" s="226"/>
      <c r="S421" s="1"/>
      <c r="T421" s="1"/>
      <c r="U421" s="1"/>
      <c r="V421" s="4"/>
      <c r="W421" s="4"/>
      <c r="X421" s="4"/>
      <c r="Y421" s="4"/>
      <c r="Z421" s="4"/>
      <c r="AA421" s="4"/>
      <c r="AB421" s="1"/>
      <c r="AC421" s="1"/>
      <c r="AD421" s="1"/>
      <c r="AE421" s="1"/>
      <c r="AF421" s="1"/>
      <c r="AG421" s="1"/>
      <c r="AH421" s="1"/>
      <c r="AI421" s="1"/>
    </row>
    <row r="422" spans="1:35" s="2" customFormat="1" ht="11.5" x14ac:dyDescent="0.25">
      <c r="A422" s="1"/>
      <c r="B422" s="227"/>
      <c r="C422" s="227"/>
      <c r="D422" s="225"/>
      <c r="E422" s="225"/>
      <c r="F422" s="226"/>
      <c r="G422" s="166"/>
      <c r="H422" s="226"/>
      <c r="I422" s="166"/>
      <c r="J422" s="226"/>
      <c r="K422" s="166"/>
      <c r="L422" s="226"/>
      <c r="M422" s="166"/>
      <c r="N422" s="226"/>
      <c r="O422" s="166"/>
      <c r="P422" s="226"/>
      <c r="Q422" s="166"/>
      <c r="R422" s="226"/>
      <c r="S422" s="1"/>
      <c r="T422" s="1"/>
      <c r="U422" s="1"/>
      <c r="V422" s="4"/>
      <c r="W422" s="4"/>
      <c r="X422" s="4"/>
      <c r="Y422" s="4"/>
      <c r="Z422" s="4"/>
      <c r="AA422" s="4"/>
      <c r="AB422" s="1"/>
      <c r="AC422" s="1"/>
      <c r="AD422" s="1"/>
      <c r="AE422" s="1"/>
      <c r="AF422" s="1"/>
      <c r="AG422" s="1"/>
      <c r="AH422" s="1"/>
      <c r="AI422" s="1"/>
    </row>
    <row r="423" spans="1:35" s="2" customFormat="1" ht="11.5" x14ac:dyDescent="0.25">
      <c r="A423" s="1"/>
      <c r="B423" s="227"/>
      <c r="C423" s="227"/>
      <c r="D423" s="225"/>
      <c r="E423" s="225"/>
      <c r="F423" s="226"/>
      <c r="G423" s="166"/>
      <c r="H423" s="226"/>
      <c r="I423" s="166"/>
      <c r="J423" s="226"/>
      <c r="K423" s="166"/>
      <c r="L423" s="226"/>
      <c r="M423" s="166"/>
      <c r="N423" s="226"/>
      <c r="O423" s="166"/>
      <c r="P423" s="226"/>
      <c r="Q423" s="166"/>
      <c r="R423" s="226"/>
      <c r="S423" s="1"/>
      <c r="T423" s="1"/>
      <c r="U423" s="1"/>
      <c r="V423" s="4"/>
      <c r="W423" s="4"/>
      <c r="X423" s="4"/>
      <c r="Y423" s="4"/>
      <c r="Z423" s="4"/>
      <c r="AA423" s="4"/>
      <c r="AB423" s="1"/>
      <c r="AC423" s="1"/>
      <c r="AD423" s="1"/>
      <c r="AE423" s="1"/>
      <c r="AF423" s="1"/>
      <c r="AG423" s="1"/>
      <c r="AH423" s="1"/>
      <c r="AI423" s="1"/>
    </row>
    <row r="424" spans="1:35" s="2" customFormat="1" ht="11.5" x14ac:dyDescent="0.25">
      <c r="A424" s="1"/>
      <c r="B424" s="227"/>
      <c r="C424" s="227"/>
      <c r="D424" s="225"/>
      <c r="E424" s="225"/>
      <c r="F424" s="226"/>
      <c r="G424" s="166"/>
      <c r="H424" s="226"/>
      <c r="I424" s="166"/>
      <c r="J424" s="226"/>
      <c r="K424" s="166"/>
      <c r="L424" s="226"/>
      <c r="M424" s="166"/>
      <c r="N424" s="226"/>
      <c r="O424" s="166"/>
      <c r="P424" s="226"/>
      <c r="Q424" s="166"/>
      <c r="R424" s="226"/>
      <c r="S424" s="1"/>
      <c r="T424" s="1"/>
      <c r="U424" s="1"/>
      <c r="V424" s="4"/>
      <c r="W424" s="4"/>
      <c r="X424" s="4"/>
      <c r="Y424" s="4"/>
      <c r="Z424" s="4"/>
      <c r="AA424" s="4"/>
      <c r="AB424" s="1"/>
      <c r="AC424" s="1"/>
      <c r="AD424" s="1"/>
      <c r="AE424" s="1"/>
      <c r="AF424" s="1"/>
      <c r="AG424" s="1"/>
      <c r="AH424" s="1"/>
      <c r="AI424" s="1"/>
    </row>
    <row r="425" spans="1:35" s="2" customFormat="1" ht="11.5" x14ac:dyDescent="0.25">
      <c r="A425" s="1"/>
      <c r="B425" s="227"/>
      <c r="C425" s="227"/>
      <c r="D425" s="225"/>
      <c r="E425" s="225"/>
      <c r="F425" s="226"/>
      <c r="G425" s="166"/>
      <c r="H425" s="226"/>
      <c r="I425" s="166"/>
      <c r="J425" s="226"/>
      <c r="K425" s="166"/>
      <c r="L425" s="226"/>
      <c r="M425" s="166"/>
      <c r="N425" s="226"/>
      <c r="O425" s="166"/>
      <c r="P425" s="226"/>
      <c r="Q425" s="166"/>
      <c r="R425" s="226"/>
      <c r="S425" s="1"/>
      <c r="T425" s="1"/>
      <c r="U425" s="1"/>
      <c r="V425" s="4"/>
      <c r="W425" s="4"/>
      <c r="X425" s="4"/>
      <c r="Y425" s="4"/>
      <c r="Z425" s="4"/>
      <c r="AA425" s="4"/>
      <c r="AB425" s="1"/>
      <c r="AC425" s="1"/>
      <c r="AD425" s="1"/>
      <c r="AE425" s="1"/>
      <c r="AF425" s="1"/>
      <c r="AG425" s="1"/>
      <c r="AH425" s="1"/>
      <c r="AI425" s="1"/>
    </row>
    <row r="426" spans="1:35" s="2" customFormat="1" ht="11.5" x14ac:dyDescent="0.25">
      <c r="A426" s="1"/>
      <c r="B426" s="227"/>
      <c r="C426" s="227"/>
      <c r="D426" s="225"/>
      <c r="E426" s="225"/>
      <c r="F426" s="226"/>
      <c r="G426" s="166"/>
      <c r="H426" s="226"/>
      <c r="I426" s="166"/>
      <c r="J426" s="226"/>
      <c r="K426" s="166"/>
      <c r="L426" s="226"/>
      <c r="M426" s="166"/>
      <c r="N426" s="226"/>
      <c r="O426" s="166"/>
      <c r="P426" s="226"/>
      <c r="Q426" s="166"/>
      <c r="R426" s="226"/>
      <c r="S426" s="1"/>
      <c r="T426" s="1"/>
      <c r="U426" s="1"/>
      <c r="V426" s="4"/>
      <c r="W426" s="4"/>
      <c r="X426" s="4"/>
      <c r="Y426" s="4"/>
      <c r="Z426" s="4"/>
      <c r="AA426" s="4"/>
      <c r="AB426" s="1"/>
      <c r="AC426" s="1"/>
      <c r="AD426" s="1"/>
      <c r="AE426" s="1"/>
      <c r="AF426" s="1"/>
      <c r="AG426" s="1"/>
      <c r="AH426" s="1"/>
      <c r="AI426" s="1"/>
    </row>
    <row r="427" spans="1:35" s="2" customFormat="1" ht="11.5" x14ac:dyDescent="0.25">
      <c r="A427" s="1"/>
      <c r="B427" s="227"/>
      <c r="C427" s="227"/>
      <c r="D427" s="225"/>
      <c r="E427" s="225"/>
      <c r="F427" s="226"/>
      <c r="G427" s="166"/>
      <c r="H427" s="226"/>
      <c r="I427" s="166"/>
      <c r="J427" s="226"/>
      <c r="K427" s="166"/>
      <c r="L427" s="226"/>
      <c r="M427" s="166"/>
      <c r="N427" s="226"/>
      <c r="O427" s="166"/>
      <c r="P427" s="226"/>
      <c r="Q427" s="166"/>
      <c r="R427" s="226"/>
      <c r="S427" s="1"/>
      <c r="T427" s="1"/>
      <c r="U427" s="1"/>
      <c r="V427" s="4"/>
      <c r="W427" s="4"/>
      <c r="X427" s="4"/>
      <c r="Y427" s="4"/>
      <c r="Z427" s="4"/>
      <c r="AA427" s="4"/>
      <c r="AB427" s="1"/>
      <c r="AC427" s="1"/>
      <c r="AD427" s="1"/>
      <c r="AE427" s="1"/>
      <c r="AF427" s="1"/>
      <c r="AG427" s="1"/>
      <c r="AH427" s="1"/>
      <c r="AI427" s="1"/>
    </row>
    <row r="428" spans="1:35" s="2" customFormat="1" ht="11.5" x14ac:dyDescent="0.25">
      <c r="A428" s="1"/>
      <c r="B428" s="227"/>
      <c r="C428" s="227"/>
      <c r="D428" s="225"/>
      <c r="E428" s="225"/>
      <c r="F428" s="226"/>
      <c r="G428" s="166"/>
      <c r="H428" s="226"/>
      <c r="I428" s="166"/>
      <c r="J428" s="226"/>
      <c r="K428" s="166"/>
      <c r="L428" s="226"/>
      <c r="M428" s="166"/>
      <c r="N428" s="226"/>
      <c r="O428" s="166"/>
      <c r="P428" s="226"/>
      <c r="Q428" s="166"/>
      <c r="R428" s="226"/>
      <c r="S428" s="1"/>
      <c r="T428" s="1"/>
      <c r="U428" s="1"/>
      <c r="V428" s="4"/>
      <c r="W428" s="4"/>
      <c r="X428" s="4"/>
      <c r="Y428" s="4"/>
      <c r="Z428" s="4"/>
      <c r="AA428" s="4"/>
      <c r="AB428" s="1"/>
      <c r="AC428" s="1"/>
      <c r="AD428" s="1"/>
      <c r="AE428" s="1"/>
      <c r="AF428" s="1"/>
      <c r="AG428" s="1"/>
      <c r="AH428" s="1"/>
      <c r="AI428" s="1"/>
    </row>
    <row r="429" spans="1:35" s="2" customFormat="1" ht="11.5" x14ac:dyDescent="0.25">
      <c r="A429" s="1"/>
      <c r="B429" s="227"/>
      <c r="C429" s="227"/>
      <c r="D429" s="225"/>
      <c r="E429" s="225"/>
      <c r="F429" s="226"/>
      <c r="G429" s="166"/>
      <c r="H429" s="226"/>
      <c r="I429" s="166"/>
      <c r="J429" s="226"/>
      <c r="K429" s="166"/>
      <c r="L429" s="226"/>
      <c r="M429" s="166"/>
      <c r="N429" s="226"/>
      <c r="O429" s="166"/>
      <c r="P429" s="226"/>
      <c r="Q429" s="166"/>
      <c r="R429" s="226"/>
      <c r="S429" s="1"/>
      <c r="T429" s="1"/>
      <c r="U429" s="1"/>
      <c r="V429" s="4"/>
      <c r="W429" s="4"/>
      <c r="X429" s="4"/>
      <c r="Y429" s="4"/>
      <c r="Z429" s="4"/>
      <c r="AA429" s="4"/>
      <c r="AB429" s="1"/>
      <c r="AC429" s="1"/>
      <c r="AD429" s="1"/>
      <c r="AE429" s="1"/>
      <c r="AF429" s="1"/>
      <c r="AG429" s="1"/>
      <c r="AH429" s="1"/>
      <c r="AI429" s="1"/>
    </row>
    <row r="430" spans="1:35" s="2" customFormat="1" ht="11.5" x14ac:dyDescent="0.25">
      <c r="A430" s="1"/>
      <c r="B430" s="227"/>
      <c r="C430" s="227"/>
      <c r="D430" s="225"/>
      <c r="E430" s="225"/>
      <c r="F430" s="226"/>
      <c r="G430" s="166"/>
      <c r="H430" s="226"/>
      <c r="I430" s="166"/>
      <c r="J430" s="226"/>
      <c r="K430" s="166"/>
      <c r="L430" s="226"/>
      <c r="M430" s="166"/>
      <c r="N430" s="226"/>
      <c r="O430" s="166"/>
      <c r="P430" s="226"/>
      <c r="Q430" s="166"/>
      <c r="R430" s="226"/>
      <c r="S430" s="1"/>
      <c r="T430" s="1"/>
      <c r="U430" s="1"/>
      <c r="V430" s="4"/>
      <c r="W430" s="4"/>
      <c r="X430" s="4"/>
      <c r="Y430" s="4"/>
      <c r="Z430" s="4"/>
      <c r="AA430" s="4"/>
      <c r="AB430" s="1"/>
      <c r="AC430" s="1"/>
      <c r="AD430" s="1"/>
      <c r="AE430" s="1"/>
      <c r="AF430" s="1"/>
      <c r="AG430" s="1"/>
      <c r="AH430" s="1"/>
      <c r="AI430" s="1"/>
    </row>
    <row r="431" spans="1:35" s="2" customFormat="1" ht="11.5" x14ac:dyDescent="0.25">
      <c r="A431" s="1"/>
      <c r="B431" s="227"/>
      <c r="C431" s="227"/>
      <c r="D431" s="225"/>
      <c r="E431" s="225"/>
      <c r="F431" s="226"/>
      <c r="G431" s="166"/>
      <c r="H431" s="226"/>
      <c r="I431" s="166"/>
      <c r="J431" s="226"/>
      <c r="K431" s="166"/>
      <c r="L431" s="226"/>
      <c r="M431" s="166"/>
      <c r="N431" s="226"/>
      <c r="O431" s="166"/>
      <c r="P431" s="226"/>
      <c r="Q431" s="166"/>
      <c r="R431" s="226"/>
      <c r="S431" s="1"/>
      <c r="T431" s="1"/>
      <c r="U431" s="1"/>
      <c r="V431" s="4"/>
      <c r="W431" s="4"/>
      <c r="X431" s="4"/>
      <c r="Y431" s="4"/>
      <c r="Z431" s="4"/>
      <c r="AA431" s="4"/>
      <c r="AB431" s="1"/>
      <c r="AC431" s="1"/>
      <c r="AD431" s="1"/>
      <c r="AE431" s="1"/>
      <c r="AF431" s="1"/>
      <c r="AG431" s="1"/>
      <c r="AH431" s="1"/>
      <c r="AI431" s="1"/>
    </row>
    <row r="432" spans="1:35" s="2" customFormat="1" ht="11.5" x14ac:dyDescent="0.25">
      <c r="A432" s="1"/>
      <c r="B432" s="227"/>
      <c r="C432" s="227"/>
      <c r="D432" s="225"/>
      <c r="E432" s="225"/>
      <c r="F432" s="226"/>
      <c r="G432" s="166"/>
      <c r="H432" s="226"/>
      <c r="I432" s="166"/>
      <c r="J432" s="226"/>
      <c r="K432" s="166"/>
      <c r="L432" s="226"/>
      <c r="M432" s="166"/>
      <c r="N432" s="226"/>
      <c r="O432" s="166"/>
      <c r="P432" s="226"/>
      <c r="Q432" s="166"/>
      <c r="R432" s="226"/>
      <c r="S432" s="1"/>
      <c r="T432" s="1"/>
      <c r="U432" s="1"/>
      <c r="V432" s="4"/>
      <c r="W432" s="4"/>
      <c r="X432" s="4"/>
      <c r="Y432" s="4"/>
      <c r="Z432" s="4"/>
      <c r="AA432" s="4"/>
      <c r="AB432" s="1"/>
      <c r="AC432" s="1"/>
      <c r="AD432" s="1"/>
      <c r="AE432" s="1"/>
      <c r="AF432" s="1"/>
      <c r="AG432" s="1"/>
      <c r="AH432" s="1"/>
      <c r="AI432" s="1"/>
    </row>
    <row r="433" spans="1:35" s="2" customFormat="1" ht="11.5" x14ac:dyDescent="0.25">
      <c r="A433" s="1"/>
      <c r="B433" s="227"/>
      <c r="C433" s="227"/>
      <c r="D433" s="225"/>
      <c r="E433" s="225"/>
      <c r="F433" s="226"/>
      <c r="G433" s="166"/>
      <c r="H433" s="226"/>
      <c r="I433" s="166"/>
      <c r="J433" s="226"/>
      <c r="K433" s="166"/>
      <c r="L433" s="226"/>
      <c r="M433" s="166"/>
      <c r="N433" s="226"/>
      <c r="O433" s="166"/>
      <c r="P433" s="226"/>
      <c r="Q433" s="166"/>
      <c r="R433" s="226"/>
      <c r="S433" s="1"/>
      <c r="T433" s="1"/>
      <c r="U433" s="1"/>
      <c r="V433" s="4"/>
      <c r="W433" s="4"/>
      <c r="X433" s="4"/>
      <c r="Y433" s="4"/>
      <c r="Z433" s="4"/>
      <c r="AA433" s="4"/>
      <c r="AB433" s="1"/>
      <c r="AC433" s="1"/>
      <c r="AD433" s="1"/>
      <c r="AE433" s="1"/>
      <c r="AF433" s="1"/>
      <c r="AG433" s="1"/>
      <c r="AH433" s="1"/>
      <c r="AI433" s="1"/>
    </row>
    <row r="434" spans="1:35" s="2" customFormat="1" ht="11.5" x14ac:dyDescent="0.25">
      <c r="A434" s="1"/>
      <c r="B434" s="227"/>
      <c r="C434" s="227"/>
      <c r="D434" s="225"/>
      <c r="E434" s="225"/>
      <c r="F434" s="226"/>
      <c r="G434" s="166"/>
      <c r="H434" s="226"/>
      <c r="I434" s="166"/>
      <c r="J434" s="226"/>
      <c r="K434" s="166"/>
      <c r="L434" s="226"/>
      <c r="M434" s="166"/>
      <c r="N434" s="226"/>
      <c r="O434" s="166"/>
      <c r="P434" s="226"/>
      <c r="Q434" s="166"/>
      <c r="R434" s="226"/>
      <c r="S434" s="1"/>
      <c r="T434" s="1"/>
      <c r="U434" s="1"/>
      <c r="V434" s="4"/>
      <c r="W434" s="4"/>
      <c r="X434" s="4"/>
      <c r="Y434" s="4"/>
      <c r="Z434" s="4"/>
      <c r="AA434" s="4"/>
      <c r="AB434" s="1"/>
      <c r="AC434" s="1"/>
      <c r="AD434" s="1"/>
      <c r="AE434" s="1"/>
      <c r="AF434" s="1"/>
      <c r="AG434" s="1"/>
      <c r="AH434" s="1"/>
      <c r="AI434" s="1"/>
    </row>
    <row r="435" spans="1:35" s="2" customFormat="1" ht="11.5" x14ac:dyDescent="0.25">
      <c r="A435" s="1"/>
      <c r="B435" s="227"/>
      <c r="C435" s="227"/>
      <c r="D435" s="225"/>
      <c r="E435" s="225"/>
      <c r="F435" s="226"/>
      <c r="G435" s="166"/>
      <c r="H435" s="226"/>
      <c r="I435" s="166"/>
      <c r="J435" s="226"/>
      <c r="K435" s="166"/>
      <c r="L435" s="226"/>
      <c r="M435" s="166"/>
      <c r="N435" s="226"/>
      <c r="O435" s="166"/>
      <c r="P435" s="226"/>
      <c r="Q435" s="166"/>
      <c r="R435" s="226"/>
      <c r="S435" s="1"/>
      <c r="T435" s="1"/>
      <c r="U435" s="1"/>
      <c r="V435" s="4"/>
      <c r="W435" s="4"/>
      <c r="X435" s="4"/>
      <c r="Y435" s="4"/>
      <c r="Z435" s="4"/>
      <c r="AA435" s="4"/>
      <c r="AB435" s="1"/>
      <c r="AC435" s="1"/>
      <c r="AD435" s="1"/>
      <c r="AE435" s="1"/>
      <c r="AF435" s="1"/>
      <c r="AG435" s="1"/>
      <c r="AH435" s="1"/>
      <c r="AI435" s="1"/>
    </row>
    <row r="436" spans="1:35" s="2" customFormat="1" ht="11.5" x14ac:dyDescent="0.25">
      <c r="A436" s="1"/>
      <c r="B436" s="227"/>
      <c r="C436" s="227"/>
      <c r="D436" s="225"/>
      <c r="E436" s="225"/>
      <c r="F436" s="226"/>
      <c r="G436" s="166"/>
      <c r="H436" s="226"/>
      <c r="I436" s="166"/>
      <c r="J436" s="226"/>
      <c r="K436" s="166"/>
      <c r="L436" s="226"/>
      <c r="M436" s="166"/>
      <c r="N436" s="226"/>
      <c r="O436" s="166"/>
      <c r="P436" s="226"/>
      <c r="Q436" s="166"/>
      <c r="R436" s="226"/>
      <c r="S436" s="1"/>
      <c r="T436" s="1"/>
      <c r="U436" s="1"/>
      <c r="V436" s="4"/>
      <c r="W436" s="4"/>
      <c r="X436" s="4"/>
      <c r="Y436" s="4"/>
      <c r="Z436" s="4"/>
      <c r="AA436" s="4"/>
      <c r="AB436" s="1"/>
      <c r="AC436" s="1"/>
      <c r="AD436" s="1"/>
      <c r="AE436" s="1"/>
      <c r="AF436" s="1"/>
      <c r="AG436" s="1"/>
      <c r="AH436" s="1"/>
      <c r="AI436" s="1"/>
    </row>
    <row r="437" spans="1:35" s="2" customFormat="1" ht="11.5" x14ac:dyDescent="0.25">
      <c r="A437" s="1"/>
      <c r="B437" s="227"/>
      <c r="C437" s="227"/>
      <c r="D437" s="225"/>
      <c r="E437" s="225"/>
      <c r="F437" s="226"/>
      <c r="G437" s="166"/>
      <c r="H437" s="226"/>
      <c r="I437" s="166"/>
      <c r="J437" s="226"/>
      <c r="K437" s="166"/>
      <c r="L437" s="226"/>
      <c r="M437" s="166"/>
      <c r="N437" s="226"/>
      <c r="O437" s="166"/>
      <c r="P437" s="226"/>
      <c r="Q437" s="166"/>
      <c r="R437" s="226"/>
      <c r="S437" s="1"/>
      <c r="T437" s="1"/>
      <c r="U437" s="1"/>
      <c r="V437" s="4"/>
      <c r="W437" s="4"/>
      <c r="X437" s="4"/>
      <c r="Y437" s="4"/>
      <c r="Z437" s="4"/>
      <c r="AA437" s="4"/>
      <c r="AB437" s="1"/>
      <c r="AC437" s="1"/>
      <c r="AD437" s="1"/>
      <c r="AE437" s="1"/>
      <c r="AF437" s="1"/>
      <c r="AG437" s="1"/>
      <c r="AH437" s="1"/>
      <c r="AI437" s="1"/>
    </row>
    <row r="438" spans="1:35" s="2" customFormat="1" ht="11.5" x14ac:dyDescent="0.25">
      <c r="A438" s="1"/>
      <c r="B438" s="227"/>
      <c r="C438" s="227"/>
      <c r="D438" s="225"/>
      <c r="E438" s="225"/>
      <c r="F438" s="226"/>
      <c r="G438" s="166"/>
      <c r="H438" s="226"/>
      <c r="I438" s="166"/>
      <c r="J438" s="226"/>
      <c r="K438" s="166"/>
      <c r="L438" s="226"/>
      <c r="M438" s="166"/>
      <c r="N438" s="226"/>
      <c r="O438" s="166"/>
      <c r="P438" s="226"/>
      <c r="Q438" s="166"/>
      <c r="R438" s="226"/>
      <c r="S438" s="1"/>
      <c r="T438" s="1"/>
      <c r="U438" s="1"/>
      <c r="V438" s="4"/>
      <c r="W438" s="4"/>
      <c r="X438" s="4"/>
      <c r="Y438" s="4"/>
      <c r="Z438" s="4"/>
      <c r="AA438" s="4"/>
      <c r="AB438" s="1"/>
      <c r="AC438" s="1"/>
      <c r="AD438" s="1"/>
      <c r="AE438" s="1"/>
      <c r="AF438" s="1"/>
      <c r="AG438" s="1"/>
      <c r="AH438" s="1"/>
      <c r="AI438" s="1"/>
    </row>
    <row r="439" spans="1:35" s="2" customFormat="1" ht="11.5" x14ac:dyDescent="0.25">
      <c r="A439" s="1"/>
      <c r="B439" s="227"/>
      <c r="C439" s="227"/>
      <c r="D439" s="225"/>
      <c r="E439" s="225"/>
      <c r="F439" s="226"/>
      <c r="G439" s="166"/>
      <c r="H439" s="226"/>
      <c r="I439" s="166"/>
      <c r="J439" s="226"/>
      <c r="K439" s="166"/>
      <c r="L439" s="226"/>
      <c r="M439" s="166"/>
      <c r="N439" s="226"/>
      <c r="O439" s="166"/>
      <c r="P439" s="226"/>
      <c r="Q439" s="166"/>
      <c r="R439" s="226"/>
      <c r="S439" s="1"/>
      <c r="T439" s="1"/>
      <c r="U439" s="1"/>
      <c r="V439" s="4"/>
      <c r="W439" s="4"/>
      <c r="X439" s="4"/>
      <c r="Y439" s="4"/>
      <c r="Z439" s="4"/>
      <c r="AA439" s="4"/>
      <c r="AB439" s="1"/>
      <c r="AC439" s="1"/>
      <c r="AD439" s="1"/>
      <c r="AE439" s="1"/>
      <c r="AF439" s="1"/>
      <c r="AG439" s="1"/>
      <c r="AH439" s="1"/>
      <c r="AI439" s="1"/>
    </row>
    <row r="440" spans="1:35" s="2" customFormat="1" ht="11.5" x14ac:dyDescent="0.25">
      <c r="A440" s="1"/>
      <c r="B440" s="227"/>
      <c r="C440" s="227"/>
      <c r="D440" s="225"/>
      <c r="E440" s="225"/>
      <c r="F440" s="226"/>
      <c r="G440" s="166"/>
      <c r="H440" s="226"/>
      <c r="I440" s="166"/>
      <c r="J440" s="226"/>
      <c r="K440" s="166"/>
      <c r="L440" s="226"/>
      <c r="M440" s="166"/>
      <c r="N440" s="226"/>
      <c r="O440" s="166"/>
      <c r="P440" s="226"/>
      <c r="Q440" s="166"/>
      <c r="R440" s="226"/>
      <c r="S440" s="1"/>
      <c r="T440" s="1"/>
      <c r="U440" s="1"/>
      <c r="V440" s="4"/>
      <c r="W440" s="4"/>
      <c r="X440" s="4"/>
      <c r="Y440" s="4"/>
      <c r="Z440" s="4"/>
      <c r="AA440" s="4"/>
      <c r="AB440" s="1"/>
      <c r="AC440" s="1"/>
      <c r="AD440" s="1"/>
      <c r="AE440" s="1"/>
      <c r="AF440" s="1"/>
      <c r="AG440" s="1"/>
      <c r="AH440" s="1"/>
      <c r="AI440" s="1"/>
    </row>
    <row r="441" spans="1:35" s="2" customFormat="1" ht="11.5" x14ac:dyDescent="0.25">
      <c r="A441" s="1"/>
      <c r="B441" s="227"/>
      <c r="C441" s="227"/>
      <c r="D441" s="225"/>
      <c r="E441" s="225"/>
      <c r="F441" s="226"/>
      <c r="G441" s="166"/>
      <c r="H441" s="226"/>
      <c r="I441" s="166"/>
      <c r="J441" s="226"/>
      <c r="K441" s="166"/>
      <c r="L441" s="226"/>
      <c r="M441" s="166"/>
      <c r="N441" s="226"/>
      <c r="O441" s="166"/>
      <c r="P441" s="226"/>
      <c r="Q441" s="166"/>
      <c r="R441" s="226"/>
      <c r="S441" s="1"/>
      <c r="T441" s="1"/>
      <c r="U441" s="1"/>
      <c r="V441" s="4"/>
      <c r="W441" s="4"/>
      <c r="X441" s="4"/>
      <c r="Y441" s="4"/>
      <c r="Z441" s="4"/>
      <c r="AA441" s="4"/>
      <c r="AB441" s="1"/>
      <c r="AC441" s="1"/>
      <c r="AD441" s="1"/>
      <c r="AE441" s="1"/>
      <c r="AF441" s="1"/>
      <c r="AG441" s="1"/>
      <c r="AH441" s="1"/>
      <c r="AI441" s="1"/>
    </row>
    <row r="442" spans="1:35" s="2" customFormat="1" ht="11.5" x14ac:dyDescent="0.25">
      <c r="A442" s="1"/>
      <c r="B442" s="227"/>
      <c r="C442" s="227"/>
      <c r="D442" s="225"/>
      <c r="E442" s="225"/>
      <c r="F442" s="226"/>
      <c r="G442" s="166"/>
      <c r="H442" s="226"/>
      <c r="I442" s="166"/>
      <c r="J442" s="226"/>
      <c r="K442" s="166"/>
      <c r="L442" s="226"/>
      <c r="M442" s="166"/>
      <c r="N442" s="226"/>
      <c r="O442" s="166"/>
      <c r="P442" s="226"/>
      <c r="Q442" s="166"/>
      <c r="R442" s="226"/>
      <c r="S442" s="1"/>
      <c r="T442" s="1"/>
      <c r="U442" s="1"/>
      <c r="V442" s="4"/>
      <c r="W442" s="4"/>
      <c r="X442" s="4"/>
      <c r="Y442" s="4"/>
      <c r="Z442" s="4"/>
      <c r="AA442" s="4"/>
      <c r="AB442" s="1"/>
      <c r="AC442" s="1"/>
      <c r="AD442" s="1"/>
      <c r="AE442" s="1"/>
      <c r="AF442" s="1"/>
      <c r="AG442" s="1"/>
      <c r="AH442" s="1"/>
      <c r="AI442" s="1"/>
    </row>
    <row r="443" spans="1:35" s="2" customFormat="1" ht="11.5" x14ac:dyDescent="0.25">
      <c r="A443" s="1"/>
      <c r="B443" s="227"/>
      <c r="C443" s="227"/>
      <c r="D443" s="225"/>
      <c r="E443" s="225"/>
      <c r="F443" s="226"/>
      <c r="G443" s="166"/>
      <c r="H443" s="226"/>
      <c r="I443" s="166"/>
      <c r="J443" s="226"/>
      <c r="K443" s="166"/>
      <c r="L443" s="226"/>
      <c r="M443" s="166"/>
      <c r="N443" s="226"/>
      <c r="O443" s="166"/>
      <c r="P443" s="226"/>
      <c r="Q443" s="166"/>
      <c r="R443" s="226"/>
      <c r="S443" s="1"/>
      <c r="T443" s="1"/>
      <c r="U443" s="1"/>
      <c r="V443" s="4"/>
      <c r="W443" s="4"/>
      <c r="X443" s="4"/>
      <c r="Y443" s="4"/>
      <c r="Z443" s="4"/>
      <c r="AA443" s="4"/>
      <c r="AB443" s="1"/>
      <c r="AC443" s="1"/>
      <c r="AD443" s="1"/>
      <c r="AE443" s="1"/>
      <c r="AF443" s="1"/>
      <c r="AG443" s="1"/>
      <c r="AH443" s="1"/>
      <c r="AI443" s="1"/>
    </row>
    <row r="444" spans="1:35" s="2" customFormat="1" ht="11.5" x14ac:dyDescent="0.25">
      <c r="A444" s="1"/>
      <c r="B444" s="227"/>
      <c r="C444" s="227"/>
      <c r="D444" s="225"/>
      <c r="E444" s="225"/>
      <c r="F444" s="226"/>
      <c r="G444" s="166"/>
      <c r="H444" s="226"/>
      <c r="I444" s="166"/>
      <c r="J444" s="226"/>
      <c r="K444" s="166"/>
      <c r="L444" s="226"/>
      <c r="M444" s="166"/>
      <c r="N444" s="226"/>
      <c r="O444" s="166"/>
      <c r="P444" s="226"/>
      <c r="Q444" s="166"/>
      <c r="R444" s="226"/>
      <c r="S444" s="1"/>
      <c r="T444" s="1"/>
      <c r="U444" s="1"/>
      <c r="V444" s="4"/>
      <c r="W444" s="4"/>
      <c r="X444" s="4"/>
      <c r="Y444" s="4"/>
      <c r="Z444" s="4"/>
      <c r="AA444" s="4"/>
      <c r="AB444" s="1"/>
      <c r="AC444" s="1"/>
      <c r="AD444" s="1"/>
      <c r="AE444" s="1"/>
      <c r="AF444" s="1"/>
      <c r="AG444" s="1"/>
      <c r="AH444" s="1"/>
      <c r="AI444" s="1"/>
    </row>
    <row r="445" spans="1:35" s="2" customFormat="1" ht="11.5" x14ac:dyDescent="0.25">
      <c r="A445" s="1"/>
      <c r="B445" s="227"/>
      <c r="C445" s="227"/>
      <c r="D445" s="225"/>
      <c r="E445" s="225"/>
      <c r="F445" s="226"/>
      <c r="G445" s="166"/>
      <c r="H445" s="226"/>
      <c r="I445" s="166"/>
      <c r="J445" s="226"/>
      <c r="K445" s="166"/>
      <c r="L445" s="226"/>
      <c r="M445" s="166"/>
      <c r="N445" s="226"/>
      <c r="O445" s="166"/>
      <c r="P445" s="226"/>
      <c r="Q445" s="166"/>
      <c r="R445" s="226"/>
      <c r="S445" s="1"/>
      <c r="T445" s="1"/>
      <c r="U445" s="1"/>
      <c r="V445" s="4"/>
      <c r="W445" s="4"/>
      <c r="X445" s="4"/>
      <c r="Y445" s="4"/>
      <c r="Z445" s="4"/>
      <c r="AA445" s="4"/>
      <c r="AB445" s="1"/>
      <c r="AC445" s="1"/>
      <c r="AD445" s="1"/>
      <c r="AE445" s="1"/>
      <c r="AF445" s="1"/>
      <c r="AG445" s="1"/>
      <c r="AH445" s="1"/>
      <c r="AI445" s="1"/>
    </row>
    <row r="446" spans="1:35" s="2" customFormat="1" ht="11.5" x14ac:dyDescent="0.25">
      <c r="A446" s="1"/>
      <c r="B446" s="227"/>
      <c r="C446" s="227"/>
      <c r="D446" s="225"/>
      <c r="E446" s="225"/>
      <c r="F446" s="226"/>
      <c r="G446" s="166"/>
      <c r="H446" s="226"/>
      <c r="I446" s="166"/>
      <c r="J446" s="226"/>
      <c r="K446" s="166"/>
      <c r="L446" s="226"/>
      <c r="M446" s="166"/>
      <c r="N446" s="226"/>
      <c r="O446" s="166"/>
      <c r="P446" s="226"/>
      <c r="Q446" s="166"/>
      <c r="R446" s="226"/>
      <c r="S446" s="1"/>
      <c r="T446" s="1"/>
      <c r="U446" s="1"/>
      <c r="V446" s="4"/>
      <c r="W446" s="4"/>
      <c r="X446" s="4"/>
      <c r="Y446" s="4"/>
      <c r="Z446" s="4"/>
      <c r="AA446" s="4"/>
      <c r="AB446" s="1"/>
      <c r="AC446" s="1"/>
      <c r="AD446" s="1"/>
      <c r="AE446" s="1"/>
      <c r="AF446" s="1"/>
      <c r="AG446" s="1"/>
      <c r="AH446" s="1"/>
      <c r="AI446" s="1"/>
    </row>
    <row r="447" spans="1:35" s="2" customFormat="1" ht="11.5" x14ac:dyDescent="0.25">
      <c r="A447" s="1"/>
      <c r="B447" s="227"/>
      <c r="C447" s="227"/>
      <c r="D447" s="225"/>
      <c r="E447" s="225"/>
      <c r="F447" s="226"/>
      <c r="G447" s="166"/>
      <c r="H447" s="226"/>
      <c r="I447" s="166"/>
      <c r="J447" s="226"/>
      <c r="K447" s="166"/>
      <c r="L447" s="226"/>
      <c r="M447" s="166"/>
      <c r="N447" s="226"/>
      <c r="O447" s="166"/>
      <c r="P447" s="226"/>
      <c r="Q447" s="166"/>
      <c r="R447" s="226"/>
      <c r="S447" s="1"/>
      <c r="T447" s="1"/>
      <c r="U447" s="1"/>
      <c r="V447" s="4"/>
      <c r="W447" s="4"/>
      <c r="X447" s="4"/>
      <c r="Y447" s="4"/>
      <c r="Z447" s="4"/>
      <c r="AA447" s="4"/>
      <c r="AB447" s="1"/>
      <c r="AC447" s="1"/>
      <c r="AD447" s="1"/>
      <c r="AE447" s="1"/>
      <c r="AF447" s="1"/>
      <c r="AG447" s="1"/>
      <c r="AH447" s="1"/>
      <c r="AI447" s="1"/>
    </row>
    <row r="448" spans="1:35" s="2" customFormat="1" ht="11.5" x14ac:dyDescent="0.25">
      <c r="A448" s="1"/>
      <c r="B448" s="227"/>
      <c r="C448" s="227"/>
      <c r="D448" s="225"/>
      <c r="E448" s="225"/>
      <c r="F448" s="226"/>
      <c r="G448" s="166"/>
      <c r="H448" s="226"/>
      <c r="I448" s="166"/>
      <c r="J448" s="226"/>
      <c r="K448" s="166"/>
      <c r="L448" s="226"/>
      <c r="M448" s="166"/>
      <c r="N448" s="226"/>
      <c r="O448" s="166"/>
      <c r="P448" s="226"/>
      <c r="Q448" s="166"/>
      <c r="R448" s="226"/>
      <c r="S448" s="1"/>
      <c r="T448" s="1"/>
      <c r="U448" s="1"/>
      <c r="V448" s="4"/>
      <c r="W448" s="4"/>
      <c r="X448" s="4"/>
      <c r="Y448" s="4"/>
      <c r="Z448" s="4"/>
      <c r="AA448" s="4"/>
      <c r="AB448" s="1"/>
      <c r="AC448" s="1"/>
      <c r="AD448" s="1"/>
      <c r="AE448" s="1"/>
      <c r="AF448" s="1"/>
      <c r="AG448" s="1"/>
      <c r="AH448" s="1"/>
      <c r="AI448" s="1"/>
    </row>
    <row r="449" spans="1:35" s="2" customFormat="1" ht="11.5" x14ac:dyDescent="0.25">
      <c r="A449" s="1"/>
      <c r="B449" s="227"/>
      <c r="C449" s="227"/>
      <c r="D449" s="225"/>
      <c r="E449" s="225"/>
      <c r="F449" s="226"/>
      <c r="G449" s="166"/>
      <c r="H449" s="226"/>
      <c r="I449" s="166"/>
      <c r="J449" s="226"/>
      <c r="K449" s="166"/>
      <c r="L449" s="226"/>
      <c r="M449" s="166"/>
      <c r="N449" s="226"/>
      <c r="O449" s="166"/>
      <c r="P449" s="226"/>
      <c r="Q449" s="166"/>
      <c r="R449" s="226"/>
      <c r="S449" s="1"/>
      <c r="T449" s="1"/>
      <c r="U449" s="1"/>
      <c r="V449" s="4"/>
      <c r="W449" s="4"/>
      <c r="X449" s="4"/>
      <c r="Y449" s="4"/>
      <c r="Z449" s="4"/>
      <c r="AA449" s="4"/>
      <c r="AB449" s="1"/>
      <c r="AC449" s="1"/>
      <c r="AD449" s="1"/>
      <c r="AE449" s="1"/>
      <c r="AF449" s="1"/>
      <c r="AG449" s="1"/>
      <c r="AH449" s="1"/>
      <c r="AI449" s="1"/>
    </row>
    <row r="450" spans="1:35" s="2" customFormat="1" ht="11.5" x14ac:dyDescent="0.25">
      <c r="A450" s="1"/>
      <c r="B450" s="227"/>
      <c r="C450" s="227"/>
      <c r="D450" s="225"/>
      <c r="E450" s="225"/>
      <c r="F450" s="226"/>
      <c r="G450" s="166"/>
      <c r="H450" s="226"/>
      <c r="I450" s="166"/>
      <c r="J450" s="226"/>
      <c r="K450" s="166"/>
      <c r="L450" s="226"/>
      <c r="M450" s="166"/>
      <c r="N450" s="226"/>
      <c r="O450" s="166"/>
      <c r="P450" s="226"/>
      <c r="Q450" s="166"/>
      <c r="R450" s="226"/>
      <c r="S450" s="1"/>
      <c r="T450" s="1"/>
      <c r="U450" s="1"/>
      <c r="V450" s="4"/>
      <c r="W450" s="4"/>
      <c r="X450" s="4"/>
      <c r="Y450" s="4"/>
      <c r="Z450" s="4"/>
      <c r="AA450" s="4"/>
      <c r="AB450" s="1"/>
      <c r="AC450" s="1"/>
      <c r="AD450" s="1"/>
      <c r="AE450" s="1"/>
      <c r="AF450" s="1"/>
      <c r="AG450" s="1"/>
      <c r="AH450" s="1"/>
      <c r="AI450" s="1"/>
    </row>
    <row r="451" spans="1:35" s="2" customFormat="1" ht="11.5" x14ac:dyDescent="0.25">
      <c r="A451" s="1"/>
      <c r="B451" s="227"/>
      <c r="C451" s="227"/>
      <c r="D451" s="225"/>
      <c r="E451" s="225"/>
      <c r="F451" s="226"/>
      <c r="G451" s="166"/>
      <c r="H451" s="226"/>
      <c r="I451" s="166"/>
      <c r="J451" s="226"/>
      <c r="K451" s="166"/>
      <c r="L451" s="226"/>
      <c r="M451" s="166"/>
      <c r="N451" s="226"/>
      <c r="O451" s="166"/>
      <c r="P451" s="226"/>
      <c r="Q451" s="166"/>
      <c r="R451" s="226"/>
      <c r="S451" s="1"/>
      <c r="T451" s="1"/>
      <c r="U451" s="1"/>
      <c r="V451" s="4"/>
      <c r="W451" s="4"/>
      <c r="X451" s="4"/>
      <c r="Y451" s="4"/>
      <c r="Z451" s="4"/>
      <c r="AA451" s="4"/>
      <c r="AB451" s="1"/>
      <c r="AC451" s="1"/>
      <c r="AD451" s="1"/>
      <c r="AE451" s="1"/>
      <c r="AF451" s="1"/>
      <c r="AG451" s="1"/>
      <c r="AH451" s="1"/>
      <c r="AI451" s="1"/>
    </row>
    <row r="452" spans="1:35" s="2" customFormat="1" ht="11.5" x14ac:dyDescent="0.25">
      <c r="A452" s="1"/>
      <c r="B452" s="227"/>
      <c r="C452" s="227"/>
      <c r="D452" s="225"/>
      <c r="E452" s="225"/>
      <c r="F452" s="226"/>
      <c r="G452" s="166"/>
      <c r="H452" s="226"/>
      <c r="I452" s="166"/>
      <c r="J452" s="226"/>
      <c r="K452" s="166"/>
      <c r="L452" s="226"/>
      <c r="M452" s="166"/>
      <c r="N452" s="226"/>
      <c r="O452" s="166"/>
      <c r="P452" s="226"/>
      <c r="Q452" s="166"/>
      <c r="R452" s="226"/>
      <c r="S452" s="1"/>
      <c r="T452" s="1"/>
      <c r="U452" s="1"/>
      <c r="V452" s="4"/>
      <c r="W452" s="4"/>
      <c r="X452" s="4"/>
      <c r="Y452" s="4"/>
      <c r="Z452" s="4"/>
      <c r="AA452" s="4"/>
      <c r="AB452" s="1"/>
      <c r="AC452" s="1"/>
      <c r="AD452" s="1"/>
      <c r="AE452" s="1"/>
      <c r="AF452" s="1"/>
      <c r="AG452" s="1"/>
      <c r="AH452" s="1"/>
      <c r="AI452" s="1"/>
    </row>
    <row r="453" spans="1:35" s="2" customFormat="1" ht="11.5" x14ac:dyDescent="0.25">
      <c r="A453" s="1"/>
      <c r="B453" s="227"/>
      <c r="C453" s="227"/>
      <c r="D453" s="225"/>
      <c r="E453" s="225"/>
      <c r="F453" s="226"/>
      <c r="G453" s="166"/>
      <c r="H453" s="226"/>
      <c r="I453" s="166"/>
      <c r="J453" s="226"/>
      <c r="K453" s="166"/>
      <c r="L453" s="226"/>
      <c r="M453" s="166"/>
      <c r="N453" s="226"/>
      <c r="O453" s="166"/>
      <c r="P453" s="226"/>
      <c r="Q453" s="166"/>
      <c r="R453" s="226"/>
      <c r="S453" s="1"/>
      <c r="T453" s="1"/>
      <c r="U453" s="1"/>
      <c r="V453" s="4"/>
      <c r="W453" s="4"/>
      <c r="X453" s="4"/>
      <c r="Y453" s="4"/>
      <c r="Z453" s="4"/>
      <c r="AA453" s="4"/>
      <c r="AB453" s="1"/>
      <c r="AC453" s="1"/>
      <c r="AD453" s="1"/>
      <c r="AE453" s="1"/>
      <c r="AF453" s="1"/>
      <c r="AG453" s="1"/>
      <c r="AH453" s="1"/>
      <c r="AI453" s="1"/>
    </row>
    <row r="454" spans="1:35" s="2" customFormat="1" ht="11.5" x14ac:dyDescent="0.25">
      <c r="A454" s="1"/>
      <c r="B454" s="227"/>
      <c r="C454" s="227"/>
      <c r="D454" s="225"/>
      <c r="E454" s="225"/>
      <c r="F454" s="226"/>
      <c r="G454" s="166"/>
      <c r="H454" s="226"/>
      <c r="I454" s="166"/>
      <c r="J454" s="226"/>
      <c r="K454" s="166"/>
      <c r="L454" s="226"/>
      <c r="M454" s="166"/>
      <c r="N454" s="226"/>
      <c r="O454" s="166"/>
      <c r="P454" s="226"/>
      <c r="Q454" s="166"/>
      <c r="R454" s="226"/>
      <c r="S454" s="1"/>
      <c r="T454" s="1"/>
      <c r="U454" s="1"/>
      <c r="V454" s="4"/>
      <c r="W454" s="4"/>
      <c r="X454" s="4"/>
      <c r="Y454" s="4"/>
      <c r="Z454" s="4"/>
      <c r="AA454" s="4"/>
      <c r="AB454" s="1"/>
      <c r="AC454" s="1"/>
      <c r="AD454" s="1"/>
      <c r="AE454" s="1"/>
      <c r="AF454" s="1"/>
      <c r="AG454" s="1"/>
      <c r="AH454" s="1"/>
      <c r="AI454" s="1"/>
    </row>
    <row r="455" spans="1:35" s="2" customFormat="1" ht="11.5" x14ac:dyDescent="0.25">
      <c r="A455" s="1"/>
      <c r="B455" s="227"/>
      <c r="C455" s="227"/>
      <c r="D455" s="225"/>
      <c r="E455" s="225"/>
      <c r="F455" s="226"/>
      <c r="G455" s="166"/>
      <c r="H455" s="226"/>
      <c r="I455" s="166"/>
      <c r="J455" s="226"/>
      <c r="K455" s="166"/>
      <c r="L455" s="226"/>
      <c r="M455" s="166"/>
      <c r="N455" s="226"/>
      <c r="O455" s="166"/>
      <c r="P455" s="226"/>
      <c r="Q455" s="166"/>
      <c r="R455" s="226"/>
      <c r="S455" s="1"/>
      <c r="T455" s="1"/>
      <c r="U455" s="1"/>
      <c r="V455" s="4"/>
      <c r="W455" s="4"/>
      <c r="X455" s="4"/>
      <c r="Y455" s="4"/>
      <c r="Z455" s="4"/>
      <c r="AA455" s="4"/>
      <c r="AB455" s="1"/>
      <c r="AC455" s="1"/>
      <c r="AD455" s="1"/>
      <c r="AE455" s="1"/>
      <c r="AF455" s="1"/>
      <c r="AG455" s="1"/>
      <c r="AH455" s="1"/>
      <c r="AI455" s="1"/>
    </row>
    <row r="456" spans="1:35" s="2" customFormat="1" ht="11.5" x14ac:dyDescent="0.25">
      <c r="A456" s="1"/>
      <c r="B456" s="227"/>
      <c r="C456" s="227"/>
      <c r="D456" s="225"/>
      <c r="E456" s="225"/>
      <c r="F456" s="226"/>
      <c r="G456" s="166"/>
      <c r="H456" s="226"/>
      <c r="I456" s="166"/>
      <c r="J456" s="226"/>
      <c r="K456" s="166"/>
      <c r="L456" s="226"/>
      <c r="M456" s="166"/>
      <c r="N456" s="226"/>
      <c r="O456" s="166"/>
      <c r="P456" s="226"/>
      <c r="Q456" s="166"/>
      <c r="R456" s="226"/>
      <c r="S456" s="1"/>
      <c r="T456" s="1"/>
      <c r="U456" s="1"/>
      <c r="V456" s="4"/>
      <c r="W456" s="4"/>
      <c r="X456" s="4"/>
      <c r="Y456" s="4"/>
      <c r="Z456" s="4"/>
      <c r="AA456" s="4"/>
      <c r="AB456" s="1"/>
      <c r="AC456" s="1"/>
      <c r="AD456" s="1"/>
      <c r="AE456" s="1"/>
      <c r="AF456" s="1"/>
      <c r="AG456" s="1"/>
      <c r="AH456" s="1"/>
      <c r="AI456" s="1"/>
    </row>
    <row r="457" spans="1:35" s="2" customFormat="1" ht="11.5" x14ac:dyDescent="0.25">
      <c r="A457" s="1"/>
      <c r="B457" s="227"/>
      <c r="C457" s="227"/>
      <c r="D457" s="225"/>
      <c r="E457" s="225"/>
      <c r="F457" s="226"/>
      <c r="G457" s="166"/>
      <c r="H457" s="226"/>
      <c r="I457" s="166"/>
      <c r="J457" s="226"/>
      <c r="K457" s="166"/>
      <c r="L457" s="226"/>
      <c r="M457" s="166"/>
      <c r="N457" s="226"/>
      <c r="O457" s="166"/>
      <c r="P457" s="226"/>
      <c r="Q457" s="166"/>
      <c r="R457" s="226"/>
      <c r="S457" s="1"/>
      <c r="T457" s="1"/>
      <c r="U457" s="1"/>
      <c r="V457" s="4"/>
      <c r="W457" s="4"/>
      <c r="X457" s="4"/>
      <c r="Y457" s="4"/>
      <c r="Z457" s="4"/>
      <c r="AA457" s="4"/>
      <c r="AB457" s="1"/>
      <c r="AC457" s="1"/>
      <c r="AD457" s="1"/>
      <c r="AE457" s="1"/>
      <c r="AF457" s="1"/>
      <c r="AG457" s="1"/>
      <c r="AH457" s="1"/>
      <c r="AI457" s="1"/>
    </row>
    <row r="458" spans="1:35" s="2" customFormat="1" ht="11.5" x14ac:dyDescent="0.25">
      <c r="A458" s="1"/>
      <c r="B458" s="227"/>
      <c r="C458" s="227"/>
      <c r="D458" s="225"/>
      <c r="E458" s="225"/>
      <c r="F458" s="226"/>
      <c r="G458" s="166"/>
      <c r="H458" s="226"/>
      <c r="I458" s="166"/>
      <c r="J458" s="226"/>
      <c r="K458" s="166"/>
      <c r="L458" s="226"/>
      <c r="M458" s="166"/>
      <c r="N458" s="226"/>
      <c r="O458" s="166"/>
      <c r="P458" s="226"/>
      <c r="Q458" s="166"/>
      <c r="R458" s="226"/>
      <c r="S458" s="1"/>
      <c r="T458" s="1"/>
      <c r="U458" s="1"/>
      <c r="V458" s="4"/>
      <c r="W458" s="4"/>
      <c r="X458" s="4"/>
      <c r="Y458" s="4"/>
      <c r="Z458" s="4"/>
      <c r="AA458" s="4"/>
      <c r="AB458" s="1"/>
      <c r="AC458" s="1"/>
      <c r="AD458" s="1"/>
      <c r="AE458" s="1"/>
      <c r="AF458" s="1"/>
      <c r="AG458" s="1"/>
      <c r="AH458" s="1"/>
      <c r="AI458" s="1"/>
    </row>
    <row r="459" spans="1:35" s="2" customFormat="1" ht="11.5" x14ac:dyDescent="0.25">
      <c r="A459" s="1"/>
      <c r="B459" s="227"/>
      <c r="C459" s="227"/>
      <c r="D459" s="225"/>
      <c r="E459" s="225"/>
      <c r="F459" s="226"/>
      <c r="G459" s="166"/>
      <c r="H459" s="226"/>
      <c r="I459" s="166"/>
      <c r="J459" s="226"/>
      <c r="K459" s="166"/>
      <c r="L459" s="226"/>
      <c r="M459" s="166"/>
      <c r="N459" s="226"/>
      <c r="O459" s="166"/>
      <c r="P459" s="226"/>
      <c r="Q459" s="166"/>
      <c r="R459" s="226"/>
      <c r="S459" s="1"/>
      <c r="T459" s="1"/>
      <c r="U459" s="1"/>
      <c r="V459" s="4"/>
      <c r="W459" s="4"/>
      <c r="X459" s="4"/>
      <c r="Y459" s="4"/>
      <c r="Z459" s="4"/>
      <c r="AA459" s="4"/>
      <c r="AB459" s="1"/>
      <c r="AC459" s="1"/>
      <c r="AD459" s="1"/>
      <c r="AE459" s="1"/>
      <c r="AF459" s="1"/>
      <c r="AG459" s="1"/>
      <c r="AH459" s="1"/>
      <c r="AI459" s="1"/>
    </row>
    <row r="460" spans="1:35" s="2" customFormat="1" ht="11.5" x14ac:dyDescent="0.25">
      <c r="A460" s="1"/>
      <c r="B460" s="227"/>
      <c r="C460" s="227"/>
      <c r="D460" s="225"/>
      <c r="E460" s="225"/>
      <c r="F460" s="226"/>
      <c r="G460" s="166"/>
      <c r="H460" s="226"/>
      <c r="I460" s="166"/>
      <c r="J460" s="226"/>
      <c r="K460" s="166"/>
      <c r="L460" s="226"/>
      <c r="M460" s="166"/>
      <c r="N460" s="226"/>
      <c r="O460" s="166"/>
      <c r="P460" s="226"/>
      <c r="Q460" s="166"/>
      <c r="R460" s="226"/>
      <c r="S460" s="1"/>
      <c r="T460" s="1"/>
      <c r="U460" s="1"/>
      <c r="V460" s="4"/>
      <c r="W460" s="4"/>
      <c r="X460" s="4"/>
      <c r="Y460" s="4"/>
      <c r="Z460" s="4"/>
      <c r="AA460" s="4"/>
      <c r="AB460" s="1"/>
      <c r="AC460" s="1"/>
      <c r="AD460" s="1"/>
      <c r="AE460" s="1"/>
      <c r="AF460" s="1"/>
      <c r="AG460" s="1"/>
      <c r="AH460" s="1"/>
      <c r="AI460" s="1"/>
    </row>
    <row r="461" spans="1:35" s="2" customFormat="1" ht="11.5" x14ac:dyDescent="0.25">
      <c r="A461" s="1"/>
      <c r="B461" s="227"/>
      <c r="C461" s="227"/>
      <c r="D461" s="225"/>
      <c r="E461" s="225"/>
      <c r="F461" s="226"/>
      <c r="G461" s="166"/>
      <c r="H461" s="226"/>
      <c r="I461" s="166"/>
      <c r="J461" s="226"/>
      <c r="K461" s="166"/>
      <c r="L461" s="226"/>
      <c r="M461" s="166"/>
      <c r="N461" s="226"/>
      <c r="O461" s="166"/>
      <c r="P461" s="226"/>
      <c r="Q461" s="166"/>
      <c r="R461" s="226"/>
      <c r="S461" s="1"/>
      <c r="T461" s="1"/>
      <c r="U461" s="1"/>
      <c r="V461" s="4"/>
      <c r="W461" s="4"/>
      <c r="X461" s="4"/>
      <c r="Y461" s="4"/>
      <c r="Z461" s="4"/>
      <c r="AA461" s="4"/>
      <c r="AB461" s="1"/>
      <c r="AC461" s="1"/>
      <c r="AD461" s="1"/>
      <c r="AE461" s="1"/>
      <c r="AF461" s="1"/>
      <c r="AG461" s="1"/>
      <c r="AH461" s="1"/>
      <c r="AI461" s="1"/>
    </row>
    <row r="462" spans="1:35" s="2" customFormat="1" ht="11.5" x14ac:dyDescent="0.25">
      <c r="A462" s="1"/>
      <c r="B462" s="227"/>
      <c r="C462" s="227"/>
      <c r="D462" s="225"/>
      <c r="E462" s="225"/>
      <c r="F462" s="226"/>
      <c r="G462" s="166"/>
      <c r="H462" s="226"/>
      <c r="I462" s="166"/>
      <c r="J462" s="226"/>
      <c r="K462" s="166"/>
      <c r="L462" s="226"/>
      <c r="M462" s="166"/>
      <c r="N462" s="226"/>
      <c r="O462" s="166"/>
      <c r="P462" s="226"/>
      <c r="Q462" s="166"/>
      <c r="R462" s="226"/>
      <c r="S462" s="1"/>
      <c r="T462" s="1"/>
      <c r="U462" s="1"/>
      <c r="V462" s="4"/>
      <c r="W462" s="4"/>
      <c r="X462" s="4"/>
      <c r="Y462" s="4"/>
      <c r="Z462" s="4"/>
      <c r="AA462" s="4"/>
      <c r="AB462" s="1"/>
      <c r="AC462" s="1"/>
      <c r="AD462" s="1"/>
      <c r="AE462" s="1"/>
      <c r="AF462" s="1"/>
      <c r="AG462" s="1"/>
      <c r="AH462" s="1"/>
      <c r="AI462" s="1"/>
    </row>
    <row r="463" spans="1:35" s="2" customFormat="1" ht="11.5" x14ac:dyDescent="0.25">
      <c r="A463" s="1"/>
      <c r="B463" s="227"/>
      <c r="C463" s="227"/>
      <c r="D463" s="225"/>
      <c r="E463" s="225"/>
      <c r="F463" s="226"/>
      <c r="G463" s="166"/>
      <c r="H463" s="226"/>
      <c r="I463" s="166"/>
      <c r="J463" s="226"/>
      <c r="K463" s="166"/>
      <c r="L463" s="226"/>
      <c r="M463" s="166"/>
      <c r="N463" s="226"/>
      <c r="O463" s="166"/>
      <c r="P463" s="226"/>
      <c r="Q463" s="166"/>
      <c r="R463" s="226"/>
      <c r="S463" s="1"/>
      <c r="T463" s="1"/>
      <c r="U463" s="1"/>
      <c r="V463" s="4"/>
      <c r="W463" s="4"/>
      <c r="X463" s="4"/>
      <c r="Y463" s="4"/>
      <c r="Z463" s="4"/>
      <c r="AA463" s="4"/>
      <c r="AB463" s="1"/>
      <c r="AC463" s="1"/>
      <c r="AD463" s="1"/>
      <c r="AE463" s="1"/>
      <c r="AF463" s="1"/>
      <c r="AG463" s="1"/>
      <c r="AH463" s="1"/>
      <c r="AI463" s="1"/>
    </row>
    <row r="464" spans="1:35" s="2" customFormat="1" ht="11.5" x14ac:dyDescent="0.25">
      <c r="A464" s="1"/>
      <c r="B464" s="227"/>
      <c r="C464" s="227"/>
      <c r="D464" s="225"/>
      <c r="E464" s="225"/>
      <c r="F464" s="226"/>
      <c r="G464" s="166"/>
      <c r="H464" s="226"/>
      <c r="I464" s="166"/>
      <c r="J464" s="226"/>
      <c r="K464" s="166"/>
      <c r="L464" s="226"/>
      <c r="M464" s="166"/>
      <c r="N464" s="226"/>
      <c r="O464" s="166"/>
      <c r="P464" s="226"/>
      <c r="Q464" s="166"/>
      <c r="R464" s="226"/>
      <c r="S464" s="1"/>
      <c r="T464" s="1"/>
      <c r="U464" s="1"/>
      <c r="V464" s="4"/>
      <c r="W464" s="4"/>
      <c r="X464" s="4"/>
      <c r="Y464" s="4"/>
      <c r="Z464" s="4"/>
      <c r="AA464" s="4"/>
      <c r="AB464" s="1"/>
      <c r="AC464" s="1"/>
      <c r="AD464" s="1"/>
      <c r="AE464" s="1"/>
      <c r="AF464" s="1"/>
      <c r="AG464" s="1"/>
      <c r="AH464" s="1"/>
      <c r="AI464" s="1"/>
    </row>
    <row r="465" spans="1:35" s="2" customFormat="1" ht="11.5" x14ac:dyDescent="0.25">
      <c r="A465" s="1"/>
      <c r="B465" s="227"/>
      <c r="C465" s="227"/>
      <c r="D465" s="225"/>
      <c r="E465" s="225"/>
      <c r="F465" s="226"/>
      <c r="G465" s="166"/>
      <c r="H465" s="226"/>
      <c r="I465" s="166"/>
      <c r="J465" s="226"/>
      <c r="K465" s="166"/>
      <c r="L465" s="226"/>
      <c r="M465" s="166"/>
      <c r="N465" s="226"/>
      <c r="O465" s="166"/>
      <c r="P465" s="226"/>
      <c r="Q465" s="166"/>
      <c r="R465" s="226"/>
      <c r="S465" s="1"/>
      <c r="T465" s="1"/>
      <c r="U465" s="1"/>
      <c r="V465" s="4"/>
      <c r="W465" s="4"/>
      <c r="X465" s="4"/>
      <c r="Y465" s="4"/>
      <c r="Z465" s="4"/>
      <c r="AA465" s="4"/>
      <c r="AB465" s="1"/>
      <c r="AC465" s="1"/>
      <c r="AD465" s="1"/>
      <c r="AE465" s="1"/>
      <c r="AF465" s="1"/>
      <c r="AG465" s="1"/>
      <c r="AH465" s="1"/>
      <c r="AI465" s="1"/>
    </row>
    <row r="466" spans="1:35" s="2" customFormat="1" ht="11.5" x14ac:dyDescent="0.25">
      <c r="A466" s="1"/>
      <c r="B466" s="227"/>
      <c r="C466" s="227"/>
      <c r="D466" s="225"/>
      <c r="E466" s="225"/>
      <c r="F466" s="226"/>
      <c r="G466" s="166"/>
      <c r="H466" s="226"/>
      <c r="I466" s="166"/>
      <c r="J466" s="226"/>
      <c r="K466" s="166"/>
      <c r="L466" s="226"/>
      <c r="M466" s="166"/>
      <c r="N466" s="226"/>
      <c r="O466" s="166"/>
      <c r="P466" s="226"/>
      <c r="Q466" s="166"/>
      <c r="R466" s="226"/>
      <c r="S466" s="1"/>
      <c r="T466" s="1"/>
      <c r="U466" s="1"/>
      <c r="V466" s="4"/>
      <c r="W466" s="4"/>
      <c r="X466" s="4"/>
      <c r="Y466" s="4"/>
      <c r="Z466" s="4"/>
      <c r="AA466" s="4"/>
      <c r="AB466" s="1"/>
      <c r="AC466" s="1"/>
      <c r="AD466" s="1"/>
      <c r="AE466" s="1"/>
      <c r="AF466" s="1"/>
      <c r="AG466" s="1"/>
      <c r="AH466" s="1"/>
      <c r="AI466" s="1"/>
    </row>
    <row r="467" spans="1:35" s="2" customFormat="1" ht="11.5" x14ac:dyDescent="0.25">
      <c r="A467" s="1"/>
      <c r="B467" s="227"/>
      <c r="C467" s="227"/>
      <c r="D467" s="225"/>
      <c r="E467" s="225"/>
      <c r="F467" s="226"/>
      <c r="G467" s="166"/>
      <c r="H467" s="226"/>
      <c r="I467" s="166"/>
      <c r="J467" s="226"/>
      <c r="K467" s="166"/>
      <c r="L467" s="226"/>
      <c r="M467" s="166"/>
      <c r="N467" s="226"/>
      <c r="O467" s="166"/>
      <c r="P467" s="226"/>
      <c r="Q467" s="166"/>
      <c r="R467" s="226"/>
      <c r="S467" s="1"/>
      <c r="T467" s="1"/>
      <c r="U467" s="1"/>
      <c r="V467" s="4"/>
      <c r="W467" s="4"/>
      <c r="X467" s="4"/>
      <c r="Y467" s="4"/>
      <c r="Z467" s="4"/>
      <c r="AA467" s="4"/>
      <c r="AB467" s="1"/>
      <c r="AC467" s="1"/>
      <c r="AD467" s="1"/>
      <c r="AE467" s="1"/>
      <c r="AF467" s="1"/>
      <c r="AG467" s="1"/>
      <c r="AH467" s="1"/>
      <c r="AI467" s="1"/>
    </row>
    <row r="468" spans="1:35" s="2" customFormat="1" ht="11.5" x14ac:dyDescent="0.25">
      <c r="A468" s="1"/>
      <c r="B468" s="227"/>
      <c r="C468" s="227"/>
      <c r="D468" s="225"/>
      <c r="E468" s="225"/>
      <c r="F468" s="226"/>
      <c r="G468" s="166"/>
      <c r="H468" s="226"/>
      <c r="I468" s="166"/>
      <c r="J468" s="226"/>
      <c r="K468" s="166"/>
      <c r="L468" s="226"/>
      <c r="M468" s="166"/>
      <c r="N468" s="226"/>
      <c r="O468" s="166"/>
      <c r="P468" s="226"/>
      <c r="Q468" s="166"/>
      <c r="R468" s="226"/>
      <c r="S468" s="1"/>
      <c r="T468" s="1"/>
      <c r="U468" s="1"/>
      <c r="V468" s="4"/>
      <c r="W468" s="4"/>
      <c r="X468" s="4"/>
      <c r="Y468" s="4"/>
      <c r="Z468" s="4"/>
      <c r="AA468" s="4"/>
      <c r="AB468" s="1"/>
      <c r="AC468" s="1"/>
      <c r="AD468" s="1"/>
      <c r="AE468" s="1"/>
      <c r="AF468" s="1"/>
      <c r="AG468" s="1"/>
      <c r="AH468" s="1"/>
      <c r="AI468" s="1"/>
    </row>
    <row r="469" spans="1:35" s="2" customFormat="1" ht="11.5" x14ac:dyDescent="0.25">
      <c r="A469" s="1"/>
      <c r="B469" s="227"/>
      <c r="C469" s="227"/>
      <c r="D469" s="225"/>
      <c r="E469" s="225"/>
      <c r="F469" s="226"/>
      <c r="G469" s="166"/>
      <c r="H469" s="226"/>
      <c r="I469" s="166"/>
      <c r="J469" s="226"/>
      <c r="K469" s="166"/>
      <c r="L469" s="226"/>
      <c r="M469" s="166"/>
      <c r="N469" s="226"/>
      <c r="O469" s="166"/>
      <c r="P469" s="226"/>
      <c r="Q469" s="166"/>
      <c r="R469" s="226"/>
      <c r="S469" s="1"/>
      <c r="T469" s="1"/>
      <c r="U469" s="1"/>
      <c r="V469" s="4"/>
      <c r="W469" s="4"/>
      <c r="X469" s="4"/>
      <c r="Y469" s="4"/>
      <c r="Z469" s="4"/>
      <c r="AA469" s="4"/>
      <c r="AB469" s="1"/>
      <c r="AC469" s="1"/>
      <c r="AD469" s="1"/>
      <c r="AE469" s="1"/>
      <c r="AF469" s="1"/>
      <c r="AG469" s="1"/>
      <c r="AH469" s="1"/>
      <c r="AI469" s="1"/>
    </row>
    <row r="470" spans="1:35" s="2" customFormat="1" ht="11.5" x14ac:dyDescent="0.25">
      <c r="A470" s="1"/>
      <c r="B470" s="227"/>
      <c r="C470" s="227"/>
      <c r="D470" s="225"/>
      <c r="E470" s="225"/>
      <c r="F470" s="226"/>
      <c r="G470" s="166"/>
      <c r="H470" s="226"/>
      <c r="I470" s="166"/>
      <c r="J470" s="226"/>
      <c r="K470" s="166"/>
      <c r="L470" s="226"/>
      <c r="M470" s="166"/>
      <c r="N470" s="226"/>
      <c r="O470" s="166"/>
      <c r="P470" s="226"/>
      <c r="Q470" s="166"/>
      <c r="R470" s="226"/>
      <c r="S470" s="1"/>
      <c r="T470" s="1"/>
      <c r="U470" s="1"/>
      <c r="V470" s="4"/>
      <c r="W470" s="4"/>
      <c r="X470" s="4"/>
      <c r="Y470" s="4"/>
      <c r="Z470" s="4"/>
      <c r="AA470" s="4"/>
      <c r="AB470" s="1"/>
      <c r="AC470" s="1"/>
      <c r="AD470" s="1"/>
      <c r="AE470" s="1"/>
      <c r="AF470" s="1"/>
      <c r="AG470" s="1"/>
      <c r="AH470" s="1"/>
      <c r="AI470" s="1"/>
    </row>
    <row r="471" spans="1:35" s="2" customFormat="1" ht="11.5" x14ac:dyDescent="0.25">
      <c r="A471" s="1"/>
      <c r="B471" s="227"/>
      <c r="C471" s="227"/>
      <c r="D471" s="225"/>
      <c r="E471" s="225"/>
      <c r="F471" s="226"/>
      <c r="G471" s="166"/>
      <c r="H471" s="226"/>
      <c r="I471" s="166"/>
      <c r="J471" s="226"/>
      <c r="K471" s="166"/>
      <c r="L471" s="226"/>
      <c r="M471" s="166"/>
      <c r="N471" s="226"/>
      <c r="O471" s="166"/>
      <c r="P471" s="226"/>
      <c r="Q471" s="166"/>
      <c r="R471" s="226"/>
      <c r="S471" s="1"/>
      <c r="T471" s="1"/>
      <c r="U471" s="1"/>
      <c r="V471" s="4"/>
      <c r="W471" s="4"/>
      <c r="X471" s="4"/>
      <c r="Y471" s="4"/>
      <c r="Z471" s="4"/>
      <c r="AA471" s="4"/>
      <c r="AB471" s="1"/>
      <c r="AC471" s="1"/>
      <c r="AD471" s="1"/>
      <c r="AE471" s="1"/>
      <c r="AF471" s="1"/>
      <c r="AG471" s="1"/>
      <c r="AH471" s="1"/>
      <c r="AI471" s="1"/>
    </row>
    <row r="472" spans="1:35" s="2" customFormat="1" ht="11.5" x14ac:dyDescent="0.25">
      <c r="A472" s="1"/>
      <c r="B472" s="227"/>
      <c r="C472" s="227"/>
      <c r="D472" s="225"/>
      <c r="E472" s="225"/>
      <c r="F472" s="226"/>
      <c r="G472" s="166"/>
      <c r="H472" s="226"/>
      <c r="I472" s="166"/>
      <c r="J472" s="226"/>
      <c r="K472" s="166"/>
      <c r="L472" s="226"/>
      <c r="M472" s="166"/>
      <c r="N472" s="226"/>
      <c r="O472" s="166"/>
      <c r="P472" s="226"/>
      <c r="Q472" s="166"/>
      <c r="R472" s="226"/>
      <c r="S472" s="1"/>
      <c r="T472" s="1"/>
      <c r="U472" s="1"/>
      <c r="V472" s="4"/>
      <c r="W472" s="4"/>
      <c r="X472" s="4"/>
      <c r="Y472" s="4"/>
      <c r="Z472" s="4"/>
      <c r="AA472" s="4"/>
      <c r="AB472" s="1"/>
      <c r="AC472" s="1"/>
      <c r="AD472" s="1"/>
      <c r="AE472" s="1"/>
      <c r="AF472" s="1"/>
      <c r="AG472" s="1"/>
      <c r="AH472" s="1"/>
      <c r="AI472" s="1"/>
    </row>
    <row r="473" spans="1:35" s="2" customFormat="1" ht="11.5" x14ac:dyDescent="0.25">
      <c r="A473" s="1"/>
      <c r="B473" s="227"/>
      <c r="C473" s="227"/>
      <c r="D473" s="225"/>
      <c r="E473" s="225"/>
      <c r="F473" s="226"/>
      <c r="G473" s="166"/>
      <c r="H473" s="226"/>
      <c r="I473" s="166"/>
      <c r="J473" s="226"/>
      <c r="K473" s="166"/>
      <c r="L473" s="226"/>
      <c r="M473" s="166"/>
      <c r="N473" s="226"/>
      <c r="O473" s="166"/>
      <c r="P473" s="226"/>
      <c r="Q473" s="166"/>
      <c r="R473" s="226"/>
      <c r="S473" s="1"/>
      <c r="T473" s="1"/>
      <c r="U473" s="1"/>
      <c r="V473" s="4"/>
      <c r="W473" s="4"/>
      <c r="X473" s="4"/>
      <c r="Y473" s="4"/>
      <c r="Z473" s="4"/>
      <c r="AA473" s="4"/>
      <c r="AB473" s="1"/>
      <c r="AC473" s="1"/>
      <c r="AD473" s="1"/>
      <c r="AE473" s="1"/>
      <c r="AF473" s="1"/>
      <c r="AG473" s="1"/>
      <c r="AH473" s="1"/>
      <c r="AI473" s="1"/>
    </row>
    <row r="474" spans="1:35" s="2" customFormat="1" ht="11.5" x14ac:dyDescent="0.25">
      <c r="A474" s="1"/>
      <c r="B474" s="227"/>
      <c r="C474" s="227"/>
      <c r="D474" s="225"/>
      <c r="E474" s="225"/>
      <c r="F474" s="226"/>
      <c r="G474" s="166"/>
      <c r="H474" s="226"/>
      <c r="I474" s="166"/>
      <c r="J474" s="226"/>
      <c r="K474" s="166"/>
      <c r="L474" s="226"/>
      <c r="M474" s="166"/>
      <c r="N474" s="226"/>
      <c r="O474" s="166"/>
      <c r="P474" s="226"/>
      <c r="Q474" s="166"/>
      <c r="R474" s="226"/>
      <c r="S474" s="1"/>
      <c r="T474" s="1"/>
      <c r="U474" s="1"/>
      <c r="V474" s="4"/>
      <c r="W474" s="4"/>
      <c r="X474" s="4"/>
      <c r="Y474" s="4"/>
      <c r="Z474" s="4"/>
      <c r="AA474" s="4"/>
      <c r="AB474" s="1"/>
      <c r="AC474" s="1"/>
      <c r="AD474" s="1"/>
      <c r="AE474" s="1"/>
      <c r="AF474" s="1"/>
      <c r="AG474" s="1"/>
      <c r="AH474" s="1"/>
      <c r="AI474" s="1"/>
    </row>
    <row r="475" spans="1:35" s="2" customFormat="1" ht="11.5" x14ac:dyDescent="0.25">
      <c r="A475" s="1"/>
      <c r="B475" s="227"/>
      <c r="C475" s="227"/>
      <c r="D475" s="225"/>
      <c r="E475" s="225"/>
      <c r="F475" s="226"/>
      <c r="G475" s="166"/>
      <c r="H475" s="226"/>
      <c r="I475" s="166"/>
      <c r="J475" s="226"/>
      <c r="K475" s="166"/>
      <c r="L475" s="226"/>
      <c r="M475" s="166"/>
      <c r="N475" s="226"/>
      <c r="O475" s="166"/>
      <c r="P475" s="226"/>
      <c r="Q475" s="166"/>
      <c r="R475" s="226"/>
      <c r="S475" s="1"/>
      <c r="T475" s="1"/>
      <c r="U475" s="1"/>
      <c r="V475" s="4"/>
      <c r="W475" s="4"/>
      <c r="X475" s="4"/>
      <c r="Y475" s="4"/>
      <c r="Z475" s="4"/>
      <c r="AA475" s="4"/>
      <c r="AB475" s="1"/>
      <c r="AC475" s="1"/>
      <c r="AD475" s="1"/>
      <c r="AE475" s="1"/>
      <c r="AF475" s="1"/>
      <c r="AG475" s="1"/>
      <c r="AH475" s="1"/>
      <c r="AI475" s="1"/>
    </row>
    <row r="476" spans="1:35" s="2" customFormat="1" ht="11.5" x14ac:dyDescent="0.25">
      <c r="A476" s="1"/>
      <c r="B476" s="227"/>
      <c r="C476" s="227"/>
      <c r="D476" s="225"/>
      <c r="E476" s="225"/>
      <c r="F476" s="226"/>
      <c r="G476" s="166"/>
      <c r="H476" s="226"/>
      <c r="I476" s="166"/>
      <c r="J476" s="226"/>
      <c r="K476" s="166"/>
      <c r="L476" s="226"/>
      <c r="M476" s="166"/>
      <c r="N476" s="226"/>
      <c r="O476" s="166"/>
      <c r="P476" s="226"/>
      <c r="Q476" s="166"/>
      <c r="R476" s="226"/>
      <c r="S476" s="1"/>
      <c r="T476" s="1"/>
      <c r="U476" s="1"/>
      <c r="V476" s="4"/>
      <c r="W476" s="4"/>
      <c r="X476" s="4"/>
      <c r="Y476" s="4"/>
      <c r="Z476" s="4"/>
      <c r="AA476" s="4"/>
      <c r="AB476" s="1"/>
      <c r="AC476" s="1"/>
      <c r="AD476" s="1"/>
      <c r="AE476" s="1"/>
      <c r="AF476" s="1"/>
      <c r="AG476" s="1"/>
      <c r="AH476" s="1"/>
      <c r="AI476" s="1"/>
    </row>
    <row r="477" spans="1:35" s="2" customFormat="1" ht="11.5" x14ac:dyDescent="0.25">
      <c r="A477" s="1"/>
      <c r="B477" s="227"/>
      <c r="C477" s="227"/>
      <c r="D477" s="225"/>
      <c r="E477" s="225"/>
      <c r="F477" s="226"/>
      <c r="G477" s="166"/>
      <c r="H477" s="226"/>
      <c r="I477" s="166"/>
      <c r="J477" s="226"/>
      <c r="K477" s="166"/>
      <c r="L477" s="226"/>
      <c r="M477" s="166"/>
      <c r="N477" s="226"/>
      <c r="O477" s="166"/>
      <c r="P477" s="226"/>
      <c r="Q477" s="166"/>
      <c r="R477" s="226"/>
      <c r="S477" s="1"/>
      <c r="T477" s="1"/>
      <c r="U477" s="1"/>
      <c r="V477" s="4"/>
      <c r="W477" s="4"/>
      <c r="X477" s="4"/>
      <c r="Y477" s="4"/>
      <c r="Z477" s="4"/>
      <c r="AA477" s="4"/>
      <c r="AB477" s="1"/>
      <c r="AC477" s="1"/>
      <c r="AD477" s="1"/>
      <c r="AE477" s="1"/>
      <c r="AF477" s="1"/>
      <c r="AG477" s="1"/>
      <c r="AH477" s="1"/>
      <c r="AI477" s="1"/>
    </row>
    <row r="478" spans="1:35" s="2" customFormat="1" ht="11.5" x14ac:dyDescent="0.25">
      <c r="A478" s="1"/>
      <c r="B478" s="227"/>
      <c r="C478" s="227"/>
      <c r="D478" s="225"/>
      <c r="E478" s="225"/>
      <c r="F478" s="226"/>
      <c r="G478" s="166"/>
      <c r="H478" s="226"/>
      <c r="I478" s="166"/>
      <c r="J478" s="226"/>
      <c r="K478" s="166"/>
      <c r="L478" s="226"/>
      <c r="M478" s="166"/>
      <c r="N478" s="226"/>
      <c r="O478" s="166"/>
      <c r="P478" s="226"/>
      <c r="Q478" s="166"/>
      <c r="R478" s="226"/>
      <c r="S478" s="1"/>
      <c r="T478" s="1"/>
      <c r="U478" s="1"/>
      <c r="V478" s="4"/>
      <c r="W478" s="4"/>
      <c r="X478" s="4"/>
      <c r="Y478" s="4"/>
      <c r="Z478" s="4"/>
      <c r="AA478" s="4"/>
      <c r="AB478" s="1"/>
      <c r="AC478" s="1"/>
      <c r="AD478" s="1"/>
      <c r="AE478" s="1"/>
      <c r="AF478" s="1"/>
      <c r="AG478" s="1"/>
      <c r="AH478" s="1"/>
      <c r="AI478" s="1"/>
    </row>
    <row r="479" spans="1:35" s="2" customFormat="1" ht="11.5" x14ac:dyDescent="0.25">
      <c r="A479" s="1"/>
      <c r="B479" s="227"/>
      <c r="C479" s="227"/>
      <c r="D479" s="225"/>
      <c r="E479" s="225"/>
      <c r="F479" s="226"/>
      <c r="G479" s="166"/>
      <c r="H479" s="226"/>
      <c r="I479" s="166"/>
      <c r="J479" s="226"/>
      <c r="K479" s="166"/>
      <c r="L479" s="226"/>
      <c r="M479" s="166"/>
      <c r="N479" s="226"/>
      <c r="O479" s="166"/>
      <c r="P479" s="226"/>
      <c r="Q479" s="166"/>
      <c r="R479" s="226"/>
      <c r="S479" s="1"/>
      <c r="T479" s="1"/>
      <c r="U479" s="1"/>
      <c r="V479" s="4"/>
      <c r="W479" s="4"/>
      <c r="X479" s="4"/>
      <c r="Y479" s="4"/>
      <c r="Z479" s="4"/>
      <c r="AA479" s="4"/>
      <c r="AB479" s="1"/>
      <c r="AC479" s="1"/>
      <c r="AD479" s="1"/>
      <c r="AE479" s="1"/>
      <c r="AF479" s="1"/>
      <c r="AG479" s="1"/>
      <c r="AH479" s="1"/>
      <c r="AI479" s="1"/>
    </row>
    <row r="480" spans="1:35" s="2" customFormat="1" ht="11.5" x14ac:dyDescent="0.25">
      <c r="A480" s="1"/>
      <c r="B480" s="227"/>
      <c r="C480" s="227"/>
      <c r="D480" s="225"/>
      <c r="E480" s="225"/>
      <c r="F480" s="226"/>
      <c r="G480" s="166"/>
      <c r="H480" s="226"/>
      <c r="I480" s="166"/>
      <c r="J480" s="226"/>
      <c r="K480" s="166"/>
      <c r="L480" s="226"/>
      <c r="M480" s="166"/>
      <c r="N480" s="226"/>
      <c r="O480" s="166"/>
      <c r="P480" s="226"/>
      <c r="Q480" s="166"/>
      <c r="R480" s="226"/>
      <c r="S480" s="1"/>
      <c r="T480" s="1"/>
      <c r="U480" s="1"/>
      <c r="V480" s="4"/>
      <c r="W480" s="4"/>
      <c r="X480" s="4"/>
      <c r="Y480" s="4"/>
      <c r="Z480" s="4"/>
      <c r="AA480" s="4"/>
      <c r="AB480" s="1"/>
      <c r="AC480" s="1"/>
      <c r="AD480" s="1"/>
      <c r="AE480" s="1"/>
      <c r="AF480" s="1"/>
      <c r="AG480" s="1"/>
      <c r="AH480" s="1"/>
      <c r="AI480" s="1"/>
    </row>
    <row r="481" spans="1:35" s="2" customFormat="1" ht="11.5" x14ac:dyDescent="0.25">
      <c r="A481" s="1"/>
      <c r="B481" s="227"/>
      <c r="C481" s="227"/>
      <c r="D481" s="225"/>
      <c r="E481" s="225"/>
      <c r="F481" s="226"/>
      <c r="G481" s="166"/>
      <c r="H481" s="226"/>
      <c r="I481" s="166"/>
      <c r="J481" s="226"/>
      <c r="K481" s="166"/>
      <c r="L481" s="226"/>
      <c r="M481" s="166"/>
      <c r="N481" s="226"/>
      <c r="O481" s="166"/>
      <c r="P481" s="226"/>
      <c r="Q481" s="166"/>
      <c r="R481" s="226"/>
      <c r="S481" s="1"/>
      <c r="T481" s="1"/>
      <c r="U481" s="1"/>
      <c r="V481" s="4"/>
      <c r="W481" s="4"/>
      <c r="X481" s="4"/>
      <c r="Y481" s="4"/>
      <c r="Z481" s="4"/>
      <c r="AA481" s="4"/>
      <c r="AB481" s="1"/>
      <c r="AC481" s="1"/>
      <c r="AD481" s="1"/>
      <c r="AE481" s="1"/>
      <c r="AF481" s="1"/>
      <c r="AG481" s="1"/>
      <c r="AH481" s="1"/>
      <c r="AI481" s="1"/>
    </row>
    <row r="482" spans="1:35" s="2" customFormat="1" ht="11.5" x14ac:dyDescent="0.25">
      <c r="A482" s="1"/>
      <c r="B482" s="227"/>
      <c r="C482" s="227"/>
      <c r="D482" s="225"/>
      <c r="E482" s="225"/>
      <c r="F482" s="226"/>
      <c r="G482" s="166"/>
      <c r="H482" s="226"/>
      <c r="I482" s="166"/>
      <c r="J482" s="226"/>
      <c r="K482" s="166"/>
      <c r="L482" s="226"/>
      <c r="M482" s="166"/>
      <c r="N482" s="226"/>
      <c r="O482" s="166"/>
      <c r="P482" s="226"/>
      <c r="Q482" s="166"/>
      <c r="R482" s="226"/>
      <c r="S482" s="1"/>
      <c r="T482" s="1"/>
      <c r="U482" s="1"/>
      <c r="V482" s="4"/>
      <c r="W482" s="4"/>
      <c r="X482" s="4"/>
      <c r="Y482" s="4"/>
      <c r="Z482" s="4"/>
      <c r="AA482" s="4"/>
      <c r="AB482" s="1"/>
      <c r="AC482" s="1"/>
      <c r="AD482" s="1"/>
      <c r="AE482" s="1"/>
      <c r="AF482" s="1"/>
      <c r="AG482" s="1"/>
      <c r="AH482" s="1"/>
      <c r="AI482" s="1"/>
    </row>
    <row r="483" spans="1:35" s="2" customFormat="1" ht="11.5" x14ac:dyDescent="0.25">
      <c r="A483" s="1"/>
      <c r="B483" s="227"/>
      <c r="C483" s="227"/>
      <c r="D483" s="225"/>
      <c r="E483" s="225"/>
      <c r="F483" s="226"/>
      <c r="G483" s="166"/>
      <c r="H483" s="226"/>
      <c r="I483" s="166"/>
      <c r="J483" s="226"/>
      <c r="K483" s="166"/>
      <c r="L483" s="226"/>
      <c r="M483" s="166"/>
      <c r="N483" s="226"/>
      <c r="O483" s="166"/>
      <c r="P483" s="226"/>
      <c r="Q483" s="166"/>
      <c r="R483" s="226"/>
      <c r="S483" s="1"/>
      <c r="T483" s="1"/>
      <c r="U483" s="1"/>
      <c r="V483" s="4"/>
      <c r="W483" s="4"/>
      <c r="X483" s="4"/>
      <c r="Y483" s="4"/>
      <c r="Z483" s="4"/>
      <c r="AA483" s="4"/>
      <c r="AB483" s="1"/>
      <c r="AC483" s="1"/>
      <c r="AD483" s="1"/>
      <c r="AE483" s="1"/>
      <c r="AF483" s="1"/>
      <c r="AG483" s="1"/>
      <c r="AH483" s="1"/>
      <c r="AI483" s="1"/>
    </row>
    <row r="484" spans="1:35" s="2" customFormat="1" ht="11.5" x14ac:dyDescent="0.25">
      <c r="A484" s="1"/>
      <c r="B484" s="227"/>
      <c r="C484" s="227"/>
      <c r="D484" s="225"/>
      <c r="E484" s="225"/>
      <c r="F484" s="226"/>
      <c r="G484" s="166"/>
      <c r="H484" s="226"/>
      <c r="I484" s="166"/>
      <c r="J484" s="226"/>
      <c r="K484" s="166"/>
      <c r="L484" s="226"/>
      <c r="M484" s="166"/>
      <c r="N484" s="226"/>
      <c r="O484" s="166"/>
      <c r="P484" s="226"/>
      <c r="Q484" s="166"/>
      <c r="R484" s="226"/>
      <c r="S484" s="1"/>
      <c r="T484" s="1"/>
      <c r="U484" s="1"/>
      <c r="V484" s="4"/>
      <c r="W484" s="4"/>
      <c r="X484" s="4"/>
      <c r="Y484" s="4"/>
      <c r="Z484" s="4"/>
      <c r="AA484" s="4"/>
      <c r="AB484" s="1"/>
      <c r="AC484" s="1"/>
      <c r="AD484" s="1"/>
      <c r="AE484" s="1"/>
      <c r="AF484" s="1"/>
      <c r="AG484" s="1"/>
      <c r="AH484" s="1"/>
      <c r="AI484" s="1"/>
    </row>
    <row r="485" spans="1:35" s="2" customFormat="1" ht="11.5" x14ac:dyDescent="0.25">
      <c r="A485" s="1"/>
      <c r="B485" s="227"/>
      <c r="C485" s="227"/>
      <c r="D485" s="225"/>
      <c r="E485" s="225"/>
      <c r="F485" s="226"/>
      <c r="G485" s="166"/>
      <c r="H485" s="226"/>
      <c r="I485" s="166"/>
      <c r="J485" s="226"/>
      <c r="K485" s="166"/>
      <c r="L485" s="226"/>
      <c r="M485" s="166"/>
      <c r="N485" s="226"/>
      <c r="O485" s="166"/>
      <c r="P485" s="226"/>
      <c r="Q485" s="166"/>
      <c r="R485" s="226"/>
      <c r="S485" s="1"/>
      <c r="T485" s="1"/>
      <c r="U485" s="1"/>
      <c r="V485" s="4"/>
      <c r="W485" s="4"/>
      <c r="X485" s="4"/>
      <c r="Y485" s="4"/>
      <c r="Z485" s="4"/>
      <c r="AA485" s="4"/>
      <c r="AB485" s="1"/>
      <c r="AC485" s="1"/>
      <c r="AD485" s="1"/>
      <c r="AE485" s="1"/>
      <c r="AF485" s="1"/>
      <c r="AG485" s="1"/>
      <c r="AH485" s="1"/>
      <c r="AI485" s="1"/>
    </row>
    <row r="486" spans="1:35" s="2" customFormat="1" ht="11.5" x14ac:dyDescent="0.25">
      <c r="A486" s="1"/>
      <c r="B486" s="227"/>
      <c r="C486" s="227"/>
      <c r="D486" s="225"/>
      <c r="E486" s="225"/>
      <c r="F486" s="226"/>
      <c r="G486" s="166"/>
      <c r="H486" s="226"/>
      <c r="I486" s="166"/>
      <c r="J486" s="226"/>
      <c r="K486" s="166"/>
      <c r="L486" s="226"/>
      <c r="M486" s="166"/>
      <c r="N486" s="226"/>
      <c r="O486" s="166"/>
      <c r="P486" s="226"/>
      <c r="Q486" s="166"/>
      <c r="R486" s="226"/>
      <c r="S486" s="1"/>
      <c r="T486" s="1"/>
      <c r="U486" s="1"/>
      <c r="V486" s="4"/>
      <c r="W486" s="4"/>
      <c r="X486" s="4"/>
      <c r="Y486" s="4"/>
      <c r="Z486" s="4"/>
      <c r="AA486" s="4"/>
      <c r="AB486" s="1"/>
      <c r="AC486" s="1"/>
      <c r="AD486" s="1"/>
      <c r="AE486" s="1"/>
      <c r="AF486" s="1"/>
      <c r="AG486" s="1"/>
      <c r="AH486" s="1"/>
      <c r="AI486" s="1"/>
    </row>
    <row r="487" spans="1:35" s="2" customFormat="1" ht="11.5" x14ac:dyDescent="0.25">
      <c r="A487" s="1"/>
      <c r="B487" s="227"/>
      <c r="C487" s="227"/>
      <c r="D487" s="225"/>
      <c r="E487" s="225"/>
      <c r="F487" s="226"/>
      <c r="G487" s="166"/>
      <c r="H487" s="226"/>
      <c r="I487" s="166"/>
      <c r="J487" s="226"/>
      <c r="K487" s="166"/>
      <c r="L487" s="226"/>
      <c r="M487" s="166"/>
      <c r="N487" s="226"/>
      <c r="O487" s="166"/>
      <c r="P487" s="226"/>
      <c r="Q487" s="166"/>
      <c r="R487" s="226"/>
      <c r="S487" s="1"/>
      <c r="T487" s="1"/>
      <c r="U487" s="1"/>
      <c r="V487" s="4"/>
      <c r="W487" s="4"/>
      <c r="X487" s="4"/>
      <c r="Y487" s="4"/>
      <c r="Z487" s="4"/>
      <c r="AA487" s="4"/>
      <c r="AB487" s="1"/>
      <c r="AC487" s="1"/>
      <c r="AD487" s="1"/>
      <c r="AE487" s="1"/>
      <c r="AF487" s="1"/>
      <c r="AG487" s="1"/>
      <c r="AH487" s="1"/>
      <c r="AI487" s="1"/>
    </row>
    <row r="488" spans="1:35" s="2" customFormat="1" ht="11.5" x14ac:dyDescent="0.25">
      <c r="A488" s="1"/>
      <c r="B488" s="227"/>
      <c r="C488" s="227"/>
      <c r="D488" s="225"/>
      <c r="E488" s="225"/>
      <c r="F488" s="226"/>
      <c r="G488" s="166"/>
      <c r="H488" s="226"/>
      <c r="I488" s="166"/>
      <c r="J488" s="226"/>
      <c r="K488" s="166"/>
      <c r="L488" s="226"/>
      <c r="M488" s="166"/>
      <c r="N488" s="226"/>
      <c r="O488" s="166"/>
      <c r="P488" s="226"/>
      <c r="Q488" s="166"/>
      <c r="R488" s="226"/>
      <c r="S488" s="1"/>
      <c r="T488" s="1"/>
      <c r="U488" s="1"/>
      <c r="V488" s="4"/>
      <c r="W488" s="4"/>
      <c r="X488" s="4"/>
      <c r="Y488" s="4"/>
      <c r="Z488" s="4"/>
      <c r="AA488" s="4"/>
      <c r="AB488" s="1"/>
      <c r="AC488" s="1"/>
      <c r="AD488" s="1"/>
      <c r="AE488" s="1"/>
      <c r="AF488" s="1"/>
      <c r="AG488" s="1"/>
      <c r="AH488" s="1"/>
      <c r="AI488" s="1"/>
    </row>
    <row r="489" spans="1:35" s="2" customFormat="1" ht="11.5" x14ac:dyDescent="0.25">
      <c r="A489" s="1"/>
      <c r="B489" s="227"/>
      <c r="C489" s="227"/>
      <c r="D489" s="225"/>
      <c r="E489" s="225"/>
      <c r="F489" s="226"/>
      <c r="G489" s="166"/>
      <c r="H489" s="226"/>
      <c r="I489" s="166"/>
      <c r="J489" s="226"/>
      <c r="K489" s="166"/>
      <c r="L489" s="226"/>
      <c r="M489" s="166"/>
      <c r="N489" s="226"/>
      <c r="O489" s="166"/>
      <c r="P489" s="226"/>
      <c r="Q489" s="166"/>
      <c r="R489" s="226"/>
      <c r="S489" s="1"/>
      <c r="T489" s="1"/>
      <c r="U489" s="1"/>
      <c r="V489" s="4"/>
      <c r="W489" s="4"/>
      <c r="X489" s="4"/>
      <c r="Y489" s="4"/>
      <c r="Z489" s="4"/>
      <c r="AA489" s="4"/>
      <c r="AB489" s="1"/>
      <c r="AC489" s="1"/>
      <c r="AD489" s="1"/>
      <c r="AE489" s="1"/>
      <c r="AF489" s="1"/>
      <c r="AG489" s="1"/>
      <c r="AH489" s="1"/>
      <c r="AI489" s="1"/>
    </row>
    <row r="490" spans="1:35" ht="11.5" x14ac:dyDescent="0.25">
      <c r="B490" s="227"/>
      <c r="C490" s="227"/>
      <c r="D490" s="225"/>
      <c r="E490" s="225"/>
      <c r="F490" s="226"/>
      <c r="G490" s="166"/>
      <c r="H490" s="226"/>
      <c r="I490" s="166"/>
      <c r="J490" s="226"/>
      <c r="K490" s="166"/>
      <c r="L490" s="226"/>
      <c r="M490" s="166"/>
      <c r="N490" s="226"/>
      <c r="O490" s="166"/>
      <c r="P490" s="226"/>
      <c r="Q490" s="166"/>
      <c r="R490" s="226"/>
    </row>
    <row r="491" spans="1:35" ht="11.5" x14ac:dyDescent="0.25">
      <c r="B491" s="227"/>
      <c r="C491" s="166"/>
      <c r="D491" s="225"/>
      <c r="E491" s="225"/>
      <c r="F491" s="226"/>
      <c r="G491" s="166"/>
      <c r="H491" s="226"/>
      <c r="I491" s="166"/>
      <c r="J491" s="226"/>
      <c r="K491" s="166"/>
      <c r="L491" s="226"/>
      <c r="M491" s="166"/>
      <c r="N491" s="226"/>
      <c r="O491" s="166"/>
      <c r="P491" s="226"/>
      <c r="Q491" s="166"/>
      <c r="R491" s="226"/>
    </row>
    <row r="492" spans="1:35" ht="11.5" x14ac:dyDescent="0.25">
      <c r="B492" s="227"/>
      <c r="C492" s="166"/>
      <c r="D492" s="225"/>
      <c r="E492" s="225"/>
      <c r="F492" s="226"/>
      <c r="G492" s="166"/>
      <c r="H492" s="226"/>
      <c r="I492" s="166"/>
      <c r="J492" s="226"/>
      <c r="K492" s="166"/>
      <c r="L492" s="226"/>
      <c r="M492" s="166"/>
      <c r="N492" s="226"/>
      <c r="O492" s="166"/>
      <c r="P492" s="226"/>
      <c r="Q492" s="166"/>
      <c r="R492" s="226"/>
    </row>
    <row r="493" spans="1:35" ht="11.5" x14ac:dyDescent="0.25">
      <c r="B493" s="228"/>
      <c r="C493" s="227"/>
      <c r="D493" s="227"/>
      <c r="E493" s="225"/>
      <c r="F493" s="226"/>
      <c r="G493" s="166"/>
      <c r="H493" s="226"/>
      <c r="I493" s="166"/>
      <c r="J493" s="166"/>
      <c r="K493" s="166"/>
      <c r="L493" s="166"/>
      <c r="M493" s="166"/>
      <c r="N493" s="226"/>
      <c r="O493" s="166"/>
      <c r="P493" s="226"/>
      <c r="Q493" s="166"/>
      <c r="R493" s="226"/>
    </row>
    <row r="494" spans="1:35" ht="11.5" x14ac:dyDescent="0.25">
      <c r="B494" s="228"/>
      <c r="C494" s="227"/>
      <c r="D494" s="227"/>
      <c r="E494" s="225"/>
      <c r="F494" s="226"/>
      <c r="G494" s="166"/>
      <c r="H494" s="226"/>
      <c r="I494" s="166"/>
      <c r="J494" s="166"/>
      <c r="K494" s="166"/>
      <c r="L494" s="166"/>
      <c r="M494" s="166"/>
      <c r="N494" s="226"/>
      <c r="O494" s="166"/>
      <c r="P494" s="226"/>
      <c r="Q494" s="166"/>
      <c r="R494" s="226"/>
    </row>
    <row r="495" spans="1:35" ht="11.5" x14ac:dyDescent="0.25">
      <c r="B495" s="228"/>
      <c r="C495" s="227"/>
      <c r="D495" s="227"/>
      <c r="E495" s="225"/>
      <c r="F495" s="226"/>
      <c r="G495" s="166"/>
      <c r="H495" s="226"/>
      <c r="I495" s="166"/>
      <c r="J495" s="226"/>
      <c r="K495" s="166"/>
      <c r="L495" s="226"/>
      <c r="M495" s="166"/>
      <c r="N495" s="226"/>
      <c r="O495" s="166"/>
      <c r="P495" s="226"/>
      <c r="Q495" s="166"/>
      <c r="R495" s="226"/>
    </row>
    <row r="496" spans="1:35" ht="11.5" x14ac:dyDescent="0.25">
      <c r="B496" s="228"/>
      <c r="C496" s="227"/>
      <c r="D496" s="227"/>
      <c r="E496" s="225"/>
      <c r="F496" s="226"/>
      <c r="G496" s="166"/>
      <c r="H496" s="226"/>
      <c r="I496" s="166"/>
      <c r="J496" s="226"/>
      <c r="K496" s="166"/>
      <c r="L496" s="226"/>
      <c r="M496" s="166"/>
      <c r="N496" s="226"/>
      <c r="O496" s="166"/>
      <c r="P496" s="226"/>
      <c r="Q496" s="166"/>
      <c r="R496" s="226"/>
    </row>
    <row r="497" spans="1:35" ht="11.5" x14ac:dyDescent="0.25">
      <c r="B497" s="228"/>
      <c r="C497" s="227"/>
      <c r="D497" s="227"/>
      <c r="E497" s="225"/>
      <c r="F497" s="226"/>
      <c r="G497" s="166"/>
      <c r="H497" s="226"/>
      <c r="I497" s="166"/>
      <c r="J497" s="226"/>
      <c r="K497" s="166"/>
      <c r="L497" s="226"/>
      <c r="M497" s="166"/>
      <c r="N497" s="226"/>
      <c r="O497" s="166"/>
      <c r="P497" s="226"/>
      <c r="Q497" s="166"/>
      <c r="R497" s="226"/>
    </row>
    <row r="498" spans="1:35" ht="11.5" x14ac:dyDescent="0.25">
      <c r="B498" s="229"/>
      <c r="C498" s="227"/>
      <c r="D498" s="227"/>
      <c r="E498" s="225"/>
      <c r="F498" s="226"/>
      <c r="G498" s="166"/>
      <c r="H498" s="226"/>
      <c r="I498" s="166"/>
      <c r="J498" s="226"/>
      <c r="K498" s="166"/>
      <c r="L498" s="226"/>
      <c r="M498" s="166"/>
      <c r="N498" s="226"/>
      <c r="O498" s="166"/>
      <c r="P498" s="226"/>
      <c r="Q498" s="166"/>
      <c r="R498" s="226"/>
    </row>
    <row r="499" spans="1:35" ht="11.5" x14ac:dyDescent="0.25">
      <c r="B499" s="230"/>
      <c r="C499" s="227"/>
      <c r="D499" s="227"/>
      <c r="E499" s="225"/>
      <c r="F499" s="226"/>
      <c r="G499" s="166"/>
      <c r="H499" s="226"/>
      <c r="I499" s="166"/>
      <c r="J499" s="226"/>
      <c r="K499" s="166"/>
      <c r="L499" s="226"/>
      <c r="M499" s="166"/>
      <c r="N499" s="226"/>
      <c r="O499" s="166"/>
      <c r="P499" s="226"/>
      <c r="Q499" s="166"/>
      <c r="R499" s="226"/>
    </row>
    <row r="500" spans="1:35" ht="11.5" x14ac:dyDescent="0.25">
      <c r="B500" s="230"/>
      <c r="C500" s="227"/>
      <c r="D500" s="227"/>
      <c r="E500" s="225"/>
      <c r="F500" s="226"/>
      <c r="G500" s="166"/>
      <c r="H500" s="226"/>
      <c r="I500" s="166"/>
      <c r="J500" s="226"/>
      <c r="K500" s="166"/>
      <c r="L500" s="226"/>
      <c r="M500" s="166"/>
      <c r="N500" s="226"/>
      <c r="O500" s="166"/>
      <c r="P500" s="226"/>
      <c r="Q500" s="166"/>
      <c r="R500" s="226"/>
    </row>
    <row r="501" spans="1:35" ht="11.5" x14ac:dyDescent="0.25">
      <c r="B501" s="231"/>
      <c r="C501" s="166"/>
      <c r="D501" s="225"/>
      <c r="E501" s="225"/>
      <c r="F501" s="226"/>
      <c r="G501" s="166"/>
      <c r="H501" s="226"/>
      <c r="I501" s="166"/>
      <c r="J501" s="226"/>
      <c r="K501" s="166"/>
      <c r="L501" s="226"/>
      <c r="M501" s="166"/>
      <c r="N501" s="226"/>
      <c r="O501" s="166"/>
      <c r="P501" s="226"/>
      <c r="Q501" s="166"/>
      <c r="R501" s="226"/>
    </row>
    <row r="502" spans="1:35" ht="11.5" x14ac:dyDescent="0.25">
      <c r="B502" s="231"/>
      <c r="C502" s="166"/>
      <c r="D502" s="225"/>
      <c r="E502" s="225"/>
      <c r="F502" s="226"/>
      <c r="G502" s="166"/>
      <c r="H502" s="226"/>
      <c r="I502" s="166"/>
      <c r="J502" s="226"/>
      <c r="K502" s="166"/>
      <c r="L502" s="226"/>
      <c r="M502" s="166"/>
      <c r="N502" s="226"/>
      <c r="O502" s="166"/>
      <c r="P502" s="226"/>
      <c r="Q502" s="166"/>
      <c r="R502" s="226"/>
    </row>
    <row r="503" spans="1:35" ht="11.5" x14ac:dyDescent="0.25">
      <c r="B503" s="227"/>
      <c r="C503" s="166"/>
      <c r="D503" s="227"/>
      <c r="E503" s="225"/>
      <c r="F503" s="226"/>
      <c r="G503" s="166"/>
      <c r="H503" s="226"/>
      <c r="I503" s="166"/>
      <c r="J503" s="226"/>
      <c r="K503" s="166"/>
      <c r="L503" s="226"/>
      <c r="M503" s="166"/>
      <c r="N503" s="226"/>
      <c r="O503" s="166"/>
      <c r="P503" s="226"/>
      <c r="Q503" s="166"/>
      <c r="R503" s="226"/>
    </row>
    <row r="504" spans="1:35" ht="11.5" x14ac:dyDescent="0.25">
      <c r="B504" s="230"/>
      <c r="C504" s="227"/>
      <c r="D504" s="227"/>
      <c r="E504" s="225"/>
      <c r="F504" s="226"/>
      <c r="G504" s="166"/>
      <c r="H504" s="226"/>
      <c r="I504" s="166"/>
      <c r="J504" s="226"/>
      <c r="K504" s="166"/>
      <c r="L504" s="226"/>
      <c r="M504" s="166"/>
      <c r="N504" s="226"/>
      <c r="O504" s="166"/>
      <c r="P504" s="226"/>
      <c r="Q504" s="166"/>
      <c r="R504" s="226"/>
    </row>
    <row r="505" spans="1:35" ht="11.5" x14ac:dyDescent="0.25">
      <c r="B505" s="230"/>
      <c r="C505" s="227"/>
      <c r="D505" s="227"/>
      <c r="E505" s="225"/>
      <c r="F505" s="226"/>
      <c r="G505" s="166"/>
      <c r="H505" s="226"/>
      <c r="I505" s="166"/>
      <c r="J505" s="226"/>
      <c r="K505" s="166"/>
      <c r="L505" s="226"/>
      <c r="M505" s="166"/>
      <c r="N505" s="226"/>
      <c r="O505" s="166"/>
      <c r="P505" s="226"/>
      <c r="Q505" s="166"/>
      <c r="R505" s="226"/>
    </row>
    <row r="506" spans="1:35" s="2" customFormat="1" ht="11.5" x14ac:dyDescent="0.25">
      <c r="A506" s="1"/>
      <c r="B506" s="230"/>
      <c r="C506" s="227"/>
      <c r="D506" s="227"/>
      <c r="E506" s="225"/>
      <c r="F506" s="226"/>
      <c r="G506" s="166"/>
      <c r="H506" s="226"/>
      <c r="I506" s="166"/>
      <c r="J506" s="226"/>
      <c r="K506" s="166"/>
      <c r="L506" s="226"/>
      <c r="M506" s="166"/>
      <c r="N506" s="226"/>
      <c r="O506" s="166"/>
      <c r="P506" s="226"/>
      <c r="Q506" s="166"/>
      <c r="R506" s="226"/>
      <c r="S506" s="1"/>
      <c r="T506" s="1"/>
      <c r="U506" s="1"/>
      <c r="V506" s="4"/>
      <c r="W506" s="4"/>
      <c r="X506" s="4"/>
      <c r="Y506" s="4"/>
      <c r="Z506" s="4"/>
      <c r="AA506" s="4"/>
      <c r="AB506" s="1"/>
      <c r="AC506" s="1"/>
      <c r="AD506" s="1"/>
      <c r="AE506" s="1"/>
      <c r="AF506" s="1"/>
      <c r="AG506" s="1"/>
      <c r="AH506" s="1"/>
      <c r="AI506" s="1"/>
    </row>
    <row r="507" spans="1:35" s="2" customFormat="1" ht="11.5" x14ac:dyDescent="0.25">
      <c r="A507" s="1"/>
      <c r="B507" s="230"/>
      <c r="C507" s="227"/>
      <c r="D507" s="227"/>
      <c r="E507" s="225"/>
      <c r="F507" s="226"/>
      <c r="G507" s="166"/>
      <c r="H507" s="226"/>
      <c r="I507" s="166"/>
      <c r="J507" s="226"/>
      <c r="K507" s="166"/>
      <c r="L507" s="226"/>
      <c r="M507" s="166"/>
      <c r="N507" s="226"/>
      <c r="O507" s="166"/>
      <c r="P507" s="226"/>
      <c r="Q507" s="166"/>
      <c r="R507" s="226"/>
      <c r="S507" s="1"/>
      <c r="T507" s="1"/>
      <c r="U507" s="1"/>
      <c r="V507" s="4"/>
      <c r="W507" s="4"/>
      <c r="X507" s="4"/>
      <c r="Y507" s="4"/>
      <c r="Z507" s="4"/>
      <c r="AA507" s="4"/>
      <c r="AB507" s="1"/>
      <c r="AC507" s="1"/>
      <c r="AD507" s="1"/>
      <c r="AE507" s="1"/>
      <c r="AF507" s="1"/>
      <c r="AG507" s="1"/>
      <c r="AH507" s="1"/>
      <c r="AI507" s="1"/>
    </row>
    <row r="508" spans="1:35" s="2" customFormat="1" ht="11.5" x14ac:dyDescent="0.25">
      <c r="A508" s="1"/>
      <c r="B508" s="230"/>
      <c r="C508" s="227"/>
      <c r="D508" s="227"/>
      <c r="E508" s="225"/>
      <c r="F508" s="226"/>
      <c r="G508" s="166"/>
      <c r="H508" s="226"/>
      <c r="I508" s="166"/>
      <c r="J508" s="226"/>
      <c r="K508" s="166"/>
      <c r="L508" s="226"/>
      <c r="M508" s="166"/>
      <c r="N508" s="226"/>
      <c r="O508" s="166"/>
      <c r="P508" s="226"/>
      <c r="Q508" s="166"/>
      <c r="R508" s="226"/>
      <c r="S508" s="1"/>
      <c r="T508" s="1"/>
      <c r="U508" s="1"/>
      <c r="V508" s="4"/>
      <c r="W508" s="4"/>
      <c r="X508" s="4"/>
      <c r="Y508" s="4"/>
      <c r="Z508" s="4"/>
      <c r="AA508" s="4"/>
      <c r="AB508" s="1"/>
      <c r="AC508" s="1"/>
      <c r="AD508" s="1"/>
      <c r="AE508" s="1"/>
      <c r="AF508" s="1"/>
      <c r="AG508" s="1"/>
      <c r="AH508" s="1"/>
      <c r="AI508" s="1"/>
    </row>
    <row r="509" spans="1:35" s="2" customFormat="1" ht="11.5" x14ac:dyDescent="0.25">
      <c r="A509" s="1"/>
      <c r="B509" s="230"/>
      <c r="C509" s="227"/>
      <c r="D509" s="227"/>
      <c r="E509" s="225"/>
      <c r="F509" s="226"/>
      <c r="G509" s="166"/>
      <c r="H509" s="226"/>
      <c r="I509" s="166"/>
      <c r="J509" s="226"/>
      <c r="K509" s="166"/>
      <c r="L509" s="226"/>
      <c r="M509" s="166"/>
      <c r="N509" s="226"/>
      <c r="O509" s="166"/>
      <c r="P509" s="226"/>
      <c r="Q509" s="166"/>
      <c r="R509" s="226"/>
      <c r="S509" s="1"/>
      <c r="T509" s="1"/>
      <c r="U509" s="1"/>
      <c r="V509" s="4"/>
      <c r="W509" s="4"/>
      <c r="X509" s="4"/>
      <c r="Y509" s="4"/>
      <c r="Z509" s="4"/>
      <c r="AA509" s="4"/>
      <c r="AB509" s="1"/>
      <c r="AC509" s="1"/>
      <c r="AD509" s="1"/>
      <c r="AE509" s="1"/>
      <c r="AF509" s="1"/>
      <c r="AG509" s="1"/>
      <c r="AH509" s="1"/>
      <c r="AI509" s="1"/>
    </row>
    <row r="510" spans="1:35" s="2" customFormat="1" ht="11.5" x14ac:dyDescent="0.25">
      <c r="A510" s="1"/>
      <c r="B510" s="230"/>
      <c r="C510" s="227"/>
      <c r="D510" s="227"/>
      <c r="E510" s="225"/>
      <c r="F510" s="226"/>
      <c r="G510" s="166"/>
      <c r="H510" s="226"/>
      <c r="I510" s="166"/>
      <c r="J510" s="226"/>
      <c r="K510" s="166"/>
      <c r="L510" s="226"/>
      <c r="M510" s="166"/>
      <c r="N510" s="226"/>
      <c r="O510" s="166"/>
      <c r="P510" s="226"/>
      <c r="Q510" s="166"/>
      <c r="R510" s="226"/>
      <c r="S510" s="1"/>
      <c r="T510" s="1"/>
      <c r="U510" s="1"/>
      <c r="V510" s="4"/>
      <c r="W510" s="4"/>
      <c r="X510" s="4"/>
      <c r="Y510" s="4"/>
      <c r="Z510" s="4"/>
      <c r="AA510" s="4"/>
      <c r="AB510" s="1"/>
      <c r="AC510" s="1"/>
      <c r="AD510" s="1"/>
      <c r="AE510" s="1"/>
      <c r="AF510" s="1"/>
      <c r="AG510" s="1"/>
      <c r="AH510" s="1"/>
      <c r="AI510" s="1"/>
    </row>
    <row r="511" spans="1:35" s="2" customFormat="1" ht="11.5" x14ac:dyDescent="0.25">
      <c r="A511" s="1"/>
      <c r="B511" s="230"/>
      <c r="C511" s="227"/>
      <c r="D511" s="227"/>
      <c r="E511" s="225"/>
      <c r="F511" s="226"/>
      <c r="G511" s="166"/>
      <c r="H511" s="226"/>
      <c r="I511" s="166"/>
      <c r="J511" s="226"/>
      <c r="K511" s="166"/>
      <c r="L511" s="226"/>
      <c r="M511" s="166"/>
      <c r="N511" s="226"/>
      <c r="O511" s="166"/>
      <c r="P511" s="226"/>
      <c r="Q511" s="166"/>
      <c r="R511" s="226"/>
      <c r="S511" s="1"/>
      <c r="T511" s="1"/>
      <c r="U511" s="1"/>
      <c r="V511" s="4"/>
      <c r="W511" s="4"/>
      <c r="X511" s="4"/>
      <c r="Y511" s="4"/>
      <c r="Z511" s="4"/>
      <c r="AA511" s="4"/>
      <c r="AB511" s="1"/>
      <c r="AC511" s="1"/>
      <c r="AD511" s="1"/>
      <c r="AE511" s="1"/>
      <c r="AF511" s="1"/>
      <c r="AG511" s="1"/>
      <c r="AH511" s="1"/>
      <c r="AI511" s="1"/>
    </row>
    <row r="512" spans="1:35" s="2" customFormat="1" ht="11.5" x14ac:dyDescent="0.25">
      <c r="A512" s="1"/>
      <c r="B512" s="230"/>
      <c r="C512" s="227"/>
      <c r="D512" s="227"/>
      <c r="E512" s="225"/>
      <c r="F512" s="226"/>
      <c r="G512" s="166"/>
      <c r="H512" s="226"/>
      <c r="I512" s="166"/>
      <c r="J512" s="226"/>
      <c r="K512" s="166"/>
      <c r="L512" s="226"/>
      <c r="M512" s="166"/>
      <c r="N512" s="226"/>
      <c r="O512" s="166"/>
      <c r="P512" s="226"/>
      <c r="Q512" s="166"/>
      <c r="R512" s="226"/>
      <c r="S512" s="1"/>
      <c r="T512" s="1"/>
      <c r="U512" s="1"/>
      <c r="V512" s="4"/>
      <c r="W512" s="4"/>
      <c r="X512" s="4"/>
      <c r="Y512" s="4"/>
      <c r="Z512" s="4"/>
      <c r="AA512" s="4"/>
      <c r="AB512" s="1"/>
      <c r="AC512" s="1"/>
      <c r="AD512" s="1"/>
      <c r="AE512" s="1"/>
      <c r="AF512" s="1"/>
      <c r="AG512" s="1"/>
      <c r="AH512" s="1"/>
      <c r="AI512" s="1"/>
    </row>
    <row r="513" spans="1:35" s="2" customFormat="1" ht="11.5" x14ac:dyDescent="0.25">
      <c r="A513" s="1"/>
      <c r="B513" s="230"/>
      <c r="C513" s="227"/>
      <c r="D513" s="227"/>
      <c r="E513" s="225"/>
      <c r="F513" s="226"/>
      <c r="G513" s="166"/>
      <c r="H513" s="226"/>
      <c r="I513" s="166"/>
      <c r="J513" s="226"/>
      <c r="K513" s="166"/>
      <c r="L513" s="226"/>
      <c r="M513" s="166"/>
      <c r="N513" s="226"/>
      <c r="O513" s="166"/>
      <c r="P513" s="226"/>
      <c r="Q513" s="166"/>
      <c r="R513" s="226"/>
      <c r="S513" s="1"/>
      <c r="T513" s="1"/>
      <c r="U513" s="1"/>
      <c r="V513" s="4"/>
      <c r="W513" s="4"/>
      <c r="X513" s="4"/>
      <c r="Y513" s="4"/>
      <c r="Z513" s="4"/>
      <c r="AA513" s="4"/>
      <c r="AB513" s="1"/>
      <c r="AC513" s="1"/>
      <c r="AD513" s="1"/>
      <c r="AE513" s="1"/>
      <c r="AF513" s="1"/>
      <c r="AG513" s="1"/>
      <c r="AH513" s="1"/>
      <c r="AI513" s="1"/>
    </row>
    <row r="514" spans="1:35" s="2" customFormat="1" ht="11.5" x14ac:dyDescent="0.25">
      <c r="A514" s="1"/>
      <c r="B514" s="230"/>
      <c r="C514" s="227"/>
      <c r="D514" s="227"/>
      <c r="E514" s="225"/>
      <c r="F514" s="226"/>
      <c r="G514" s="166"/>
      <c r="H514" s="226"/>
      <c r="I514" s="166"/>
      <c r="J514" s="226"/>
      <c r="K514" s="166"/>
      <c r="L514" s="226"/>
      <c r="M514" s="166"/>
      <c r="N514" s="226"/>
      <c r="O514" s="166"/>
      <c r="P514" s="226"/>
      <c r="Q514" s="166"/>
      <c r="R514" s="226"/>
      <c r="S514" s="1"/>
      <c r="T514" s="1"/>
      <c r="U514" s="1"/>
      <c r="V514" s="4"/>
      <c r="W514" s="4"/>
      <c r="X514" s="4"/>
      <c r="Y514" s="4"/>
      <c r="Z514" s="4"/>
      <c r="AA514" s="4"/>
      <c r="AB514" s="1"/>
      <c r="AC514" s="1"/>
      <c r="AD514" s="1"/>
      <c r="AE514" s="1"/>
      <c r="AF514" s="1"/>
      <c r="AG514" s="1"/>
      <c r="AH514" s="1"/>
      <c r="AI514" s="1"/>
    </row>
    <row r="515" spans="1:35" s="2" customFormat="1" ht="11.5" x14ac:dyDescent="0.25">
      <c r="A515" s="1"/>
      <c r="B515" s="230"/>
      <c r="C515" s="227"/>
      <c r="D515" s="227"/>
      <c r="E515" s="225"/>
      <c r="F515" s="226"/>
      <c r="G515" s="166"/>
      <c r="H515" s="226"/>
      <c r="I515" s="166"/>
      <c r="J515" s="226"/>
      <c r="K515" s="166"/>
      <c r="L515" s="226"/>
      <c r="M515" s="166"/>
      <c r="N515" s="226"/>
      <c r="O515" s="166"/>
      <c r="P515" s="226"/>
      <c r="Q515" s="166"/>
      <c r="R515" s="226"/>
      <c r="S515" s="1"/>
      <c r="T515" s="1"/>
      <c r="U515" s="1"/>
      <c r="V515" s="4"/>
      <c r="W515" s="4"/>
      <c r="X515" s="4"/>
      <c r="Y515" s="4"/>
      <c r="Z515" s="4"/>
      <c r="AA515" s="4"/>
      <c r="AB515" s="1"/>
      <c r="AC515" s="1"/>
      <c r="AD515" s="1"/>
      <c r="AE515" s="1"/>
      <c r="AF515" s="1"/>
      <c r="AG515" s="1"/>
      <c r="AH515" s="1"/>
      <c r="AI515" s="1"/>
    </row>
    <row r="516" spans="1:35" s="2" customFormat="1" ht="11.5" x14ac:dyDescent="0.25">
      <c r="A516" s="1"/>
      <c r="B516" s="230"/>
      <c r="C516" s="227"/>
      <c r="D516" s="227"/>
      <c r="E516" s="225"/>
      <c r="F516" s="226"/>
      <c r="G516" s="166"/>
      <c r="H516" s="226"/>
      <c r="I516" s="166"/>
      <c r="J516" s="226"/>
      <c r="K516" s="166"/>
      <c r="L516" s="226"/>
      <c r="M516" s="166"/>
      <c r="N516" s="226"/>
      <c r="O516" s="166"/>
      <c r="P516" s="226"/>
      <c r="Q516" s="166"/>
      <c r="R516" s="226"/>
      <c r="S516" s="1"/>
      <c r="T516" s="1"/>
      <c r="U516" s="1"/>
      <c r="V516" s="4"/>
      <c r="W516" s="4"/>
      <c r="X516" s="4"/>
      <c r="Y516" s="4"/>
      <c r="Z516" s="4"/>
      <c r="AA516" s="4"/>
      <c r="AB516" s="1"/>
      <c r="AC516" s="1"/>
      <c r="AD516" s="1"/>
      <c r="AE516" s="1"/>
      <c r="AF516" s="1"/>
      <c r="AG516" s="1"/>
      <c r="AH516" s="1"/>
      <c r="AI516" s="1"/>
    </row>
    <row r="517" spans="1:35" s="2" customFormat="1" ht="11.5" x14ac:dyDescent="0.25">
      <c r="A517" s="1"/>
      <c r="B517" s="230"/>
      <c r="C517" s="227"/>
      <c r="D517" s="227"/>
      <c r="E517" s="225"/>
      <c r="F517" s="226"/>
      <c r="G517" s="166"/>
      <c r="H517" s="226"/>
      <c r="I517" s="166"/>
      <c r="J517" s="226"/>
      <c r="K517" s="166"/>
      <c r="L517" s="226"/>
      <c r="M517" s="166"/>
      <c r="N517" s="226"/>
      <c r="O517" s="166"/>
      <c r="P517" s="226"/>
      <c r="Q517" s="166"/>
      <c r="R517" s="226"/>
      <c r="S517" s="1"/>
      <c r="T517" s="1"/>
      <c r="U517" s="1"/>
      <c r="V517" s="4"/>
      <c r="W517" s="4"/>
      <c r="X517" s="4"/>
      <c r="Y517" s="4"/>
      <c r="Z517" s="4"/>
      <c r="AA517" s="4"/>
      <c r="AB517" s="1"/>
      <c r="AC517" s="1"/>
      <c r="AD517" s="1"/>
      <c r="AE517" s="1"/>
      <c r="AF517" s="1"/>
      <c r="AG517" s="1"/>
      <c r="AH517" s="1"/>
      <c r="AI517" s="1"/>
    </row>
    <row r="518" spans="1:35" s="2" customFormat="1" ht="11.5" x14ac:dyDescent="0.25">
      <c r="A518" s="1"/>
      <c r="B518" s="230"/>
      <c r="C518" s="227"/>
      <c r="D518" s="227"/>
      <c r="E518" s="225"/>
      <c r="F518" s="226"/>
      <c r="G518" s="166"/>
      <c r="H518" s="226"/>
      <c r="I518" s="166"/>
      <c r="J518" s="226"/>
      <c r="K518" s="166"/>
      <c r="L518" s="226"/>
      <c r="M518" s="166"/>
      <c r="N518" s="226"/>
      <c r="O518" s="166"/>
      <c r="P518" s="226"/>
      <c r="Q518" s="166"/>
      <c r="R518" s="226"/>
      <c r="S518" s="1"/>
      <c r="T518" s="1"/>
      <c r="U518" s="1"/>
      <c r="V518" s="4"/>
      <c r="W518" s="4"/>
      <c r="X518" s="4"/>
      <c r="Y518" s="4"/>
      <c r="Z518" s="4"/>
      <c r="AA518" s="4"/>
      <c r="AB518" s="1"/>
      <c r="AC518" s="1"/>
      <c r="AD518" s="1"/>
      <c r="AE518" s="1"/>
      <c r="AF518" s="1"/>
      <c r="AG518" s="1"/>
      <c r="AH518" s="1"/>
      <c r="AI518" s="1"/>
    </row>
    <row r="519" spans="1:35" s="2" customFormat="1" ht="11.5" x14ac:dyDescent="0.25">
      <c r="A519" s="1"/>
      <c r="B519" s="230"/>
      <c r="C519" s="227"/>
      <c r="D519" s="227"/>
      <c r="E519" s="225"/>
      <c r="F519" s="226"/>
      <c r="G519" s="166"/>
      <c r="H519" s="226"/>
      <c r="I519" s="166"/>
      <c r="J519" s="226"/>
      <c r="K519" s="166"/>
      <c r="L519" s="226"/>
      <c r="M519" s="166"/>
      <c r="N519" s="226"/>
      <c r="O519" s="166"/>
      <c r="P519" s="226"/>
      <c r="Q519" s="166"/>
      <c r="R519" s="226"/>
      <c r="S519" s="1"/>
      <c r="T519" s="1"/>
      <c r="U519" s="1"/>
      <c r="V519" s="4"/>
      <c r="W519" s="4"/>
      <c r="X519" s="4"/>
      <c r="Y519" s="4"/>
      <c r="Z519" s="4"/>
      <c r="AA519" s="4"/>
      <c r="AB519" s="1"/>
      <c r="AC519" s="1"/>
      <c r="AD519" s="1"/>
      <c r="AE519" s="1"/>
      <c r="AF519" s="1"/>
      <c r="AG519" s="1"/>
      <c r="AH519" s="1"/>
      <c r="AI519" s="1"/>
    </row>
    <row r="520" spans="1:35" s="2" customFormat="1" ht="11.5" x14ac:dyDescent="0.25">
      <c r="A520" s="1"/>
      <c r="B520" s="230"/>
      <c r="C520" s="227"/>
      <c r="D520" s="227"/>
      <c r="E520" s="225"/>
      <c r="F520" s="226"/>
      <c r="G520" s="166"/>
      <c r="H520" s="226"/>
      <c r="I520" s="166"/>
      <c r="J520" s="226"/>
      <c r="K520" s="166"/>
      <c r="L520" s="226"/>
      <c r="M520" s="166"/>
      <c r="N520" s="226"/>
      <c r="O520" s="166"/>
      <c r="P520" s="226"/>
      <c r="Q520" s="166"/>
      <c r="R520" s="226"/>
      <c r="S520" s="1"/>
      <c r="T520" s="1"/>
      <c r="U520" s="1"/>
      <c r="V520" s="4"/>
      <c r="W520" s="4"/>
      <c r="X520" s="4"/>
      <c r="Y520" s="4"/>
      <c r="Z520" s="4"/>
      <c r="AA520" s="4"/>
      <c r="AB520" s="1"/>
      <c r="AC520" s="1"/>
      <c r="AD520" s="1"/>
      <c r="AE520" s="1"/>
      <c r="AF520" s="1"/>
      <c r="AG520" s="1"/>
      <c r="AH520" s="1"/>
      <c r="AI520" s="1"/>
    </row>
    <row r="521" spans="1:35" s="2" customFormat="1" ht="11.5" x14ac:dyDescent="0.25">
      <c r="A521" s="1"/>
      <c r="B521" s="230"/>
      <c r="C521" s="227"/>
      <c r="D521" s="227"/>
      <c r="E521" s="225"/>
      <c r="F521" s="226"/>
      <c r="G521" s="166"/>
      <c r="H521" s="226"/>
      <c r="I521" s="166"/>
      <c r="J521" s="226"/>
      <c r="K521" s="166"/>
      <c r="L521" s="226"/>
      <c r="M521" s="166"/>
      <c r="N521" s="226"/>
      <c r="O521" s="166"/>
      <c r="P521" s="226"/>
      <c r="Q521" s="166"/>
      <c r="R521" s="226"/>
      <c r="S521" s="1"/>
      <c r="T521" s="1"/>
      <c r="U521" s="1"/>
      <c r="V521" s="4"/>
      <c r="W521" s="4"/>
      <c r="X521" s="4"/>
      <c r="Y521" s="4"/>
      <c r="Z521" s="4"/>
      <c r="AA521" s="4"/>
      <c r="AB521" s="1"/>
      <c r="AC521" s="1"/>
      <c r="AD521" s="1"/>
      <c r="AE521" s="1"/>
      <c r="AF521" s="1"/>
      <c r="AG521" s="1"/>
      <c r="AH521" s="1"/>
      <c r="AI521" s="1"/>
    </row>
    <row r="522" spans="1:35" s="2" customFormat="1" ht="11.5" x14ac:dyDescent="0.25">
      <c r="A522" s="1"/>
      <c r="B522" s="230"/>
      <c r="C522" s="227"/>
      <c r="D522" s="227"/>
      <c r="E522" s="225"/>
      <c r="F522" s="226"/>
      <c r="G522" s="166"/>
      <c r="H522" s="226"/>
      <c r="I522" s="166"/>
      <c r="J522" s="226"/>
      <c r="K522" s="166"/>
      <c r="L522" s="226"/>
      <c r="M522" s="166"/>
      <c r="N522" s="226"/>
      <c r="O522" s="166"/>
      <c r="P522" s="226"/>
      <c r="Q522" s="166"/>
      <c r="R522" s="226"/>
      <c r="S522" s="1"/>
      <c r="T522" s="1"/>
      <c r="U522" s="1"/>
      <c r="V522" s="4"/>
      <c r="W522" s="4"/>
      <c r="X522" s="4"/>
      <c r="Y522" s="4"/>
      <c r="Z522" s="4"/>
      <c r="AA522" s="4"/>
      <c r="AB522" s="1"/>
      <c r="AC522" s="1"/>
      <c r="AD522" s="1"/>
      <c r="AE522" s="1"/>
      <c r="AF522" s="1"/>
      <c r="AG522" s="1"/>
      <c r="AH522" s="1"/>
      <c r="AI522" s="1"/>
    </row>
    <row r="523" spans="1:35" s="2" customFormat="1" ht="11.5" x14ac:dyDescent="0.25">
      <c r="A523" s="1"/>
      <c r="B523" s="230"/>
      <c r="C523" s="227"/>
      <c r="D523" s="227"/>
      <c r="E523" s="225"/>
      <c r="F523" s="226"/>
      <c r="G523" s="166"/>
      <c r="H523" s="226"/>
      <c r="I523" s="166"/>
      <c r="J523" s="226"/>
      <c r="K523" s="166"/>
      <c r="L523" s="226"/>
      <c r="M523" s="166"/>
      <c r="N523" s="226"/>
      <c r="O523" s="166"/>
      <c r="P523" s="226"/>
      <c r="Q523" s="166"/>
      <c r="R523" s="226"/>
      <c r="S523" s="1"/>
      <c r="T523" s="1"/>
      <c r="U523" s="1"/>
      <c r="V523" s="4"/>
      <c r="W523" s="4"/>
      <c r="X523" s="4"/>
      <c r="Y523" s="4"/>
      <c r="Z523" s="4"/>
      <c r="AA523" s="4"/>
      <c r="AB523" s="1"/>
      <c r="AC523" s="1"/>
      <c r="AD523" s="1"/>
      <c r="AE523" s="1"/>
      <c r="AF523" s="1"/>
      <c r="AG523" s="1"/>
      <c r="AH523" s="1"/>
      <c r="AI523" s="1"/>
    </row>
    <row r="524" spans="1:35" s="2" customFormat="1" ht="11.5" x14ac:dyDescent="0.25">
      <c r="A524" s="1"/>
      <c r="B524" s="230"/>
      <c r="C524" s="227"/>
      <c r="D524" s="227"/>
      <c r="E524" s="225"/>
      <c r="F524" s="226"/>
      <c r="G524" s="166"/>
      <c r="H524" s="226"/>
      <c r="I524" s="166"/>
      <c r="J524" s="226"/>
      <c r="K524" s="166"/>
      <c r="L524" s="226"/>
      <c r="M524" s="166"/>
      <c r="N524" s="226"/>
      <c r="O524" s="166"/>
      <c r="P524" s="226"/>
      <c r="Q524" s="166"/>
      <c r="R524" s="226"/>
      <c r="S524" s="1"/>
      <c r="T524" s="1"/>
      <c r="U524" s="1"/>
      <c r="V524" s="4"/>
      <c r="W524" s="4"/>
      <c r="X524" s="4"/>
      <c r="Y524" s="4"/>
      <c r="Z524" s="4"/>
      <c r="AA524" s="4"/>
      <c r="AB524" s="1"/>
      <c r="AC524" s="1"/>
      <c r="AD524" s="1"/>
      <c r="AE524" s="1"/>
      <c r="AF524" s="1"/>
      <c r="AG524" s="1"/>
      <c r="AH524" s="1"/>
      <c r="AI524" s="1"/>
    </row>
    <row r="525" spans="1:35" s="2" customFormat="1" ht="11.5" x14ac:dyDescent="0.25">
      <c r="A525" s="1"/>
      <c r="B525" s="230"/>
      <c r="C525" s="227"/>
      <c r="D525" s="227"/>
      <c r="E525" s="225"/>
      <c r="F525" s="226"/>
      <c r="G525" s="166"/>
      <c r="H525" s="226"/>
      <c r="I525" s="166"/>
      <c r="J525" s="226"/>
      <c r="K525" s="166"/>
      <c r="L525" s="226"/>
      <c r="M525" s="166"/>
      <c r="N525" s="226"/>
      <c r="O525" s="166"/>
      <c r="P525" s="226"/>
      <c r="Q525" s="166"/>
      <c r="R525" s="226"/>
      <c r="S525" s="1"/>
      <c r="T525" s="1"/>
      <c r="U525" s="1"/>
      <c r="V525" s="4"/>
      <c r="W525" s="4"/>
      <c r="X525" s="4"/>
      <c r="Y525" s="4"/>
      <c r="Z525" s="4"/>
      <c r="AA525" s="4"/>
      <c r="AB525" s="1"/>
      <c r="AC525" s="1"/>
      <c r="AD525" s="1"/>
      <c r="AE525" s="1"/>
      <c r="AF525" s="1"/>
      <c r="AG525" s="1"/>
      <c r="AH525" s="1"/>
      <c r="AI525" s="1"/>
    </row>
    <row r="526" spans="1:35" s="2" customFormat="1" ht="11.5" x14ac:dyDescent="0.25">
      <c r="A526" s="1"/>
      <c r="B526" s="230"/>
      <c r="C526" s="227"/>
      <c r="D526" s="227"/>
      <c r="E526" s="225"/>
      <c r="F526" s="226"/>
      <c r="G526" s="166"/>
      <c r="H526" s="226"/>
      <c r="I526" s="166"/>
      <c r="J526" s="226"/>
      <c r="K526" s="166"/>
      <c r="L526" s="226"/>
      <c r="M526" s="166"/>
      <c r="N526" s="226"/>
      <c r="O526" s="166"/>
      <c r="P526" s="226"/>
      <c r="Q526" s="166"/>
      <c r="R526" s="226"/>
      <c r="S526" s="1"/>
      <c r="T526" s="1"/>
      <c r="U526" s="1"/>
      <c r="V526" s="4"/>
      <c r="W526" s="4"/>
      <c r="X526" s="4"/>
      <c r="Y526" s="4"/>
      <c r="Z526" s="4"/>
      <c r="AA526" s="4"/>
      <c r="AB526" s="1"/>
      <c r="AC526" s="1"/>
      <c r="AD526" s="1"/>
      <c r="AE526" s="1"/>
      <c r="AF526" s="1"/>
      <c r="AG526" s="1"/>
      <c r="AH526" s="1"/>
      <c r="AI526" s="1"/>
    </row>
    <row r="527" spans="1:35" s="2" customFormat="1" ht="11.5" x14ac:dyDescent="0.25">
      <c r="A527" s="1"/>
      <c r="B527" s="230"/>
      <c r="C527" s="227"/>
      <c r="D527" s="227"/>
      <c r="E527" s="225"/>
      <c r="F527" s="226"/>
      <c r="G527" s="166"/>
      <c r="H527" s="226"/>
      <c r="I527" s="166"/>
      <c r="J527" s="226"/>
      <c r="K527" s="166"/>
      <c r="L527" s="226"/>
      <c r="M527" s="166"/>
      <c r="N527" s="226"/>
      <c r="O527" s="166"/>
      <c r="P527" s="226"/>
      <c r="Q527" s="166"/>
      <c r="R527" s="226"/>
      <c r="S527" s="1"/>
      <c r="T527" s="1"/>
      <c r="U527" s="1"/>
      <c r="V527" s="4"/>
      <c r="W527" s="4"/>
      <c r="X527" s="4"/>
      <c r="Y527" s="4"/>
      <c r="Z527" s="4"/>
      <c r="AA527" s="4"/>
      <c r="AB527" s="1"/>
      <c r="AC527" s="1"/>
      <c r="AD527" s="1"/>
      <c r="AE527" s="1"/>
      <c r="AF527" s="1"/>
      <c r="AG527" s="1"/>
      <c r="AH527" s="1"/>
      <c r="AI527" s="1"/>
    </row>
    <row r="528" spans="1:35" s="2" customFormat="1" ht="11.5" x14ac:dyDescent="0.25">
      <c r="A528" s="1"/>
      <c r="B528" s="230"/>
      <c r="C528" s="227"/>
      <c r="D528" s="227"/>
      <c r="E528" s="225"/>
      <c r="F528" s="226"/>
      <c r="G528" s="166"/>
      <c r="H528" s="226"/>
      <c r="I528" s="166"/>
      <c r="J528" s="226"/>
      <c r="K528" s="166"/>
      <c r="L528" s="226"/>
      <c r="M528" s="166"/>
      <c r="N528" s="226"/>
      <c r="O528" s="166"/>
      <c r="P528" s="226"/>
      <c r="Q528" s="166"/>
      <c r="R528" s="226"/>
      <c r="S528" s="1"/>
      <c r="T528" s="1"/>
      <c r="U528" s="1"/>
      <c r="V528" s="4"/>
      <c r="W528" s="4"/>
      <c r="X528" s="4"/>
      <c r="Y528" s="4"/>
      <c r="Z528" s="4"/>
      <c r="AA528" s="4"/>
      <c r="AB528" s="1"/>
      <c r="AC528" s="1"/>
      <c r="AD528" s="1"/>
      <c r="AE528" s="1"/>
      <c r="AF528" s="1"/>
      <c r="AG528" s="1"/>
      <c r="AH528" s="1"/>
      <c r="AI528" s="1"/>
    </row>
    <row r="529" spans="1:35" s="2" customFormat="1" ht="11.5" x14ac:dyDescent="0.25">
      <c r="A529" s="1"/>
      <c r="B529" s="230"/>
      <c r="C529" s="227"/>
      <c r="D529" s="227"/>
      <c r="E529" s="225"/>
      <c r="F529" s="226"/>
      <c r="G529" s="166"/>
      <c r="H529" s="226"/>
      <c r="I529" s="166"/>
      <c r="J529" s="226"/>
      <c r="K529" s="166"/>
      <c r="L529" s="226"/>
      <c r="M529" s="166"/>
      <c r="N529" s="226"/>
      <c r="O529" s="166"/>
      <c r="P529" s="226"/>
      <c r="Q529" s="166"/>
      <c r="R529" s="226"/>
      <c r="S529" s="1"/>
      <c r="T529" s="1"/>
      <c r="U529" s="1"/>
      <c r="V529" s="4"/>
      <c r="W529" s="4"/>
      <c r="X529" s="4"/>
      <c r="Y529" s="4"/>
      <c r="Z529" s="4"/>
      <c r="AA529" s="4"/>
      <c r="AB529" s="1"/>
      <c r="AC529" s="1"/>
      <c r="AD529" s="1"/>
      <c r="AE529" s="1"/>
      <c r="AF529" s="1"/>
      <c r="AG529" s="1"/>
      <c r="AH529" s="1"/>
      <c r="AI529" s="1"/>
    </row>
    <row r="530" spans="1:35" s="2" customFormat="1" ht="11.5" x14ac:dyDescent="0.25">
      <c r="A530" s="1"/>
      <c r="B530" s="230"/>
      <c r="C530" s="227"/>
      <c r="D530" s="227"/>
      <c r="E530" s="225"/>
      <c r="F530" s="226"/>
      <c r="G530" s="166"/>
      <c r="H530" s="226"/>
      <c r="I530" s="166"/>
      <c r="J530" s="226"/>
      <c r="K530" s="166"/>
      <c r="L530" s="226"/>
      <c r="M530" s="166"/>
      <c r="N530" s="226"/>
      <c r="O530" s="166"/>
      <c r="P530" s="226"/>
      <c r="Q530" s="166"/>
      <c r="R530" s="226"/>
      <c r="S530" s="1"/>
      <c r="T530" s="1"/>
      <c r="U530" s="1"/>
      <c r="V530" s="4"/>
      <c r="W530" s="4"/>
      <c r="X530" s="4"/>
      <c r="Y530" s="4"/>
      <c r="Z530" s="4"/>
      <c r="AA530" s="4"/>
      <c r="AB530" s="1"/>
      <c r="AC530" s="1"/>
      <c r="AD530" s="1"/>
      <c r="AE530" s="1"/>
      <c r="AF530" s="1"/>
      <c r="AG530" s="1"/>
      <c r="AH530" s="1"/>
      <c r="AI530" s="1"/>
    </row>
    <row r="531" spans="1:35" s="2" customFormat="1" ht="11.5" x14ac:dyDescent="0.25">
      <c r="A531" s="1"/>
      <c r="B531" s="230"/>
      <c r="C531" s="227"/>
      <c r="D531" s="227"/>
      <c r="E531" s="225"/>
      <c r="F531" s="226"/>
      <c r="G531" s="166"/>
      <c r="H531" s="226"/>
      <c r="I531" s="166"/>
      <c r="J531" s="226"/>
      <c r="K531" s="166"/>
      <c r="L531" s="226"/>
      <c r="M531" s="166"/>
      <c r="N531" s="226"/>
      <c r="O531" s="166"/>
      <c r="P531" s="226"/>
      <c r="Q531" s="166"/>
      <c r="R531" s="226"/>
      <c r="S531" s="1"/>
      <c r="T531" s="1"/>
      <c r="U531" s="1"/>
      <c r="V531" s="4"/>
      <c r="W531" s="4"/>
      <c r="X531" s="4"/>
      <c r="Y531" s="4"/>
      <c r="Z531" s="4"/>
      <c r="AA531" s="4"/>
      <c r="AB531" s="1"/>
      <c r="AC531" s="1"/>
      <c r="AD531" s="1"/>
      <c r="AE531" s="1"/>
      <c r="AF531" s="1"/>
      <c r="AG531" s="1"/>
      <c r="AH531" s="1"/>
      <c r="AI531" s="1"/>
    </row>
    <row r="532" spans="1:35" s="2" customFormat="1" ht="11.5" x14ac:dyDescent="0.25">
      <c r="A532" s="1"/>
      <c r="B532" s="230"/>
      <c r="C532" s="227"/>
      <c r="D532" s="227"/>
      <c r="E532" s="225"/>
      <c r="F532" s="226"/>
      <c r="G532" s="166"/>
      <c r="H532" s="226"/>
      <c r="I532" s="166"/>
      <c r="J532" s="226"/>
      <c r="K532" s="166"/>
      <c r="L532" s="226"/>
      <c r="M532" s="166"/>
      <c r="N532" s="226"/>
      <c r="O532" s="166"/>
      <c r="P532" s="226"/>
      <c r="Q532" s="166"/>
      <c r="R532" s="226"/>
      <c r="S532" s="1"/>
      <c r="T532" s="1"/>
      <c r="U532" s="1"/>
      <c r="V532" s="4"/>
      <c r="W532" s="4"/>
      <c r="X532" s="4"/>
      <c r="Y532" s="4"/>
      <c r="Z532" s="4"/>
      <c r="AA532" s="4"/>
      <c r="AB532" s="1"/>
      <c r="AC532" s="1"/>
      <c r="AD532" s="1"/>
      <c r="AE532" s="1"/>
      <c r="AF532" s="1"/>
      <c r="AG532" s="1"/>
      <c r="AH532" s="1"/>
      <c r="AI532" s="1"/>
    </row>
    <row r="533" spans="1:35" s="2" customFormat="1" ht="11.5" x14ac:dyDescent="0.25">
      <c r="A533" s="1"/>
      <c r="B533" s="230"/>
      <c r="C533" s="227"/>
      <c r="D533" s="227"/>
      <c r="E533" s="225"/>
      <c r="F533" s="226"/>
      <c r="G533" s="166"/>
      <c r="H533" s="226"/>
      <c r="I533" s="166"/>
      <c r="J533" s="226"/>
      <c r="K533" s="166"/>
      <c r="L533" s="226"/>
      <c r="M533" s="166"/>
      <c r="N533" s="226"/>
      <c r="O533" s="166"/>
      <c r="P533" s="226"/>
      <c r="Q533" s="166"/>
      <c r="R533" s="226"/>
      <c r="S533" s="1"/>
      <c r="T533" s="1"/>
      <c r="U533" s="1"/>
      <c r="V533" s="4"/>
      <c r="W533" s="4"/>
      <c r="X533" s="4"/>
      <c r="Y533" s="4"/>
      <c r="Z533" s="4"/>
      <c r="AA533" s="4"/>
      <c r="AB533" s="1"/>
      <c r="AC533" s="1"/>
      <c r="AD533" s="1"/>
      <c r="AE533" s="1"/>
      <c r="AF533" s="1"/>
      <c r="AG533" s="1"/>
      <c r="AH533" s="1"/>
      <c r="AI533" s="1"/>
    </row>
    <row r="534" spans="1:35" s="2" customFormat="1" ht="11.5" x14ac:dyDescent="0.25">
      <c r="A534" s="1"/>
      <c r="B534" s="230"/>
      <c r="C534" s="227"/>
      <c r="D534" s="227"/>
      <c r="E534" s="225"/>
      <c r="F534" s="226"/>
      <c r="G534" s="166"/>
      <c r="H534" s="226"/>
      <c r="I534" s="166"/>
      <c r="J534" s="226"/>
      <c r="K534" s="166"/>
      <c r="L534" s="226"/>
      <c r="M534" s="166"/>
      <c r="N534" s="226"/>
      <c r="O534" s="166"/>
      <c r="P534" s="226"/>
      <c r="Q534" s="166"/>
      <c r="R534" s="226"/>
      <c r="S534" s="1"/>
      <c r="T534" s="1"/>
      <c r="U534" s="1"/>
      <c r="V534" s="4"/>
      <c r="W534" s="4"/>
      <c r="X534" s="4"/>
      <c r="Y534" s="4"/>
      <c r="Z534" s="4"/>
      <c r="AA534" s="4"/>
      <c r="AB534" s="1"/>
      <c r="AC534" s="1"/>
      <c r="AD534" s="1"/>
      <c r="AE534" s="1"/>
      <c r="AF534" s="1"/>
      <c r="AG534" s="1"/>
      <c r="AH534" s="1"/>
      <c r="AI534" s="1"/>
    </row>
    <row r="535" spans="1:35" s="2" customFormat="1" ht="11.5" x14ac:dyDescent="0.25">
      <c r="A535" s="1"/>
      <c r="B535" s="230"/>
      <c r="C535" s="227"/>
      <c r="D535" s="227"/>
      <c r="E535" s="225"/>
      <c r="F535" s="226"/>
      <c r="G535" s="166"/>
      <c r="H535" s="226"/>
      <c r="I535" s="166"/>
      <c r="J535" s="226"/>
      <c r="K535" s="166"/>
      <c r="L535" s="226"/>
      <c r="M535" s="166"/>
      <c r="N535" s="226"/>
      <c r="O535" s="166"/>
      <c r="P535" s="226"/>
      <c r="Q535" s="166"/>
      <c r="R535" s="226"/>
      <c r="S535" s="1"/>
      <c r="T535" s="1"/>
      <c r="U535" s="1"/>
      <c r="V535" s="4"/>
      <c r="W535" s="4"/>
      <c r="X535" s="4"/>
      <c r="Y535" s="4"/>
      <c r="Z535" s="4"/>
      <c r="AA535" s="4"/>
      <c r="AB535" s="1"/>
      <c r="AC535" s="1"/>
      <c r="AD535" s="1"/>
      <c r="AE535" s="1"/>
      <c r="AF535" s="1"/>
      <c r="AG535" s="1"/>
      <c r="AH535" s="1"/>
      <c r="AI535" s="1"/>
    </row>
    <row r="536" spans="1:35" s="2" customFormat="1" ht="11.5" x14ac:dyDescent="0.25">
      <c r="A536" s="1"/>
      <c r="B536" s="230"/>
      <c r="C536" s="227"/>
      <c r="D536" s="227"/>
      <c r="E536" s="225"/>
      <c r="F536" s="226"/>
      <c r="G536" s="166"/>
      <c r="H536" s="226"/>
      <c r="I536" s="166"/>
      <c r="J536" s="226"/>
      <c r="K536" s="166"/>
      <c r="L536" s="226"/>
      <c r="M536" s="166"/>
      <c r="N536" s="226"/>
      <c r="O536" s="166"/>
      <c r="P536" s="226"/>
      <c r="Q536" s="166"/>
      <c r="R536" s="226"/>
      <c r="S536" s="1"/>
      <c r="T536" s="1"/>
      <c r="U536" s="1"/>
      <c r="V536" s="4"/>
      <c r="W536" s="4"/>
      <c r="X536" s="4"/>
      <c r="Y536" s="4"/>
      <c r="Z536" s="4"/>
      <c r="AA536" s="4"/>
      <c r="AB536" s="1"/>
      <c r="AC536" s="1"/>
      <c r="AD536" s="1"/>
      <c r="AE536" s="1"/>
      <c r="AF536" s="1"/>
      <c r="AG536" s="1"/>
      <c r="AH536" s="1"/>
      <c r="AI536" s="1"/>
    </row>
    <row r="537" spans="1:35" s="2" customFormat="1" ht="11.5" x14ac:dyDescent="0.25">
      <c r="A537" s="1"/>
      <c r="B537" s="230"/>
      <c r="C537" s="227"/>
      <c r="D537" s="227"/>
      <c r="E537" s="225"/>
      <c r="F537" s="226"/>
      <c r="G537" s="166"/>
      <c r="H537" s="226"/>
      <c r="I537" s="166"/>
      <c r="J537" s="226"/>
      <c r="K537" s="166"/>
      <c r="L537" s="226"/>
      <c r="M537" s="166"/>
      <c r="N537" s="226"/>
      <c r="O537" s="166"/>
      <c r="P537" s="226"/>
      <c r="Q537" s="166"/>
      <c r="R537" s="226"/>
      <c r="S537" s="1"/>
      <c r="T537" s="1"/>
      <c r="U537" s="1"/>
      <c r="V537" s="4"/>
      <c r="W537" s="4"/>
      <c r="X537" s="4"/>
      <c r="Y537" s="4"/>
      <c r="Z537" s="4"/>
      <c r="AA537" s="4"/>
      <c r="AB537" s="1"/>
      <c r="AC537" s="1"/>
      <c r="AD537" s="1"/>
      <c r="AE537" s="1"/>
      <c r="AF537" s="1"/>
      <c r="AG537" s="1"/>
      <c r="AH537" s="1"/>
      <c r="AI537" s="1"/>
    </row>
    <row r="538" spans="1:35" s="2" customFormat="1" ht="11.5" x14ac:dyDescent="0.25">
      <c r="A538" s="1"/>
      <c r="B538" s="230"/>
      <c r="C538" s="227"/>
      <c r="D538" s="227"/>
      <c r="E538" s="225"/>
      <c r="F538" s="226"/>
      <c r="G538" s="166"/>
      <c r="H538" s="226"/>
      <c r="I538" s="166"/>
      <c r="J538" s="226"/>
      <c r="K538" s="166"/>
      <c r="L538" s="226"/>
      <c r="M538" s="166"/>
      <c r="N538" s="226"/>
      <c r="O538" s="166"/>
      <c r="P538" s="226"/>
      <c r="Q538" s="166"/>
      <c r="R538" s="226"/>
      <c r="S538" s="1"/>
      <c r="T538" s="1"/>
      <c r="U538" s="1"/>
      <c r="V538" s="4"/>
      <c r="W538" s="4"/>
      <c r="X538" s="4"/>
      <c r="Y538" s="4"/>
      <c r="Z538" s="4"/>
      <c r="AA538" s="4"/>
      <c r="AB538" s="1"/>
      <c r="AC538" s="1"/>
      <c r="AD538" s="1"/>
      <c r="AE538" s="1"/>
      <c r="AF538" s="1"/>
      <c r="AG538" s="1"/>
      <c r="AH538" s="1"/>
      <c r="AI538" s="1"/>
    </row>
    <row r="539" spans="1:35" s="2" customFormat="1" ht="11.5" x14ac:dyDescent="0.25">
      <c r="A539" s="1"/>
      <c r="B539" s="230"/>
      <c r="C539" s="227"/>
      <c r="D539" s="227"/>
      <c r="E539" s="225"/>
      <c r="F539" s="226"/>
      <c r="G539" s="166"/>
      <c r="H539" s="226"/>
      <c r="I539" s="166"/>
      <c r="J539" s="226"/>
      <c r="K539" s="166"/>
      <c r="L539" s="226"/>
      <c r="M539" s="166"/>
      <c r="N539" s="226"/>
      <c r="O539" s="166"/>
      <c r="P539" s="226"/>
      <c r="Q539" s="166"/>
      <c r="R539" s="226"/>
      <c r="S539" s="1"/>
      <c r="T539" s="1"/>
      <c r="U539" s="1"/>
      <c r="V539" s="4"/>
      <c r="W539" s="4"/>
      <c r="X539" s="4"/>
      <c r="Y539" s="4"/>
      <c r="Z539" s="4"/>
      <c r="AA539" s="4"/>
      <c r="AB539" s="1"/>
      <c r="AC539" s="1"/>
      <c r="AD539" s="1"/>
      <c r="AE539" s="1"/>
      <c r="AF539" s="1"/>
      <c r="AG539" s="1"/>
      <c r="AH539" s="1"/>
      <c r="AI539" s="1"/>
    </row>
    <row r="540" spans="1:35" s="2" customFormat="1" ht="11.5" x14ac:dyDescent="0.25">
      <c r="A540" s="1"/>
      <c r="B540" s="227"/>
      <c r="C540" s="166"/>
      <c r="D540" s="225"/>
      <c r="E540" s="225"/>
      <c r="F540" s="226"/>
      <c r="G540" s="166"/>
      <c r="H540" s="226"/>
      <c r="I540" s="166"/>
      <c r="J540" s="226"/>
      <c r="K540" s="166"/>
      <c r="L540" s="226"/>
      <c r="M540" s="166"/>
      <c r="N540" s="226"/>
      <c r="O540" s="166"/>
      <c r="P540" s="226"/>
      <c r="Q540" s="166"/>
      <c r="R540" s="226"/>
      <c r="S540" s="1"/>
      <c r="T540" s="1"/>
      <c r="U540" s="1"/>
      <c r="V540" s="4"/>
      <c r="W540" s="4"/>
      <c r="X540" s="4"/>
      <c r="Y540" s="4"/>
      <c r="Z540" s="4"/>
      <c r="AA540" s="4"/>
      <c r="AB540" s="1"/>
      <c r="AC540" s="1"/>
      <c r="AD540" s="1"/>
      <c r="AE540" s="1"/>
      <c r="AF540" s="1"/>
      <c r="AG540" s="1"/>
      <c r="AH540" s="1"/>
      <c r="AI540" s="1"/>
    </row>
    <row r="541" spans="1:35" s="2" customFormat="1" ht="11.5" x14ac:dyDescent="0.25">
      <c r="A541" s="1"/>
      <c r="B541" s="227"/>
      <c r="C541" s="166"/>
      <c r="D541" s="225"/>
      <c r="E541" s="225"/>
      <c r="F541" s="226"/>
      <c r="G541" s="166"/>
      <c r="H541" s="226"/>
      <c r="I541" s="166"/>
      <c r="J541" s="226"/>
      <c r="K541" s="166"/>
      <c r="L541" s="226"/>
      <c r="M541" s="166"/>
      <c r="N541" s="226"/>
      <c r="O541" s="166"/>
      <c r="P541" s="226"/>
      <c r="Q541" s="166"/>
      <c r="R541" s="226"/>
      <c r="S541" s="1"/>
      <c r="T541" s="1"/>
      <c r="U541" s="1"/>
      <c r="V541" s="4"/>
      <c r="W541" s="4"/>
      <c r="X541" s="4"/>
      <c r="Y541" s="4"/>
      <c r="Z541" s="4"/>
      <c r="AA541" s="4"/>
      <c r="AB541" s="1"/>
      <c r="AC541" s="1"/>
      <c r="AD541" s="1"/>
      <c r="AE541" s="1"/>
      <c r="AF541" s="1"/>
      <c r="AG541" s="1"/>
      <c r="AH541" s="1"/>
      <c r="AI541" s="1"/>
    </row>
    <row r="542" spans="1:35" ht="11.5" x14ac:dyDescent="0.25">
      <c r="B542" s="166"/>
      <c r="C542" s="166"/>
      <c r="D542" s="225"/>
      <c r="E542" s="225"/>
      <c r="F542" s="226"/>
      <c r="G542" s="166"/>
      <c r="H542" s="226"/>
      <c r="I542" s="166"/>
      <c r="J542" s="226"/>
      <c r="K542" s="166"/>
      <c r="L542" s="226"/>
      <c r="M542" s="166"/>
      <c r="N542" s="226"/>
      <c r="O542" s="166"/>
      <c r="P542" s="226"/>
      <c r="Q542" s="166"/>
      <c r="R542" s="226"/>
    </row>
    <row r="543" spans="1:35" ht="11.5" x14ac:dyDescent="0.25">
      <c r="B543" s="166"/>
      <c r="C543" s="166"/>
      <c r="D543" s="225"/>
      <c r="E543" s="225"/>
      <c r="F543" s="226"/>
      <c r="G543" s="166"/>
      <c r="H543" s="226"/>
      <c r="I543" s="166"/>
      <c r="J543" s="226"/>
      <c r="K543" s="166"/>
      <c r="L543" s="226"/>
      <c r="M543" s="166"/>
      <c r="N543" s="226"/>
      <c r="O543" s="166"/>
      <c r="P543" s="226"/>
      <c r="Q543" s="166"/>
      <c r="R543" s="226"/>
    </row>
    <row r="544" spans="1:35" ht="11.5" x14ac:dyDescent="0.25">
      <c r="B544" s="166"/>
      <c r="C544" s="166"/>
      <c r="D544" s="225"/>
      <c r="E544" s="225"/>
      <c r="F544" s="226"/>
      <c r="G544" s="166"/>
      <c r="H544" s="226"/>
      <c r="I544" s="166"/>
      <c r="J544" s="226"/>
      <c r="K544" s="166"/>
      <c r="L544" s="226"/>
      <c r="M544" s="166"/>
      <c r="N544" s="226"/>
      <c r="O544" s="166"/>
      <c r="P544" s="226"/>
      <c r="Q544" s="166"/>
      <c r="R544" s="226"/>
    </row>
    <row r="545" spans="2:18" ht="11.5" x14ac:dyDescent="0.25">
      <c r="B545" s="166"/>
      <c r="C545" s="166"/>
      <c r="D545" s="225"/>
      <c r="E545" s="225"/>
      <c r="F545" s="226"/>
      <c r="G545" s="166"/>
      <c r="H545" s="226"/>
      <c r="I545" s="166"/>
      <c r="J545" s="226"/>
      <c r="K545" s="166"/>
      <c r="L545" s="226"/>
      <c r="M545" s="166"/>
      <c r="N545" s="226"/>
      <c r="O545" s="166"/>
      <c r="P545" s="226"/>
      <c r="Q545" s="166"/>
      <c r="R545" s="226"/>
    </row>
    <row r="546" spans="2:18" ht="11.5" x14ac:dyDescent="0.25">
      <c r="B546" s="166"/>
      <c r="C546" s="166"/>
      <c r="D546" s="225"/>
      <c r="E546" s="225"/>
      <c r="F546" s="226"/>
      <c r="G546" s="166"/>
      <c r="H546" s="226"/>
      <c r="I546" s="166"/>
      <c r="J546" s="226"/>
      <c r="K546" s="166"/>
      <c r="L546" s="226"/>
      <c r="M546" s="166"/>
      <c r="N546" s="226"/>
      <c r="O546" s="166"/>
      <c r="P546" s="226"/>
      <c r="Q546" s="166"/>
      <c r="R546" s="226"/>
    </row>
    <row r="547" spans="2:18" ht="11.5" x14ac:dyDescent="0.25">
      <c r="B547" s="166"/>
      <c r="C547" s="166"/>
      <c r="D547" s="225"/>
      <c r="E547" s="225"/>
      <c r="F547" s="226"/>
      <c r="G547" s="166"/>
      <c r="H547" s="226"/>
      <c r="I547" s="166"/>
      <c r="J547" s="226"/>
      <c r="K547" s="166"/>
      <c r="L547" s="226"/>
      <c r="M547" s="166"/>
      <c r="N547" s="226"/>
      <c r="O547" s="166"/>
      <c r="P547" s="226"/>
      <c r="Q547" s="166"/>
      <c r="R547" s="226"/>
    </row>
    <row r="548" spans="2:18" ht="11.5" x14ac:dyDescent="0.25">
      <c r="B548" s="166"/>
      <c r="C548" s="166"/>
      <c r="D548" s="225"/>
      <c r="E548" s="225"/>
      <c r="F548" s="226"/>
      <c r="G548" s="166"/>
      <c r="H548" s="226"/>
      <c r="I548" s="166"/>
      <c r="J548" s="226"/>
      <c r="K548" s="166"/>
      <c r="L548" s="226"/>
      <c r="M548" s="166"/>
      <c r="N548" s="226"/>
      <c r="O548" s="166"/>
      <c r="P548" s="226"/>
      <c r="Q548" s="166"/>
      <c r="R548" s="226"/>
    </row>
    <row r="549" spans="2:18" ht="11.5" x14ac:dyDescent="0.25">
      <c r="B549" s="166"/>
      <c r="C549" s="166"/>
      <c r="D549" s="225"/>
      <c r="E549" s="225"/>
      <c r="F549" s="226"/>
      <c r="G549" s="166"/>
      <c r="H549" s="226"/>
      <c r="I549" s="166"/>
      <c r="J549" s="226"/>
      <c r="K549" s="166"/>
      <c r="L549" s="226"/>
      <c r="M549" s="166"/>
      <c r="N549" s="226"/>
      <c r="O549" s="166"/>
      <c r="P549" s="226"/>
      <c r="Q549" s="166"/>
      <c r="R549" s="226"/>
    </row>
    <row r="550" spans="2:18" ht="11.5" x14ac:dyDescent="0.25">
      <c r="B550" s="166"/>
      <c r="C550" s="166"/>
      <c r="D550" s="225"/>
      <c r="E550" s="225"/>
      <c r="F550" s="226"/>
      <c r="G550" s="166"/>
      <c r="H550" s="226"/>
      <c r="I550" s="166"/>
      <c r="J550" s="226"/>
      <c r="K550" s="166"/>
      <c r="L550" s="226"/>
      <c r="M550" s="166"/>
      <c r="N550" s="226"/>
      <c r="O550" s="166"/>
      <c r="P550" s="226"/>
      <c r="Q550" s="166"/>
      <c r="R550" s="226"/>
    </row>
    <row r="551" spans="2:18" ht="11.5" x14ac:dyDescent="0.25">
      <c r="B551" s="166"/>
      <c r="C551" s="166"/>
      <c r="D551" s="225"/>
      <c r="E551" s="225"/>
      <c r="F551" s="226"/>
      <c r="G551" s="166"/>
      <c r="H551" s="226"/>
      <c r="I551" s="166"/>
      <c r="J551" s="226"/>
      <c r="K551" s="166"/>
      <c r="L551" s="226"/>
      <c r="M551" s="166"/>
      <c r="N551" s="226"/>
      <c r="O551" s="166"/>
      <c r="P551" s="226"/>
      <c r="Q551" s="166"/>
      <c r="R551" s="226"/>
    </row>
    <row r="552" spans="2:18" ht="11.5" x14ac:dyDescent="0.25">
      <c r="B552" s="166"/>
      <c r="C552" s="166"/>
      <c r="D552" s="225"/>
      <c r="E552" s="225"/>
      <c r="F552" s="226"/>
      <c r="G552" s="166"/>
      <c r="H552" s="226"/>
      <c r="I552" s="166"/>
      <c r="J552" s="226"/>
      <c r="K552" s="166"/>
      <c r="L552" s="226"/>
      <c r="M552" s="166"/>
      <c r="N552" s="226"/>
      <c r="O552" s="166"/>
      <c r="P552" s="226"/>
      <c r="Q552" s="166"/>
      <c r="R552" s="226"/>
    </row>
    <row r="553" spans="2:18" ht="11.5" x14ac:dyDescent="0.25">
      <c r="B553" s="166"/>
      <c r="C553" s="166"/>
      <c r="D553" s="225"/>
      <c r="E553" s="225"/>
      <c r="F553" s="226"/>
      <c r="G553" s="166"/>
      <c r="H553" s="226"/>
      <c r="I553" s="166"/>
      <c r="J553" s="226"/>
      <c r="K553" s="166"/>
      <c r="L553" s="226"/>
      <c r="M553" s="166"/>
      <c r="N553" s="226"/>
      <c r="O553" s="166"/>
      <c r="P553" s="226"/>
      <c r="Q553" s="166"/>
      <c r="R553" s="226"/>
    </row>
    <row r="554" spans="2:18" ht="11.5" x14ac:dyDescent="0.25">
      <c r="B554" s="166"/>
      <c r="C554" s="166"/>
      <c r="D554" s="225"/>
      <c r="E554" s="225"/>
      <c r="F554" s="226"/>
      <c r="G554" s="166"/>
      <c r="H554" s="226"/>
      <c r="I554" s="166"/>
      <c r="J554" s="226"/>
      <c r="K554" s="166"/>
      <c r="L554" s="226"/>
      <c r="M554" s="166"/>
      <c r="N554" s="226"/>
      <c r="O554" s="166"/>
      <c r="P554" s="226"/>
      <c r="Q554" s="166"/>
      <c r="R554" s="226"/>
    </row>
    <row r="555" spans="2:18" ht="11.5" x14ac:dyDescent="0.25">
      <c r="B555" s="166"/>
      <c r="C555" s="166"/>
      <c r="D555" s="225"/>
      <c r="E555" s="225"/>
      <c r="F555" s="226"/>
      <c r="G555" s="166"/>
      <c r="H555" s="226"/>
      <c r="I555" s="166"/>
      <c r="J555" s="226"/>
      <c r="K555" s="166"/>
      <c r="L555" s="226"/>
      <c r="M555" s="166"/>
      <c r="N555" s="226"/>
      <c r="O555" s="166"/>
      <c r="P555" s="226"/>
      <c r="Q555" s="166"/>
      <c r="R555" s="226"/>
    </row>
    <row r="556" spans="2:18" ht="11.5" x14ac:dyDescent="0.25">
      <c r="B556" s="166"/>
      <c r="C556" s="166"/>
      <c r="D556" s="225"/>
      <c r="E556" s="225"/>
      <c r="F556" s="226"/>
      <c r="G556" s="166"/>
      <c r="H556" s="226"/>
      <c r="I556" s="166"/>
      <c r="J556" s="226"/>
      <c r="K556" s="166"/>
      <c r="L556" s="226"/>
      <c r="M556" s="166"/>
      <c r="N556" s="226"/>
      <c r="O556" s="166"/>
      <c r="P556" s="226"/>
      <c r="Q556" s="166"/>
      <c r="R556" s="226"/>
    </row>
    <row r="557" spans="2:18" ht="11.5" x14ac:dyDescent="0.25">
      <c r="B557" s="166"/>
      <c r="C557" s="166"/>
      <c r="D557" s="225"/>
      <c r="E557" s="225"/>
      <c r="F557" s="226"/>
      <c r="G557" s="166"/>
      <c r="H557" s="226"/>
      <c r="I557" s="166"/>
      <c r="J557" s="226"/>
      <c r="K557" s="166"/>
      <c r="L557" s="226"/>
      <c r="M557" s="166"/>
      <c r="N557" s="226"/>
      <c r="O557" s="166"/>
      <c r="P557" s="226"/>
      <c r="Q557" s="166"/>
      <c r="R557" s="226"/>
    </row>
    <row r="558" spans="2:18" ht="11.5" x14ac:dyDescent="0.25">
      <c r="B558" s="166"/>
      <c r="C558" s="166"/>
      <c r="D558" s="225"/>
      <c r="E558" s="225"/>
      <c r="F558" s="226"/>
      <c r="G558" s="166"/>
      <c r="H558" s="226"/>
      <c r="I558" s="166"/>
      <c r="J558" s="226"/>
      <c r="K558" s="166"/>
      <c r="L558" s="226"/>
      <c r="M558" s="166"/>
      <c r="N558" s="226"/>
      <c r="O558" s="166"/>
      <c r="P558" s="226"/>
      <c r="Q558" s="166"/>
      <c r="R558" s="226"/>
    </row>
    <row r="559" spans="2:18" ht="11.5" x14ac:dyDescent="0.25">
      <c r="B559" s="166"/>
      <c r="C559" s="166"/>
      <c r="D559" s="225"/>
      <c r="E559" s="225"/>
      <c r="F559" s="226"/>
      <c r="G559" s="166"/>
      <c r="H559" s="226"/>
      <c r="I559" s="166"/>
      <c r="J559" s="226"/>
      <c r="K559" s="166"/>
      <c r="L559" s="226"/>
      <c r="M559" s="166"/>
      <c r="N559" s="226"/>
      <c r="O559" s="166"/>
      <c r="P559" s="226"/>
      <c r="Q559" s="166"/>
      <c r="R559" s="226"/>
    </row>
    <row r="560" spans="2:18" ht="11.5" x14ac:dyDescent="0.25">
      <c r="B560" s="166"/>
      <c r="C560" s="166"/>
      <c r="D560" s="225"/>
      <c r="E560" s="225"/>
      <c r="F560" s="226"/>
      <c r="G560" s="166"/>
      <c r="H560" s="226"/>
      <c r="I560" s="166"/>
      <c r="J560" s="226"/>
      <c r="K560" s="166"/>
      <c r="L560" s="226"/>
      <c r="M560" s="166"/>
      <c r="N560" s="226"/>
      <c r="O560" s="166"/>
      <c r="P560" s="226"/>
      <c r="Q560" s="166"/>
      <c r="R560" s="226"/>
    </row>
    <row r="561" spans="2:18" ht="11.5" x14ac:dyDescent="0.25">
      <c r="B561" s="166"/>
      <c r="C561" s="166"/>
      <c r="D561" s="225"/>
      <c r="E561" s="225"/>
      <c r="F561" s="226"/>
      <c r="G561" s="166"/>
      <c r="H561" s="226"/>
      <c r="I561" s="166"/>
      <c r="J561" s="226"/>
      <c r="K561" s="166"/>
      <c r="L561" s="226"/>
      <c r="M561" s="166"/>
      <c r="N561" s="226"/>
      <c r="O561" s="166"/>
      <c r="P561" s="226"/>
      <c r="Q561" s="166"/>
      <c r="R561" s="226"/>
    </row>
    <row r="562" spans="2:18" ht="11.5" x14ac:dyDescent="0.25">
      <c r="B562" s="166"/>
      <c r="C562" s="166"/>
      <c r="D562" s="225"/>
      <c r="E562" s="225"/>
      <c r="F562" s="226"/>
      <c r="G562" s="166"/>
      <c r="H562" s="226"/>
      <c r="I562" s="166"/>
      <c r="J562" s="226"/>
      <c r="K562" s="166"/>
      <c r="L562" s="226"/>
      <c r="M562" s="166"/>
      <c r="N562" s="226"/>
      <c r="O562" s="166"/>
      <c r="P562" s="226"/>
      <c r="Q562" s="166"/>
      <c r="R562" s="226"/>
    </row>
    <row r="563" spans="2:18" ht="11.5" x14ac:dyDescent="0.25">
      <c r="B563" s="166"/>
      <c r="C563" s="166"/>
      <c r="D563" s="225"/>
      <c r="E563" s="225"/>
      <c r="F563" s="226"/>
      <c r="G563" s="166"/>
      <c r="H563" s="226"/>
      <c r="I563" s="166"/>
      <c r="J563" s="226"/>
      <c r="K563" s="166"/>
      <c r="L563" s="226"/>
      <c r="M563" s="166"/>
      <c r="N563" s="226"/>
      <c r="O563" s="166"/>
      <c r="P563" s="226"/>
      <c r="Q563" s="166"/>
      <c r="R563" s="226"/>
    </row>
    <row r="564" spans="2:18" ht="11.5" x14ac:dyDescent="0.25">
      <c r="B564" s="166"/>
      <c r="C564" s="166"/>
      <c r="D564" s="225"/>
      <c r="E564" s="225"/>
      <c r="F564" s="226"/>
      <c r="G564" s="166"/>
      <c r="H564" s="226"/>
      <c r="I564" s="166"/>
      <c r="J564" s="226"/>
      <c r="K564" s="166"/>
      <c r="L564" s="226"/>
      <c r="M564" s="166"/>
      <c r="N564" s="226"/>
      <c r="O564" s="166"/>
      <c r="P564" s="226"/>
      <c r="Q564" s="166"/>
      <c r="R564" s="226"/>
    </row>
    <row r="565" spans="2:18" ht="11.5" x14ac:dyDescent="0.25">
      <c r="B565" s="166"/>
      <c r="C565" s="166"/>
      <c r="D565" s="225"/>
      <c r="E565" s="225"/>
      <c r="F565" s="226"/>
      <c r="G565" s="166"/>
      <c r="H565" s="226"/>
      <c r="I565" s="166"/>
      <c r="J565" s="226"/>
      <c r="K565" s="166"/>
      <c r="L565" s="226"/>
      <c r="M565" s="166"/>
      <c r="N565" s="226"/>
      <c r="O565" s="166"/>
      <c r="P565" s="226"/>
      <c r="Q565" s="166"/>
      <c r="R565" s="226"/>
    </row>
    <row r="566" spans="2:18" ht="11.5" x14ac:dyDescent="0.25">
      <c r="B566" s="166"/>
      <c r="C566" s="166"/>
      <c r="D566" s="225"/>
      <c r="E566" s="225"/>
      <c r="F566" s="226"/>
      <c r="G566" s="166"/>
      <c r="H566" s="226"/>
      <c r="I566" s="166"/>
      <c r="J566" s="226"/>
      <c r="K566" s="166"/>
      <c r="L566" s="226"/>
      <c r="M566" s="166"/>
      <c r="N566" s="226"/>
      <c r="O566" s="166"/>
      <c r="P566" s="226"/>
      <c r="Q566" s="166"/>
      <c r="R566" s="226"/>
    </row>
    <row r="567" spans="2:18" ht="11.5" x14ac:dyDescent="0.25">
      <c r="B567" s="166"/>
      <c r="C567" s="166"/>
      <c r="D567" s="225"/>
      <c r="E567" s="225"/>
      <c r="F567" s="226"/>
      <c r="G567" s="166"/>
      <c r="H567" s="226"/>
      <c r="I567" s="166"/>
      <c r="J567" s="226"/>
      <c r="K567" s="166"/>
      <c r="L567" s="226"/>
      <c r="M567" s="166"/>
      <c r="N567" s="226"/>
      <c r="O567" s="166"/>
      <c r="P567" s="226"/>
      <c r="Q567" s="166"/>
      <c r="R567" s="226"/>
    </row>
    <row r="568" spans="2:18" ht="11.5" x14ac:dyDescent="0.25">
      <c r="B568" s="166"/>
      <c r="C568" s="166"/>
      <c r="D568" s="225"/>
      <c r="E568" s="225"/>
      <c r="F568" s="226"/>
      <c r="G568" s="166"/>
      <c r="H568" s="226"/>
      <c r="I568" s="166"/>
      <c r="J568" s="226"/>
      <c r="K568" s="166"/>
      <c r="L568" s="226"/>
      <c r="M568" s="166"/>
      <c r="N568" s="226"/>
      <c r="O568" s="166"/>
      <c r="P568" s="226"/>
      <c r="Q568" s="166"/>
      <c r="R568" s="226"/>
    </row>
    <row r="569" spans="2:18" ht="11.5" x14ac:dyDescent="0.25">
      <c r="B569" s="166"/>
      <c r="C569" s="166"/>
      <c r="D569" s="225"/>
      <c r="E569" s="225"/>
      <c r="F569" s="226"/>
      <c r="G569" s="166"/>
      <c r="H569" s="226"/>
      <c r="I569" s="166"/>
      <c r="J569" s="226"/>
      <c r="K569" s="166"/>
      <c r="L569" s="226"/>
      <c r="M569" s="166"/>
      <c r="N569" s="226"/>
      <c r="O569" s="166"/>
      <c r="P569" s="226"/>
      <c r="Q569" s="166"/>
      <c r="R569" s="226"/>
    </row>
    <row r="570" spans="2:18" ht="11.5" x14ac:dyDescent="0.25">
      <c r="B570" s="166"/>
      <c r="C570" s="166"/>
      <c r="D570" s="225"/>
      <c r="E570" s="225"/>
      <c r="F570" s="226"/>
      <c r="G570" s="166"/>
      <c r="H570" s="226"/>
      <c r="I570" s="166"/>
      <c r="J570" s="226"/>
      <c r="K570" s="166"/>
      <c r="L570" s="226"/>
      <c r="M570" s="166"/>
      <c r="N570" s="226"/>
      <c r="O570" s="166"/>
      <c r="P570" s="226"/>
      <c r="Q570" s="166"/>
      <c r="R570" s="226"/>
    </row>
    <row r="571" spans="2:18" ht="11.5" x14ac:dyDescent="0.25">
      <c r="B571" s="166"/>
      <c r="C571" s="166"/>
      <c r="D571" s="225"/>
      <c r="E571" s="225"/>
      <c r="F571" s="226"/>
      <c r="G571" s="166"/>
      <c r="H571" s="226"/>
      <c r="I571" s="166"/>
      <c r="J571" s="226"/>
      <c r="K571" s="166"/>
      <c r="L571" s="226"/>
      <c r="M571" s="166"/>
      <c r="N571" s="226"/>
      <c r="O571" s="166"/>
      <c r="P571" s="226"/>
      <c r="Q571" s="166"/>
      <c r="R571" s="226"/>
    </row>
    <row r="572" spans="2:18" ht="11.5" x14ac:dyDescent="0.25">
      <c r="B572" s="166"/>
      <c r="C572" s="166"/>
      <c r="D572" s="225"/>
      <c r="E572" s="225"/>
      <c r="F572" s="226"/>
      <c r="G572" s="166"/>
      <c r="H572" s="226"/>
      <c r="I572" s="166"/>
      <c r="J572" s="226"/>
      <c r="K572" s="166"/>
      <c r="L572" s="226"/>
      <c r="M572" s="166"/>
      <c r="N572" s="226"/>
      <c r="O572" s="166"/>
      <c r="P572" s="226"/>
      <c r="Q572" s="166"/>
      <c r="R572" s="226"/>
    </row>
    <row r="573" spans="2:18" ht="11.5" x14ac:dyDescent="0.25">
      <c r="B573" s="166"/>
      <c r="C573" s="166"/>
      <c r="D573" s="225"/>
      <c r="E573" s="225"/>
      <c r="F573" s="226"/>
      <c r="G573" s="166"/>
      <c r="H573" s="226"/>
      <c r="I573" s="166"/>
      <c r="J573" s="226"/>
      <c r="K573" s="166"/>
      <c r="L573" s="226"/>
      <c r="M573" s="166"/>
      <c r="N573" s="226"/>
      <c r="O573" s="166"/>
      <c r="P573" s="226"/>
      <c r="Q573" s="166"/>
      <c r="R573" s="226"/>
    </row>
    <row r="574" spans="2:18" ht="11.5" x14ac:dyDescent="0.25">
      <c r="B574" s="166"/>
      <c r="C574" s="166"/>
      <c r="D574" s="225"/>
      <c r="E574" s="225"/>
      <c r="F574" s="226"/>
      <c r="G574" s="166"/>
      <c r="H574" s="226"/>
      <c r="I574" s="166"/>
      <c r="J574" s="226"/>
      <c r="K574" s="166"/>
      <c r="L574" s="226"/>
      <c r="M574" s="166"/>
      <c r="N574" s="226"/>
      <c r="O574" s="166"/>
      <c r="P574" s="226"/>
      <c r="Q574" s="166"/>
      <c r="R574" s="226"/>
    </row>
    <row r="575" spans="2:18" ht="11.5" x14ac:dyDescent="0.25">
      <c r="B575" s="166"/>
      <c r="C575" s="166"/>
      <c r="D575" s="225"/>
      <c r="E575" s="225"/>
      <c r="F575" s="226"/>
      <c r="G575" s="166"/>
      <c r="H575" s="226"/>
      <c r="I575" s="166"/>
      <c r="J575" s="226"/>
      <c r="K575" s="166"/>
      <c r="L575" s="226"/>
      <c r="M575" s="166"/>
      <c r="N575" s="226"/>
      <c r="O575" s="166"/>
      <c r="P575" s="226"/>
      <c r="Q575" s="166"/>
      <c r="R575" s="226"/>
    </row>
    <row r="576" spans="2:18" ht="11.5" x14ac:dyDescent="0.25">
      <c r="B576" s="166"/>
      <c r="C576" s="166"/>
      <c r="D576" s="225"/>
      <c r="E576" s="225"/>
      <c r="F576" s="226"/>
      <c r="G576" s="166"/>
      <c r="H576" s="226"/>
      <c r="I576" s="166"/>
      <c r="J576" s="226"/>
      <c r="K576" s="166"/>
      <c r="L576" s="226"/>
      <c r="M576" s="166"/>
      <c r="N576" s="226"/>
      <c r="O576" s="166"/>
      <c r="P576" s="226"/>
      <c r="Q576" s="166"/>
      <c r="R576" s="226"/>
    </row>
    <row r="577" spans="2:18" ht="11.5" x14ac:dyDescent="0.25">
      <c r="B577" s="166"/>
      <c r="C577" s="166"/>
      <c r="D577" s="225"/>
      <c r="E577" s="225"/>
      <c r="F577" s="226"/>
      <c r="G577" s="166"/>
      <c r="H577" s="226"/>
      <c r="I577" s="166"/>
      <c r="J577" s="226"/>
      <c r="K577" s="166"/>
      <c r="L577" s="226"/>
      <c r="M577" s="166"/>
      <c r="N577" s="226"/>
      <c r="O577" s="166"/>
      <c r="P577" s="226"/>
      <c r="Q577" s="166"/>
      <c r="R577" s="226"/>
    </row>
    <row r="578" spans="2:18" ht="11.5" x14ac:dyDescent="0.25">
      <c r="B578" s="166"/>
      <c r="C578" s="166"/>
      <c r="D578" s="225"/>
      <c r="E578" s="225"/>
      <c r="F578" s="226"/>
      <c r="G578" s="166"/>
      <c r="H578" s="226"/>
      <c r="I578" s="166"/>
      <c r="J578" s="226"/>
      <c r="K578" s="166"/>
      <c r="L578" s="226"/>
      <c r="M578" s="166"/>
      <c r="N578" s="226"/>
      <c r="O578" s="166"/>
      <c r="P578" s="226"/>
      <c r="Q578" s="166"/>
      <c r="R578" s="226"/>
    </row>
    <row r="579" spans="2:18" ht="11.5" x14ac:dyDescent="0.25">
      <c r="B579" s="166"/>
      <c r="C579" s="166"/>
      <c r="D579" s="225"/>
      <c r="E579" s="225"/>
      <c r="F579" s="226"/>
      <c r="G579" s="166"/>
      <c r="H579" s="226"/>
      <c r="I579" s="166"/>
      <c r="J579" s="226"/>
      <c r="K579" s="166"/>
      <c r="L579" s="226"/>
      <c r="M579" s="166"/>
      <c r="N579" s="226"/>
      <c r="O579" s="166"/>
      <c r="P579" s="226"/>
      <c r="Q579" s="166"/>
      <c r="R579" s="226"/>
    </row>
    <row r="580" spans="2:18" ht="11.5" x14ac:dyDescent="0.25">
      <c r="B580" s="166"/>
      <c r="C580" s="166"/>
      <c r="D580" s="225"/>
      <c r="E580" s="225"/>
      <c r="F580" s="226"/>
      <c r="G580" s="166"/>
      <c r="H580" s="226"/>
      <c r="I580" s="166"/>
      <c r="J580" s="226"/>
      <c r="K580" s="166"/>
      <c r="L580" s="226"/>
      <c r="M580" s="166"/>
      <c r="N580" s="226"/>
      <c r="O580" s="166"/>
      <c r="P580" s="226"/>
      <c r="Q580" s="166"/>
      <c r="R580" s="226"/>
    </row>
    <row r="581" spans="2:18" ht="11.5" x14ac:dyDescent="0.25">
      <c r="B581" s="166"/>
      <c r="C581" s="166"/>
      <c r="D581" s="225"/>
      <c r="E581" s="225"/>
      <c r="F581" s="226"/>
      <c r="G581" s="166"/>
      <c r="H581" s="226"/>
      <c r="I581" s="166"/>
      <c r="J581" s="226"/>
      <c r="K581" s="166"/>
      <c r="L581" s="226"/>
      <c r="M581" s="166"/>
      <c r="N581" s="226"/>
      <c r="O581" s="166"/>
      <c r="P581" s="226"/>
      <c r="Q581" s="166"/>
      <c r="R581" s="226"/>
    </row>
    <row r="582" spans="2:18" ht="11.5" x14ac:dyDescent="0.25">
      <c r="B582" s="166"/>
      <c r="C582" s="166"/>
      <c r="D582" s="225"/>
      <c r="E582" s="225"/>
      <c r="F582" s="226"/>
      <c r="G582" s="166"/>
      <c r="H582" s="226"/>
      <c r="I582" s="166"/>
      <c r="J582" s="226"/>
      <c r="K582" s="166"/>
      <c r="L582" s="226"/>
      <c r="M582" s="166"/>
      <c r="N582" s="226"/>
      <c r="O582" s="166"/>
      <c r="P582" s="226"/>
      <c r="Q582" s="166"/>
      <c r="R582" s="226"/>
    </row>
    <row r="583" spans="2:18" ht="11.5" x14ac:dyDescent="0.25">
      <c r="B583" s="166"/>
      <c r="C583" s="166"/>
      <c r="D583" s="225"/>
      <c r="E583" s="225"/>
      <c r="F583" s="226"/>
      <c r="G583" s="166"/>
      <c r="H583" s="226"/>
      <c r="I583" s="166"/>
      <c r="J583" s="226"/>
      <c r="K583" s="166"/>
      <c r="L583" s="226"/>
      <c r="M583" s="166"/>
      <c r="N583" s="226"/>
      <c r="O583" s="166"/>
      <c r="P583" s="226"/>
      <c r="Q583" s="166"/>
      <c r="R583" s="226"/>
    </row>
    <row r="584" spans="2:18" ht="11.5" x14ac:dyDescent="0.25">
      <c r="B584" s="166"/>
      <c r="C584" s="166"/>
      <c r="D584" s="225"/>
      <c r="E584" s="225"/>
      <c r="F584" s="226"/>
      <c r="G584" s="166"/>
      <c r="H584" s="226"/>
      <c r="I584" s="166"/>
      <c r="J584" s="226"/>
      <c r="K584" s="166"/>
      <c r="L584" s="226"/>
      <c r="M584" s="166"/>
      <c r="N584" s="226"/>
      <c r="O584" s="166"/>
      <c r="P584" s="226"/>
      <c r="Q584" s="166"/>
      <c r="R584" s="226"/>
    </row>
    <row r="585" spans="2:18" ht="11.5" x14ac:dyDescent="0.25">
      <c r="B585" s="166"/>
      <c r="C585" s="166"/>
      <c r="D585" s="225"/>
      <c r="E585" s="225"/>
      <c r="F585" s="226"/>
      <c r="G585" s="166"/>
      <c r="H585" s="226"/>
      <c r="I585" s="166"/>
      <c r="J585" s="226"/>
      <c r="K585" s="166"/>
      <c r="L585" s="226"/>
      <c r="M585" s="166"/>
      <c r="N585" s="226"/>
      <c r="O585" s="166"/>
      <c r="P585" s="226"/>
      <c r="Q585" s="166"/>
      <c r="R585" s="226"/>
    </row>
    <row r="586" spans="2:18" ht="11.5" x14ac:dyDescent="0.25">
      <c r="B586" s="166"/>
      <c r="C586" s="166"/>
      <c r="D586" s="225"/>
      <c r="E586" s="225"/>
      <c r="F586" s="226"/>
      <c r="G586" s="166"/>
      <c r="H586" s="226"/>
      <c r="I586" s="166"/>
      <c r="J586" s="226"/>
      <c r="K586" s="166"/>
      <c r="L586" s="226"/>
      <c r="M586" s="166"/>
      <c r="N586" s="226"/>
      <c r="O586" s="166"/>
      <c r="P586" s="226"/>
      <c r="Q586" s="166"/>
      <c r="R586" s="226"/>
    </row>
    <row r="587" spans="2:18" ht="11.5" x14ac:dyDescent="0.25">
      <c r="B587" s="166"/>
      <c r="C587" s="166"/>
      <c r="D587" s="225"/>
      <c r="E587" s="225"/>
      <c r="F587" s="226"/>
      <c r="G587" s="166"/>
      <c r="H587" s="226"/>
      <c r="I587" s="166"/>
      <c r="J587" s="226"/>
      <c r="K587" s="166"/>
      <c r="L587" s="226"/>
      <c r="M587" s="166"/>
      <c r="N587" s="226"/>
      <c r="O587" s="166"/>
      <c r="P587" s="226"/>
      <c r="Q587" s="166"/>
      <c r="R587" s="226"/>
    </row>
    <row r="588" spans="2:18" ht="11.5" x14ac:dyDescent="0.25">
      <c r="B588" s="166"/>
      <c r="C588" s="166"/>
      <c r="D588" s="225"/>
      <c r="E588" s="225"/>
      <c r="F588" s="226"/>
      <c r="G588" s="166"/>
      <c r="H588" s="226"/>
      <c r="I588" s="166"/>
      <c r="J588" s="226"/>
      <c r="K588" s="166"/>
      <c r="L588" s="226"/>
      <c r="M588" s="166"/>
      <c r="N588" s="226"/>
      <c r="O588" s="166"/>
      <c r="P588" s="226"/>
      <c r="Q588" s="166"/>
      <c r="R588" s="226"/>
    </row>
    <row r="589" spans="2:18" ht="11.5" x14ac:dyDescent="0.25">
      <c r="B589" s="166"/>
      <c r="C589" s="166"/>
      <c r="D589" s="225"/>
      <c r="E589" s="225"/>
      <c r="F589" s="226"/>
      <c r="G589" s="166"/>
      <c r="H589" s="226"/>
      <c r="I589" s="166"/>
      <c r="J589" s="226"/>
      <c r="K589" s="166"/>
      <c r="L589" s="226"/>
      <c r="M589" s="166"/>
      <c r="N589" s="226"/>
      <c r="O589" s="166"/>
      <c r="P589" s="226"/>
      <c r="Q589" s="166"/>
      <c r="R589" s="226"/>
    </row>
    <row r="590" spans="2:18" ht="11.5" x14ac:dyDescent="0.25">
      <c r="B590" s="166"/>
      <c r="C590" s="166"/>
      <c r="D590" s="225"/>
      <c r="E590" s="225"/>
      <c r="F590" s="226"/>
      <c r="G590" s="166"/>
      <c r="H590" s="226"/>
      <c r="I590" s="166"/>
      <c r="J590" s="226"/>
      <c r="K590" s="166"/>
      <c r="L590" s="226"/>
      <c r="M590" s="166"/>
      <c r="N590" s="226"/>
      <c r="O590" s="166"/>
      <c r="P590" s="226"/>
      <c r="Q590" s="166"/>
      <c r="R590" s="226"/>
    </row>
    <row r="591" spans="2:18" ht="11.5" x14ac:dyDescent="0.25">
      <c r="B591" s="166"/>
      <c r="C591" s="166"/>
      <c r="D591" s="225"/>
      <c r="E591" s="225"/>
      <c r="F591" s="226"/>
      <c r="G591" s="166"/>
      <c r="H591" s="226"/>
      <c r="I591" s="166"/>
      <c r="J591" s="226"/>
      <c r="K591" s="166"/>
      <c r="L591" s="226"/>
      <c r="M591" s="166"/>
      <c r="N591" s="226"/>
      <c r="O591" s="166"/>
      <c r="P591" s="226"/>
      <c r="Q591" s="166"/>
      <c r="R591" s="226"/>
    </row>
    <row r="592" spans="2:18" ht="11.5" x14ac:dyDescent="0.25">
      <c r="B592" s="166"/>
      <c r="C592" s="166"/>
      <c r="D592" s="225"/>
      <c r="E592" s="225"/>
      <c r="F592" s="226"/>
      <c r="G592" s="166"/>
      <c r="H592" s="226"/>
      <c r="I592" s="166"/>
      <c r="J592" s="226"/>
      <c r="K592" s="166"/>
      <c r="L592" s="226"/>
      <c r="M592" s="166"/>
      <c r="N592" s="226"/>
      <c r="O592" s="166"/>
      <c r="P592" s="226"/>
      <c r="Q592" s="166"/>
      <c r="R592" s="226"/>
    </row>
    <row r="593" spans="2:18" ht="11.5" x14ac:dyDescent="0.25">
      <c r="B593" s="166"/>
      <c r="C593" s="166"/>
      <c r="D593" s="225"/>
      <c r="E593" s="225"/>
      <c r="F593" s="226"/>
      <c r="G593" s="166"/>
      <c r="H593" s="226"/>
      <c r="I593" s="166"/>
      <c r="J593" s="226"/>
      <c r="K593" s="166"/>
      <c r="L593" s="226"/>
      <c r="M593" s="166"/>
      <c r="N593" s="226"/>
      <c r="O593" s="166"/>
      <c r="P593" s="226"/>
      <c r="Q593" s="166"/>
      <c r="R593" s="226"/>
    </row>
    <row r="594" spans="2:18" ht="11.5" x14ac:dyDescent="0.25">
      <c r="B594" s="166"/>
      <c r="C594" s="166"/>
      <c r="D594" s="225"/>
      <c r="E594" s="225"/>
      <c r="F594" s="226"/>
      <c r="G594" s="166"/>
      <c r="H594" s="226"/>
      <c r="I594" s="166"/>
      <c r="J594" s="226"/>
      <c r="K594" s="166"/>
      <c r="L594" s="226"/>
      <c r="M594" s="166"/>
      <c r="N594" s="226"/>
      <c r="O594" s="166"/>
      <c r="P594" s="226"/>
      <c r="Q594" s="166"/>
      <c r="R594" s="226"/>
    </row>
    <row r="595" spans="2:18" ht="11.5" x14ac:dyDescent="0.25">
      <c r="B595" s="166"/>
      <c r="C595" s="166"/>
      <c r="D595" s="225"/>
      <c r="E595" s="225"/>
      <c r="F595" s="226"/>
      <c r="G595" s="166"/>
      <c r="H595" s="226"/>
      <c r="I595" s="166"/>
      <c r="J595" s="226"/>
      <c r="K595" s="166"/>
      <c r="L595" s="226"/>
      <c r="M595" s="166"/>
      <c r="N595" s="226"/>
      <c r="O595" s="166"/>
      <c r="P595" s="226"/>
      <c r="Q595" s="166"/>
      <c r="R595" s="226"/>
    </row>
    <row r="596" spans="2:18" ht="11.5" x14ac:dyDescent="0.25">
      <c r="B596" s="166"/>
      <c r="C596" s="166"/>
      <c r="D596" s="225"/>
      <c r="E596" s="225"/>
      <c r="F596" s="226"/>
      <c r="G596" s="166"/>
      <c r="H596" s="226"/>
      <c r="I596" s="166"/>
      <c r="J596" s="226"/>
      <c r="K596" s="166"/>
      <c r="L596" s="226"/>
      <c r="M596" s="166"/>
      <c r="N596" s="226"/>
      <c r="O596" s="166"/>
      <c r="P596" s="226"/>
      <c r="Q596" s="166"/>
      <c r="R596" s="226"/>
    </row>
    <row r="597" spans="2:18" ht="11.5" x14ac:dyDescent="0.25">
      <c r="B597" s="166"/>
      <c r="C597" s="166"/>
      <c r="D597" s="225"/>
      <c r="E597" s="225"/>
      <c r="F597" s="226"/>
      <c r="G597" s="166"/>
      <c r="H597" s="226"/>
      <c r="I597" s="166"/>
      <c r="J597" s="226"/>
      <c r="K597" s="166"/>
      <c r="L597" s="226"/>
      <c r="M597" s="166"/>
      <c r="N597" s="226"/>
      <c r="O597" s="166"/>
      <c r="P597" s="226"/>
      <c r="Q597" s="166"/>
      <c r="R597" s="226"/>
    </row>
    <row r="598" spans="2:18" ht="11.5" x14ac:dyDescent="0.25">
      <c r="B598" s="166"/>
      <c r="C598" s="166"/>
      <c r="D598" s="225"/>
      <c r="E598" s="225"/>
      <c r="F598" s="226"/>
      <c r="G598" s="166"/>
      <c r="H598" s="226"/>
      <c r="I598" s="166"/>
      <c r="J598" s="226"/>
      <c r="K598" s="166"/>
      <c r="L598" s="226"/>
      <c r="M598" s="166"/>
      <c r="N598" s="226"/>
      <c r="O598" s="166"/>
      <c r="P598" s="226"/>
      <c r="Q598" s="166"/>
      <c r="R598" s="226"/>
    </row>
    <row r="599" spans="2:18" ht="11.5" x14ac:dyDescent="0.25">
      <c r="B599" s="166"/>
      <c r="C599" s="166"/>
      <c r="D599" s="225"/>
      <c r="E599" s="225"/>
      <c r="F599" s="226"/>
      <c r="G599" s="166"/>
      <c r="H599" s="226"/>
      <c r="I599" s="166"/>
      <c r="J599" s="226"/>
      <c r="K599" s="166"/>
      <c r="L599" s="226"/>
      <c r="M599" s="166"/>
      <c r="N599" s="226"/>
      <c r="O599" s="166"/>
      <c r="P599" s="226"/>
      <c r="Q599" s="166"/>
      <c r="R599" s="226"/>
    </row>
    <row r="600" spans="2:18" ht="11.5" x14ac:dyDescent="0.25">
      <c r="B600" s="166"/>
      <c r="C600" s="166"/>
      <c r="D600" s="225"/>
      <c r="E600" s="225"/>
      <c r="F600" s="226"/>
      <c r="G600" s="166"/>
      <c r="H600" s="226"/>
      <c r="I600" s="166"/>
      <c r="J600" s="226"/>
      <c r="K600" s="166"/>
      <c r="L600" s="226"/>
      <c r="M600" s="166"/>
      <c r="N600" s="226"/>
      <c r="O600" s="166"/>
      <c r="P600" s="226"/>
      <c r="Q600" s="166"/>
      <c r="R600" s="226"/>
    </row>
    <row r="601" spans="2:18" ht="11.5" x14ac:dyDescent="0.25">
      <c r="B601" s="166"/>
      <c r="C601" s="166"/>
      <c r="D601" s="225"/>
      <c r="E601" s="225"/>
      <c r="F601" s="226"/>
      <c r="G601" s="166"/>
      <c r="H601" s="226"/>
      <c r="I601" s="166"/>
      <c r="J601" s="226"/>
      <c r="K601" s="166"/>
      <c r="L601" s="226"/>
      <c r="M601" s="166"/>
      <c r="N601" s="226"/>
      <c r="O601" s="166"/>
      <c r="P601" s="226"/>
      <c r="Q601" s="166"/>
      <c r="R601" s="226"/>
    </row>
    <row r="602" spans="2:18" ht="11.5" x14ac:dyDescent="0.25">
      <c r="B602" s="166"/>
      <c r="C602" s="166"/>
      <c r="D602" s="225"/>
      <c r="E602" s="225"/>
      <c r="F602" s="226"/>
      <c r="G602" s="166"/>
      <c r="H602" s="226"/>
      <c r="I602" s="166"/>
      <c r="J602" s="226"/>
      <c r="K602" s="166"/>
      <c r="L602" s="226"/>
      <c r="M602" s="166"/>
      <c r="N602" s="226"/>
      <c r="O602" s="166"/>
      <c r="P602" s="226"/>
      <c r="Q602" s="166"/>
      <c r="R602" s="226"/>
    </row>
    <row r="603" spans="2:18" ht="11.5" x14ac:dyDescent="0.25">
      <c r="B603" s="166"/>
      <c r="C603" s="166"/>
      <c r="D603" s="225"/>
      <c r="E603" s="225"/>
      <c r="F603" s="226"/>
      <c r="G603" s="166"/>
      <c r="H603" s="226"/>
      <c r="I603" s="166"/>
      <c r="J603" s="226"/>
      <c r="K603" s="166"/>
      <c r="L603" s="226"/>
      <c r="M603" s="166"/>
      <c r="N603" s="226"/>
      <c r="O603" s="166"/>
      <c r="P603" s="226"/>
      <c r="Q603" s="166"/>
      <c r="R603" s="226"/>
    </row>
    <row r="604" spans="2:18" ht="11.5" x14ac:dyDescent="0.25">
      <c r="B604" s="166"/>
      <c r="C604" s="166"/>
      <c r="D604" s="225"/>
      <c r="E604" s="225"/>
      <c r="F604" s="226"/>
      <c r="G604" s="166"/>
      <c r="H604" s="226"/>
      <c r="I604" s="166"/>
      <c r="J604" s="226"/>
      <c r="K604" s="166"/>
      <c r="L604" s="226"/>
      <c r="M604" s="166"/>
      <c r="N604" s="226"/>
      <c r="O604" s="166"/>
      <c r="P604" s="226"/>
      <c r="Q604" s="166"/>
      <c r="R604" s="226"/>
    </row>
    <row r="605" spans="2:18" ht="11.5" x14ac:dyDescent="0.25">
      <c r="B605" s="166"/>
      <c r="C605" s="166"/>
      <c r="D605" s="225"/>
      <c r="E605" s="225"/>
      <c r="F605" s="226"/>
      <c r="G605" s="166"/>
      <c r="H605" s="226"/>
      <c r="I605" s="166"/>
      <c r="J605" s="226"/>
      <c r="K605" s="166"/>
      <c r="L605" s="226"/>
      <c r="M605" s="166"/>
      <c r="N605" s="226"/>
      <c r="O605" s="166"/>
      <c r="P605" s="226"/>
      <c r="Q605" s="166"/>
      <c r="R605" s="226"/>
    </row>
    <row r="606" spans="2:18" ht="11.5" x14ac:dyDescent="0.25">
      <c r="B606" s="166"/>
      <c r="C606" s="166"/>
      <c r="D606" s="225"/>
      <c r="E606" s="225"/>
      <c r="F606" s="226"/>
      <c r="G606" s="166"/>
      <c r="H606" s="226"/>
      <c r="I606" s="166"/>
      <c r="J606" s="226"/>
      <c r="K606" s="166"/>
      <c r="L606" s="226"/>
      <c r="M606" s="166"/>
      <c r="N606" s="226"/>
      <c r="O606" s="166"/>
      <c r="P606" s="226"/>
      <c r="Q606" s="166"/>
      <c r="R606" s="226"/>
    </row>
    <row r="607" spans="2:18" ht="11.5" x14ac:dyDescent="0.25">
      <c r="B607" s="166"/>
      <c r="C607" s="166"/>
      <c r="D607" s="225"/>
      <c r="E607" s="225"/>
      <c r="F607" s="226"/>
      <c r="G607" s="166"/>
      <c r="H607" s="226"/>
      <c r="I607" s="166"/>
      <c r="J607" s="226"/>
      <c r="K607" s="166"/>
      <c r="L607" s="226"/>
      <c r="M607" s="166"/>
      <c r="N607" s="226"/>
      <c r="O607" s="166"/>
      <c r="P607" s="226"/>
      <c r="Q607" s="166"/>
      <c r="R607" s="226"/>
    </row>
    <row r="608" spans="2:18" ht="11.5" x14ac:dyDescent="0.25">
      <c r="B608" s="166"/>
      <c r="C608" s="166"/>
      <c r="D608" s="225"/>
      <c r="E608" s="225"/>
      <c r="F608" s="226"/>
      <c r="G608" s="166"/>
      <c r="H608" s="226"/>
      <c r="I608" s="166"/>
      <c r="J608" s="226"/>
      <c r="K608" s="166"/>
      <c r="L608" s="226"/>
      <c r="M608" s="166"/>
      <c r="N608" s="226"/>
      <c r="O608" s="166"/>
      <c r="P608" s="226"/>
      <c r="Q608" s="166"/>
      <c r="R608" s="226"/>
    </row>
    <row r="609" spans="2:18" ht="11.5" x14ac:dyDescent="0.25">
      <c r="B609" s="166"/>
      <c r="C609" s="166"/>
      <c r="D609" s="225"/>
      <c r="E609" s="225"/>
      <c r="F609" s="226"/>
      <c r="G609" s="166"/>
      <c r="H609" s="226"/>
      <c r="I609" s="166"/>
      <c r="J609" s="226"/>
      <c r="K609" s="166"/>
      <c r="L609" s="226"/>
      <c r="M609" s="166"/>
      <c r="N609" s="226"/>
      <c r="O609" s="166"/>
      <c r="P609" s="226"/>
      <c r="Q609" s="166"/>
      <c r="R609" s="226"/>
    </row>
    <row r="610" spans="2:18" ht="11.5" x14ac:dyDescent="0.25">
      <c r="B610" s="166"/>
      <c r="C610" s="166"/>
      <c r="D610" s="225"/>
      <c r="E610" s="225"/>
      <c r="F610" s="226"/>
      <c r="G610" s="166"/>
      <c r="H610" s="226"/>
      <c r="I610" s="166"/>
      <c r="J610" s="226"/>
      <c r="K610" s="166"/>
      <c r="L610" s="226"/>
      <c r="M610" s="166"/>
      <c r="N610" s="226"/>
      <c r="O610" s="166"/>
      <c r="P610" s="226"/>
      <c r="Q610" s="166"/>
      <c r="R610" s="226"/>
    </row>
    <row r="611" spans="2:18" ht="11.5" x14ac:dyDescent="0.25">
      <c r="B611" s="166"/>
      <c r="C611" s="166"/>
      <c r="D611" s="225"/>
      <c r="E611" s="225"/>
      <c r="F611" s="226"/>
      <c r="G611" s="166"/>
      <c r="H611" s="226"/>
      <c r="I611" s="166"/>
      <c r="J611" s="226"/>
      <c r="K611" s="166"/>
      <c r="L611" s="226"/>
      <c r="M611" s="166"/>
      <c r="N611" s="226"/>
      <c r="O611" s="166"/>
      <c r="P611" s="226"/>
      <c r="Q611" s="166"/>
      <c r="R611" s="226"/>
    </row>
    <row r="612" spans="2:18" ht="11.5" x14ac:dyDescent="0.25">
      <c r="B612" s="166"/>
      <c r="C612" s="166"/>
      <c r="D612" s="225"/>
      <c r="E612" s="225"/>
      <c r="F612" s="226"/>
      <c r="G612" s="166"/>
      <c r="H612" s="226"/>
      <c r="I612" s="166"/>
      <c r="J612" s="226"/>
      <c r="K612" s="166"/>
      <c r="L612" s="226"/>
      <c r="M612" s="166"/>
      <c r="N612" s="226"/>
      <c r="O612" s="166"/>
      <c r="P612" s="226"/>
      <c r="Q612" s="166"/>
      <c r="R612" s="226"/>
    </row>
    <row r="613" spans="2:18" ht="11.5" x14ac:dyDescent="0.25">
      <c r="B613" s="166"/>
      <c r="C613" s="166"/>
      <c r="D613" s="225"/>
      <c r="E613" s="225"/>
      <c r="F613" s="226"/>
      <c r="G613" s="166"/>
      <c r="H613" s="226"/>
      <c r="I613" s="166"/>
      <c r="J613" s="226"/>
      <c r="K613" s="166"/>
      <c r="L613" s="226"/>
      <c r="M613" s="166"/>
      <c r="N613" s="226"/>
      <c r="O613" s="166"/>
      <c r="P613" s="226"/>
      <c r="Q613" s="166"/>
      <c r="R613" s="226"/>
    </row>
    <row r="614" spans="2:18" ht="11.5" x14ac:dyDescent="0.25">
      <c r="B614" s="166"/>
      <c r="C614" s="166"/>
      <c r="D614" s="225"/>
      <c r="E614" s="225"/>
      <c r="F614" s="226"/>
      <c r="G614" s="166"/>
      <c r="H614" s="226"/>
      <c r="I614" s="166"/>
      <c r="J614" s="226"/>
      <c r="K614" s="166"/>
      <c r="L614" s="226"/>
      <c r="M614" s="166"/>
      <c r="N614" s="226"/>
      <c r="O614" s="166"/>
      <c r="P614" s="226"/>
      <c r="Q614" s="166"/>
      <c r="R614" s="226"/>
    </row>
    <row r="615" spans="2:18" ht="11.5" x14ac:dyDescent="0.25">
      <c r="B615" s="166"/>
      <c r="C615" s="166"/>
      <c r="D615" s="225"/>
      <c r="E615" s="225"/>
      <c r="F615" s="226"/>
      <c r="G615" s="166"/>
      <c r="H615" s="226"/>
      <c r="I615" s="166"/>
      <c r="J615" s="226"/>
      <c r="K615" s="166"/>
      <c r="L615" s="226"/>
      <c r="M615" s="166"/>
      <c r="N615" s="226"/>
      <c r="O615" s="166"/>
      <c r="P615" s="226"/>
      <c r="Q615" s="166"/>
      <c r="R615" s="226"/>
    </row>
    <row r="616" spans="2:18" ht="11.5" x14ac:dyDescent="0.25">
      <c r="B616" s="166"/>
      <c r="C616" s="166"/>
      <c r="D616" s="225"/>
      <c r="E616" s="225"/>
      <c r="F616" s="226"/>
      <c r="G616" s="166"/>
      <c r="H616" s="226"/>
      <c r="I616" s="166"/>
      <c r="J616" s="226"/>
      <c r="K616" s="166"/>
      <c r="L616" s="226"/>
      <c r="M616" s="166"/>
      <c r="N616" s="226"/>
      <c r="O616" s="166"/>
      <c r="P616" s="226"/>
      <c r="Q616" s="166"/>
      <c r="R616" s="226"/>
    </row>
    <row r="617" spans="2:18" ht="11.5" x14ac:dyDescent="0.25">
      <c r="B617" s="166"/>
      <c r="C617" s="166"/>
      <c r="D617" s="225"/>
      <c r="E617" s="225"/>
      <c r="F617" s="226"/>
      <c r="G617" s="166"/>
      <c r="H617" s="226"/>
      <c r="I617" s="166"/>
      <c r="J617" s="226"/>
      <c r="K617" s="166"/>
      <c r="L617" s="226"/>
      <c r="M617" s="166"/>
      <c r="N617" s="226"/>
      <c r="O617" s="166"/>
      <c r="P617" s="226"/>
      <c r="Q617" s="166"/>
      <c r="R617" s="226"/>
    </row>
    <row r="618" spans="2:18" ht="11.5" x14ac:dyDescent="0.25">
      <c r="B618" s="166"/>
      <c r="C618" s="166"/>
      <c r="D618" s="225"/>
      <c r="E618" s="225"/>
      <c r="F618" s="226"/>
      <c r="G618" s="166"/>
      <c r="H618" s="226"/>
      <c r="I618" s="166"/>
      <c r="J618" s="226"/>
      <c r="K618" s="166"/>
      <c r="L618" s="226"/>
      <c r="M618" s="166"/>
      <c r="N618" s="226"/>
      <c r="O618" s="166"/>
      <c r="P618" s="226"/>
      <c r="Q618" s="166"/>
      <c r="R618" s="226"/>
    </row>
    <row r="619" spans="2:18" ht="11.5" x14ac:dyDescent="0.25">
      <c r="B619" s="166"/>
      <c r="C619" s="166"/>
      <c r="D619" s="225"/>
      <c r="E619" s="225"/>
      <c r="F619" s="226"/>
      <c r="G619" s="166"/>
      <c r="H619" s="226"/>
      <c r="I619" s="166"/>
      <c r="J619" s="226"/>
      <c r="K619" s="166"/>
      <c r="L619" s="226"/>
      <c r="M619" s="166"/>
      <c r="N619" s="226"/>
      <c r="O619" s="166"/>
      <c r="P619" s="226"/>
      <c r="Q619" s="166"/>
      <c r="R619" s="226"/>
    </row>
    <row r="620" spans="2:18" ht="11.5" x14ac:dyDescent="0.25">
      <c r="B620" s="166"/>
      <c r="C620" s="166"/>
      <c r="D620" s="225"/>
      <c r="E620" s="225"/>
      <c r="F620" s="226"/>
      <c r="G620" s="166"/>
      <c r="H620" s="226"/>
      <c r="I620" s="166"/>
      <c r="J620" s="226"/>
      <c r="K620" s="166"/>
      <c r="L620" s="226"/>
      <c r="M620" s="166"/>
      <c r="N620" s="226"/>
      <c r="O620" s="166"/>
      <c r="P620" s="226"/>
      <c r="Q620" s="166"/>
      <c r="R620" s="226"/>
    </row>
    <row r="621" spans="2:18" ht="11.5" x14ac:dyDescent="0.25">
      <c r="B621" s="166"/>
      <c r="C621" s="166"/>
      <c r="D621" s="225"/>
      <c r="E621" s="225"/>
      <c r="F621" s="226"/>
      <c r="G621" s="166"/>
      <c r="H621" s="226"/>
      <c r="I621" s="166"/>
      <c r="J621" s="226"/>
      <c r="K621" s="166"/>
      <c r="L621" s="226"/>
      <c r="M621" s="166"/>
      <c r="N621" s="226"/>
      <c r="O621" s="166"/>
      <c r="P621" s="226"/>
      <c r="Q621" s="166"/>
      <c r="R621" s="226"/>
    </row>
    <row r="622" spans="2:18" ht="11.5" x14ac:dyDescent="0.25">
      <c r="B622" s="166"/>
      <c r="C622" s="166"/>
      <c r="D622" s="225"/>
      <c r="E622" s="225"/>
      <c r="F622" s="226"/>
      <c r="G622" s="166"/>
      <c r="H622" s="226"/>
      <c r="I622" s="166"/>
      <c r="J622" s="226"/>
      <c r="K622" s="166"/>
      <c r="L622" s="226"/>
      <c r="M622" s="166"/>
      <c r="N622" s="226"/>
      <c r="O622" s="166"/>
      <c r="P622" s="226"/>
      <c r="Q622" s="166"/>
      <c r="R622" s="226"/>
    </row>
    <row r="623" spans="2:18" ht="11.5" x14ac:dyDescent="0.25">
      <c r="B623" s="166"/>
      <c r="C623" s="166"/>
      <c r="D623" s="225"/>
      <c r="E623" s="225"/>
      <c r="F623" s="226"/>
      <c r="G623" s="166"/>
      <c r="H623" s="226"/>
      <c r="I623" s="166"/>
      <c r="J623" s="226"/>
      <c r="K623" s="166"/>
      <c r="L623" s="226"/>
      <c r="M623" s="166"/>
      <c r="N623" s="226"/>
      <c r="O623" s="166"/>
      <c r="P623" s="226"/>
      <c r="Q623" s="166"/>
      <c r="R623" s="226"/>
    </row>
    <row r="624" spans="2:18" ht="11.5" x14ac:dyDescent="0.25">
      <c r="B624" s="166"/>
      <c r="C624" s="166"/>
      <c r="D624" s="225"/>
      <c r="E624" s="225"/>
      <c r="F624" s="226"/>
      <c r="G624" s="166"/>
      <c r="H624" s="226"/>
      <c r="I624" s="166"/>
      <c r="J624" s="226"/>
      <c r="K624" s="166"/>
      <c r="L624" s="226"/>
      <c r="M624" s="166"/>
      <c r="N624" s="226"/>
      <c r="O624" s="166"/>
      <c r="P624" s="226"/>
      <c r="Q624" s="166"/>
      <c r="R624" s="226"/>
    </row>
    <row r="625" spans="2:18" ht="11.5" x14ac:dyDescent="0.25">
      <c r="B625" s="166"/>
      <c r="C625" s="166"/>
      <c r="D625" s="225"/>
      <c r="E625" s="225"/>
      <c r="F625" s="226"/>
      <c r="G625" s="166"/>
      <c r="H625" s="226"/>
      <c r="I625" s="166"/>
      <c r="J625" s="226"/>
      <c r="K625" s="166"/>
      <c r="L625" s="226"/>
      <c r="M625" s="166"/>
      <c r="N625" s="226"/>
      <c r="O625" s="166"/>
      <c r="P625" s="226"/>
      <c r="Q625" s="166"/>
      <c r="R625" s="226"/>
    </row>
    <row r="626" spans="2:18" ht="11.5" x14ac:dyDescent="0.25">
      <c r="B626" s="166"/>
      <c r="C626" s="166"/>
      <c r="D626" s="225"/>
      <c r="E626" s="225"/>
      <c r="F626" s="226"/>
      <c r="G626" s="166"/>
      <c r="H626" s="226"/>
      <c r="I626" s="166"/>
      <c r="J626" s="226"/>
      <c r="K626" s="166"/>
      <c r="L626" s="226"/>
      <c r="M626" s="166"/>
      <c r="N626" s="226"/>
      <c r="O626" s="166"/>
      <c r="P626" s="226"/>
      <c r="Q626" s="166"/>
      <c r="R626" s="226"/>
    </row>
    <row r="627" spans="2:18" ht="11.5" x14ac:dyDescent="0.25">
      <c r="B627" s="166"/>
      <c r="C627" s="166"/>
      <c r="D627" s="225"/>
      <c r="E627" s="225"/>
      <c r="F627" s="226"/>
      <c r="G627" s="166"/>
      <c r="H627" s="226"/>
      <c r="I627" s="166"/>
      <c r="J627" s="226"/>
      <c r="K627" s="166"/>
      <c r="L627" s="226"/>
      <c r="M627" s="166"/>
      <c r="N627" s="226"/>
      <c r="O627" s="166"/>
      <c r="P627" s="226"/>
      <c r="Q627" s="166"/>
      <c r="R627" s="226"/>
    </row>
    <row r="628" spans="2:18" ht="11.5" x14ac:dyDescent="0.25">
      <c r="B628" s="166"/>
      <c r="C628" s="166"/>
      <c r="D628" s="225"/>
      <c r="E628" s="225"/>
      <c r="F628" s="226"/>
      <c r="G628" s="166"/>
      <c r="H628" s="226"/>
      <c r="I628" s="166"/>
      <c r="J628" s="226"/>
      <c r="K628" s="166"/>
      <c r="L628" s="226"/>
      <c r="M628" s="166"/>
      <c r="N628" s="226"/>
      <c r="O628" s="166"/>
      <c r="P628" s="226"/>
      <c r="Q628" s="166"/>
      <c r="R628" s="226"/>
    </row>
    <row r="629" spans="2:18" ht="11.5" x14ac:dyDescent="0.25">
      <c r="B629" s="166"/>
      <c r="C629" s="166"/>
      <c r="D629" s="225"/>
      <c r="E629" s="225"/>
      <c r="F629" s="226"/>
      <c r="G629" s="166"/>
      <c r="H629" s="226"/>
      <c r="I629" s="166"/>
      <c r="J629" s="226"/>
      <c r="K629" s="166"/>
      <c r="L629" s="226"/>
      <c r="M629" s="166"/>
      <c r="N629" s="226"/>
      <c r="O629" s="166"/>
      <c r="P629" s="226"/>
      <c r="Q629" s="166"/>
      <c r="R629" s="226"/>
    </row>
    <row r="630" spans="2:18" ht="11.5" x14ac:dyDescent="0.25">
      <c r="B630" s="166"/>
      <c r="C630" s="166"/>
      <c r="D630" s="225"/>
      <c r="E630" s="225"/>
      <c r="F630" s="226"/>
      <c r="G630" s="166"/>
      <c r="H630" s="226"/>
      <c r="I630" s="166"/>
      <c r="J630" s="226"/>
      <c r="K630" s="166"/>
      <c r="L630" s="226"/>
      <c r="M630" s="166"/>
      <c r="N630" s="226"/>
      <c r="O630" s="166"/>
      <c r="P630" s="226"/>
      <c r="Q630" s="166"/>
      <c r="R630" s="226"/>
    </row>
    <row r="631" spans="2:18" ht="11.5" x14ac:dyDescent="0.25">
      <c r="B631" s="166"/>
      <c r="C631" s="166"/>
      <c r="D631" s="225"/>
      <c r="E631" s="225"/>
      <c r="F631" s="226"/>
      <c r="G631" s="166"/>
      <c r="H631" s="226"/>
      <c r="I631" s="166"/>
      <c r="J631" s="226"/>
      <c r="K631" s="166"/>
      <c r="L631" s="226"/>
      <c r="M631" s="166"/>
      <c r="N631" s="226"/>
      <c r="O631" s="166"/>
      <c r="P631" s="226"/>
      <c r="Q631" s="166"/>
      <c r="R631" s="226"/>
    </row>
    <row r="632" spans="2:18" ht="11.5" x14ac:dyDescent="0.25">
      <c r="B632" s="166"/>
      <c r="C632" s="166"/>
      <c r="D632" s="225"/>
      <c r="E632" s="225"/>
      <c r="F632" s="226"/>
      <c r="G632" s="166"/>
      <c r="H632" s="226"/>
      <c r="I632" s="166"/>
      <c r="J632" s="226"/>
      <c r="K632" s="166"/>
      <c r="L632" s="226"/>
      <c r="M632" s="166"/>
      <c r="N632" s="226"/>
      <c r="O632" s="166"/>
      <c r="P632" s="226"/>
      <c r="Q632" s="166"/>
      <c r="R632" s="226"/>
    </row>
    <row r="633" spans="2:18" ht="11.5" x14ac:dyDescent="0.25">
      <c r="B633" s="166"/>
      <c r="C633" s="166"/>
      <c r="D633" s="225"/>
      <c r="E633" s="225"/>
      <c r="F633" s="226"/>
      <c r="G633" s="166"/>
      <c r="H633" s="226"/>
      <c r="I633" s="166"/>
      <c r="J633" s="226"/>
      <c r="K633" s="166"/>
      <c r="L633" s="226"/>
      <c r="M633" s="166"/>
      <c r="N633" s="226"/>
      <c r="O633" s="166"/>
      <c r="P633" s="226"/>
      <c r="Q633" s="166"/>
      <c r="R633" s="226"/>
    </row>
    <row r="634" spans="2:18" ht="11.5" x14ac:dyDescent="0.25">
      <c r="B634" s="166"/>
      <c r="C634" s="166"/>
      <c r="D634" s="225"/>
      <c r="E634" s="225"/>
      <c r="F634" s="226"/>
      <c r="G634" s="166"/>
      <c r="H634" s="226"/>
      <c r="I634" s="166"/>
      <c r="J634" s="226"/>
      <c r="K634" s="166"/>
      <c r="L634" s="226"/>
      <c r="M634" s="166"/>
      <c r="N634" s="226"/>
      <c r="O634" s="166"/>
      <c r="P634" s="226"/>
      <c r="Q634" s="166"/>
      <c r="R634" s="226"/>
    </row>
    <row r="635" spans="2:18" ht="11.5" x14ac:dyDescent="0.25">
      <c r="B635" s="166"/>
      <c r="C635" s="166"/>
      <c r="D635" s="225"/>
      <c r="E635" s="225"/>
      <c r="F635" s="226"/>
      <c r="G635" s="166"/>
      <c r="H635" s="226"/>
      <c r="I635" s="166"/>
      <c r="J635" s="226"/>
      <c r="K635" s="166"/>
      <c r="L635" s="226"/>
      <c r="M635" s="166"/>
      <c r="N635" s="226"/>
      <c r="O635" s="166"/>
      <c r="P635" s="226"/>
      <c r="Q635" s="166"/>
      <c r="R635" s="226"/>
    </row>
    <row r="636" spans="2:18" ht="11.5" x14ac:dyDescent="0.25">
      <c r="B636" s="166"/>
      <c r="C636" s="166"/>
      <c r="D636" s="225"/>
      <c r="E636" s="225"/>
      <c r="F636" s="226"/>
      <c r="G636" s="166"/>
      <c r="H636" s="226"/>
      <c r="I636" s="166"/>
      <c r="J636" s="226"/>
      <c r="K636" s="166"/>
      <c r="L636" s="226"/>
      <c r="M636" s="166"/>
      <c r="N636" s="226"/>
      <c r="O636" s="166"/>
      <c r="P636" s="226"/>
      <c r="Q636" s="166"/>
      <c r="R636" s="226"/>
    </row>
    <row r="637" spans="2:18" ht="11.5" x14ac:dyDescent="0.25">
      <c r="B637" s="166"/>
      <c r="C637" s="166"/>
      <c r="D637" s="225"/>
      <c r="E637" s="225"/>
      <c r="F637" s="226"/>
      <c r="G637" s="166"/>
      <c r="H637" s="226"/>
      <c r="I637" s="166"/>
      <c r="J637" s="226"/>
      <c r="K637" s="166"/>
      <c r="L637" s="226"/>
      <c r="M637" s="166"/>
      <c r="N637" s="226"/>
      <c r="O637" s="166"/>
      <c r="P637" s="226"/>
      <c r="Q637" s="166"/>
      <c r="R637" s="226"/>
    </row>
    <row r="638" spans="2:18" ht="11.5" x14ac:dyDescent="0.25">
      <c r="B638" s="166"/>
      <c r="C638" s="166"/>
      <c r="D638" s="225"/>
      <c r="E638" s="225"/>
      <c r="F638" s="226"/>
      <c r="G638" s="166"/>
      <c r="H638" s="226"/>
      <c r="I638" s="166"/>
      <c r="J638" s="226"/>
      <c r="K638" s="166"/>
      <c r="L638" s="226"/>
      <c r="M638" s="166"/>
      <c r="N638" s="226"/>
      <c r="O638" s="166"/>
      <c r="P638" s="226"/>
      <c r="Q638" s="166"/>
      <c r="R638" s="226"/>
    </row>
    <row r="639" spans="2:18" ht="11.5" x14ac:dyDescent="0.25">
      <c r="B639" s="166"/>
      <c r="C639" s="166"/>
      <c r="D639" s="225"/>
      <c r="E639" s="225"/>
      <c r="F639" s="226"/>
      <c r="G639" s="166"/>
      <c r="H639" s="226"/>
      <c r="I639" s="166"/>
      <c r="J639" s="226"/>
      <c r="K639" s="166"/>
      <c r="L639" s="226"/>
      <c r="M639" s="166"/>
      <c r="N639" s="226"/>
      <c r="O639" s="166"/>
      <c r="P639" s="226"/>
      <c r="Q639" s="166"/>
      <c r="R639" s="226"/>
    </row>
    <row r="640" spans="2:18" ht="11.5" x14ac:dyDescent="0.25">
      <c r="B640" s="166"/>
      <c r="C640" s="166"/>
      <c r="D640" s="225"/>
      <c r="E640" s="225"/>
      <c r="F640" s="226"/>
      <c r="G640" s="166"/>
      <c r="H640" s="226"/>
      <c r="I640" s="166"/>
      <c r="J640" s="226"/>
      <c r="K640" s="166"/>
      <c r="L640" s="226"/>
      <c r="M640" s="166"/>
      <c r="N640" s="226"/>
      <c r="O640" s="166"/>
      <c r="P640" s="226"/>
      <c r="Q640" s="166"/>
      <c r="R640" s="226"/>
    </row>
    <row r="641" spans="2:18" ht="11.5" x14ac:dyDescent="0.25">
      <c r="B641" s="166"/>
      <c r="C641" s="166"/>
      <c r="D641" s="225"/>
      <c r="E641" s="225"/>
      <c r="F641" s="226"/>
      <c r="G641" s="166"/>
      <c r="H641" s="226"/>
      <c r="I641" s="166"/>
      <c r="J641" s="226"/>
      <c r="K641" s="166"/>
      <c r="L641" s="226"/>
      <c r="M641" s="166"/>
      <c r="N641" s="226"/>
      <c r="O641" s="166"/>
      <c r="P641" s="226"/>
      <c r="Q641" s="166"/>
      <c r="R641" s="226"/>
    </row>
    <row r="642" spans="2:18" ht="11.5" x14ac:dyDescent="0.25">
      <c r="B642" s="166"/>
      <c r="C642" s="166"/>
      <c r="D642" s="225"/>
      <c r="E642" s="225"/>
      <c r="F642" s="226"/>
      <c r="G642" s="166"/>
      <c r="H642" s="226"/>
      <c r="I642" s="166"/>
      <c r="J642" s="226"/>
      <c r="K642" s="166"/>
      <c r="L642" s="226"/>
      <c r="M642" s="166"/>
      <c r="N642" s="226"/>
      <c r="O642" s="166"/>
      <c r="P642" s="226"/>
      <c r="Q642" s="166"/>
      <c r="R642" s="226"/>
    </row>
    <row r="643" spans="2:18" ht="11.5" x14ac:dyDescent="0.25">
      <c r="B643" s="166"/>
      <c r="C643" s="166"/>
      <c r="D643" s="225"/>
      <c r="E643" s="225"/>
      <c r="F643" s="226"/>
      <c r="G643" s="166"/>
      <c r="H643" s="226"/>
      <c r="I643" s="166"/>
      <c r="J643" s="226"/>
      <c r="K643" s="166"/>
      <c r="L643" s="226"/>
      <c r="M643" s="166"/>
      <c r="N643" s="226"/>
      <c r="O643" s="166"/>
      <c r="P643" s="226"/>
      <c r="Q643" s="166"/>
      <c r="R643" s="226"/>
    </row>
    <row r="644" spans="2:18" ht="11.5" x14ac:dyDescent="0.25">
      <c r="B644" s="166"/>
      <c r="C644" s="166"/>
      <c r="D644" s="225"/>
      <c r="E644" s="225"/>
      <c r="F644" s="226"/>
      <c r="G644" s="166"/>
      <c r="H644" s="226"/>
      <c r="I644" s="166"/>
      <c r="J644" s="226"/>
      <c r="K644" s="166"/>
      <c r="L644" s="226"/>
      <c r="M644" s="166"/>
      <c r="N644" s="226"/>
      <c r="O644" s="166"/>
      <c r="P644" s="226"/>
      <c r="Q644" s="166"/>
      <c r="R644" s="226"/>
    </row>
    <row r="645" spans="2:18" ht="11.5" x14ac:dyDescent="0.25">
      <c r="B645" s="166"/>
      <c r="C645" s="166"/>
      <c r="D645" s="225"/>
      <c r="E645" s="225"/>
      <c r="F645" s="226"/>
      <c r="G645" s="166"/>
      <c r="H645" s="226"/>
      <c r="I645" s="166"/>
      <c r="J645" s="226"/>
      <c r="K645" s="166"/>
      <c r="L645" s="226"/>
      <c r="M645" s="166"/>
      <c r="N645" s="226"/>
      <c r="O645" s="166"/>
      <c r="P645" s="226"/>
      <c r="Q645" s="166"/>
      <c r="R645" s="226"/>
    </row>
    <row r="646" spans="2:18" ht="11.5" x14ac:dyDescent="0.25">
      <c r="B646" s="166"/>
      <c r="C646" s="166"/>
      <c r="D646" s="225"/>
      <c r="E646" s="225"/>
      <c r="F646" s="226"/>
      <c r="G646" s="166"/>
      <c r="H646" s="226"/>
      <c r="I646" s="166"/>
      <c r="J646" s="226"/>
      <c r="K646" s="166"/>
      <c r="L646" s="226"/>
      <c r="M646" s="166"/>
      <c r="N646" s="226"/>
      <c r="O646" s="166"/>
      <c r="P646" s="226"/>
      <c r="Q646" s="166"/>
      <c r="R646" s="226"/>
    </row>
    <row r="647" spans="2:18" ht="11.5" x14ac:dyDescent="0.25">
      <c r="B647" s="166"/>
      <c r="C647" s="166"/>
      <c r="D647" s="225"/>
      <c r="E647" s="225"/>
      <c r="F647" s="226"/>
      <c r="G647" s="166"/>
      <c r="H647" s="226"/>
      <c r="I647" s="166"/>
      <c r="J647" s="226"/>
      <c r="K647" s="166"/>
      <c r="L647" s="226"/>
      <c r="M647" s="166"/>
      <c r="N647" s="226"/>
      <c r="O647" s="166"/>
      <c r="P647" s="226"/>
      <c r="Q647" s="166"/>
      <c r="R647" s="226"/>
    </row>
    <row r="648" spans="2:18" ht="11.5" x14ac:dyDescent="0.25">
      <c r="B648" s="166"/>
      <c r="C648" s="166"/>
      <c r="D648" s="225"/>
      <c r="E648" s="225"/>
      <c r="F648" s="226"/>
      <c r="G648" s="166"/>
      <c r="H648" s="226"/>
      <c r="I648" s="166"/>
      <c r="J648" s="226"/>
      <c r="K648" s="166"/>
      <c r="L648" s="226"/>
      <c r="M648" s="166"/>
      <c r="N648" s="226"/>
      <c r="O648" s="166"/>
      <c r="P648" s="226"/>
      <c r="Q648" s="166"/>
      <c r="R648" s="226"/>
    </row>
    <row r="649" spans="2:18" ht="11.5" x14ac:dyDescent="0.25">
      <c r="B649" s="166"/>
      <c r="C649" s="166"/>
      <c r="D649" s="225"/>
      <c r="E649" s="225"/>
      <c r="F649" s="226"/>
      <c r="G649" s="166"/>
      <c r="H649" s="226"/>
      <c r="I649" s="166"/>
      <c r="J649" s="226"/>
      <c r="K649" s="166"/>
      <c r="L649" s="226"/>
      <c r="M649" s="166"/>
      <c r="N649" s="226"/>
      <c r="O649" s="166"/>
      <c r="P649" s="226"/>
      <c r="Q649" s="166"/>
      <c r="R649" s="226"/>
    </row>
    <row r="650" spans="2:18" ht="11.5" x14ac:dyDescent="0.25">
      <c r="B650" s="166"/>
      <c r="C650" s="166"/>
      <c r="D650" s="225"/>
      <c r="E650" s="225"/>
      <c r="F650" s="226"/>
      <c r="G650" s="166"/>
      <c r="H650" s="226"/>
      <c r="I650" s="166"/>
      <c r="J650" s="226"/>
      <c r="K650" s="166"/>
      <c r="L650" s="226"/>
      <c r="M650" s="166"/>
      <c r="N650" s="226"/>
      <c r="O650" s="166"/>
      <c r="P650" s="226"/>
      <c r="Q650" s="166"/>
      <c r="R650" s="226"/>
    </row>
    <row r="651" spans="2:18" ht="11.5" x14ac:dyDescent="0.25">
      <c r="B651" s="166"/>
      <c r="C651" s="166"/>
      <c r="D651" s="225"/>
      <c r="E651" s="225"/>
      <c r="F651" s="226"/>
      <c r="G651" s="166"/>
      <c r="H651" s="226"/>
      <c r="I651" s="166"/>
      <c r="J651" s="226"/>
      <c r="K651" s="166"/>
      <c r="L651" s="226"/>
      <c r="M651" s="166"/>
      <c r="N651" s="226"/>
      <c r="O651" s="166"/>
      <c r="P651" s="226"/>
      <c r="Q651" s="166"/>
      <c r="R651" s="226"/>
    </row>
    <row r="652" spans="2:18" ht="11.5" x14ac:dyDescent="0.25">
      <c r="B652" s="166"/>
      <c r="C652" s="166"/>
      <c r="D652" s="225"/>
      <c r="E652" s="225"/>
      <c r="F652" s="226"/>
      <c r="G652" s="166"/>
      <c r="H652" s="226"/>
      <c r="I652" s="166"/>
      <c r="J652" s="226"/>
      <c r="K652" s="166"/>
      <c r="L652" s="226"/>
      <c r="M652" s="166"/>
      <c r="N652" s="226"/>
      <c r="O652" s="166"/>
      <c r="P652" s="226"/>
      <c r="Q652" s="166"/>
      <c r="R652" s="226"/>
    </row>
    <row r="653" spans="2:18" ht="11.5" x14ac:dyDescent="0.25">
      <c r="B653" s="166"/>
      <c r="C653" s="166"/>
      <c r="D653" s="225"/>
      <c r="E653" s="225"/>
      <c r="F653" s="226"/>
      <c r="G653" s="166"/>
      <c r="H653" s="226"/>
      <c r="I653" s="166"/>
      <c r="J653" s="226"/>
      <c r="K653" s="166"/>
      <c r="L653" s="226"/>
      <c r="M653" s="166"/>
      <c r="N653" s="226"/>
      <c r="O653" s="166"/>
      <c r="P653" s="226"/>
      <c r="Q653" s="166"/>
      <c r="R653" s="226"/>
    </row>
    <row r="654" spans="2:18" ht="11.5" x14ac:dyDescent="0.25">
      <c r="B654" s="166"/>
      <c r="C654" s="166"/>
      <c r="D654" s="225"/>
      <c r="E654" s="225"/>
      <c r="F654" s="226"/>
      <c r="G654" s="166"/>
      <c r="H654" s="226"/>
      <c r="I654" s="166"/>
      <c r="J654" s="226"/>
      <c r="K654" s="166"/>
      <c r="L654" s="226"/>
      <c r="M654" s="166"/>
      <c r="N654" s="226"/>
      <c r="O654" s="166"/>
      <c r="P654" s="226"/>
      <c r="Q654" s="166"/>
      <c r="R654" s="226"/>
    </row>
    <row r="655" spans="2:18" ht="11.5" x14ac:dyDescent="0.25">
      <c r="B655" s="166"/>
      <c r="C655" s="166"/>
      <c r="D655" s="225"/>
      <c r="E655" s="225"/>
      <c r="F655" s="226"/>
      <c r="G655" s="166"/>
      <c r="H655" s="226"/>
      <c r="I655" s="166"/>
      <c r="J655" s="226"/>
      <c r="K655" s="166"/>
      <c r="L655" s="226"/>
      <c r="M655" s="166"/>
      <c r="N655" s="226"/>
      <c r="O655" s="166"/>
      <c r="P655" s="226"/>
      <c r="Q655" s="166"/>
      <c r="R655" s="226"/>
    </row>
    <row r="656" spans="2:18" ht="11.5" x14ac:dyDescent="0.25">
      <c r="B656" s="166"/>
      <c r="C656" s="166"/>
      <c r="D656" s="225"/>
      <c r="E656" s="225"/>
      <c r="F656" s="226"/>
      <c r="G656" s="166"/>
      <c r="H656" s="226"/>
      <c r="I656" s="166"/>
      <c r="J656" s="226"/>
      <c r="K656" s="166"/>
      <c r="L656" s="226"/>
      <c r="M656" s="166"/>
      <c r="N656" s="226"/>
      <c r="O656" s="166"/>
      <c r="P656" s="226"/>
      <c r="Q656" s="166"/>
      <c r="R656" s="226"/>
    </row>
    <row r="657" spans="2:18" ht="11.5" x14ac:dyDescent="0.25">
      <c r="B657" s="166"/>
      <c r="C657" s="166"/>
      <c r="D657" s="225"/>
      <c r="E657" s="225"/>
      <c r="F657" s="226"/>
      <c r="G657" s="166"/>
      <c r="H657" s="226"/>
      <c r="I657" s="166"/>
      <c r="J657" s="226"/>
      <c r="K657" s="166"/>
      <c r="L657" s="226"/>
      <c r="M657" s="166"/>
      <c r="N657" s="226"/>
      <c r="O657" s="166"/>
      <c r="P657" s="226"/>
      <c r="Q657" s="166"/>
      <c r="R657" s="226"/>
    </row>
    <row r="658" spans="2:18" ht="11.5" x14ac:dyDescent="0.25">
      <c r="B658" s="166"/>
      <c r="C658" s="166"/>
      <c r="D658" s="225"/>
      <c r="E658" s="225"/>
      <c r="F658" s="226"/>
      <c r="G658" s="166"/>
      <c r="H658" s="226"/>
      <c r="I658" s="166"/>
      <c r="J658" s="226"/>
      <c r="K658" s="166"/>
      <c r="L658" s="226"/>
      <c r="M658" s="166"/>
      <c r="N658" s="226"/>
      <c r="O658" s="166"/>
      <c r="P658" s="226"/>
      <c r="Q658" s="166"/>
      <c r="R658" s="226"/>
    </row>
    <row r="659" spans="2:18" ht="11.5" x14ac:dyDescent="0.25">
      <c r="B659" s="166"/>
      <c r="C659" s="166"/>
      <c r="D659" s="225"/>
      <c r="E659" s="225"/>
      <c r="F659" s="226"/>
      <c r="G659" s="166"/>
      <c r="H659" s="226"/>
      <c r="I659" s="166"/>
      <c r="J659" s="226"/>
      <c r="K659" s="166"/>
      <c r="L659" s="226"/>
      <c r="M659" s="166"/>
      <c r="N659" s="226"/>
      <c r="O659" s="166"/>
      <c r="P659" s="226"/>
      <c r="Q659" s="166"/>
      <c r="R659" s="226"/>
    </row>
    <row r="660" spans="2:18" ht="11.5" x14ac:dyDescent="0.25">
      <c r="B660" s="166"/>
      <c r="C660" s="166"/>
      <c r="D660" s="225"/>
      <c r="E660" s="225"/>
      <c r="F660" s="226"/>
      <c r="G660" s="166"/>
      <c r="H660" s="226"/>
      <c r="I660" s="166"/>
      <c r="J660" s="226"/>
      <c r="K660" s="166"/>
      <c r="L660" s="226"/>
      <c r="M660" s="166"/>
      <c r="N660" s="226"/>
      <c r="O660" s="166"/>
      <c r="P660" s="226"/>
      <c r="Q660" s="166"/>
      <c r="R660" s="226"/>
    </row>
    <row r="661" spans="2:18" ht="11.5" x14ac:dyDescent="0.25">
      <c r="B661" s="166"/>
      <c r="C661" s="166"/>
      <c r="D661" s="225"/>
      <c r="E661" s="225"/>
      <c r="F661" s="226"/>
      <c r="G661" s="166"/>
      <c r="H661" s="226"/>
      <c r="I661" s="166"/>
      <c r="J661" s="226"/>
      <c r="K661" s="166"/>
      <c r="L661" s="226"/>
      <c r="M661" s="166"/>
      <c r="N661" s="226"/>
      <c r="O661" s="166"/>
      <c r="P661" s="226"/>
      <c r="Q661" s="166"/>
      <c r="R661" s="226"/>
    </row>
    <row r="662" spans="2:18" ht="11.5" x14ac:dyDescent="0.25">
      <c r="B662" s="166"/>
      <c r="C662" s="166"/>
      <c r="D662" s="225"/>
      <c r="E662" s="225"/>
      <c r="F662" s="226"/>
      <c r="G662" s="166"/>
      <c r="H662" s="226"/>
      <c r="I662" s="166"/>
      <c r="J662" s="226"/>
      <c r="K662" s="166"/>
      <c r="L662" s="226"/>
      <c r="M662" s="166"/>
      <c r="N662" s="226"/>
      <c r="O662" s="166"/>
      <c r="P662" s="226"/>
      <c r="Q662" s="166"/>
      <c r="R662" s="226"/>
    </row>
    <row r="663" spans="2:18" ht="11.5" x14ac:dyDescent="0.25">
      <c r="B663" s="166"/>
      <c r="C663" s="166"/>
      <c r="D663" s="225"/>
      <c r="E663" s="225"/>
      <c r="F663" s="226"/>
      <c r="G663" s="166"/>
      <c r="H663" s="226"/>
      <c r="I663" s="166"/>
      <c r="J663" s="226"/>
      <c r="K663" s="166"/>
      <c r="L663" s="226"/>
      <c r="M663" s="166"/>
      <c r="N663" s="226"/>
      <c r="O663" s="166"/>
      <c r="P663" s="226"/>
      <c r="Q663" s="166"/>
      <c r="R663" s="226"/>
    </row>
    <row r="664" spans="2:18" ht="11.5" x14ac:dyDescent="0.25">
      <c r="B664" s="166"/>
      <c r="C664" s="166"/>
      <c r="D664" s="225"/>
      <c r="E664" s="225"/>
      <c r="F664" s="226"/>
      <c r="G664" s="166"/>
      <c r="H664" s="226"/>
      <c r="I664" s="166"/>
      <c r="J664" s="226"/>
      <c r="K664" s="166"/>
      <c r="L664" s="226"/>
      <c r="M664" s="166"/>
      <c r="N664" s="226"/>
      <c r="O664" s="166"/>
      <c r="P664" s="226"/>
      <c r="Q664" s="166"/>
      <c r="R664" s="226"/>
    </row>
    <row r="665" spans="2:18" ht="11.5" x14ac:dyDescent="0.25">
      <c r="B665" s="166"/>
      <c r="C665" s="166"/>
      <c r="D665" s="225"/>
      <c r="E665" s="225"/>
      <c r="F665" s="226"/>
      <c r="G665" s="166"/>
      <c r="H665" s="226"/>
      <c r="I665" s="166"/>
      <c r="J665" s="226"/>
      <c r="K665" s="166"/>
      <c r="L665" s="226"/>
      <c r="M665" s="166"/>
      <c r="N665" s="226"/>
      <c r="O665" s="166"/>
      <c r="P665" s="226"/>
      <c r="Q665" s="166"/>
      <c r="R665" s="226"/>
    </row>
    <row r="666" spans="2:18" ht="11.5" x14ac:dyDescent="0.25">
      <c r="B666" s="166"/>
      <c r="C666" s="166"/>
      <c r="D666" s="225"/>
      <c r="E666" s="225"/>
      <c r="F666" s="226"/>
      <c r="G666" s="166"/>
      <c r="H666" s="226"/>
      <c r="I666" s="166"/>
      <c r="J666" s="226"/>
      <c r="K666" s="166"/>
      <c r="L666" s="226"/>
      <c r="M666" s="166"/>
      <c r="N666" s="226"/>
      <c r="O666" s="166"/>
      <c r="P666" s="226"/>
      <c r="Q666" s="166"/>
      <c r="R666" s="226"/>
    </row>
    <row r="667" spans="2:18" ht="11.5" x14ac:dyDescent="0.25">
      <c r="B667" s="166"/>
      <c r="C667" s="166"/>
      <c r="D667" s="225"/>
      <c r="E667" s="225"/>
      <c r="F667" s="226"/>
      <c r="G667" s="166"/>
      <c r="H667" s="226"/>
      <c r="I667" s="166"/>
      <c r="J667" s="226"/>
      <c r="K667" s="166"/>
      <c r="L667" s="226"/>
      <c r="M667" s="166"/>
      <c r="N667" s="226"/>
      <c r="O667" s="166"/>
      <c r="P667" s="226"/>
      <c r="Q667" s="166"/>
      <c r="R667" s="226"/>
    </row>
    <row r="668" spans="2:18" ht="11.5" x14ac:dyDescent="0.25">
      <c r="B668" s="166"/>
      <c r="C668" s="166"/>
      <c r="D668" s="225"/>
      <c r="E668" s="225"/>
      <c r="F668" s="226"/>
      <c r="G668" s="166"/>
      <c r="H668" s="226"/>
      <c r="I668" s="166"/>
      <c r="J668" s="226"/>
      <c r="K668" s="166"/>
      <c r="L668" s="226"/>
      <c r="M668" s="166"/>
      <c r="N668" s="226"/>
      <c r="O668" s="166"/>
      <c r="P668" s="226"/>
      <c r="Q668" s="166"/>
      <c r="R668" s="226"/>
    </row>
    <row r="669" spans="2:18" ht="11.5" x14ac:dyDescent="0.25">
      <c r="B669" s="166"/>
      <c r="C669" s="166"/>
      <c r="D669" s="225"/>
      <c r="E669" s="225"/>
      <c r="F669" s="226"/>
      <c r="G669" s="166"/>
      <c r="H669" s="226"/>
      <c r="I669" s="166"/>
      <c r="J669" s="226"/>
      <c r="K669" s="166"/>
      <c r="L669" s="226"/>
      <c r="M669" s="166"/>
      <c r="N669" s="226"/>
      <c r="O669" s="166"/>
      <c r="P669" s="226"/>
      <c r="Q669" s="166"/>
      <c r="R669" s="226"/>
    </row>
    <row r="670" spans="2:18" ht="11.5" x14ac:dyDescent="0.25">
      <c r="B670" s="166"/>
      <c r="C670" s="166"/>
      <c r="D670" s="225"/>
      <c r="E670" s="225"/>
      <c r="F670" s="226"/>
      <c r="G670" s="166"/>
      <c r="H670" s="226"/>
      <c r="I670" s="166"/>
      <c r="J670" s="226"/>
      <c r="K670" s="166"/>
      <c r="L670" s="226"/>
      <c r="M670" s="166"/>
      <c r="N670" s="226"/>
      <c r="O670" s="166"/>
      <c r="P670" s="226"/>
      <c r="Q670" s="166"/>
      <c r="R670" s="226"/>
    </row>
    <row r="671" spans="2:18" ht="11.5" x14ac:dyDescent="0.25">
      <c r="B671" s="166"/>
      <c r="C671" s="166"/>
      <c r="D671" s="225"/>
      <c r="E671" s="225"/>
      <c r="F671" s="226"/>
      <c r="G671" s="166"/>
      <c r="H671" s="226"/>
      <c r="I671" s="166"/>
      <c r="J671" s="226"/>
      <c r="K671" s="166"/>
      <c r="L671" s="226"/>
      <c r="M671" s="166"/>
      <c r="N671" s="226"/>
      <c r="O671" s="166"/>
      <c r="P671" s="226"/>
      <c r="Q671" s="166"/>
      <c r="R671" s="226"/>
    </row>
    <row r="672" spans="2:18" ht="11.5" x14ac:dyDescent="0.25">
      <c r="B672" s="166"/>
      <c r="C672" s="166"/>
      <c r="D672" s="225"/>
      <c r="E672" s="225"/>
      <c r="F672" s="226"/>
      <c r="G672" s="166"/>
      <c r="H672" s="226"/>
      <c r="I672" s="166"/>
      <c r="J672" s="226"/>
      <c r="K672" s="166"/>
      <c r="L672" s="226"/>
      <c r="M672" s="166"/>
      <c r="N672" s="226"/>
      <c r="O672" s="166"/>
      <c r="P672" s="226"/>
      <c r="Q672" s="166"/>
      <c r="R672" s="226"/>
    </row>
    <row r="673" spans="2:18" ht="11.5" x14ac:dyDescent="0.25">
      <c r="B673" s="166"/>
      <c r="C673" s="166"/>
      <c r="D673" s="225"/>
      <c r="E673" s="225"/>
      <c r="F673" s="226"/>
      <c r="G673" s="166"/>
      <c r="H673" s="226"/>
      <c r="I673" s="166"/>
      <c r="J673" s="226"/>
      <c r="K673" s="166"/>
      <c r="L673" s="226"/>
      <c r="M673" s="166"/>
      <c r="N673" s="226"/>
      <c r="O673" s="166"/>
      <c r="P673" s="226"/>
      <c r="Q673" s="166"/>
      <c r="R673" s="226"/>
    </row>
    <row r="674" spans="2:18" ht="11.5" x14ac:dyDescent="0.25">
      <c r="B674" s="166"/>
      <c r="C674" s="166"/>
      <c r="D674" s="225"/>
      <c r="E674" s="225"/>
      <c r="F674" s="226"/>
      <c r="G674" s="166"/>
      <c r="H674" s="226"/>
      <c r="I674" s="166"/>
      <c r="J674" s="226"/>
      <c r="K674" s="166"/>
      <c r="L674" s="226"/>
      <c r="M674" s="166"/>
      <c r="N674" s="226"/>
      <c r="O674" s="166"/>
      <c r="P674" s="226"/>
      <c r="Q674" s="166"/>
      <c r="R674" s="226"/>
    </row>
    <row r="675" spans="2:18" ht="11.5" x14ac:dyDescent="0.25">
      <c r="B675" s="166"/>
      <c r="C675" s="166"/>
      <c r="D675" s="225"/>
      <c r="E675" s="225"/>
      <c r="F675" s="226"/>
      <c r="G675" s="166"/>
      <c r="H675" s="226"/>
      <c r="I675" s="166"/>
      <c r="J675" s="226"/>
      <c r="K675" s="166"/>
      <c r="L675" s="226"/>
      <c r="M675" s="166"/>
      <c r="N675" s="226"/>
      <c r="O675" s="166"/>
      <c r="P675" s="226"/>
      <c r="Q675" s="166"/>
      <c r="R675" s="226"/>
    </row>
    <row r="676" spans="2:18" ht="11.5" x14ac:dyDescent="0.25">
      <c r="B676" s="166"/>
      <c r="C676" s="166"/>
      <c r="D676" s="225"/>
      <c r="E676" s="225"/>
      <c r="F676" s="226"/>
      <c r="G676" s="166"/>
      <c r="H676" s="226"/>
      <c r="I676" s="166"/>
      <c r="J676" s="226"/>
      <c r="K676" s="166"/>
      <c r="L676" s="226"/>
      <c r="M676" s="166"/>
      <c r="N676" s="226"/>
      <c r="O676" s="166"/>
      <c r="P676" s="226"/>
      <c r="Q676" s="166"/>
      <c r="R676" s="226"/>
    </row>
    <row r="677" spans="2:18" ht="11.5" x14ac:dyDescent="0.25">
      <c r="B677" s="166"/>
      <c r="C677" s="166"/>
      <c r="D677" s="225"/>
      <c r="E677" s="225"/>
      <c r="F677" s="226"/>
      <c r="G677" s="166"/>
      <c r="H677" s="226"/>
      <c r="I677" s="166"/>
      <c r="J677" s="226"/>
      <c r="K677" s="166"/>
      <c r="L677" s="226"/>
      <c r="M677" s="166"/>
      <c r="N677" s="226"/>
      <c r="O677" s="166"/>
      <c r="P677" s="226"/>
      <c r="Q677" s="166"/>
      <c r="R677" s="226"/>
    </row>
    <row r="678" spans="2:18" ht="11.5" x14ac:dyDescent="0.25">
      <c r="B678" s="166"/>
      <c r="C678" s="166"/>
      <c r="D678" s="225"/>
      <c r="E678" s="225"/>
      <c r="F678" s="226"/>
      <c r="G678" s="166"/>
      <c r="H678" s="226"/>
      <c r="I678" s="166"/>
      <c r="J678" s="226"/>
      <c r="K678" s="166"/>
      <c r="L678" s="226"/>
      <c r="M678" s="166"/>
      <c r="N678" s="226"/>
      <c r="O678" s="166"/>
      <c r="P678" s="226"/>
      <c r="Q678" s="166"/>
      <c r="R678" s="226"/>
    </row>
    <row r="679" spans="2:18" ht="11.5" x14ac:dyDescent="0.25">
      <c r="B679" s="166"/>
      <c r="C679" s="166"/>
      <c r="D679" s="225"/>
      <c r="E679" s="225"/>
      <c r="F679" s="226"/>
      <c r="G679" s="166"/>
      <c r="H679" s="226"/>
      <c r="I679" s="166"/>
      <c r="J679" s="226"/>
      <c r="K679" s="166"/>
      <c r="L679" s="226"/>
      <c r="M679" s="166"/>
      <c r="N679" s="226"/>
      <c r="O679" s="166"/>
      <c r="P679" s="226"/>
      <c r="Q679" s="166"/>
      <c r="R679" s="226"/>
    </row>
    <row r="680" spans="2:18" ht="11.5" x14ac:dyDescent="0.25">
      <c r="B680" s="166"/>
      <c r="C680" s="166"/>
      <c r="D680" s="225"/>
      <c r="E680" s="225"/>
      <c r="F680" s="226"/>
      <c r="G680" s="166"/>
      <c r="H680" s="226"/>
      <c r="I680" s="166"/>
      <c r="J680" s="226"/>
      <c r="K680" s="166"/>
      <c r="L680" s="226"/>
      <c r="M680" s="166"/>
      <c r="N680" s="226"/>
      <c r="O680" s="166"/>
      <c r="P680" s="226"/>
      <c r="Q680" s="166"/>
      <c r="R680" s="226"/>
    </row>
    <row r="681" spans="2:18" ht="11.5" x14ac:dyDescent="0.25">
      <c r="B681" s="166"/>
      <c r="C681" s="166"/>
      <c r="D681" s="225"/>
      <c r="E681" s="225"/>
      <c r="F681" s="226"/>
      <c r="G681" s="166"/>
      <c r="H681" s="226"/>
      <c r="I681" s="166"/>
      <c r="J681" s="226"/>
      <c r="K681" s="166"/>
      <c r="L681" s="226"/>
      <c r="M681" s="166"/>
      <c r="N681" s="226"/>
      <c r="O681" s="166"/>
      <c r="P681" s="226"/>
      <c r="Q681" s="166"/>
      <c r="R681" s="226"/>
    </row>
    <row r="682" spans="2:18" ht="11.5" x14ac:dyDescent="0.25">
      <c r="B682" s="166"/>
      <c r="C682" s="166"/>
      <c r="D682" s="225"/>
      <c r="E682" s="225"/>
      <c r="F682" s="226"/>
      <c r="G682" s="166"/>
      <c r="H682" s="226"/>
      <c r="I682" s="166"/>
      <c r="J682" s="226"/>
      <c r="K682" s="166"/>
      <c r="L682" s="226"/>
      <c r="M682" s="166"/>
      <c r="N682" s="226"/>
      <c r="O682" s="166"/>
      <c r="P682" s="226"/>
      <c r="Q682" s="166"/>
      <c r="R682" s="226"/>
    </row>
    <row r="683" spans="2:18" ht="11.5" x14ac:dyDescent="0.25">
      <c r="B683" s="166"/>
      <c r="C683" s="166"/>
      <c r="D683" s="225"/>
      <c r="E683" s="225"/>
      <c r="F683" s="226"/>
      <c r="G683" s="166"/>
      <c r="H683" s="226"/>
      <c r="I683" s="166"/>
      <c r="J683" s="226"/>
      <c r="K683" s="166"/>
      <c r="L683" s="226"/>
      <c r="M683" s="166"/>
      <c r="N683" s="226"/>
      <c r="O683" s="166"/>
      <c r="P683" s="226"/>
      <c r="Q683" s="166"/>
      <c r="R683" s="226"/>
    </row>
    <row r="684" spans="2:18" ht="11.5" x14ac:dyDescent="0.25">
      <c r="B684" s="166"/>
      <c r="C684" s="166"/>
      <c r="D684" s="225"/>
      <c r="E684" s="225"/>
      <c r="F684" s="226"/>
      <c r="G684" s="166"/>
      <c r="H684" s="226"/>
      <c r="I684" s="166"/>
      <c r="J684" s="226"/>
      <c r="K684" s="166"/>
      <c r="L684" s="226"/>
      <c r="M684" s="166"/>
      <c r="N684" s="226"/>
      <c r="O684" s="166"/>
      <c r="P684" s="226"/>
      <c r="Q684" s="166"/>
      <c r="R684" s="226"/>
    </row>
    <row r="685" spans="2:18" ht="11.5" x14ac:dyDescent="0.25">
      <c r="B685" s="166"/>
      <c r="C685" s="166"/>
      <c r="D685" s="225"/>
      <c r="E685" s="225"/>
      <c r="F685" s="226"/>
      <c r="G685" s="166"/>
      <c r="H685" s="226"/>
      <c r="I685" s="166"/>
      <c r="J685" s="226"/>
      <c r="K685" s="166"/>
      <c r="L685" s="226"/>
      <c r="M685" s="166"/>
      <c r="N685" s="226"/>
      <c r="O685" s="166"/>
      <c r="P685" s="226"/>
      <c r="Q685" s="166"/>
      <c r="R685" s="226"/>
    </row>
    <row r="686" spans="2:18" ht="11.5" x14ac:dyDescent="0.25">
      <c r="B686" s="166"/>
      <c r="C686" s="166"/>
      <c r="D686" s="225"/>
      <c r="E686" s="225"/>
      <c r="F686" s="226"/>
      <c r="G686" s="166"/>
      <c r="H686" s="226"/>
      <c r="I686" s="166"/>
      <c r="J686" s="226"/>
      <c r="K686" s="166"/>
      <c r="L686" s="226"/>
      <c r="M686" s="166"/>
      <c r="N686" s="226"/>
      <c r="O686" s="166"/>
      <c r="P686" s="226"/>
      <c r="Q686" s="166"/>
      <c r="R686" s="226"/>
    </row>
    <row r="687" spans="2:18" ht="11.5" x14ac:dyDescent="0.25">
      <c r="B687" s="166"/>
      <c r="C687" s="166"/>
      <c r="D687" s="225"/>
      <c r="E687" s="225"/>
      <c r="F687" s="226"/>
      <c r="G687" s="166"/>
      <c r="H687" s="226"/>
      <c r="I687" s="166"/>
      <c r="J687" s="226"/>
      <c r="K687" s="166"/>
      <c r="L687" s="226"/>
      <c r="M687" s="166"/>
      <c r="N687" s="226"/>
      <c r="O687" s="166"/>
      <c r="P687" s="226"/>
      <c r="Q687" s="166"/>
      <c r="R687" s="226"/>
    </row>
    <row r="688" spans="2:18" ht="11.5" x14ac:dyDescent="0.25">
      <c r="B688" s="166"/>
      <c r="C688" s="166"/>
      <c r="D688" s="225"/>
      <c r="E688" s="225"/>
      <c r="F688" s="226"/>
      <c r="G688" s="166"/>
      <c r="H688" s="226"/>
      <c r="I688" s="166"/>
      <c r="J688" s="226"/>
      <c r="K688" s="166"/>
      <c r="L688" s="226"/>
      <c r="M688" s="166"/>
      <c r="N688" s="226"/>
      <c r="O688" s="166"/>
      <c r="P688" s="226"/>
      <c r="Q688" s="166"/>
      <c r="R688" s="226"/>
    </row>
    <row r="689" spans="2:18" ht="11.5" x14ac:dyDescent="0.25">
      <c r="B689" s="166"/>
      <c r="C689" s="166"/>
      <c r="D689" s="225"/>
      <c r="E689" s="225"/>
      <c r="F689" s="226"/>
      <c r="G689" s="166"/>
      <c r="H689" s="226"/>
      <c r="I689" s="166"/>
      <c r="J689" s="226"/>
      <c r="K689" s="166"/>
      <c r="L689" s="226"/>
      <c r="M689" s="166"/>
      <c r="N689" s="226"/>
      <c r="O689" s="166"/>
      <c r="P689" s="226"/>
      <c r="Q689" s="166"/>
      <c r="R689" s="226"/>
    </row>
    <row r="690" spans="2:18" ht="11.5" x14ac:dyDescent="0.25">
      <c r="B690" s="166"/>
      <c r="C690" s="166"/>
      <c r="D690" s="225"/>
      <c r="E690" s="225"/>
      <c r="F690" s="226"/>
      <c r="G690" s="166"/>
      <c r="H690" s="226"/>
      <c r="I690" s="166"/>
      <c r="J690" s="226"/>
      <c r="K690" s="166"/>
      <c r="L690" s="226"/>
      <c r="M690" s="166"/>
      <c r="N690" s="226"/>
      <c r="O690" s="166"/>
      <c r="P690" s="226"/>
      <c r="Q690" s="166"/>
      <c r="R690" s="226"/>
    </row>
    <row r="691" spans="2:18" ht="11.5" x14ac:dyDescent="0.25">
      <c r="B691" s="166"/>
      <c r="C691" s="166"/>
      <c r="D691" s="225"/>
      <c r="E691" s="225"/>
      <c r="F691" s="226"/>
      <c r="G691" s="166"/>
      <c r="H691" s="226"/>
      <c r="I691" s="166"/>
      <c r="J691" s="226"/>
      <c r="K691" s="166"/>
      <c r="L691" s="226"/>
      <c r="M691" s="166"/>
      <c r="N691" s="226"/>
      <c r="O691" s="166"/>
      <c r="P691" s="226"/>
      <c r="Q691" s="166"/>
      <c r="R691" s="226"/>
    </row>
    <row r="692" spans="2:18" ht="11.5" x14ac:dyDescent="0.25">
      <c r="B692" s="166"/>
      <c r="C692" s="166"/>
      <c r="D692" s="225"/>
      <c r="E692" s="225"/>
      <c r="F692" s="226"/>
      <c r="G692" s="166"/>
      <c r="H692" s="226"/>
      <c r="I692" s="166"/>
      <c r="J692" s="226"/>
      <c r="K692" s="166"/>
      <c r="L692" s="226"/>
      <c r="M692" s="166"/>
      <c r="N692" s="226"/>
      <c r="O692" s="166"/>
      <c r="P692" s="226"/>
      <c r="Q692" s="166"/>
      <c r="R692" s="226"/>
    </row>
    <row r="693" spans="2:18" ht="11.5" x14ac:dyDescent="0.25">
      <c r="B693" s="166"/>
      <c r="C693" s="166"/>
      <c r="D693" s="225"/>
      <c r="E693" s="225"/>
      <c r="F693" s="226"/>
      <c r="G693" s="166"/>
      <c r="H693" s="226"/>
      <c r="I693" s="166"/>
      <c r="J693" s="226"/>
      <c r="K693" s="166"/>
      <c r="L693" s="226"/>
      <c r="M693" s="166"/>
      <c r="N693" s="226"/>
      <c r="O693" s="166"/>
      <c r="P693" s="226"/>
      <c r="Q693" s="166"/>
      <c r="R693" s="226"/>
    </row>
    <row r="694" spans="2:18" ht="11.5" x14ac:dyDescent="0.25">
      <c r="B694" s="166"/>
      <c r="C694" s="166"/>
      <c r="D694" s="225"/>
      <c r="E694" s="225"/>
      <c r="F694" s="226"/>
      <c r="G694" s="166"/>
      <c r="H694" s="226"/>
      <c r="I694" s="166"/>
      <c r="J694" s="226"/>
      <c r="K694" s="166"/>
      <c r="L694" s="226"/>
      <c r="M694" s="166"/>
      <c r="N694" s="226"/>
      <c r="O694" s="166"/>
      <c r="P694" s="226"/>
      <c r="Q694" s="166"/>
      <c r="R694" s="226"/>
    </row>
    <row r="695" spans="2:18" ht="11.5" x14ac:dyDescent="0.25">
      <c r="B695" s="166"/>
      <c r="C695" s="166"/>
      <c r="D695" s="225"/>
      <c r="E695" s="225"/>
      <c r="F695" s="226"/>
      <c r="G695" s="166"/>
      <c r="H695" s="226"/>
      <c r="I695" s="166"/>
      <c r="J695" s="226"/>
      <c r="K695" s="166"/>
      <c r="L695" s="226"/>
      <c r="M695" s="166"/>
      <c r="N695" s="226"/>
      <c r="O695" s="166"/>
      <c r="P695" s="226"/>
      <c r="Q695" s="166"/>
      <c r="R695" s="226"/>
    </row>
    <row r="696" spans="2:18" ht="11.5" x14ac:dyDescent="0.25">
      <c r="B696" s="166"/>
      <c r="C696" s="166"/>
      <c r="D696" s="225"/>
      <c r="E696" s="225"/>
      <c r="F696" s="226"/>
      <c r="G696" s="166"/>
      <c r="H696" s="226"/>
      <c r="I696" s="166"/>
      <c r="J696" s="226"/>
      <c r="K696" s="166"/>
      <c r="L696" s="226"/>
      <c r="M696" s="166"/>
      <c r="N696" s="226"/>
      <c r="O696" s="166"/>
      <c r="P696" s="226"/>
      <c r="Q696" s="166"/>
      <c r="R696" s="226"/>
    </row>
    <row r="697" spans="2:18" ht="11.5" x14ac:dyDescent="0.25">
      <c r="B697" s="166"/>
      <c r="C697" s="166"/>
      <c r="D697" s="225"/>
      <c r="E697" s="225"/>
      <c r="F697" s="226"/>
      <c r="G697" s="166"/>
      <c r="H697" s="226"/>
      <c r="I697" s="166"/>
      <c r="J697" s="226"/>
      <c r="K697" s="166"/>
      <c r="L697" s="226"/>
      <c r="M697" s="166"/>
      <c r="N697" s="226"/>
      <c r="O697" s="166"/>
      <c r="P697" s="226"/>
      <c r="Q697" s="166"/>
      <c r="R697" s="226"/>
    </row>
    <row r="698" spans="2:18" ht="11.5" x14ac:dyDescent="0.25">
      <c r="B698" s="166"/>
      <c r="C698" s="166"/>
      <c r="D698" s="225"/>
      <c r="E698" s="225"/>
      <c r="F698" s="226"/>
      <c r="G698" s="166"/>
      <c r="H698" s="226"/>
      <c r="I698" s="166"/>
      <c r="J698" s="226"/>
      <c r="K698" s="166"/>
      <c r="L698" s="226"/>
      <c r="M698" s="166"/>
      <c r="N698" s="226"/>
      <c r="O698" s="166"/>
      <c r="P698" s="226"/>
      <c r="Q698" s="166"/>
      <c r="R698" s="226"/>
    </row>
    <row r="699" spans="2:18" ht="11.5" x14ac:dyDescent="0.25">
      <c r="B699" s="166"/>
      <c r="C699" s="166"/>
      <c r="D699" s="225"/>
      <c r="E699" s="225"/>
      <c r="F699" s="226"/>
      <c r="G699" s="166"/>
      <c r="H699" s="226"/>
      <c r="I699" s="166"/>
      <c r="J699" s="226"/>
      <c r="K699" s="166"/>
      <c r="L699" s="226"/>
      <c r="M699" s="166"/>
      <c r="N699" s="226"/>
      <c r="O699" s="166"/>
      <c r="P699" s="226"/>
      <c r="Q699" s="166"/>
      <c r="R699" s="226"/>
    </row>
    <row r="700" spans="2:18" ht="11.5" x14ac:dyDescent="0.25">
      <c r="B700" s="166"/>
      <c r="C700" s="166"/>
      <c r="D700" s="225"/>
      <c r="E700" s="225"/>
      <c r="F700" s="226"/>
      <c r="G700" s="166"/>
      <c r="H700" s="226"/>
      <c r="I700" s="166"/>
      <c r="J700" s="226"/>
      <c r="K700" s="166"/>
      <c r="L700" s="226"/>
      <c r="M700" s="166"/>
      <c r="N700" s="226"/>
      <c r="O700" s="166"/>
      <c r="P700" s="226"/>
      <c r="Q700" s="166"/>
      <c r="R700" s="226"/>
    </row>
    <row r="701" spans="2:18" ht="11.5" x14ac:dyDescent="0.25">
      <c r="B701" s="166"/>
      <c r="C701" s="166"/>
      <c r="D701" s="225"/>
      <c r="E701" s="225"/>
      <c r="F701" s="226"/>
      <c r="G701" s="166"/>
      <c r="H701" s="226"/>
      <c r="I701" s="166"/>
      <c r="J701" s="226"/>
      <c r="K701" s="166"/>
      <c r="L701" s="226"/>
      <c r="M701" s="166"/>
      <c r="N701" s="226"/>
      <c r="O701" s="166"/>
      <c r="P701" s="226"/>
      <c r="Q701" s="166"/>
      <c r="R701" s="226"/>
    </row>
    <row r="702" spans="2:18" ht="11.5" x14ac:dyDescent="0.25">
      <c r="B702" s="166"/>
      <c r="C702" s="166"/>
      <c r="D702" s="225"/>
      <c r="E702" s="225"/>
      <c r="F702" s="226"/>
      <c r="G702" s="166"/>
      <c r="H702" s="226"/>
      <c r="I702" s="166"/>
      <c r="J702" s="226"/>
      <c r="K702" s="166"/>
      <c r="L702" s="226"/>
      <c r="M702" s="166"/>
      <c r="N702" s="226"/>
      <c r="O702" s="166"/>
      <c r="P702" s="226"/>
      <c r="Q702" s="166"/>
      <c r="R702" s="226"/>
    </row>
    <row r="703" spans="2:18" ht="11.5" x14ac:dyDescent="0.25">
      <c r="B703" s="166"/>
      <c r="C703" s="166"/>
      <c r="D703" s="225"/>
      <c r="E703" s="225"/>
      <c r="F703" s="226"/>
      <c r="G703" s="166"/>
      <c r="H703" s="226"/>
      <c r="I703" s="166"/>
      <c r="J703" s="226"/>
      <c r="K703" s="166"/>
      <c r="L703" s="226"/>
      <c r="M703" s="166"/>
      <c r="N703" s="226"/>
      <c r="O703" s="166"/>
      <c r="P703" s="226"/>
      <c r="Q703" s="166"/>
      <c r="R703" s="226"/>
    </row>
    <row r="704" spans="2:18" ht="11.5" x14ac:dyDescent="0.25">
      <c r="B704" s="166"/>
      <c r="C704" s="166"/>
      <c r="D704" s="225"/>
      <c r="E704" s="225"/>
      <c r="F704" s="226"/>
      <c r="G704" s="166"/>
      <c r="H704" s="226"/>
      <c r="I704" s="166"/>
      <c r="J704" s="226"/>
      <c r="K704" s="166"/>
      <c r="L704" s="226"/>
      <c r="M704" s="166"/>
      <c r="N704" s="226"/>
      <c r="O704" s="166"/>
      <c r="P704" s="226"/>
      <c r="Q704" s="166"/>
      <c r="R704" s="226"/>
    </row>
    <row r="705" spans="2:18" ht="11.5" x14ac:dyDescent="0.25">
      <c r="B705" s="166"/>
      <c r="C705" s="166"/>
      <c r="D705" s="225"/>
      <c r="E705" s="225"/>
      <c r="F705" s="226"/>
      <c r="G705" s="166"/>
      <c r="H705" s="226"/>
      <c r="I705" s="166"/>
      <c r="J705" s="226"/>
      <c r="K705" s="166"/>
      <c r="L705" s="226"/>
      <c r="M705" s="166"/>
      <c r="N705" s="226"/>
      <c r="O705" s="166"/>
      <c r="P705" s="226"/>
      <c r="Q705" s="166"/>
      <c r="R705" s="226"/>
    </row>
    <row r="706" spans="2:18" ht="11.5" x14ac:dyDescent="0.25">
      <c r="B706" s="166"/>
      <c r="C706" s="166"/>
      <c r="D706" s="225"/>
      <c r="E706" s="225"/>
      <c r="F706" s="226"/>
      <c r="G706" s="166"/>
      <c r="H706" s="226"/>
      <c r="I706" s="166"/>
      <c r="J706" s="226"/>
      <c r="K706" s="166"/>
      <c r="L706" s="226"/>
      <c r="M706" s="166"/>
      <c r="N706" s="226"/>
      <c r="O706" s="166"/>
      <c r="P706" s="226"/>
      <c r="Q706" s="166"/>
      <c r="R706" s="226"/>
    </row>
    <row r="707" spans="2:18" ht="11.5" x14ac:dyDescent="0.25">
      <c r="B707" s="166"/>
      <c r="C707" s="166"/>
      <c r="D707" s="225"/>
      <c r="E707" s="225"/>
      <c r="F707" s="226"/>
      <c r="G707" s="166"/>
      <c r="H707" s="226"/>
      <c r="I707" s="166"/>
      <c r="J707" s="226"/>
      <c r="K707" s="166"/>
      <c r="L707" s="226"/>
      <c r="M707" s="166"/>
      <c r="N707" s="226"/>
      <c r="O707" s="166"/>
      <c r="P707" s="226"/>
      <c r="Q707" s="166"/>
      <c r="R707" s="226"/>
    </row>
    <row r="708" spans="2:18" ht="11.5" x14ac:dyDescent="0.25">
      <c r="B708" s="166"/>
      <c r="C708" s="166"/>
      <c r="D708" s="225"/>
      <c r="E708" s="225"/>
      <c r="F708" s="226"/>
      <c r="G708" s="166"/>
      <c r="H708" s="226"/>
      <c r="I708" s="166"/>
      <c r="J708" s="226"/>
      <c r="K708" s="166"/>
      <c r="L708" s="226"/>
      <c r="M708" s="166"/>
      <c r="N708" s="226"/>
      <c r="O708" s="166"/>
      <c r="P708" s="226"/>
      <c r="Q708" s="166"/>
      <c r="R708" s="226"/>
    </row>
    <row r="709" spans="2:18" ht="11.5" x14ac:dyDescent="0.25">
      <c r="B709" s="166"/>
      <c r="C709" s="166"/>
      <c r="D709" s="225"/>
      <c r="E709" s="225"/>
      <c r="F709" s="226"/>
      <c r="G709" s="166"/>
      <c r="H709" s="226"/>
      <c r="I709" s="166"/>
      <c r="J709" s="226"/>
      <c r="K709" s="166"/>
      <c r="L709" s="226"/>
      <c r="M709" s="166"/>
      <c r="N709" s="226"/>
      <c r="O709" s="166"/>
      <c r="P709" s="226"/>
      <c r="Q709" s="166"/>
      <c r="R709" s="226"/>
    </row>
    <row r="710" spans="2:18" ht="11.5" x14ac:dyDescent="0.25">
      <c r="B710" s="166"/>
      <c r="C710" s="166"/>
      <c r="D710" s="225"/>
      <c r="E710" s="225"/>
      <c r="F710" s="226"/>
      <c r="G710" s="166"/>
      <c r="H710" s="226"/>
      <c r="I710" s="166"/>
      <c r="J710" s="226"/>
      <c r="K710" s="166"/>
      <c r="L710" s="226"/>
      <c r="M710" s="166"/>
      <c r="N710" s="226"/>
      <c r="O710" s="166"/>
      <c r="P710" s="226"/>
      <c r="Q710" s="166"/>
      <c r="R710" s="226"/>
    </row>
    <row r="711" spans="2:18" ht="11.5" x14ac:dyDescent="0.25">
      <c r="B711" s="166"/>
      <c r="C711" s="166"/>
      <c r="D711" s="225"/>
      <c r="E711" s="225"/>
      <c r="F711" s="226"/>
      <c r="G711" s="166"/>
      <c r="H711" s="226"/>
      <c r="I711" s="166"/>
      <c r="J711" s="226"/>
      <c r="K711" s="166"/>
      <c r="L711" s="226"/>
      <c r="M711" s="166"/>
      <c r="N711" s="226"/>
      <c r="O711" s="166"/>
      <c r="P711" s="226"/>
      <c r="Q711" s="166"/>
      <c r="R711" s="226"/>
    </row>
    <row r="712" spans="2:18" ht="11.5" x14ac:dyDescent="0.25">
      <c r="B712" s="166"/>
      <c r="C712" s="166"/>
      <c r="D712" s="225"/>
      <c r="E712" s="225"/>
      <c r="F712" s="226"/>
      <c r="G712" s="166"/>
      <c r="H712" s="226"/>
      <c r="I712" s="166"/>
      <c r="J712" s="226"/>
      <c r="K712" s="166"/>
      <c r="L712" s="226"/>
      <c r="M712" s="166"/>
      <c r="N712" s="226"/>
      <c r="O712" s="166"/>
      <c r="P712" s="226"/>
      <c r="Q712" s="166"/>
      <c r="R712" s="226"/>
    </row>
    <row r="713" spans="2:18" ht="11.5" x14ac:dyDescent="0.25">
      <c r="B713" s="166"/>
      <c r="C713" s="166"/>
      <c r="D713" s="225"/>
      <c r="E713" s="225"/>
      <c r="F713" s="226"/>
      <c r="G713" s="166"/>
      <c r="H713" s="226"/>
      <c r="I713" s="166"/>
      <c r="J713" s="226"/>
      <c r="K713" s="166"/>
      <c r="L713" s="226"/>
      <c r="M713" s="166"/>
      <c r="N713" s="226"/>
      <c r="O713" s="166"/>
      <c r="P713" s="226"/>
      <c r="Q713" s="166"/>
      <c r="R713" s="226"/>
    </row>
    <row r="714" spans="2:18" ht="11.5" x14ac:dyDescent="0.25">
      <c r="B714" s="166"/>
      <c r="C714" s="166"/>
      <c r="D714" s="225"/>
      <c r="E714" s="225"/>
      <c r="F714" s="226"/>
      <c r="G714" s="166"/>
      <c r="H714" s="226"/>
      <c r="I714" s="166"/>
      <c r="J714" s="226"/>
      <c r="K714" s="166"/>
      <c r="L714" s="226"/>
      <c r="M714" s="166"/>
      <c r="N714" s="226"/>
      <c r="O714" s="166"/>
      <c r="P714" s="226"/>
      <c r="Q714" s="166"/>
      <c r="R714" s="226"/>
    </row>
    <row r="715" spans="2:18" ht="11.5" x14ac:dyDescent="0.25">
      <c r="B715" s="166"/>
      <c r="C715" s="166"/>
      <c r="D715" s="225"/>
      <c r="E715" s="225"/>
      <c r="F715" s="226"/>
      <c r="G715" s="166"/>
      <c r="H715" s="226"/>
      <c r="I715" s="166"/>
      <c r="J715" s="226"/>
      <c r="K715" s="166"/>
      <c r="L715" s="226"/>
      <c r="M715" s="166"/>
      <c r="N715" s="226"/>
      <c r="O715" s="166"/>
      <c r="P715" s="226"/>
      <c r="Q715" s="166"/>
      <c r="R715" s="226"/>
    </row>
    <row r="716" spans="2:18" ht="11.5" x14ac:dyDescent="0.25">
      <c r="B716" s="166"/>
      <c r="C716" s="166"/>
      <c r="D716" s="225"/>
      <c r="E716" s="225"/>
      <c r="F716" s="226"/>
      <c r="G716" s="166"/>
      <c r="H716" s="226"/>
      <c r="I716" s="166"/>
      <c r="J716" s="226"/>
      <c r="K716" s="166"/>
      <c r="L716" s="226"/>
      <c r="M716" s="166"/>
      <c r="N716" s="226"/>
      <c r="O716" s="166"/>
      <c r="P716" s="226"/>
      <c r="Q716" s="166"/>
      <c r="R716" s="226"/>
    </row>
    <row r="717" spans="2:18" ht="11.5" x14ac:dyDescent="0.25">
      <c r="B717" s="166"/>
      <c r="C717" s="166"/>
      <c r="D717" s="225"/>
      <c r="E717" s="225"/>
      <c r="F717" s="226"/>
      <c r="G717" s="166"/>
      <c r="H717" s="226"/>
      <c r="I717" s="166"/>
      <c r="J717" s="226"/>
      <c r="K717" s="166"/>
      <c r="L717" s="226"/>
      <c r="M717" s="166"/>
      <c r="N717" s="226"/>
      <c r="O717" s="166"/>
      <c r="P717" s="226"/>
      <c r="Q717" s="166"/>
      <c r="R717" s="226"/>
    </row>
    <row r="718" spans="2:18" ht="11.5" x14ac:dyDescent="0.25">
      <c r="B718" s="166"/>
      <c r="C718" s="166"/>
      <c r="D718" s="225"/>
      <c r="E718" s="225"/>
      <c r="F718" s="226"/>
      <c r="G718" s="166"/>
      <c r="H718" s="226"/>
      <c r="I718" s="166"/>
      <c r="J718" s="226"/>
      <c r="K718" s="166"/>
      <c r="L718" s="226"/>
      <c r="M718" s="166"/>
      <c r="N718" s="226"/>
      <c r="O718" s="166"/>
      <c r="P718" s="226"/>
      <c r="Q718" s="166"/>
      <c r="R718" s="226"/>
    </row>
    <row r="719" spans="2:18" ht="11.5" x14ac:dyDescent="0.25">
      <c r="B719" s="166"/>
      <c r="C719" s="166"/>
      <c r="D719" s="225"/>
      <c r="E719" s="225"/>
      <c r="F719" s="226"/>
      <c r="G719" s="166"/>
      <c r="H719" s="226"/>
      <c r="I719" s="166"/>
      <c r="J719" s="226"/>
      <c r="K719" s="166"/>
      <c r="L719" s="226"/>
      <c r="M719" s="166"/>
      <c r="N719" s="226"/>
      <c r="O719" s="166"/>
      <c r="P719" s="226"/>
      <c r="Q719" s="166"/>
      <c r="R719" s="226"/>
    </row>
    <row r="720" spans="2:18" ht="11.5" x14ac:dyDescent="0.25">
      <c r="B720" s="166"/>
      <c r="C720" s="166"/>
      <c r="D720" s="225"/>
      <c r="E720" s="225"/>
      <c r="F720" s="226"/>
      <c r="G720" s="166"/>
      <c r="H720" s="226"/>
      <c r="I720" s="166"/>
      <c r="J720" s="226"/>
      <c r="K720" s="166"/>
      <c r="L720" s="226"/>
      <c r="M720" s="166"/>
      <c r="N720" s="226"/>
      <c r="O720" s="166"/>
      <c r="P720" s="226"/>
      <c r="Q720" s="166"/>
      <c r="R720" s="226"/>
    </row>
    <row r="721" spans="2:18" ht="11.5" x14ac:dyDescent="0.25">
      <c r="B721" s="166"/>
      <c r="C721" s="166"/>
      <c r="D721" s="225"/>
      <c r="E721" s="225"/>
      <c r="F721" s="226"/>
      <c r="G721" s="166"/>
      <c r="H721" s="226"/>
      <c r="I721" s="166"/>
      <c r="J721" s="226"/>
      <c r="K721" s="166"/>
      <c r="L721" s="226"/>
      <c r="M721" s="166"/>
      <c r="N721" s="226"/>
      <c r="O721" s="166"/>
      <c r="P721" s="226"/>
      <c r="Q721" s="166"/>
      <c r="R721" s="226"/>
    </row>
    <row r="722" spans="2:18" ht="11.5" x14ac:dyDescent="0.25">
      <c r="B722" s="166"/>
      <c r="C722" s="166"/>
      <c r="D722" s="225"/>
      <c r="E722" s="225"/>
      <c r="F722" s="226"/>
      <c r="G722" s="166"/>
      <c r="H722" s="226"/>
      <c r="I722" s="166"/>
      <c r="J722" s="226"/>
      <c r="K722" s="166"/>
      <c r="L722" s="226"/>
      <c r="M722" s="166"/>
      <c r="N722" s="226"/>
      <c r="O722" s="166"/>
      <c r="P722" s="226"/>
      <c r="Q722" s="166"/>
      <c r="R722" s="226"/>
    </row>
    <row r="723" spans="2:18" ht="11.5" x14ac:dyDescent="0.25">
      <c r="B723" s="166"/>
      <c r="C723" s="166"/>
      <c r="D723" s="225"/>
      <c r="E723" s="225"/>
      <c r="F723" s="226"/>
      <c r="G723" s="166"/>
      <c r="H723" s="226"/>
      <c r="I723" s="166"/>
      <c r="J723" s="226"/>
      <c r="K723" s="166"/>
      <c r="L723" s="226"/>
      <c r="M723" s="166"/>
      <c r="N723" s="226"/>
      <c r="O723" s="166"/>
      <c r="P723" s="226"/>
      <c r="Q723" s="166"/>
      <c r="R723" s="226"/>
    </row>
    <row r="724" spans="2:18" ht="11.5" x14ac:dyDescent="0.25">
      <c r="B724" s="166"/>
      <c r="C724" s="166"/>
      <c r="D724" s="225"/>
      <c r="E724" s="225"/>
      <c r="F724" s="226"/>
      <c r="G724" s="166"/>
      <c r="H724" s="226"/>
      <c r="I724" s="166"/>
      <c r="J724" s="226"/>
      <c r="K724" s="166"/>
      <c r="L724" s="226"/>
      <c r="M724" s="166"/>
      <c r="N724" s="226"/>
      <c r="O724" s="166"/>
      <c r="P724" s="226"/>
      <c r="Q724" s="166"/>
      <c r="R724" s="226"/>
    </row>
    <row r="725" spans="2:18" ht="11.5" x14ac:dyDescent="0.25">
      <c r="B725" s="166"/>
      <c r="C725" s="166"/>
      <c r="D725" s="225"/>
      <c r="E725" s="225"/>
      <c r="F725" s="226"/>
      <c r="G725" s="166"/>
      <c r="H725" s="226"/>
      <c r="I725" s="166"/>
      <c r="J725" s="226"/>
      <c r="K725" s="166"/>
      <c r="L725" s="226"/>
      <c r="M725" s="166"/>
      <c r="N725" s="226"/>
      <c r="O725" s="166"/>
      <c r="P725" s="226"/>
      <c r="Q725" s="166"/>
      <c r="R725" s="226"/>
    </row>
    <row r="726" spans="2:18" ht="11.5" x14ac:dyDescent="0.25">
      <c r="B726" s="166"/>
      <c r="C726" s="166"/>
      <c r="D726" s="225"/>
      <c r="E726" s="225"/>
      <c r="F726" s="226"/>
      <c r="G726" s="166"/>
      <c r="H726" s="226"/>
      <c r="I726" s="166"/>
      <c r="J726" s="226"/>
      <c r="K726" s="166"/>
      <c r="L726" s="226"/>
      <c r="M726" s="166"/>
      <c r="N726" s="226"/>
      <c r="O726" s="166"/>
      <c r="P726" s="226"/>
      <c r="Q726" s="166"/>
      <c r="R726" s="226"/>
    </row>
    <row r="727" spans="2:18" ht="11.5" x14ac:dyDescent="0.25">
      <c r="B727" s="166"/>
      <c r="C727" s="166"/>
      <c r="D727" s="225"/>
      <c r="E727" s="225"/>
      <c r="F727" s="226"/>
      <c r="G727" s="166"/>
      <c r="H727" s="226"/>
      <c r="I727" s="166"/>
      <c r="J727" s="226"/>
      <c r="K727" s="166"/>
      <c r="L727" s="226"/>
      <c r="M727" s="166"/>
      <c r="N727" s="226"/>
      <c r="O727" s="166"/>
      <c r="P727" s="226"/>
      <c r="Q727" s="166"/>
      <c r="R727" s="226"/>
    </row>
    <row r="728" spans="2:18" ht="11.5" x14ac:dyDescent="0.25">
      <c r="B728" s="166"/>
      <c r="C728" s="166"/>
      <c r="D728" s="225"/>
      <c r="E728" s="225"/>
      <c r="F728" s="226"/>
      <c r="G728" s="166"/>
      <c r="H728" s="226"/>
      <c r="I728" s="166"/>
      <c r="J728" s="226"/>
      <c r="K728" s="166"/>
      <c r="L728" s="226"/>
      <c r="M728" s="166"/>
      <c r="N728" s="226"/>
      <c r="O728" s="166"/>
      <c r="P728" s="226"/>
      <c r="Q728" s="166"/>
      <c r="R728" s="226"/>
    </row>
    <row r="729" spans="2:18" ht="11.5" x14ac:dyDescent="0.25">
      <c r="B729" s="166"/>
      <c r="C729" s="166"/>
      <c r="D729" s="225"/>
      <c r="E729" s="225"/>
      <c r="F729" s="226"/>
      <c r="G729" s="166"/>
      <c r="H729" s="226"/>
      <c r="I729" s="166"/>
      <c r="J729" s="226"/>
      <c r="K729" s="166"/>
      <c r="L729" s="226"/>
      <c r="M729" s="166"/>
      <c r="N729" s="226"/>
      <c r="O729" s="166"/>
      <c r="P729" s="226"/>
      <c r="Q729" s="166"/>
      <c r="R729" s="226"/>
    </row>
    <row r="730" spans="2:18" ht="11.5" x14ac:dyDescent="0.25">
      <c r="B730" s="166"/>
      <c r="C730" s="166"/>
      <c r="D730" s="225"/>
      <c r="E730" s="225"/>
      <c r="F730" s="226"/>
      <c r="G730" s="166"/>
      <c r="H730" s="226"/>
      <c r="I730" s="166"/>
      <c r="J730" s="226"/>
      <c r="K730" s="166"/>
      <c r="L730" s="226"/>
      <c r="M730" s="166"/>
      <c r="N730" s="226"/>
      <c r="O730" s="166"/>
      <c r="P730" s="226"/>
      <c r="Q730" s="166"/>
      <c r="R730" s="226"/>
    </row>
    <row r="731" spans="2:18" ht="11.5" x14ac:dyDescent="0.25">
      <c r="B731" s="166"/>
      <c r="C731" s="166"/>
      <c r="D731" s="225"/>
      <c r="E731" s="225"/>
      <c r="F731" s="226"/>
      <c r="G731" s="166"/>
      <c r="H731" s="226"/>
      <c r="I731" s="166"/>
      <c r="J731" s="226"/>
      <c r="K731" s="166"/>
      <c r="L731" s="226"/>
      <c r="M731" s="166"/>
      <c r="N731" s="226"/>
      <c r="O731" s="166"/>
      <c r="P731" s="226"/>
      <c r="Q731" s="166"/>
      <c r="R731" s="226"/>
    </row>
    <row r="732" spans="2:18" ht="11.5" x14ac:dyDescent="0.25">
      <c r="B732" s="166"/>
      <c r="C732" s="166"/>
      <c r="D732" s="225"/>
      <c r="E732" s="225"/>
      <c r="F732" s="226"/>
      <c r="G732" s="166"/>
      <c r="H732" s="226"/>
      <c r="I732" s="166"/>
      <c r="J732" s="226"/>
      <c r="K732" s="166"/>
      <c r="L732" s="226"/>
      <c r="M732" s="166"/>
      <c r="N732" s="226"/>
      <c r="O732" s="166"/>
      <c r="P732" s="226"/>
      <c r="Q732" s="166"/>
      <c r="R732" s="226"/>
    </row>
    <row r="733" spans="2:18" ht="11.5" x14ac:dyDescent="0.25">
      <c r="B733" s="166"/>
      <c r="C733" s="166"/>
      <c r="D733" s="225"/>
      <c r="E733" s="225"/>
      <c r="F733" s="226"/>
      <c r="G733" s="166"/>
      <c r="H733" s="226"/>
      <c r="I733" s="166"/>
      <c r="J733" s="226"/>
      <c r="K733" s="166"/>
      <c r="L733" s="226"/>
      <c r="M733" s="166"/>
      <c r="N733" s="226"/>
      <c r="O733" s="166"/>
      <c r="P733" s="226"/>
      <c r="Q733" s="166"/>
      <c r="R733" s="226"/>
    </row>
    <row r="734" spans="2:18" ht="11.5" x14ac:dyDescent="0.25">
      <c r="B734" s="166"/>
      <c r="C734" s="166"/>
      <c r="D734" s="225"/>
      <c r="E734" s="225"/>
      <c r="F734" s="226"/>
      <c r="G734" s="166"/>
      <c r="H734" s="226"/>
      <c r="I734" s="166"/>
      <c r="J734" s="226"/>
      <c r="K734" s="166"/>
      <c r="L734" s="226"/>
      <c r="M734" s="166"/>
      <c r="N734" s="226"/>
      <c r="O734" s="166"/>
      <c r="P734" s="226"/>
      <c r="Q734" s="166"/>
      <c r="R734" s="226"/>
    </row>
    <row r="735" spans="2:18" ht="11.5" x14ac:dyDescent="0.25">
      <c r="B735" s="166"/>
      <c r="C735" s="166"/>
      <c r="D735" s="225"/>
      <c r="E735" s="225"/>
      <c r="F735" s="226"/>
      <c r="G735" s="166"/>
      <c r="H735" s="226"/>
      <c r="I735" s="166"/>
      <c r="J735" s="226"/>
      <c r="K735" s="166"/>
      <c r="L735" s="226"/>
      <c r="M735" s="166"/>
      <c r="N735" s="226"/>
      <c r="O735" s="166"/>
      <c r="P735" s="226"/>
      <c r="Q735" s="166"/>
      <c r="R735" s="226"/>
    </row>
    <row r="736" spans="2:18" ht="11.5" x14ac:dyDescent="0.25">
      <c r="B736" s="166"/>
      <c r="C736" s="166"/>
      <c r="D736" s="225"/>
      <c r="E736" s="225"/>
      <c r="F736" s="226"/>
      <c r="G736" s="166"/>
      <c r="H736" s="226"/>
      <c r="I736" s="166"/>
      <c r="J736" s="226"/>
      <c r="K736" s="166"/>
      <c r="L736" s="226"/>
      <c r="M736" s="166"/>
      <c r="N736" s="226"/>
      <c r="O736" s="166"/>
      <c r="P736" s="226"/>
      <c r="Q736" s="166"/>
      <c r="R736" s="226"/>
    </row>
    <row r="737" spans="2:18" ht="11.5" x14ac:dyDescent="0.25">
      <c r="B737" s="166"/>
      <c r="C737" s="166"/>
      <c r="D737" s="225"/>
      <c r="E737" s="225"/>
      <c r="F737" s="226"/>
      <c r="G737" s="166"/>
      <c r="H737" s="226"/>
      <c r="I737" s="166"/>
      <c r="J737" s="226"/>
      <c r="K737" s="166"/>
      <c r="L737" s="226"/>
      <c r="M737" s="166"/>
      <c r="N737" s="226"/>
      <c r="O737" s="166"/>
      <c r="P737" s="226"/>
      <c r="Q737" s="166"/>
      <c r="R737" s="226"/>
    </row>
    <row r="738" spans="2:18" ht="11.5" x14ac:dyDescent="0.25">
      <c r="B738" s="166"/>
      <c r="C738" s="166"/>
      <c r="D738" s="225"/>
      <c r="E738" s="225"/>
      <c r="F738" s="226"/>
      <c r="G738" s="166"/>
      <c r="H738" s="226"/>
      <c r="I738" s="166"/>
      <c r="J738" s="226"/>
      <c r="K738" s="166"/>
      <c r="L738" s="226"/>
      <c r="M738" s="166"/>
      <c r="N738" s="226"/>
      <c r="O738" s="166"/>
      <c r="P738" s="226"/>
      <c r="Q738" s="166"/>
      <c r="R738" s="226"/>
    </row>
    <row r="739" spans="2:18" ht="11.5" x14ac:dyDescent="0.25">
      <c r="B739" s="166"/>
      <c r="C739" s="166"/>
      <c r="D739" s="225"/>
      <c r="E739" s="225"/>
      <c r="F739" s="226"/>
      <c r="G739" s="166"/>
      <c r="H739" s="226"/>
      <c r="I739" s="166"/>
      <c r="J739" s="226"/>
      <c r="K739" s="166"/>
      <c r="L739" s="226"/>
      <c r="M739" s="166"/>
      <c r="N739" s="226"/>
      <c r="O739" s="166"/>
      <c r="P739" s="226"/>
      <c r="Q739" s="166"/>
      <c r="R739" s="226"/>
    </row>
    <row r="740" spans="2:18" ht="11.5" x14ac:dyDescent="0.25">
      <c r="B740" s="166"/>
      <c r="C740" s="166"/>
      <c r="D740" s="225"/>
      <c r="E740" s="225"/>
      <c r="F740" s="226"/>
      <c r="G740" s="166"/>
      <c r="H740" s="226"/>
      <c r="I740" s="166"/>
      <c r="J740" s="226"/>
      <c r="K740" s="166"/>
      <c r="L740" s="226"/>
      <c r="M740" s="166"/>
      <c r="N740" s="226"/>
      <c r="O740" s="166"/>
      <c r="P740" s="226"/>
      <c r="Q740" s="166"/>
      <c r="R740" s="226"/>
    </row>
    <row r="741" spans="2:18" ht="11.5" x14ac:dyDescent="0.25">
      <c r="B741" s="166"/>
      <c r="C741" s="166"/>
      <c r="D741" s="225"/>
      <c r="E741" s="225"/>
      <c r="F741" s="226"/>
      <c r="G741" s="166"/>
      <c r="H741" s="226"/>
      <c r="I741" s="166"/>
      <c r="J741" s="226"/>
      <c r="K741" s="166"/>
      <c r="L741" s="226"/>
      <c r="M741" s="166"/>
      <c r="N741" s="226"/>
      <c r="O741" s="166"/>
      <c r="P741" s="226"/>
      <c r="Q741" s="166"/>
      <c r="R741" s="226"/>
    </row>
    <row r="742" spans="2:18" ht="11.5" x14ac:dyDescent="0.25">
      <c r="B742" s="166"/>
      <c r="C742" s="166"/>
      <c r="D742" s="225"/>
      <c r="E742" s="225"/>
      <c r="F742" s="226"/>
      <c r="G742" s="166"/>
      <c r="H742" s="226"/>
      <c r="I742" s="166"/>
      <c r="J742" s="226"/>
      <c r="K742" s="166"/>
      <c r="L742" s="226"/>
      <c r="M742" s="166"/>
      <c r="N742" s="226"/>
      <c r="O742" s="166"/>
      <c r="P742" s="226"/>
      <c r="Q742" s="166"/>
      <c r="R742" s="226"/>
    </row>
    <row r="743" spans="2:18" ht="11.5" x14ac:dyDescent="0.25">
      <c r="B743" s="166"/>
      <c r="C743" s="166"/>
      <c r="D743" s="225"/>
      <c r="E743" s="225"/>
      <c r="F743" s="226"/>
      <c r="G743" s="166"/>
      <c r="H743" s="226"/>
      <c r="I743" s="166"/>
      <c r="J743" s="226"/>
      <c r="K743" s="166"/>
      <c r="L743" s="226"/>
      <c r="M743" s="166"/>
      <c r="N743" s="226"/>
      <c r="O743" s="166"/>
      <c r="P743" s="226"/>
      <c r="Q743" s="166"/>
      <c r="R743" s="226"/>
    </row>
    <row r="744" spans="2:18" ht="11.5" x14ac:dyDescent="0.25">
      <c r="B744" s="166"/>
      <c r="C744" s="166"/>
      <c r="D744" s="225"/>
      <c r="E744" s="225"/>
      <c r="F744" s="226"/>
      <c r="G744" s="166"/>
      <c r="H744" s="226"/>
      <c r="I744" s="166"/>
      <c r="J744" s="226"/>
      <c r="K744" s="166"/>
      <c r="L744" s="226"/>
      <c r="M744" s="166"/>
      <c r="N744" s="226"/>
      <c r="O744" s="166"/>
      <c r="P744" s="226"/>
      <c r="Q744" s="166"/>
      <c r="R744" s="226"/>
    </row>
    <row r="745" spans="2:18" ht="11.5" x14ac:dyDescent="0.25">
      <c r="B745" s="166"/>
      <c r="C745" s="166"/>
      <c r="D745" s="225"/>
      <c r="E745" s="225"/>
      <c r="F745" s="226"/>
      <c r="G745" s="166"/>
      <c r="H745" s="226"/>
      <c r="I745" s="166"/>
      <c r="J745" s="226"/>
      <c r="K745" s="166"/>
      <c r="L745" s="226"/>
      <c r="M745" s="166"/>
      <c r="N745" s="226"/>
      <c r="O745" s="166"/>
      <c r="P745" s="226"/>
      <c r="Q745" s="166"/>
      <c r="R745" s="226"/>
    </row>
    <row r="746" spans="2:18" ht="11.5" x14ac:dyDescent="0.25">
      <c r="B746" s="166"/>
      <c r="C746" s="166"/>
      <c r="D746" s="225"/>
      <c r="E746" s="225"/>
      <c r="F746" s="226"/>
      <c r="G746" s="166"/>
      <c r="H746" s="226"/>
      <c r="I746" s="166"/>
      <c r="J746" s="226"/>
      <c r="K746" s="166"/>
      <c r="L746" s="226"/>
      <c r="M746" s="166"/>
      <c r="N746" s="226"/>
      <c r="O746" s="166"/>
      <c r="P746" s="226"/>
      <c r="Q746" s="166"/>
      <c r="R746" s="226"/>
    </row>
    <row r="747" spans="2:18" ht="11.5" x14ac:dyDescent="0.25">
      <c r="B747" s="166"/>
      <c r="C747" s="166"/>
      <c r="D747" s="225"/>
      <c r="E747" s="225"/>
      <c r="F747" s="226"/>
      <c r="G747" s="166"/>
      <c r="H747" s="226"/>
      <c r="I747" s="166"/>
      <c r="J747" s="226"/>
      <c r="K747" s="166"/>
      <c r="L747" s="226"/>
      <c r="M747" s="166"/>
      <c r="N747" s="226"/>
      <c r="O747" s="166"/>
      <c r="P747" s="226"/>
      <c r="Q747" s="166"/>
      <c r="R747" s="226"/>
    </row>
    <row r="748" spans="2:18" ht="11.5" x14ac:dyDescent="0.25">
      <c r="B748" s="166"/>
      <c r="C748" s="166"/>
      <c r="D748" s="225"/>
      <c r="E748" s="225"/>
      <c r="F748" s="226"/>
      <c r="G748" s="166"/>
      <c r="H748" s="226"/>
      <c r="I748" s="166"/>
      <c r="J748" s="226"/>
      <c r="K748" s="166"/>
      <c r="L748" s="226"/>
      <c r="M748" s="166"/>
      <c r="N748" s="226"/>
      <c r="O748" s="166"/>
      <c r="P748" s="226"/>
      <c r="Q748" s="166"/>
      <c r="R748" s="226"/>
    </row>
    <row r="749" spans="2:18" ht="11.5" x14ac:dyDescent="0.25">
      <c r="B749" s="166"/>
      <c r="C749" s="166"/>
      <c r="D749" s="225"/>
      <c r="E749" s="225"/>
      <c r="F749" s="226"/>
      <c r="G749" s="166"/>
      <c r="H749" s="226"/>
      <c r="I749" s="166"/>
      <c r="J749" s="226"/>
      <c r="K749" s="166"/>
      <c r="L749" s="226"/>
      <c r="M749" s="166"/>
      <c r="N749" s="226"/>
      <c r="O749" s="166"/>
      <c r="P749" s="226"/>
      <c r="Q749" s="166"/>
      <c r="R749" s="226"/>
    </row>
    <row r="750" spans="2:18" ht="11.5" x14ac:dyDescent="0.25">
      <c r="B750" s="166"/>
      <c r="C750" s="166"/>
      <c r="D750" s="225"/>
      <c r="E750" s="225"/>
      <c r="F750" s="226"/>
      <c r="G750" s="166"/>
      <c r="H750" s="226"/>
      <c r="I750" s="166"/>
      <c r="J750" s="226"/>
      <c r="K750" s="166"/>
      <c r="L750" s="226"/>
      <c r="M750" s="166"/>
      <c r="N750" s="226"/>
      <c r="O750" s="166"/>
      <c r="P750" s="226"/>
      <c r="Q750" s="166"/>
      <c r="R750" s="226"/>
    </row>
    <row r="751" spans="2:18" ht="11.5" x14ac:dyDescent="0.25">
      <c r="B751" s="166"/>
      <c r="C751" s="166"/>
      <c r="D751" s="225"/>
      <c r="E751" s="225"/>
      <c r="F751" s="226"/>
      <c r="G751" s="166"/>
      <c r="H751" s="226"/>
      <c r="I751" s="166"/>
      <c r="J751" s="226"/>
      <c r="K751" s="166"/>
      <c r="L751" s="226"/>
      <c r="M751" s="166"/>
      <c r="N751" s="226"/>
      <c r="O751" s="166"/>
      <c r="P751" s="226"/>
      <c r="Q751" s="166"/>
      <c r="R751" s="226"/>
    </row>
    <row r="752" spans="2:18" ht="11.5" x14ac:dyDescent="0.25">
      <c r="B752" s="166"/>
      <c r="C752" s="166"/>
      <c r="D752" s="225"/>
      <c r="E752" s="225"/>
      <c r="F752" s="226"/>
      <c r="G752" s="166"/>
      <c r="H752" s="226"/>
      <c r="I752" s="166"/>
      <c r="J752" s="226"/>
      <c r="K752" s="166"/>
      <c r="L752" s="226"/>
      <c r="M752" s="166"/>
      <c r="N752" s="226"/>
      <c r="O752" s="166"/>
      <c r="P752" s="226"/>
      <c r="Q752" s="166"/>
      <c r="R752" s="226"/>
    </row>
    <row r="753" spans="2:18" ht="11.5" x14ac:dyDescent="0.25">
      <c r="B753" s="166"/>
      <c r="C753" s="166"/>
      <c r="D753" s="225"/>
      <c r="E753" s="225"/>
      <c r="F753" s="226"/>
      <c r="G753" s="166"/>
      <c r="H753" s="226"/>
      <c r="I753" s="166"/>
      <c r="J753" s="226"/>
      <c r="K753" s="166"/>
      <c r="L753" s="226"/>
      <c r="M753" s="166"/>
      <c r="N753" s="226"/>
      <c r="O753" s="166"/>
      <c r="P753" s="226"/>
      <c r="Q753" s="166"/>
      <c r="R753" s="226"/>
    </row>
    <row r="754" spans="2:18" ht="11.5" x14ac:dyDescent="0.25">
      <c r="B754" s="166"/>
      <c r="C754" s="166"/>
      <c r="D754" s="225"/>
      <c r="E754" s="225"/>
      <c r="F754" s="226"/>
      <c r="G754" s="166"/>
      <c r="H754" s="226"/>
      <c r="I754" s="166"/>
      <c r="J754" s="226"/>
      <c r="K754" s="166"/>
      <c r="L754" s="226"/>
      <c r="M754" s="166"/>
      <c r="N754" s="226"/>
      <c r="O754" s="166"/>
      <c r="P754" s="226"/>
      <c r="Q754" s="166"/>
      <c r="R754" s="226"/>
    </row>
    <row r="755" spans="2:18" ht="11.5" x14ac:dyDescent="0.25">
      <c r="B755" s="166"/>
      <c r="C755" s="166"/>
      <c r="D755" s="225"/>
      <c r="E755" s="225"/>
      <c r="F755" s="226"/>
      <c r="G755" s="166"/>
      <c r="H755" s="226"/>
      <c r="I755" s="166"/>
      <c r="J755" s="226"/>
      <c r="K755" s="166"/>
      <c r="L755" s="226"/>
      <c r="M755" s="166"/>
      <c r="N755" s="226"/>
      <c r="O755" s="166"/>
      <c r="P755" s="226"/>
      <c r="Q755" s="166"/>
      <c r="R755" s="226"/>
    </row>
    <row r="756" spans="2:18" ht="11.5" x14ac:dyDescent="0.25">
      <c r="B756" s="166"/>
      <c r="C756" s="166"/>
      <c r="D756" s="225"/>
      <c r="E756" s="225"/>
      <c r="F756" s="226"/>
      <c r="G756" s="166"/>
      <c r="H756" s="226"/>
      <c r="I756" s="166"/>
      <c r="J756" s="226"/>
      <c r="K756" s="166"/>
      <c r="L756" s="226"/>
      <c r="M756" s="166"/>
      <c r="N756" s="226"/>
      <c r="O756" s="166"/>
      <c r="P756" s="226"/>
      <c r="Q756" s="166"/>
      <c r="R756" s="226"/>
    </row>
    <row r="757" spans="2:18" ht="11.5" x14ac:dyDescent="0.25">
      <c r="B757" s="166"/>
      <c r="C757" s="166"/>
      <c r="D757" s="225"/>
      <c r="E757" s="225"/>
      <c r="F757" s="226"/>
      <c r="G757" s="166"/>
      <c r="H757" s="226"/>
      <c r="I757" s="166"/>
      <c r="J757" s="226"/>
      <c r="K757" s="166"/>
      <c r="L757" s="226"/>
      <c r="M757" s="166"/>
      <c r="N757" s="226"/>
      <c r="O757" s="166"/>
      <c r="P757" s="226"/>
      <c r="Q757" s="166"/>
      <c r="R757" s="226"/>
    </row>
    <row r="758" spans="2:18" ht="11.5" x14ac:dyDescent="0.25">
      <c r="B758" s="166"/>
      <c r="C758" s="166"/>
      <c r="D758" s="225"/>
      <c r="E758" s="225"/>
      <c r="F758" s="226"/>
      <c r="G758" s="166"/>
      <c r="H758" s="226"/>
      <c r="I758" s="166"/>
      <c r="J758" s="226"/>
      <c r="K758" s="166"/>
      <c r="L758" s="226"/>
      <c r="M758" s="166"/>
      <c r="N758" s="226"/>
      <c r="O758" s="166"/>
      <c r="P758" s="226"/>
      <c r="Q758" s="166"/>
      <c r="R758" s="226"/>
    </row>
    <row r="759" spans="2:18" ht="11.5" x14ac:dyDescent="0.25">
      <c r="O759" s="166"/>
      <c r="P759" s="226"/>
      <c r="Q759" s="166"/>
    </row>
  </sheetData>
  <sheetProtection selectLockedCells="1"/>
  <mergeCells count="148">
    <mergeCell ref="C2:G2"/>
    <mergeCell ref="C3:D3"/>
    <mergeCell ref="E3:F3"/>
    <mergeCell ref="C4:D4"/>
    <mergeCell ref="E4:F4"/>
    <mergeCell ref="C5:D5"/>
    <mergeCell ref="E5:F5"/>
    <mergeCell ref="C6:D6"/>
    <mergeCell ref="E6:F6"/>
    <mergeCell ref="H10:I10"/>
    <mergeCell ref="J10:K10"/>
    <mergeCell ref="L10:M10"/>
    <mergeCell ref="N10:O10"/>
    <mergeCell ref="P10:Q10"/>
    <mergeCell ref="R10:S10"/>
    <mergeCell ref="C7:D7"/>
    <mergeCell ref="E7:F7"/>
    <mergeCell ref="C8:D8"/>
    <mergeCell ref="E8:F8"/>
    <mergeCell ref="C9:D9"/>
    <mergeCell ref="E9:F9"/>
    <mergeCell ref="R9:S9"/>
    <mergeCell ref="P9:Q9"/>
    <mergeCell ref="B21:C21"/>
    <mergeCell ref="D21:E21"/>
    <mergeCell ref="F21:G21"/>
    <mergeCell ref="I21:K21"/>
    <mergeCell ref="L21:N21"/>
    <mergeCell ref="O21:Q21"/>
    <mergeCell ref="B12:Q12"/>
    <mergeCell ref="C14:D14"/>
    <mergeCell ref="F14:I14"/>
    <mergeCell ref="J14:Q14"/>
    <mergeCell ref="L16:M16"/>
    <mergeCell ref="P16:Q16"/>
    <mergeCell ref="B23:C23"/>
    <mergeCell ref="D23:E23"/>
    <mergeCell ref="F23:G23"/>
    <mergeCell ref="I23:K23"/>
    <mergeCell ref="L23:N23"/>
    <mergeCell ref="O23:Q23"/>
    <mergeCell ref="B22:C22"/>
    <mergeCell ref="D22:E22"/>
    <mergeCell ref="F22:G22"/>
    <mergeCell ref="I22:K22"/>
    <mergeCell ref="L22:N22"/>
    <mergeCell ref="O22:Q22"/>
    <mergeCell ref="B25:C25"/>
    <mergeCell ref="D25:E25"/>
    <mergeCell ref="F25:G25"/>
    <mergeCell ref="I25:K25"/>
    <mergeCell ref="L25:N25"/>
    <mergeCell ref="O25:Q25"/>
    <mergeCell ref="B24:C24"/>
    <mergeCell ref="D24:E24"/>
    <mergeCell ref="F24:G24"/>
    <mergeCell ref="I24:K24"/>
    <mergeCell ref="L24:N24"/>
    <mergeCell ref="O24:Q24"/>
    <mergeCell ref="B27:C27"/>
    <mergeCell ref="D27:E27"/>
    <mergeCell ref="F27:G27"/>
    <mergeCell ref="I27:K27"/>
    <mergeCell ref="L27:N27"/>
    <mergeCell ref="O27:Q27"/>
    <mergeCell ref="B26:C26"/>
    <mergeCell ref="D26:E26"/>
    <mergeCell ref="F26:G26"/>
    <mergeCell ref="I26:K26"/>
    <mergeCell ref="L26:N26"/>
    <mergeCell ref="O26:Q26"/>
    <mergeCell ref="B29:C29"/>
    <mergeCell ref="D29:E29"/>
    <mergeCell ref="F29:G29"/>
    <mergeCell ref="I29:K29"/>
    <mergeCell ref="L29:N29"/>
    <mergeCell ref="O29:Q29"/>
    <mergeCell ref="B28:C28"/>
    <mergeCell ref="D28:E28"/>
    <mergeCell ref="F28:G28"/>
    <mergeCell ref="I28:K28"/>
    <mergeCell ref="L28:N28"/>
    <mergeCell ref="O28:Q28"/>
    <mergeCell ref="O32:Q32"/>
    <mergeCell ref="I37:K37"/>
    <mergeCell ref="L37:N37"/>
    <mergeCell ref="O37:Q37"/>
    <mergeCell ref="I38:K38"/>
    <mergeCell ref="L38:N38"/>
    <mergeCell ref="O38:Q38"/>
    <mergeCell ref="B30:C30"/>
    <mergeCell ref="D30:E30"/>
    <mergeCell ref="F30:G30"/>
    <mergeCell ref="I30:K30"/>
    <mergeCell ref="L30:N30"/>
    <mergeCell ref="O30:Q30"/>
    <mergeCell ref="I41:K41"/>
    <mergeCell ref="L41:N41"/>
    <mergeCell ref="O41:Q41"/>
    <mergeCell ref="O43:Q43"/>
    <mergeCell ref="O45:Q45"/>
    <mergeCell ref="B51:M51"/>
    <mergeCell ref="O51:Q51"/>
    <mergeCell ref="I39:K39"/>
    <mergeCell ref="L39:N39"/>
    <mergeCell ref="O39:Q39"/>
    <mergeCell ref="I40:K40"/>
    <mergeCell ref="L40:N40"/>
    <mergeCell ref="O40:Q40"/>
    <mergeCell ref="B55:M55"/>
    <mergeCell ref="O55:Q55"/>
    <mergeCell ref="B56:M56"/>
    <mergeCell ref="O56:Q56"/>
    <mergeCell ref="O58:Q58"/>
    <mergeCell ref="O63:Q63"/>
    <mergeCell ref="B52:M52"/>
    <mergeCell ref="O52:Q52"/>
    <mergeCell ref="B53:M53"/>
    <mergeCell ref="O53:Q53"/>
    <mergeCell ref="B54:M54"/>
    <mergeCell ref="O54:Q54"/>
    <mergeCell ref="O81:Q81"/>
    <mergeCell ref="O82:Q82"/>
    <mergeCell ref="O83:Q83"/>
    <mergeCell ref="O84:Q84"/>
    <mergeCell ref="O85:Q85"/>
    <mergeCell ref="O86:Q86"/>
    <mergeCell ref="O64:Q64"/>
    <mergeCell ref="O66:Q66"/>
    <mergeCell ref="O72:Q72"/>
    <mergeCell ref="O74:Q74"/>
    <mergeCell ref="O79:Q79"/>
    <mergeCell ref="O80:Q80"/>
    <mergeCell ref="O113:Q113"/>
    <mergeCell ref="O117:Q117"/>
    <mergeCell ref="B99:D99"/>
    <mergeCell ref="E99:H99"/>
    <mergeCell ref="I99:N99"/>
    <mergeCell ref="O99:Q99"/>
    <mergeCell ref="O102:Q102"/>
    <mergeCell ref="O109:Q109"/>
    <mergeCell ref="O87:Q87"/>
    <mergeCell ref="O88:Q88"/>
    <mergeCell ref="O90:Q90"/>
    <mergeCell ref="O94:Q94"/>
    <mergeCell ref="B98:D98"/>
    <mergeCell ref="E98:H98"/>
    <mergeCell ref="I98:N98"/>
  </mergeCells>
  <conditionalFormatting sqref="O117:Q117">
    <cfRule type="cellIs" dxfId="12" priority="1" operator="lessThan">
      <formula>$O$109</formula>
    </cfRule>
    <cfRule type="cellIs" dxfId="11" priority="2" operator="greaterThan">
      <formula>$O$109</formula>
    </cfRule>
  </conditionalFormatting>
  <printOptions horizontalCentered="1"/>
  <pageMargins left="0.25" right="0.25" top="0.23" bottom="0.28999999999999998" header="0.23" footer="0.3"/>
  <pageSetup scale="69" orientation="landscape" horizontalDpi="1200" verticalDpi="120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  <pageSetUpPr fitToPage="1"/>
  </sheetPr>
  <dimension ref="A2:AI759"/>
  <sheetViews>
    <sheetView topLeftCell="A94" zoomScale="115" zoomScaleNormal="115" zoomScaleSheetLayoutView="100" workbookViewId="0">
      <selection activeCell="I109" sqref="I109"/>
    </sheetView>
  </sheetViews>
  <sheetFormatPr defaultColWidth="9.1796875" defaultRowHeight="10" x14ac:dyDescent="0.25"/>
  <cols>
    <col min="1" max="1" width="3.453125" style="1" customWidth="1"/>
    <col min="2" max="3" width="19.7265625" style="1" customWidth="1"/>
    <col min="4" max="4" width="10.7265625" style="2" customWidth="1"/>
    <col min="5" max="5" width="7.81640625" style="2" customWidth="1"/>
    <col min="6" max="6" width="6.54296875" style="3" customWidth="1"/>
    <col min="7" max="7" width="10.7265625" style="1" customWidth="1"/>
    <col min="8" max="8" width="6.54296875" style="3" customWidth="1"/>
    <col min="9" max="9" width="10.7265625" style="1" customWidth="1"/>
    <col min="10" max="10" width="5.7265625" style="3" customWidth="1"/>
    <col min="11" max="11" width="10.7265625" style="1" customWidth="1"/>
    <col min="12" max="12" width="5.7265625" style="3" customWidth="1"/>
    <col min="13" max="13" width="10.7265625" style="1" customWidth="1"/>
    <col min="14" max="14" width="5.7265625" style="3" customWidth="1"/>
    <col min="15" max="15" width="10.7265625" style="1" customWidth="1"/>
    <col min="16" max="16" width="5.7265625" style="3" customWidth="1"/>
    <col min="17" max="17" width="10.7265625" style="1" customWidth="1"/>
    <col min="18" max="18" width="5.7265625" style="3" customWidth="1"/>
    <col min="19" max="19" width="10.7265625" style="1" customWidth="1"/>
    <col min="20" max="20" width="13.453125" style="1" bestFit="1" customWidth="1"/>
    <col min="21" max="21" width="5" style="1" bestFit="1" customWidth="1"/>
    <col min="22" max="22" width="7.453125" style="4" customWidth="1"/>
    <col min="23" max="23" width="5.7265625" style="4" customWidth="1"/>
    <col min="24" max="24" width="3.7265625" style="4" customWidth="1"/>
    <col min="25" max="25" width="5.7265625" style="4" customWidth="1"/>
    <col min="26" max="26" width="3.7265625" style="4" customWidth="1"/>
    <col min="27" max="27" width="5.7265625" style="4" customWidth="1"/>
    <col min="28" max="28" width="3.7265625" style="1" customWidth="1"/>
    <col min="29" max="29" width="5.7265625" style="1" customWidth="1"/>
    <col min="30" max="30" width="3.7265625" style="1" customWidth="1"/>
    <col min="31" max="31" width="5.7265625" style="1" customWidth="1"/>
    <col min="32" max="32" width="3.7265625" style="1" customWidth="1"/>
    <col min="33" max="33" width="5.7265625" style="1" customWidth="1"/>
    <col min="34" max="34" width="3.7265625" style="1" customWidth="1"/>
    <col min="35" max="35" width="5.7265625" style="1" customWidth="1"/>
    <col min="36" max="42" width="3.7265625" style="1" customWidth="1"/>
    <col min="43" max="16384" width="9.1796875" style="1"/>
  </cols>
  <sheetData>
    <row r="2" spans="2:27" ht="11.25" customHeight="1" x14ac:dyDescent="0.25">
      <c r="B2" s="394" t="s">
        <v>0</v>
      </c>
      <c r="C2" s="795">
        <f>+'BVARI BUDGET'!C2</f>
        <v>0</v>
      </c>
      <c r="D2" s="795"/>
      <c r="E2" s="795"/>
      <c r="F2" s="795"/>
      <c r="G2" s="796"/>
    </row>
    <row r="3" spans="2:27" ht="11.25" customHeight="1" x14ac:dyDescent="0.25">
      <c r="B3" s="395" t="s">
        <v>47</v>
      </c>
      <c r="C3" s="759">
        <f>+'BVARI BUDGET'!C3</f>
        <v>0</v>
      </c>
      <c r="D3" s="759"/>
      <c r="E3" s="745" t="s">
        <v>58</v>
      </c>
      <c r="F3" s="745"/>
      <c r="G3" s="429">
        <f>+'BVARI BUDGET'!H3</f>
        <v>0</v>
      </c>
      <c r="H3" s="6"/>
      <c r="I3" s="104" t="s">
        <v>59</v>
      </c>
      <c r="J3" s="95"/>
      <c r="K3" s="96"/>
      <c r="L3" s="95"/>
      <c r="M3" s="96"/>
      <c r="N3" s="95"/>
      <c r="O3" s="97"/>
      <c r="V3" s="1"/>
      <c r="W3" s="1"/>
      <c r="X3" s="1"/>
      <c r="Y3" s="1"/>
      <c r="Z3" s="1"/>
      <c r="AA3" s="1"/>
    </row>
    <row r="4" spans="2:27" ht="11.25" customHeight="1" x14ac:dyDescent="0.25">
      <c r="B4" s="395" t="s">
        <v>1</v>
      </c>
      <c r="C4" s="759">
        <f>+'BVARI BUDGET'!C4</f>
        <v>0</v>
      </c>
      <c r="D4" s="759"/>
      <c r="E4" s="745" t="s">
        <v>43</v>
      </c>
      <c r="F4" s="745"/>
      <c r="G4" s="571">
        <f>+'BVARI BUDGET'!H4</f>
        <v>44743</v>
      </c>
      <c r="H4" s="6"/>
      <c r="I4" s="158" t="s">
        <v>60</v>
      </c>
      <c r="J4" s="159"/>
      <c r="K4" s="159"/>
      <c r="L4" s="159"/>
      <c r="M4" s="159"/>
      <c r="N4" s="159"/>
      <c r="O4" s="160"/>
      <c r="V4" s="1"/>
      <c r="W4" s="1"/>
      <c r="X4" s="1"/>
      <c r="Y4" s="1"/>
      <c r="Z4" s="1"/>
      <c r="AA4" s="1"/>
    </row>
    <row r="5" spans="2:27" ht="11.25" customHeight="1" x14ac:dyDescent="0.25">
      <c r="B5" s="395" t="s">
        <v>9</v>
      </c>
      <c r="C5" s="759">
        <f>+'BVARI BUDGET'!C5</f>
        <v>0</v>
      </c>
      <c r="D5" s="759"/>
      <c r="E5" s="745" t="s">
        <v>44</v>
      </c>
      <c r="F5" s="745"/>
      <c r="G5" s="571">
        <f>+'BVARI BUDGET'!H5</f>
        <v>47299</v>
      </c>
      <c r="H5" s="6"/>
      <c r="I5" s="107" t="s">
        <v>61</v>
      </c>
      <c r="J5" s="105"/>
      <c r="K5" s="105"/>
      <c r="L5" s="105"/>
      <c r="M5" s="105"/>
      <c r="N5" s="105"/>
      <c r="O5" s="106"/>
      <c r="V5" s="1"/>
      <c r="W5" s="1"/>
      <c r="X5" s="1"/>
      <c r="Y5" s="1"/>
      <c r="Z5" s="1"/>
      <c r="AA5" s="1"/>
    </row>
    <row r="6" spans="2:27" ht="11.25" customHeight="1" x14ac:dyDescent="0.25">
      <c r="B6" s="395" t="s">
        <v>10</v>
      </c>
      <c r="C6" s="759">
        <f>+'BVARI BUDGET'!C6</f>
        <v>0</v>
      </c>
      <c r="D6" s="759"/>
      <c r="E6" s="745" t="s">
        <v>45</v>
      </c>
      <c r="F6" s="745"/>
      <c r="G6" s="430" t="str">
        <f>+'BVARI BUDGET'!H6</f>
        <v>7 Yrs</v>
      </c>
      <c r="H6" s="6"/>
      <c r="I6" s="161" t="s">
        <v>63</v>
      </c>
      <c r="J6" s="99"/>
      <c r="K6" s="99"/>
      <c r="L6" s="99"/>
      <c r="M6" s="99"/>
      <c r="N6" s="99"/>
      <c r="O6" s="100"/>
      <c r="V6" s="1"/>
      <c r="W6" s="1"/>
      <c r="X6" s="1"/>
      <c r="Y6" s="1"/>
      <c r="Z6" s="1"/>
      <c r="AA6" s="1"/>
    </row>
    <row r="7" spans="2:27" ht="11.25" customHeight="1" x14ac:dyDescent="0.25">
      <c r="B7" s="396" t="s">
        <v>356</v>
      </c>
      <c r="C7" s="780">
        <f>+'BVARI BUDGET'!C7</f>
        <v>0</v>
      </c>
      <c r="D7" s="780"/>
      <c r="E7" s="745" t="s">
        <v>46</v>
      </c>
      <c r="F7" s="745"/>
      <c r="G7" s="431">
        <f>+'BVARI BUDGET'!H7</f>
        <v>0.03</v>
      </c>
      <c r="H7" s="6"/>
      <c r="I7" s="256" t="s">
        <v>143</v>
      </c>
      <c r="J7" s="99"/>
      <c r="K7" s="99"/>
      <c r="L7" s="99"/>
      <c r="M7" s="99"/>
      <c r="N7" s="99"/>
      <c r="O7" s="100"/>
      <c r="V7" s="1"/>
      <c r="W7" s="1"/>
      <c r="X7" s="1"/>
      <c r="Y7" s="1"/>
      <c r="Z7" s="1"/>
      <c r="AA7" s="1"/>
    </row>
    <row r="8" spans="2:27" ht="11.25" customHeight="1" x14ac:dyDescent="0.25">
      <c r="B8" s="396" t="s">
        <v>250</v>
      </c>
      <c r="C8" s="781">
        <f>+'BVARI BUDGET'!C8</f>
        <v>0</v>
      </c>
      <c r="D8" s="781"/>
      <c r="E8" s="745"/>
      <c r="F8" s="745"/>
      <c r="G8" s="430"/>
      <c r="H8" s="6"/>
      <c r="I8" s="98"/>
      <c r="J8" s="99"/>
      <c r="K8" s="99"/>
      <c r="L8" s="99"/>
      <c r="M8" s="99"/>
      <c r="N8" s="99"/>
      <c r="O8" s="100"/>
      <c r="Q8" s="5"/>
      <c r="S8" s="5"/>
      <c r="V8" s="1"/>
      <c r="W8" s="1"/>
      <c r="X8" s="1"/>
      <c r="Y8" s="1"/>
      <c r="Z8" s="1"/>
      <c r="AA8" s="1"/>
    </row>
    <row r="9" spans="2:27" ht="11.25" customHeight="1" x14ac:dyDescent="0.25">
      <c r="B9" s="397"/>
      <c r="C9" s="782"/>
      <c r="D9" s="782"/>
      <c r="E9" s="751"/>
      <c r="F9" s="751"/>
      <c r="G9" s="432"/>
      <c r="H9" s="94"/>
      <c r="I9" s="101"/>
      <c r="J9" s="102"/>
      <c r="K9" s="102"/>
      <c r="L9" s="102"/>
      <c r="M9" s="102"/>
      <c r="N9" s="102"/>
      <c r="O9" s="103"/>
      <c r="P9" s="766"/>
      <c r="Q9" s="766"/>
      <c r="R9" s="766"/>
      <c r="S9" s="766"/>
      <c r="V9" s="1"/>
      <c r="W9" s="1"/>
      <c r="X9" s="1"/>
      <c r="Y9" s="1"/>
      <c r="Z9" s="1"/>
      <c r="AA9" s="1"/>
    </row>
    <row r="10" spans="2:27" s="10" customFormat="1" ht="11.25" customHeight="1" x14ac:dyDescent="0.25">
      <c r="D10" s="51"/>
      <c r="E10" s="51"/>
      <c r="F10" s="52"/>
      <c r="H10" s="727"/>
      <c r="I10" s="727"/>
      <c r="J10" s="727"/>
      <c r="K10" s="727"/>
      <c r="L10" s="727"/>
      <c r="M10" s="727"/>
      <c r="N10" s="727"/>
      <c r="O10" s="727"/>
      <c r="P10" s="727"/>
      <c r="Q10" s="727"/>
      <c r="R10" s="727"/>
      <c r="S10" s="727"/>
      <c r="T10" s="9" t="str">
        <f>IF($B$498=5,"","↓")</f>
        <v>↓</v>
      </c>
      <c r="U10" s="1"/>
      <c r="V10" s="9"/>
      <c r="W10" s="9"/>
      <c r="X10" s="9"/>
      <c r="Y10" s="9"/>
      <c r="Z10" s="9"/>
      <c r="AA10" s="9"/>
    </row>
    <row r="11" spans="2:27" s="10" customFormat="1" ht="11.25" customHeight="1" x14ac:dyDescent="0.25">
      <c r="D11" s="51"/>
      <c r="E11" s="51"/>
      <c r="F11" s="52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1"/>
      <c r="V11" s="9"/>
      <c r="W11" s="9"/>
      <c r="X11" s="9"/>
      <c r="Y11" s="9"/>
      <c r="Z11" s="9"/>
      <c r="AA11" s="9"/>
    </row>
    <row r="12" spans="2:27" s="10" customFormat="1" ht="11.25" customHeight="1" x14ac:dyDescent="0.25">
      <c r="B12" s="779" t="s">
        <v>197</v>
      </c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341"/>
      <c r="S12" s="341"/>
      <c r="T12" s="341"/>
      <c r="U12" s="1"/>
      <c r="V12" s="9"/>
      <c r="W12" s="9"/>
      <c r="X12" s="9"/>
      <c r="Y12" s="9"/>
      <c r="Z12" s="9"/>
      <c r="AA12" s="9"/>
    </row>
    <row r="13" spans="2:27" s="10" customFormat="1" ht="11.25" customHeight="1" x14ac:dyDescent="0.25">
      <c r="D13" s="51"/>
      <c r="E13" s="51"/>
      <c r="F13" s="52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1"/>
      <c r="V13" s="9"/>
      <c r="W13" s="9"/>
      <c r="X13" s="9"/>
      <c r="Y13" s="9"/>
      <c r="Z13" s="9"/>
      <c r="AA13" s="9"/>
    </row>
    <row r="14" spans="2:27" s="10" customFormat="1" ht="11.25" customHeight="1" x14ac:dyDescent="0.25">
      <c r="B14" s="162" t="s">
        <v>358</v>
      </c>
      <c r="C14" s="771" t="s">
        <v>359</v>
      </c>
      <c r="D14" s="772"/>
      <c r="E14" s="51"/>
      <c r="F14" s="773" t="s">
        <v>65</v>
      </c>
      <c r="G14" s="773"/>
      <c r="H14" s="773"/>
      <c r="I14" s="773"/>
      <c r="J14" s="774" t="s">
        <v>357</v>
      </c>
      <c r="K14" s="775"/>
      <c r="L14" s="775"/>
      <c r="M14" s="775"/>
      <c r="N14" s="775"/>
      <c r="O14" s="775"/>
      <c r="P14" s="775"/>
      <c r="Q14" s="776"/>
      <c r="R14" s="9"/>
      <c r="S14" s="9"/>
      <c r="T14" s="9"/>
      <c r="U14" s="1"/>
      <c r="V14" s="9"/>
      <c r="W14" s="9"/>
      <c r="X14" s="9"/>
      <c r="Y14" s="9"/>
      <c r="Z14" s="9"/>
      <c r="AA14" s="9"/>
    </row>
    <row r="15" spans="2:27" s="10" customFormat="1" ht="11.25" customHeight="1" x14ac:dyDescent="0.25">
      <c r="D15" s="51"/>
      <c r="E15" s="51"/>
      <c r="F15" s="52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1"/>
      <c r="V15" s="9"/>
      <c r="W15" s="9"/>
      <c r="X15" s="9"/>
      <c r="Y15" s="9"/>
      <c r="Z15" s="9"/>
      <c r="AA15" s="9"/>
    </row>
    <row r="16" spans="2:27" s="164" customFormat="1" ht="11.25" customHeight="1" x14ac:dyDescent="0.25">
      <c r="B16" s="167" t="s">
        <v>66</v>
      </c>
      <c r="C16" s="167" t="s">
        <v>57</v>
      </c>
      <c r="D16" s="168" t="s">
        <v>67</v>
      </c>
      <c r="E16" s="169"/>
      <c r="F16" s="170"/>
      <c r="G16" s="167"/>
      <c r="H16" s="171"/>
      <c r="I16" s="171" t="s">
        <v>68</v>
      </c>
      <c r="J16" s="171"/>
      <c r="K16" s="162" t="s">
        <v>43</v>
      </c>
      <c r="L16" s="777">
        <f>+'BVARI BUDGET'!R13</f>
        <v>46204</v>
      </c>
      <c r="M16" s="778"/>
      <c r="N16" s="167"/>
      <c r="O16" s="162" t="s">
        <v>69</v>
      </c>
      <c r="P16" s="777">
        <f>+'BVARI BUDGET'!R14</f>
        <v>46568</v>
      </c>
      <c r="Q16" s="778"/>
      <c r="R16" s="171"/>
      <c r="S16" s="171"/>
      <c r="T16" s="171"/>
      <c r="U16" s="166"/>
      <c r="V16" s="165"/>
      <c r="W16" s="165"/>
      <c r="X16" s="165"/>
      <c r="Y16" s="165"/>
      <c r="Z16" s="165"/>
      <c r="AA16" s="165"/>
    </row>
    <row r="17" spans="1:27" s="164" customFormat="1" ht="11.25" customHeight="1" x14ac:dyDescent="0.25">
      <c r="B17" s="167"/>
      <c r="C17" s="167"/>
      <c r="D17" s="169"/>
      <c r="E17" s="169"/>
      <c r="F17" s="170"/>
      <c r="G17" s="167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66"/>
      <c r="V17" s="165"/>
      <c r="W17" s="165"/>
      <c r="X17" s="165"/>
      <c r="Y17" s="165"/>
      <c r="Z17" s="165"/>
      <c r="AA17" s="165"/>
    </row>
    <row r="18" spans="1:27" s="164" customFormat="1" ht="11.25" customHeight="1" x14ac:dyDescent="0.25">
      <c r="B18" s="172" t="s">
        <v>70</v>
      </c>
      <c r="C18" s="173"/>
      <c r="D18" s="174"/>
      <c r="E18" s="174"/>
      <c r="F18" s="175"/>
      <c r="G18" s="173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1"/>
      <c r="S18" s="171"/>
      <c r="T18" s="171"/>
      <c r="U18" s="166"/>
      <c r="V18" s="165"/>
      <c r="W18" s="165"/>
      <c r="X18" s="165"/>
      <c r="Y18" s="165"/>
      <c r="Z18" s="165"/>
      <c r="AA18" s="165"/>
    </row>
    <row r="19" spans="1:27" s="164" customFormat="1" ht="11.25" customHeight="1" x14ac:dyDescent="0.25">
      <c r="B19" s="167"/>
      <c r="C19" s="167"/>
      <c r="D19" s="169"/>
      <c r="E19" s="169"/>
      <c r="F19" s="170"/>
      <c r="G19" s="167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66"/>
      <c r="V19" s="165"/>
      <c r="W19" s="165"/>
      <c r="X19" s="165"/>
      <c r="Y19" s="165"/>
      <c r="Z19" s="165"/>
      <c r="AA19" s="165"/>
    </row>
    <row r="20" spans="1:27" s="164" customFormat="1" ht="11.25" customHeight="1" x14ac:dyDescent="0.25">
      <c r="A20" s="178"/>
      <c r="B20" s="167" t="s">
        <v>76</v>
      </c>
      <c r="C20" s="167"/>
      <c r="D20" s="177" t="s">
        <v>77</v>
      </c>
      <c r="E20" s="169"/>
      <c r="F20" s="163" t="s">
        <v>71</v>
      </c>
      <c r="G20" s="167"/>
      <c r="H20" s="171" t="s">
        <v>72</v>
      </c>
      <c r="I20" s="171"/>
      <c r="J20" s="171" t="s">
        <v>73</v>
      </c>
      <c r="K20" s="171"/>
      <c r="L20" s="171"/>
      <c r="M20" s="171" t="s">
        <v>74</v>
      </c>
      <c r="N20" s="171"/>
      <c r="O20" s="171"/>
      <c r="P20" s="171" t="s">
        <v>75</v>
      </c>
      <c r="Q20" s="171"/>
      <c r="R20" s="171"/>
      <c r="S20" s="171"/>
      <c r="T20" s="171"/>
      <c r="U20" s="166"/>
      <c r="V20" s="165"/>
      <c r="W20" s="165"/>
      <c r="X20" s="165"/>
      <c r="Y20" s="165"/>
      <c r="Z20" s="165"/>
      <c r="AA20" s="165"/>
    </row>
    <row r="21" spans="1:27" s="164" customFormat="1" ht="11.25" customHeight="1" x14ac:dyDescent="0.25">
      <c r="A21" s="178">
        <v>1</v>
      </c>
      <c r="B21" s="769">
        <f>+'BVARI BUDGET'!B17</f>
        <v>0</v>
      </c>
      <c r="C21" s="770"/>
      <c r="D21" s="769" t="str">
        <f>+'BVARI BUDGET'!C17</f>
        <v>PD/PI</v>
      </c>
      <c r="E21" s="770"/>
      <c r="F21" s="767">
        <f>+'BVARI BUDGET'!S17</f>
        <v>0</v>
      </c>
      <c r="G21" s="768"/>
      <c r="H21" s="179">
        <f>12*'BVARI BUDGET'!R17</f>
        <v>12</v>
      </c>
      <c r="I21" s="760">
        <f>+'BVARI BUDGET'!T17</f>
        <v>0</v>
      </c>
      <c r="J21" s="761"/>
      <c r="K21" s="762"/>
      <c r="L21" s="760">
        <f>'BVARI BUDGET'!T50</f>
        <v>0</v>
      </c>
      <c r="M21" s="761"/>
      <c r="N21" s="762"/>
      <c r="O21" s="760">
        <f>+I21+L21</f>
        <v>0</v>
      </c>
      <c r="P21" s="761"/>
      <c r="Q21" s="762"/>
      <c r="R21" s="171"/>
      <c r="S21" s="171"/>
      <c r="T21" s="171"/>
      <c r="U21" s="166"/>
      <c r="V21" s="165"/>
      <c r="W21" s="165"/>
      <c r="X21" s="165"/>
      <c r="Y21" s="165"/>
      <c r="Z21" s="165"/>
      <c r="AA21" s="165"/>
    </row>
    <row r="22" spans="1:27" s="164" customFormat="1" ht="11.25" customHeight="1" x14ac:dyDescent="0.25">
      <c r="A22" s="178">
        <v>2</v>
      </c>
      <c r="B22" s="769">
        <f>+'BVARI BUDGET'!B18</f>
        <v>0</v>
      </c>
      <c r="C22" s="770"/>
      <c r="D22" s="769">
        <f>+'BVARI BUDGET'!C18</f>
        <v>0</v>
      </c>
      <c r="E22" s="770"/>
      <c r="F22" s="767">
        <f>+'BVARI BUDGET'!S18</f>
        <v>0</v>
      </c>
      <c r="G22" s="768"/>
      <c r="H22" s="179">
        <f>12*'BVARI BUDGET'!R18</f>
        <v>0</v>
      </c>
      <c r="I22" s="760">
        <f>+'BVARI BUDGET'!T18</f>
        <v>0</v>
      </c>
      <c r="J22" s="761"/>
      <c r="K22" s="762"/>
      <c r="L22" s="760">
        <f>'BVARI BUDGET'!T51</f>
        <v>0</v>
      </c>
      <c r="M22" s="761"/>
      <c r="N22" s="762"/>
      <c r="O22" s="760">
        <f t="shared" ref="O22:O30" si="0">+I22+L22</f>
        <v>0</v>
      </c>
      <c r="P22" s="761"/>
      <c r="Q22" s="762"/>
      <c r="R22" s="171"/>
      <c r="S22" s="171"/>
      <c r="T22" s="171"/>
      <c r="U22" s="166"/>
      <c r="V22" s="165"/>
      <c r="W22" s="165"/>
      <c r="X22" s="165"/>
      <c r="Y22" s="165"/>
      <c r="Z22" s="165"/>
      <c r="AA22" s="165"/>
    </row>
    <row r="23" spans="1:27" s="164" customFormat="1" ht="11.25" customHeight="1" x14ac:dyDescent="0.25">
      <c r="A23" s="178">
        <v>3</v>
      </c>
      <c r="B23" s="769">
        <f>+'BVARI BUDGET'!B19</f>
        <v>0</v>
      </c>
      <c r="C23" s="770"/>
      <c r="D23" s="769">
        <f>+'BVARI BUDGET'!C19</f>
        <v>0</v>
      </c>
      <c r="E23" s="770"/>
      <c r="F23" s="767">
        <f>+'BVARI BUDGET'!S19</f>
        <v>0</v>
      </c>
      <c r="G23" s="768"/>
      <c r="H23" s="179">
        <f>12*'BVARI BUDGET'!R19</f>
        <v>0</v>
      </c>
      <c r="I23" s="760">
        <f>+'BVARI BUDGET'!T19</f>
        <v>0</v>
      </c>
      <c r="J23" s="761"/>
      <c r="K23" s="762"/>
      <c r="L23" s="760">
        <f>'BVARI BUDGET'!T52</f>
        <v>0</v>
      </c>
      <c r="M23" s="761"/>
      <c r="N23" s="762"/>
      <c r="O23" s="760">
        <f t="shared" si="0"/>
        <v>0</v>
      </c>
      <c r="P23" s="761"/>
      <c r="Q23" s="762"/>
      <c r="R23" s="171"/>
      <c r="S23" s="171"/>
      <c r="T23" s="171"/>
      <c r="U23" s="166"/>
      <c r="V23" s="165"/>
      <c r="W23" s="165"/>
      <c r="X23" s="165"/>
      <c r="Y23" s="165"/>
      <c r="Z23" s="165"/>
      <c r="AA23" s="165"/>
    </row>
    <row r="24" spans="1:27" s="164" customFormat="1" ht="11.25" customHeight="1" x14ac:dyDescent="0.25">
      <c r="A24" s="178">
        <v>4</v>
      </c>
      <c r="B24" s="769">
        <f>+'BVARI BUDGET'!B20</f>
        <v>0</v>
      </c>
      <c r="C24" s="770"/>
      <c r="D24" s="769">
        <f>+'BVARI BUDGET'!C20</f>
        <v>0</v>
      </c>
      <c r="E24" s="770"/>
      <c r="F24" s="767">
        <f>+'BVARI BUDGET'!S20</f>
        <v>0</v>
      </c>
      <c r="G24" s="768"/>
      <c r="H24" s="179">
        <f>12*'BVARI BUDGET'!R20</f>
        <v>0</v>
      </c>
      <c r="I24" s="760">
        <f>+'BVARI BUDGET'!T20</f>
        <v>0</v>
      </c>
      <c r="J24" s="761"/>
      <c r="K24" s="762"/>
      <c r="L24" s="760">
        <f>'BVARI BUDGET'!T53</f>
        <v>0</v>
      </c>
      <c r="M24" s="761"/>
      <c r="N24" s="762"/>
      <c r="O24" s="760">
        <f t="shared" si="0"/>
        <v>0</v>
      </c>
      <c r="P24" s="761"/>
      <c r="Q24" s="762"/>
      <c r="R24" s="171"/>
      <c r="S24" s="171"/>
      <c r="T24" s="171"/>
      <c r="U24" s="166"/>
      <c r="V24" s="165"/>
      <c r="W24" s="165"/>
      <c r="X24" s="165"/>
      <c r="Y24" s="165"/>
      <c r="Z24" s="165"/>
      <c r="AA24" s="165"/>
    </row>
    <row r="25" spans="1:27" s="164" customFormat="1" ht="11.25" customHeight="1" x14ac:dyDescent="0.25">
      <c r="A25" s="178">
        <v>5</v>
      </c>
      <c r="B25" s="769">
        <f>+'BVARI BUDGET'!B21</f>
        <v>0</v>
      </c>
      <c r="C25" s="770"/>
      <c r="D25" s="769">
        <f>+'BVARI BUDGET'!C21</f>
        <v>0</v>
      </c>
      <c r="E25" s="770"/>
      <c r="F25" s="767">
        <f>+'BVARI BUDGET'!S21</f>
        <v>0</v>
      </c>
      <c r="G25" s="768"/>
      <c r="H25" s="179">
        <f>12*'BVARI BUDGET'!R21</f>
        <v>0</v>
      </c>
      <c r="I25" s="760">
        <f>+'BVARI BUDGET'!T21</f>
        <v>0</v>
      </c>
      <c r="J25" s="761"/>
      <c r="K25" s="762"/>
      <c r="L25" s="760">
        <f>'BVARI BUDGET'!T54</f>
        <v>0</v>
      </c>
      <c r="M25" s="761"/>
      <c r="N25" s="762"/>
      <c r="O25" s="760">
        <f t="shared" si="0"/>
        <v>0</v>
      </c>
      <c r="P25" s="761"/>
      <c r="Q25" s="762"/>
      <c r="R25" s="171"/>
      <c r="S25" s="171"/>
      <c r="T25" s="171"/>
      <c r="U25" s="166"/>
      <c r="V25" s="165"/>
      <c r="W25" s="165"/>
      <c r="X25" s="165"/>
      <c r="Y25" s="165"/>
      <c r="Z25" s="165"/>
      <c r="AA25" s="165"/>
    </row>
    <row r="26" spans="1:27" s="164" customFormat="1" ht="11.25" customHeight="1" x14ac:dyDescent="0.25">
      <c r="A26" s="178">
        <v>6</v>
      </c>
      <c r="B26" s="769">
        <f>+'BVARI BUDGET'!B22</f>
        <v>0</v>
      </c>
      <c r="C26" s="770"/>
      <c r="D26" s="769">
        <f>+'BVARI BUDGET'!C22</f>
        <v>0</v>
      </c>
      <c r="E26" s="770"/>
      <c r="F26" s="767">
        <f>+'BVARI BUDGET'!S22</f>
        <v>0</v>
      </c>
      <c r="G26" s="768"/>
      <c r="H26" s="179">
        <f>12*'BVARI BUDGET'!R22</f>
        <v>0</v>
      </c>
      <c r="I26" s="760">
        <f>+'BVARI BUDGET'!T22</f>
        <v>0</v>
      </c>
      <c r="J26" s="761"/>
      <c r="K26" s="762"/>
      <c r="L26" s="760">
        <f>'BVARI BUDGET'!T55</f>
        <v>0</v>
      </c>
      <c r="M26" s="761"/>
      <c r="N26" s="762"/>
      <c r="O26" s="760">
        <f t="shared" si="0"/>
        <v>0</v>
      </c>
      <c r="P26" s="761"/>
      <c r="Q26" s="762"/>
      <c r="R26" s="171"/>
      <c r="S26" s="171"/>
      <c r="T26" s="171"/>
      <c r="U26" s="166"/>
      <c r="V26" s="165"/>
      <c r="W26" s="165"/>
      <c r="X26" s="165"/>
      <c r="Y26" s="165"/>
      <c r="Z26" s="165"/>
      <c r="AA26" s="165"/>
    </row>
    <row r="27" spans="1:27" s="164" customFormat="1" ht="11.25" customHeight="1" x14ac:dyDescent="0.25">
      <c r="A27" s="178">
        <v>7</v>
      </c>
      <c r="B27" s="769">
        <f>+'BVARI BUDGET'!B23</f>
        <v>0</v>
      </c>
      <c r="C27" s="770"/>
      <c r="D27" s="769">
        <f>+'BVARI BUDGET'!C23</f>
        <v>0</v>
      </c>
      <c r="E27" s="770"/>
      <c r="F27" s="767">
        <f>+'BVARI BUDGET'!S23</f>
        <v>0</v>
      </c>
      <c r="G27" s="768"/>
      <c r="H27" s="179">
        <f>12*'BVARI BUDGET'!R23</f>
        <v>0</v>
      </c>
      <c r="I27" s="760">
        <f>+'BVARI BUDGET'!T23</f>
        <v>0</v>
      </c>
      <c r="J27" s="761"/>
      <c r="K27" s="762"/>
      <c r="L27" s="760">
        <f>'BVARI BUDGET'!T56</f>
        <v>0</v>
      </c>
      <c r="M27" s="761"/>
      <c r="N27" s="762"/>
      <c r="O27" s="760">
        <f t="shared" si="0"/>
        <v>0</v>
      </c>
      <c r="P27" s="761"/>
      <c r="Q27" s="762"/>
      <c r="R27" s="171"/>
      <c r="S27" s="171"/>
      <c r="T27" s="171"/>
      <c r="U27" s="166"/>
      <c r="V27" s="165"/>
      <c r="W27" s="165"/>
      <c r="X27" s="165"/>
      <c r="Y27" s="165"/>
      <c r="Z27" s="165"/>
      <c r="AA27" s="165"/>
    </row>
    <row r="28" spans="1:27" s="164" customFormat="1" ht="11.25" customHeight="1" x14ac:dyDescent="0.25">
      <c r="A28" s="178">
        <v>8</v>
      </c>
      <c r="B28" s="769">
        <f>+'BVARI BUDGET'!B24</f>
        <v>0</v>
      </c>
      <c r="C28" s="770"/>
      <c r="D28" s="769">
        <f>+'BVARI BUDGET'!C24</f>
        <v>0</v>
      </c>
      <c r="E28" s="770"/>
      <c r="F28" s="767">
        <f>+'BVARI BUDGET'!S24</f>
        <v>0</v>
      </c>
      <c r="G28" s="768"/>
      <c r="H28" s="179">
        <f>12*'BVARI BUDGET'!R24</f>
        <v>0</v>
      </c>
      <c r="I28" s="760">
        <f>+'BVARI BUDGET'!T24</f>
        <v>0</v>
      </c>
      <c r="J28" s="761"/>
      <c r="K28" s="762"/>
      <c r="L28" s="760">
        <f>'BVARI BUDGET'!T57</f>
        <v>0</v>
      </c>
      <c r="M28" s="761"/>
      <c r="N28" s="762"/>
      <c r="O28" s="760">
        <f t="shared" si="0"/>
        <v>0</v>
      </c>
      <c r="P28" s="761"/>
      <c r="Q28" s="762"/>
      <c r="R28" s="171"/>
      <c r="S28" s="171"/>
      <c r="T28" s="171"/>
      <c r="U28" s="166"/>
      <c r="V28" s="165"/>
      <c r="W28" s="165"/>
      <c r="X28" s="165"/>
      <c r="Y28" s="165"/>
      <c r="Z28" s="165"/>
      <c r="AA28" s="165"/>
    </row>
    <row r="29" spans="1:27" s="164" customFormat="1" ht="11.25" customHeight="1" x14ac:dyDescent="0.25">
      <c r="A29" s="178">
        <v>9</v>
      </c>
      <c r="B29" s="769">
        <f>+'BVARI BUDGET'!B25</f>
        <v>0</v>
      </c>
      <c r="C29" s="770"/>
      <c r="D29" s="769">
        <f>+'BVARI BUDGET'!C25</f>
        <v>0</v>
      </c>
      <c r="E29" s="770"/>
      <c r="F29" s="767">
        <f>+'BVARI BUDGET'!S25</f>
        <v>0</v>
      </c>
      <c r="G29" s="768"/>
      <c r="H29" s="179">
        <f>12*'BVARI BUDGET'!R25</f>
        <v>0</v>
      </c>
      <c r="I29" s="760">
        <f>+'BVARI BUDGET'!T25</f>
        <v>0</v>
      </c>
      <c r="J29" s="761"/>
      <c r="K29" s="762"/>
      <c r="L29" s="760">
        <f>'BVARI BUDGET'!T58</f>
        <v>0</v>
      </c>
      <c r="M29" s="761"/>
      <c r="N29" s="762"/>
      <c r="O29" s="760">
        <f t="shared" si="0"/>
        <v>0</v>
      </c>
      <c r="P29" s="761"/>
      <c r="Q29" s="762"/>
      <c r="R29" s="171"/>
      <c r="S29" s="171"/>
      <c r="T29" s="171"/>
      <c r="U29" s="166"/>
      <c r="V29" s="165"/>
      <c r="W29" s="165"/>
      <c r="X29" s="165"/>
      <c r="Y29" s="165"/>
      <c r="Z29" s="165"/>
      <c r="AA29" s="165"/>
    </row>
    <row r="30" spans="1:27" s="164" customFormat="1" ht="11.25" customHeight="1" x14ac:dyDescent="0.25">
      <c r="A30" s="178">
        <v>10</v>
      </c>
      <c r="B30" s="769">
        <f>+'BVARI BUDGET'!B26</f>
        <v>0</v>
      </c>
      <c r="C30" s="770"/>
      <c r="D30" s="769">
        <f>+'BVARI BUDGET'!C26</f>
        <v>0</v>
      </c>
      <c r="E30" s="770"/>
      <c r="F30" s="767">
        <f>+'BVARI BUDGET'!S26</f>
        <v>0</v>
      </c>
      <c r="G30" s="768"/>
      <c r="H30" s="179">
        <f>12*'BVARI BUDGET'!R26</f>
        <v>0</v>
      </c>
      <c r="I30" s="760">
        <f>+'BVARI BUDGET'!T26</f>
        <v>0</v>
      </c>
      <c r="J30" s="761"/>
      <c r="K30" s="762"/>
      <c r="L30" s="760">
        <f>'BVARI BUDGET'!T59</f>
        <v>0</v>
      </c>
      <c r="M30" s="761"/>
      <c r="N30" s="762"/>
      <c r="O30" s="760">
        <f t="shared" si="0"/>
        <v>0</v>
      </c>
      <c r="P30" s="761"/>
      <c r="Q30" s="762"/>
      <c r="R30" s="171"/>
      <c r="S30" s="171"/>
      <c r="T30" s="171"/>
      <c r="U30" s="166"/>
      <c r="V30" s="165"/>
      <c r="W30" s="165"/>
      <c r="X30" s="165"/>
      <c r="Y30" s="165"/>
      <c r="Z30" s="165"/>
      <c r="AA30" s="165"/>
    </row>
    <row r="31" spans="1:27" s="164" customFormat="1" ht="11.25" customHeight="1" x14ac:dyDescent="0.25">
      <c r="B31" s="167"/>
      <c r="C31" s="167"/>
      <c r="D31" s="169"/>
      <c r="E31" s="169"/>
      <c r="F31" s="170"/>
      <c r="G31" s="167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66"/>
      <c r="V31" s="165"/>
      <c r="W31" s="165"/>
      <c r="X31" s="165"/>
      <c r="Y31" s="165"/>
      <c r="Z31" s="165"/>
      <c r="AA31" s="165"/>
    </row>
    <row r="32" spans="1:27" s="164" customFormat="1" ht="11.25" customHeight="1" x14ac:dyDescent="0.25">
      <c r="B32" s="167"/>
      <c r="C32" s="167"/>
      <c r="D32" s="169"/>
      <c r="E32" s="169"/>
      <c r="F32" s="170"/>
      <c r="G32" s="167"/>
      <c r="H32" s="171"/>
      <c r="I32" s="171"/>
      <c r="J32" s="171"/>
      <c r="K32" s="171"/>
      <c r="L32" s="171"/>
      <c r="M32" s="171"/>
      <c r="N32" s="162" t="s">
        <v>78</v>
      </c>
      <c r="O32" s="783">
        <f>SUM(O21:Q31)</f>
        <v>0</v>
      </c>
      <c r="P32" s="784"/>
      <c r="Q32" s="785"/>
      <c r="R32" s="171"/>
      <c r="S32" s="171"/>
      <c r="T32" s="171"/>
      <c r="U32" s="166"/>
      <c r="V32" s="165"/>
      <c r="W32" s="165"/>
      <c r="X32" s="165"/>
      <c r="Y32" s="165"/>
      <c r="Z32" s="165"/>
      <c r="AA32" s="165"/>
    </row>
    <row r="33" spans="2:27" s="164" customFormat="1" ht="11.25" customHeight="1" x14ac:dyDescent="0.25">
      <c r="B33" s="167"/>
      <c r="C33" s="167"/>
      <c r="D33" s="169"/>
      <c r="E33" s="169"/>
      <c r="F33" s="170"/>
      <c r="G33" s="167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66"/>
      <c r="V33" s="165"/>
      <c r="W33" s="165"/>
      <c r="X33" s="165"/>
      <c r="Y33" s="165"/>
      <c r="Z33" s="165"/>
      <c r="AA33" s="165"/>
    </row>
    <row r="34" spans="2:27" s="164" customFormat="1" ht="11.25" customHeight="1" x14ac:dyDescent="0.25">
      <c r="B34" s="172" t="s">
        <v>79</v>
      </c>
      <c r="C34" s="172"/>
      <c r="D34" s="180"/>
      <c r="E34" s="180"/>
      <c r="F34" s="181"/>
      <c r="G34" s="172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71"/>
      <c r="S34" s="171"/>
      <c r="T34" s="171"/>
      <c r="U34" s="166"/>
      <c r="V34" s="165"/>
      <c r="W34" s="165"/>
      <c r="X34" s="165"/>
      <c r="Y34" s="165"/>
      <c r="Z34" s="165"/>
      <c r="AA34" s="165"/>
    </row>
    <row r="35" spans="2:27" s="164" customFormat="1" ht="11.25" customHeight="1" x14ac:dyDescent="0.25">
      <c r="B35" s="167"/>
      <c r="C35" s="167"/>
      <c r="D35" s="169"/>
      <c r="E35" s="169"/>
      <c r="F35" s="170"/>
      <c r="G35" s="167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66"/>
      <c r="V35" s="165"/>
      <c r="W35" s="165"/>
      <c r="X35" s="165"/>
      <c r="Y35" s="165"/>
      <c r="Z35" s="165"/>
      <c r="AA35" s="165"/>
    </row>
    <row r="36" spans="2:27" s="164" customFormat="1" ht="11.25" customHeight="1" x14ac:dyDescent="0.25">
      <c r="B36" s="162" t="s">
        <v>83</v>
      </c>
      <c r="C36" s="171" t="s">
        <v>77</v>
      </c>
      <c r="D36" s="169"/>
      <c r="E36" s="169"/>
      <c r="F36" s="170"/>
      <c r="G36" s="167"/>
      <c r="H36" s="171" t="s">
        <v>72</v>
      </c>
      <c r="I36" s="171"/>
      <c r="J36" s="171" t="s">
        <v>73</v>
      </c>
      <c r="K36" s="171"/>
      <c r="L36" s="171"/>
      <c r="M36" s="171" t="s">
        <v>74</v>
      </c>
      <c r="N36" s="171"/>
      <c r="O36" s="171"/>
      <c r="P36" s="171" t="s">
        <v>75</v>
      </c>
      <c r="Q36" s="171"/>
      <c r="R36" s="171"/>
      <c r="S36" s="171"/>
      <c r="T36" s="171"/>
      <c r="U36" s="166"/>
      <c r="V36" s="165"/>
      <c r="W36" s="165"/>
      <c r="X36" s="165"/>
      <c r="Y36" s="165"/>
      <c r="Z36" s="165"/>
      <c r="AA36" s="165"/>
    </row>
    <row r="37" spans="2:27" s="164" customFormat="1" ht="11.25" customHeight="1" x14ac:dyDescent="0.25">
      <c r="B37" s="286">
        <f>COUNTA('BVARI BUDGET'!C39:C43)</f>
        <v>0</v>
      </c>
      <c r="C37" s="166" t="s">
        <v>81</v>
      </c>
      <c r="D37" s="169"/>
      <c r="E37" s="169"/>
      <c r="F37" s="170"/>
      <c r="G37" s="167"/>
      <c r="H37" s="179">
        <f>12*(SUM('BVARI BUDGET'!R39:R43))</f>
        <v>0</v>
      </c>
      <c r="I37" s="760">
        <f>SUM('BVARI BUDGET'!T39:T43)</f>
        <v>0</v>
      </c>
      <c r="J37" s="761"/>
      <c r="K37" s="762"/>
      <c r="L37" s="760">
        <f>SUM('BVARI BUDGET'!T70:T74)</f>
        <v>0</v>
      </c>
      <c r="M37" s="761"/>
      <c r="N37" s="762"/>
      <c r="O37" s="760">
        <f>+I37+L37</f>
        <v>0</v>
      </c>
      <c r="P37" s="761"/>
      <c r="Q37" s="762"/>
      <c r="R37" s="171"/>
      <c r="S37" s="171"/>
      <c r="T37" s="171"/>
      <c r="U37" s="166"/>
      <c r="V37" s="165"/>
      <c r="W37" s="165"/>
      <c r="X37" s="165"/>
      <c r="Y37" s="165"/>
      <c r="Z37" s="165"/>
      <c r="AA37" s="165"/>
    </row>
    <row r="38" spans="2:27" ht="11.5" x14ac:dyDescent="0.25">
      <c r="B38" s="286">
        <f>COUNTA('BVARI BUDGET'!C45:C46)</f>
        <v>0</v>
      </c>
      <c r="C38" s="166" t="s">
        <v>4</v>
      </c>
      <c r="H38" s="179">
        <f>12*SUM('BVARI BUDGET'!R45:R46)</f>
        <v>0</v>
      </c>
      <c r="I38" s="760">
        <f>SUM('BVARI BUDGET'!T45:T46)</f>
        <v>0</v>
      </c>
      <c r="J38" s="761"/>
      <c r="K38" s="762"/>
      <c r="L38" s="760">
        <f>SUM('BVARI BUDGET'!T75:T76)</f>
        <v>0</v>
      </c>
      <c r="M38" s="761"/>
      <c r="N38" s="762"/>
      <c r="O38" s="760">
        <f>+I38+L38</f>
        <v>0</v>
      </c>
      <c r="P38" s="761"/>
      <c r="Q38" s="762"/>
    </row>
    <row r="39" spans="2:27" ht="11.5" x14ac:dyDescent="0.25">
      <c r="B39" s="189"/>
      <c r="C39" s="166" t="s">
        <v>87</v>
      </c>
      <c r="H39" s="187"/>
      <c r="I39" s="786"/>
      <c r="J39" s="787"/>
      <c r="K39" s="788"/>
      <c r="L39" s="786"/>
      <c r="M39" s="787"/>
      <c r="N39" s="788"/>
      <c r="O39" s="760">
        <f>+I39+L39</f>
        <v>0</v>
      </c>
      <c r="P39" s="761"/>
      <c r="Q39" s="762"/>
    </row>
    <row r="40" spans="2:27" ht="11.5" x14ac:dyDescent="0.25">
      <c r="B40" s="189"/>
      <c r="C40" s="166" t="s">
        <v>82</v>
      </c>
      <c r="H40" s="187"/>
      <c r="I40" s="786"/>
      <c r="J40" s="787"/>
      <c r="K40" s="788"/>
      <c r="L40" s="786"/>
      <c r="M40" s="787"/>
      <c r="N40" s="788"/>
      <c r="O40" s="760">
        <f>+I40+L40</f>
        <v>0</v>
      </c>
      <c r="P40" s="761"/>
      <c r="Q40" s="762"/>
    </row>
    <row r="41" spans="2:27" ht="11.5" x14ac:dyDescent="0.25">
      <c r="B41" s="286">
        <f>COUNTA('BVARI BUDGET'!C28:C37)</f>
        <v>0</v>
      </c>
      <c r="C41" s="190" t="str">
        <f>+'BVARI BUDGET'!AA5</f>
        <v>Director</v>
      </c>
      <c r="D41" s="208" t="str">
        <f>+'BVARI BUDGET'!AA6</f>
        <v>Deputy Director</v>
      </c>
      <c r="E41" s="191"/>
      <c r="F41" s="209" t="str">
        <f>+'BVARI BUDGET'!AA7</f>
        <v>Administrative Manager</v>
      </c>
      <c r="G41" s="192"/>
      <c r="H41" s="179">
        <f>12*SUM('BVARI BUDGET'!R28:R37)</f>
        <v>12</v>
      </c>
      <c r="I41" s="760">
        <f>SUM('BVARI BUDGET'!T28:T37)</f>
        <v>0</v>
      </c>
      <c r="J41" s="761"/>
      <c r="K41" s="762"/>
      <c r="L41" s="760">
        <f>SUM('BVARI BUDGET'!T60:T69)</f>
        <v>0</v>
      </c>
      <c r="M41" s="761"/>
      <c r="N41" s="762"/>
      <c r="O41" s="760">
        <f>+I41+L41</f>
        <v>0</v>
      </c>
      <c r="P41" s="761"/>
      <c r="Q41" s="762"/>
    </row>
    <row r="43" spans="2:27" ht="11.5" x14ac:dyDescent="0.25">
      <c r="B43" s="185">
        <f>SUM(B37:B42)</f>
        <v>0</v>
      </c>
      <c r="C43" s="167" t="s">
        <v>93</v>
      </c>
      <c r="N43" s="162" t="s">
        <v>94</v>
      </c>
      <c r="O43" s="783">
        <f>SUM(O37:Q42)</f>
        <v>0</v>
      </c>
      <c r="P43" s="784"/>
      <c r="Q43" s="785"/>
    </row>
    <row r="45" spans="2:27" ht="13" x14ac:dyDescent="0.25">
      <c r="N45" s="193" t="s">
        <v>95</v>
      </c>
      <c r="O45" s="789">
        <f>+O43+O32</f>
        <v>0</v>
      </c>
      <c r="P45" s="790"/>
      <c r="Q45" s="791"/>
    </row>
    <row r="48" spans="2:27" ht="13" x14ac:dyDescent="0.25">
      <c r="B48" s="247" t="s">
        <v>105</v>
      </c>
      <c r="C48" s="172"/>
      <c r="D48" s="180"/>
      <c r="E48" s="180"/>
      <c r="F48" s="181"/>
      <c r="G48" s="172"/>
      <c r="H48" s="182"/>
      <c r="I48" s="182"/>
      <c r="J48" s="182"/>
      <c r="K48" s="182"/>
      <c r="L48" s="182"/>
      <c r="M48" s="182"/>
      <c r="N48" s="182"/>
      <c r="O48" s="182"/>
      <c r="P48" s="182"/>
      <c r="Q48" s="182"/>
    </row>
    <row r="50" spans="1:35" ht="11.5" x14ac:dyDescent="0.25">
      <c r="B50" s="167" t="s">
        <v>106</v>
      </c>
      <c r="C50" s="166"/>
      <c r="D50" s="225"/>
      <c r="E50" s="225"/>
      <c r="F50" s="226"/>
      <c r="G50" s="166"/>
      <c r="H50" s="226"/>
      <c r="I50" s="166"/>
      <c r="J50" s="226"/>
      <c r="K50" s="166"/>
      <c r="L50" s="226"/>
      <c r="M50" s="166"/>
      <c r="N50" s="226"/>
      <c r="O50" s="171"/>
      <c r="P50" s="171" t="s">
        <v>75</v>
      </c>
      <c r="Q50" s="171"/>
      <c r="R50" s="226"/>
    </row>
    <row r="51" spans="1:35" ht="13.5" customHeight="1" x14ac:dyDescent="0.25">
      <c r="A51" s="5">
        <v>1</v>
      </c>
      <c r="B51" s="769"/>
      <c r="C51" s="803"/>
      <c r="D51" s="803"/>
      <c r="E51" s="803"/>
      <c r="F51" s="803"/>
      <c r="G51" s="803"/>
      <c r="H51" s="803"/>
      <c r="I51" s="803"/>
      <c r="J51" s="803"/>
      <c r="K51" s="803"/>
      <c r="L51" s="803"/>
      <c r="M51" s="770"/>
      <c r="N51" s="226"/>
      <c r="O51" s="760" t="str">
        <f>IFERROR(SUMPRODUCT(--('BVARI BUDGET'!$B81='BVARI BUDGET'!$AG$3),'BVARI BUDGET'!$T81),"")</f>
        <v/>
      </c>
      <c r="P51" s="761"/>
      <c r="Q51" s="762"/>
      <c r="R51" s="226"/>
    </row>
    <row r="52" spans="1:35" ht="11.5" x14ac:dyDescent="0.25">
      <c r="A52" s="5">
        <v>2</v>
      </c>
      <c r="B52" s="769"/>
      <c r="C52" s="803"/>
      <c r="D52" s="803"/>
      <c r="E52" s="803"/>
      <c r="F52" s="803"/>
      <c r="G52" s="803"/>
      <c r="H52" s="803"/>
      <c r="I52" s="803"/>
      <c r="J52" s="803"/>
      <c r="K52" s="803"/>
      <c r="L52" s="803"/>
      <c r="M52" s="770"/>
      <c r="N52" s="226"/>
      <c r="O52" s="760" t="str">
        <f>IFERROR(SUMPRODUCT(--('BVARI BUDGET'!$B82='BVARI BUDGET'!$AG$3),'BVARI BUDGET'!$T82),"")</f>
        <v/>
      </c>
      <c r="P52" s="761"/>
      <c r="Q52" s="762"/>
      <c r="R52" s="226"/>
    </row>
    <row r="53" spans="1:35" ht="11.5" x14ac:dyDescent="0.25">
      <c r="A53" s="5">
        <v>3</v>
      </c>
      <c r="B53" s="769"/>
      <c r="C53" s="803"/>
      <c r="D53" s="803"/>
      <c r="E53" s="803"/>
      <c r="F53" s="803"/>
      <c r="G53" s="803"/>
      <c r="H53" s="803"/>
      <c r="I53" s="803"/>
      <c r="J53" s="803"/>
      <c r="K53" s="803"/>
      <c r="L53" s="803"/>
      <c r="M53" s="770"/>
      <c r="N53" s="226"/>
      <c r="O53" s="760" t="str">
        <f>IFERROR(SUMPRODUCT(--('BVARI BUDGET'!$B83='BVARI BUDGET'!$AG$3),'BVARI BUDGET'!$T83),"")</f>
        <v/>
      </c>
      <c r="P53" s="761"/>
      <c r="Q53" s="762"/>
      <c r="R53" s="226"/>
    </row>
    <row r="54" spans="1:35" ht="11.5" x14ac:dyDescent="0.25">
      <c r="A54" s="5">
        <v>4</v>
      </c>
      <c r="B54" s="769"/>
      <c r="C54" s="803"/>
      <c r="D54" s="803"/>
      <c r="E54" s="803"/>
      <c r="F54" s="803"/>
      <c r="G54" s="803"/>
      <c r="H54" s="803"/>
      <c r="I54" s="803"/>
      <c r="J54" s="803"/>
      <c r="K54" s="803"/>
      <c r="L54" s="803"/>
      <c r="M54" s="770"/>
      <c r="N54" s="226"/>
      <c r="O54" s="760" t="str">
        <f>IFERROR(SUMPRODUCT(--('BVARI BUDGET'!$B84='BVARI BUDGET'!$AG$3),'BVARI BUDGET'!$T84),"")</f>
        <v/>
      </c>
      <c r="P54" s="761"/>
      <c r="Q54" s="762"/>
      <c r="R54" s="226"/>
    </row>
    <row r="55" spans="1:35" ht="11.5" x14ac:dyDescent="0.25">
      <c r="A55" s="5">
        <v>5</v>
      </c>
      <c r="B55" s="769"/>
      <c r="C55" s="803"/>
      <c r="D55" s="803"/>
      <c r="E55" s="803"/>
      <c r="F55" s="803"/>
      <c r="G55" s="803"/>
      <c r="H55" s="803"/>
      <c r="I55" s="803"/>
      <c r="J55" s="803"/>
      <c r="K55" s="803"/>
      <c r="L55" s="803"/>
      <c r="M55" s="770"/>
      <c r="N55" s="226"/>
      <c r="O55" s="760" t="str">
        <f>IFERROR(SUMPRODUCT(--('BVARI BUDGET'!$B85='BVARI BUDGET'!$AG$3),'BVARI BUDGET'!$T85),"")</f>
        <v/>
      </c>
      <c r="P55" s="761"/>
      <c r="Q55" s="762"/>
      <c r="R55" s="226"/>
    </row>
    <row r="56" spans="1:35" ht="11.5" x14ac:dyDescent="0.25">
      <c r="A56" s="5">
        <v>6</v>
      </c>
      <c r="B56" s="769"/>
      <c r="C56" s="803"/>
      <c r="D56" s="803"/>
      <c r="E56" s="803"/>
      <c r="F56" s="803"/>
      <c r="G56" s="803"/>
      <c r="H56" s="803"/>
      <c r="I56" s="803"/>
      <c r="J56" s="803"/>
      <c r="K56" s="803"/>
      <c r="L56" s="803"/>
      <c r="M56" s="770"/>
      <c r="N56" s="226"/>
      <c r="O56" s="760" t="str">
        <f>IFERROR(SUMPRODUCT(--('BVARI BUDGET'!$B86='BVARI BUDGET'!$AG$3),'BVARI BUDGET'!$T86),"")</f>
        <v/>
      </c>
      <c r="P56" s="761"/>
      <c r="Q56" s="762"/>
      <c r="R56" s="226"/>
    </row>
    <row r="57" spans="1:35" ht="11.5" x14ac:dyDescent="0.25">
      <c r="B57" s="166"/>
      <c r="C57" s="166"/>
      <c r="D57" s="225"/>
      <c r="E57" s="225"/>
      <c r="F57" s="226"/>
      <c r="G57" s="166"/>
      <c r="H57" s="226"/>
      <c r="I57" s="166"/>
      <c r="J57" s="226"/>
      <c r="K57" s="166"/>
      <c r="L57" s="226"/>
      <c r="M57" s="166"/>
      <c r="N57" s="226"/>
      <c r="O57" s="166"/>
      <c r="P57" s="226"/>
      <c r="Q57" s="166"/>
      <c r="R57" s="226"/>
    </row>
    <row r="58" spans="1:35" ht="13" x14ac:dyDescent="0.25">
      <c r="B58" s="166"/>
      <c r="C58" s="166"/>
      <c r="D58" s="225"/>
      <c r="E58" s="225"/>
      <c r="F58" s="226"/>
      <c r="G58" s="166"/>
      <c r="H58" s="226"/>
      <c r="I58" s="166"/>
      <c r="J58" s="226"/>
      <c r="K58" s="166"/>
      <c r="L58" s="226"/>
      <c r="M58" s="166"/>
      <c r="N58" s="193" t="s">
        <v>107</v>
      </c>
      <c r="O58" s="789">
        <f>SUM(O51:Q57)</f>
        <v>0</v>
      </c>
      <c r="P58" s="790"/>
      <c r="Q58" s="791"/>
      <c r="R58" s="226"/>
    </row>
    <row r="59" spans="1:35" ht="11.5" x14ac:dyDescent="0.25">
      <c r="B59" s="166"/>
      <c r="C59" s="166"/>
      <c r="D59" s="225"/>
      <c r="E59" s="225"/>
      <c r="F59" s="226"/>
      <c r="G59" s="166"/>
      <c r="H59" s="226"/>
      <c r="I59" s="166"/>
      <c r="J59" s="226"/>
      <c r="K59" s="166"/>
      <c r="L59" s="226"/>
      <c r="M59" s="166"/>
      <c r="N59" s="226"/>
      <c r="O59" s="166"/>
      <c r="P59" s="226"/>
      <c r="Q59" s="166"/>
      <c r="R59" s="226"/>
    </row>
    <row r="60" spans="1:35" ht="13" x14ac:dyDescent="0.25">
      <c r="B60" s="172" t="s">
        <v>108</v>
      </c>
      <c r="C60" s="172"/>
      <c r="D60" s="180"/>
      <c r="E60" s="180"/>
      <c r="F60" s="181"/>
      <c r="G60" s="172"/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226"/>
    </row>
    <row r="61" spans="1:35" ht="11.5" x14ac:dyDescent="0.25">
      <c r="R61" s="226"/>
    </row>
    <row r="62" spans="1:35" ht="11.5" x14ac:dyDescent="0.25">
      <c r="C62" s="166"/>
      <c r="D62" s="225"/>
      <c r="E62" s="225"/>
      <c r="F62" s="226"/>
      <c r="G62" s="166"/>
      <c r="H62" s="226"/>
      <c r="I62" s="166"/>
      <c r="J62" s="226"/>
      <c r="K62" s="166"/>
      <c r="L62" s="226"/>
      <c r="M62" s="166"/>
      <c r="N62" s="226"/>
      <c r="O62" s="171"/>
      <c r="P62" s="171" t="s">
        <v>75</v>
      </c>
      <c r="Q62" s="171"/>
      <c r="R62" s="226"/>
    </row>
    <row r="63" spans="1:35" ht="11.5" x14ac:dyDescent="0.25">
      <c r="B63" s="1">
        <v>1</v>
      </c>
      <c r="C63" s="166" t="s">
        <v>128</v>
      </c>
      <c r="D63" s="167"/>
      <c r="E63" s="167"/>
      <c r="F63" s="167"/>
      <c r="G63" s="167"/>
      <c r="H63" s="167"/>
      <c r="I63" s="167"/>
      <c r="J63" s="167"/>
      <c r="K63" s="167"/>
      <c r="L63" s="167"/>
      <c r="M63" s="167"/>
      <c r="N63" s="226"/>
      <c r="O63" s="760">
        <f>SUMPRODUCT(--('BVARI BUDGET'!$B$91:$B$112='BVARI BUDGET'!AG10),'BVARI BUDGET'!$T$91:$T$112)</f>
        <v>0</v>
      </c>
      <c r="P63" s="761"/>
      <c r="Q63" s="762"/>
      <c r="R63" s="226"/>
    </row>
    <row r="64" spans="1:35" s="2" customFormat="1" ht="13" x14ac:dyDescent="0.25">
      <c r="B64" s="1">
        <v>2</v>
      </c>
      <c r="C64" s="166" t="s">
        <v>129</v>
      </c>
      <c r="D64" s="225"/>
      <c r="E64" s="225"/>
      <c r="F64" s="226"/>
      <c r="G64" s="166"/>
      <c r="H64" s="226"/>
      <c r="I64" s="166"/>
      <c r="J64" s="226"/>
      <c r="K64" s="166"/>
      <c r="L64" s="226"/>
      <c r="M64" s="166"/>
      <c r="N64" s="193"/>
      <c r="O64" s="760">
        <f>SUMPRODUCT(--('BVARI BUDGET'!$B$91:$B$112='BVARI BUDGET'!AG11),'BVARI BUDGET'!$T$91:$T$112)</f>
        <v>0</v>
      </c>
      <c r="P64" s="761"/>
      <c r="Q64" s="762"/>
      <c r="R64" s="226"/>
      <c r="S64" s="1"/>
      <c r="T64" s="1"/>
      <c r="U64" s="1"/>
      <c r="V64" s="4"/>
      <c r="W64" s="4"/>
      <c r="X64" s="4"/>
      <c r="Y64" s="4"/>
      <c r="Z64" s="4"/>
      <c r="AA64" s="4"/>
      <c r="AB64" s="1"/>
      <c r="AC64" s="1"/>
      <c r="AD64" s="1"/>
      <c r="AE64" s="1"/>
      <c r="AF64" s="1"/>
      <c r="AG64" s="1"/>
      <c r="AH64" s="1"/>
      <c r="AI64" s="1"/>
    </row>
    <row r="65" spans="1:35" s="2" customFormat="1" ht="11.5" x14ac:dyDescent="0.25">
      <c r="A65" s="1"/>
      <c r="B65" s="166"/>
      <c r="C65" s="166"/>
      <c r="D65" s="225"/>
      <c r="E65" s="225"/>
      <c r="F65" s="226"/>
      <c r="G65" s="166"/>
      <c r="H65" s="226"/>
      <c r="I65" s="166"/>
      <c r="J65" s="226"/>
      <c r="K65" s="166"/>
      <c r="L65" s="226"/>
      <c r="M65" s="166"/>
      <c r="N65" s="226"/>
      <c r="O65" s="166"/>
      <c r="P65" s="226"/>
      <c r="Q65" s="166"/>
      <c r="R65" s="226"/>
      <c r="S65" s="1"/>
      <c r="T65" s="1"/>
      <c r="U65" s="1"/>
      <c r="V65" s="4"/>
      <c r="W65" s="4"/>
      <c r="X65" s="4"/>
      <c r="Y65" s="4"/>
      <c r="Z65" s="4"/>
      <c r="AA65" s="4"/>
      <c r="AB65" s="1"/>
      <c r="AC65" s="1"/>
      <c r="AD65" s="1"/>
      <c r="AE65" s="1"/>
      <c r="AF65" s="1"/>
      <c r="AG65" s="1"/>
      <c r="AH65" s="1"/>
      <c r="AI65" s="1"/>
    </row>
    <row r="66" spans="1:35" s="2" customFormat="1" ht="13" x14ac:dyDescent="0.25">
      <c r="A66" s="1"/>
      <c r="B66" s="227"/>
      <c r="C66" s="227"/>
      <c r="D66" s="225"/>
      <c r="E66" s="225"/>
      <c r="F66" s="226"/>
      <c r="G66" s="166"/>
      <c r="H66" s="226"/>
      <c r="I66" s="166"/>
      <c r="J66" s="226"/>
      <c r="K66" s="166"/>
      <c r="L66" s="226"/>
      <c r="M66" s="166"/>
      <c r="N66" s="193" t="s">
        <v>109</v>
      </c>
      <c r="O66" s="783">
        <f>SUM(O63:Q64)</f>
        <v>0</v>
      </c>
      <c r="P66" s="784"/>
      <c r="Q66" s="785"/>
      <c r="R66" s="226"/>
      <c r="S66" s="1"/>
      <c r="T66" s="1"/>
      <c r="U66" s="1"/>
      <c r="V66" s="4"/>
      <c r="W66" s="4"/>
      <c r="X66" s="4"/>
      <c r="Y66" s="4"/>
      <c r="Z66" s="4"/>
      <c r="AA66" s="4"/>
      <c r="AB66" s="1"/>
      <c r="AC66" s="1"/>
      <c r="AD66" s="1"/>
      <c r="AE66" s="1"/>
      <c r="AF66" s="1"/>
      <c r="AG66" s="1"/>
      <c r="AH66" s="1"/>
      <c r="AI66" s="1"/>
    </row>
    <row r="67" spans="1:35" s="2" customFormat="1" ht="11.5" x14ac:dyDescent="0.25">
      <c r="A67" s="1"/>
      <c r="B67" s="227"/>
      <c r="C67" s="227"/>
      <c r="D67" s="225"/>
      <c r="E67" s="225"/>
      <c r="F67" s="226"/>
      <c r="G67" s="166"/>
      <c r="H67" s="226"/>
      <c r="I67" s="166"/>
      <c r="J67" s="226"/>
      <c r="K67" s="166"/>
      <c r="L67" s="226"/>
      <c r="M67" s="166"/>
      <c r="N67" s="226"/>
      <c r="O67" s="166"/>
      <c r="P67" s="226"/>
      <c r="Q67" s="166"/>
      <c r="R67" s="226"/>
      <c r="S67" s="1"/>
      <c r="T67" s="1"/>
      <c r="U67" s="1"/>
      <c r="V67" s="4"/>
      <c r="W67" s="4"/>
      <c r="X67" s="4"/>
      <c r="Y67" s="4"/>
      <c r="Z67" s="4"/>
      <c r="AA67" s="4"/>
      <c r="AB67" s="1"/>
      <c r="AC67" s="1"/>
      <c r="AD67" s="1"/>
      <c r="AE67" s="1"/>
      <c r="AF67" s="1"/>
      <c r="AG67" s="1"/>
      <c r="AH67" s="1"/>
      <c r="AI67" s="1"/>
    </row>
    <row r="68" spans="1:35" s="2" customFormat="1" ht="13" x14ac:dyDescent="0.25">
      <c r="A68" s="1"/>
      <c r="B68" s="172" t="s">
        <v>112</v>
      </c>
      <c r="C68" s="172"/>
      <c r="D68" s="180"/>
      <c r="E68" s="180"/>
      <c r="F68" s="181"/>
      <c r="G68" s="172"/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226"/>
      <c r="S68" s="1"/>
      <c r="T68" s="1"/>
      <c r="U68" s="1"/>
      <c r="V68" s="4"/>
      <c r="W68" s="4"/>
      <c r="X68" s="4"/>
      <c r="Y68" s="4"/>
      <c r="Z68" s="4"/>
      <c r="AA68" s="4"/>
      <c r="AB68" s="1"/>
      <c r="AC68" s="1"/>
      <c r="AD68" s="1"/>
      <c r="AE68" s="1"/>
      <c r="AF68" s="1"/>
      <c r="AG68" s="1"/>
      <c r="AH68" s="1"/>
      <c r="AI68" s="1"/>
    </row>
    <row r="69" spans="1:35" s="2" customFormat="1" ht="11.5" x14ac:dyDescent="0.25">
      <c r="A69" s="1"/>
      <c r="B69" s="1"/>
      <c r="C69" s="1"/>
      <c r="F69" s="3"/>
      <c r="G69" s="1"/>
      <c r="H69" s="3"/>
      <c r="I69" s="1"/>
      <c r="J69" s="3"/>
      <c r="K69" s="1"/>
      <c r="L69" s="3"/>
      <c r="M69" s="1"/>
      <c r="N69" s="3"/>
      <c r="O69" s="1"/>
      <c r="P69" s="3"/>
      <c r="Q69" s="1"/>
      <c r="R69" s="226"/>
      <c r="S69" s="1"/>
      <c r="T69" s="1"/>
      <c r="U69" s="1"/>
      <c r="V69" s="4"/>
      <c r="W69" s="4"/>
      <c r="X69" s="4"/>
      <c r="Y69" s="4"/>
      <c r="Z69" s="4"/>
      <c r="AA69" s="4"/>
      <c r="AB69" s="1"/>
      <c r="AC69" s="1"/>
      <c r="AD69" s="1"/>
      <c r="AE69" s="1"/>
      <c r="AF69" s="1"/>
      <c r="AG69" s="1"/>
      <c r="AH69" s="1"/>
      <c r="AI69" s="1"/>
    </row>
    <row r="70" spans="1:35" s="2" customFormat="1" ht="11.5" x14ac:dyDescent="0.25">
      <c r="A70" s="1"/>
      <c r="B70" s="1"/>
      <c r="C70" s="232" t="s">
        <v>110</v>
      </c>
      <c r="D70" s="225"/>
      <c r="E70" s="225"/>
      <c r="F70" s="226"/>
      <c r="G70" s="166"/>
      <c r="H70" s="226"/>
      <c r="I70" s="166"/>
      <c r="J70" s="226"/>
      <c r="K70" s="166"/>
      <c r="L70" s="226"/>
      <c r="M70" s="166"/>
      <c r="N70" s="226"/>
      <c r="O70" s="171"/>
      <c r="Q70" s="171"/>
      <c r="R70" s="226"/>
      <c r="S70" s="1"/>
      <c r="T70" s="1"/>
      <c r="U70" s="1"/>
      <c r="V70" s="4"/>
      <c r="W70" s="4"/>
      <c r="X70" s="4"/>
      <c r="Y70" s="4"/>
      <c r="Z70" s="4"/>
      <c r="AA70" s="4"/>
      <c r="AB70" s="1"/>
      <c r="AC70" s="1"/>
      <c r="AD70" s="1"/>
      <c r="AE70" s="1"/>
      <c r="AF70" s="1"/>
      <c r="AG70" s="1"/>
      <c r="AH70" s="1"/>
      <c r="AI70" s="1"/>
    </row>
    <row r="71" spans="1:35" s="2" customFormat="1" ht="11.5" x14ac:dyDescent="0.25">
      <c r="A71" s="1"/>
      <c r="B71" s="1"/>
      <c r="C71" s="232"/>
      <c r="D71" s="225"/>
      <c r="E71" s="225"/>
      <c r="F71" s="226"/>
      <c r="G71" s="166"/>
      <c r="H71" s="226"/>
      <c r="I71" s="166"/>
      <c r="J71" s="226"/>
      <c r="K71" s="166"/>
      <c r="L71" s="226"/>
      <c r="M71" s="166"/>
      <c r="N71" s="226"/>
      <c r="O71" s="171"/>
      <c r="P71" s="171" t="s">
        <v>75</v>
      </c>
      <c r="Q71" s="171"/>
      <c r="R71" s="226"/>
      <c r="S71" s="1"/>
      <c r="T71" s="1"/>
      <c r="U71" s="1"/>
      <c r="V71" s="4"/>
      <c r="W71" s="4"/>
      <c r="X71" s="4"/>
      <c r="Y71" s="4"/>
      <c r="Z71" s="4"/>
      <c r="AA71" s="4"/>
      <c r="AB71" s="1"/>
      <c r="AC71" s="1"/>
      <c r="AD71" s="1"/>
      <c r="AE71" s="1"/>
      <c r="AF71" s="1"/>
      <c r="AG71" s="1"/>
      <c r="AH71" s="1"/>
      <c r="AI71" s="1"/>
    </row>
    <row r="72" spans="1:35" s="2" customFormat="1" ht="11.5" x14ac:dyDescent="0.25">
      <c r="A72" s="1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226"/>
      <c r="O72" s="786"/>
      <c r="P72" s="787"/>
      <c r="Q72" s="788"/>
      <c r="R72" s="226"/>
      <c r="S72" s="1"/>
      <c r="T72" s="1"/>
      <c r="U72" s="1"/>
      <c r="V72" s="4"/>
      <c r="W72" s="4"/>
      <c r="X72" s="4"/>
      <c r="Y72" s="4"/>
      <c r="Z72" s="4"/>
      <c r="AA72" s="4"/>
      <c r="AB72" s="1"/>
      <c r="AC72" s="1"/>
      <c r="AD72" s="1"/>
      <c r="AE72" s="1"/>
      <c r="AF72" s="1"/>
      <c r="AG72" s="1"/>
      <c r="AH72" s="1"/>
      <c r="AI72" s="1"/>
    </row>
    <row r="73" spans="1:35" s="2" customFormat="1" ht="11.5" x14ac:dyDescent="0.25">
      <c r="A73" s="1"/>
      <c r="B73" s="166"/>
      <c r="C73" s="166"/>
      <c r="D73" s="225"/>
      <c r="E73" s="225"/>
      <c r="F73" s="226"/>
      <c r="G73" s="166"/>
      <c r="H73" s="226"/>
      <c r="I73" s="166"/>
      <c r="J73" s="226"/>
      <c r="K73" s="166"/>
      <c r="L73" s="226"/>
      <c r="M73" s="166"/>
      <c r="N73" s="226"/>
      <c r="O73" s="166"/>
      <c r="P73" s="226"/>
      <c r="Q73" s="166"/>
      <c r="R73" s="226"/>
      <c r="S73" s="1"/>
      <c r="T73" s="1"/>
      <c r="U73" s="1"/>
      <c r="V73" s="4"/>
      <c r="W73" s="4"/>
      <c r="X73" s="4"/>
      <c r="Y73" s="4"/>
      <c r="Z73" s="4"/>
      <c r="AA73" s="4"/>
      <c r="AB73" s="1"/>
      <c r="AC73" s="1"/>
      <c r="AD73" s="1"/>
      <c r="AE73" s="1"/>
      <c r="AF73" s="1"/>
      <c r="AG73" s="1"/>
      <c r="AH73" s="1"/>
      <c r="AI73" s="1"/>
    </row>
    <row r="74" spans="1:35" s="2" customFormat="1" ht="13" x14ac:dyDescent="0.25">
      <c r="A74" s="1"/>
      <c r="B74" s="227"/>
      <c r="C74" s="227"/>
      <c r="D74" s="225"/>
      <c r="E74" s="225"/>
      <c r="F74" s="226"/>
      <c r="G74" s="166"/>
      <c r="H74" s="226"/>
      <c r="I74" s="166"/>
      <c r="J74" s="226"/>
      <c r="K74" s="166"/>
      <c r="L74" s="226"/>
      <c r="M74" s="166"/>
      <c r="N74" s="193" t="s">
        <v>111</v>
      </c>
      <c r="O74" s="783">
        <f>SUM(O72:Q72)</f>
        <v>0</v>
      </c>
      <c r="P74" s="784"/>
      <c r="Q74" s="785"/>
      <c r="R74" s="226"/>
      <c r="S74" s="1"/>
      <c r="T74" s="1"/>
      <c r="U74" s="1"/>
      <c r="V74" s="4"/>
      <c r="W74" s="4"/>
      <c r="X74" s="4"/>
      <c r="Y74" s="4"/>
      <c r="Z74" s="4"/>
      <c r="AA74" s="4"/>
      <c r="AB74" s="1"/>
      <c r="AC74" s="1"/>
      <c r="AD74" s="1"/>
      <c r="AE74" s="1"/>
      <c r="AF74" s="1"/>
      <c r="AG74" s="1"/>
      <c r="AH74" s="1"/>
      <c r="AI74" s="1"/>
    </row>
    <row r="75" spans="1:35" s="2" customFormat="1" ht="11.5" x14ac:dyDescent="0.25">
      <c r="A75" s="1"/>
      <c r="B75" s="227"/>
      <c r="C75" s="227"/>
      <c r="D75" s="225"/>
      <c r="E75" s="225"/>
      <c r="F75" s="226"/>
      <c r="G75" s="166"/>
      <c r="H75" s="226"/>
      <c r="I75" s="166"/>
      <c r="J75" s="226"/>
      <c r="K75" s="166"/>
      <c r="L75" s="226"/>
      <c r="M75" s="166"/>
      <c r="N75" s="226"/>
      <c r="O75" s="166"/>
      <c r="P75" s="226"/>
      <c r="Q75" s="166"/>
      <c r="R75" s="226"/>
      <c r="S75" s="1"/>
      <c r="T75" s="1"/>
      <c r="U75" s="1"/>
      <c r="V75" s="4"/>
      <c r="W75" s="4"/>
      <c r="X75" s="4"/>
      <c r="Y75" s="4"/>
      <c r="Z75" s="4"/>
      <c r="AA75" s="4"/>
      <c r="AB75" s="1"/>
      <c r="AC75" s="1"/>
      <c r="AD75" s="1"/>
      <c r="AE75" s="1"/>
      <c r="AF75" s="1"/>
      <c r="AG75" s="1"/>
      <c r="AH75" s="1"/>
      <c r="AI75" s="1"/>
    </row>
    <row r="76" spans="1:35" ht="13" x14ac:dyDescent="0.25">
      <c r="B76" s="172" t="s">
        <v>113</v>
      </c>
      <c r="C76" s="172"/>
      <c r="D76" s="180"/>
      <c r="E76" s="180"/>
      <c r="F76" s="181"/>
      <c r="G76" s="172"/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226"/>
    </row>
    <row r="77" spans="1:35" ht="11.5" x14ac:dyDescent="0.25">
      <c r="R77" s="226"/>
    </row>
    <row r="78" spans="1:35" ht="11.5" x14ac:dyDescent="0.25">
      <c r="C78" s="166"/>
      <c r="D78" s="225"/>
      <c r="E78" s="225"/>
      <c r="F78" s="226"/>
      <c r="G78" s="166"/>
      <c r="H78" s="226"/>
      <c r="I78" s="166"/>
      <c r="J78" s="226"/>
      <c r="K78" s="166"/>
      <c r="L78" s="226"/>
      <c r="M78" s="166"/>
      <c r="N78" s="226"/>
      <c r="O78" s="171"/>
      <c r="P78" s="171" t="s">
        <v>75</v>
      </c>
      <c r="Q78" s="171"/>
      <c r="R78" s="226"/>
    </row>
    <row r="79" spans="1:35" ht="11.5" x14ac:dyDescent="0.25">
      <c r="B79" s="1">
        <v>1</v>
      </c>
      <c r="C79" s="233" t="s">
        <v>120</v>
      </c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226"/>
      <c r="O79" s="760">
        <f>SUMPRODUCT(--('BVARI BUDGET'!$B$91:$B$112='BVARI BUDGET'!AG7),'BVARI BUDGET'!$T$91:$T$112)</f>
        <v>0</v>
      </c>
      <c r="P79" s="761"/>
      <c r="Q79" s="762"/>
      <c r="R79" s="226"/>
    </row>
    <row r="80" spans="1:35" s="2" customFormat="1" ht="13" x14ac:dyDescent="0.25">
      <c r="B80" s="1">
        <v>2</v>
      </c>
      <c r="C80" s="233" t="s">
        <v>121</v>
      </c>
      <c r="D80" s="225"/>
      <c r="E80" s="225"/>
      <c r="F80" s="226"/>
      <c r="G80" s="166"/>
      <c r="H80" s="226"/>
      <c r="I80" s="166"/>
      <c r="J80" s="226"/>
      <c r="K80" s="166"/>
      <c r="L80" s="226"/>
      <c r="M80" s="166"/>
      <c r="N80" s="193"/>
      <c r="O80" s="760">
        <f>SUMPRODUCT(--('BVARI BUDGET'!$B$91:$B$112='BVARI BUDGET'!AG8),'BVARI BUDGET'!$T$91:$T$112)</f>
        <v>0</v>
      </c>
      <c r="P80" s="761"/>
      <c r="Q80" s="762"/>
      <c r="R80" s="226"/>
      <c r="S80" s="1"/>
      <c r="T80" s="1"/>
      <c r="U80" s="1"/>
      <c r="V80" s="4"/>
      <c r="W80" s="4"/>
      <c r="X80" s="4"/>
      <c r="Y80" s="4"/>
      <c r="Z80" s="4"/>
      <c r="AA80" s="4"/>
      <c r="AB80" s="1"/>
      <c r="AC80" s="1"/>
      <c r="AD80" s="1"/>
      <c r="AE80" s="1"/>
      <c r="AF80" s="1"/>
      <c r="AG80" s="1"/>
      <c r="AH80" s="1"/>
      <c r="AI80" s="1"/>
    </row>
    <row r="81" spans="1:35" s="2" customFormat="1" ht="11.5" x14ac:dyDescent="0.25">
      <c r="B81" s="1">
        <v>3</v>
      </c>
      <c r="C81" s="233" t="s">
        <v>122</v>
      </c>
      <c r="D81" s="225"/>
      <c r="E81" s="225"/>
      <c r="F81" s="226"/>
      <c r="G81" s="166"/>
      <c r="H81" s="226"/>
      <c r="I81" s="166"/>
      <c r="J81" s="226"/>
      <c r="K81" s="166"/>
      <c r="L81" s="226"/>
      <c r="M81" s="166"/>
      <c r="N81" s="226"/>
      <c r="O81" s="760">
        <f>SUMPRODUCT(--('BVARI BUDGET'!$B$91:$B$112='BVARI BUDGET'!AG9),'BVARI BUDGET'!$T$91:$T$112)</f>
        <v>0</v>
      </c>
      <c r="P81" s="761"/>
      <c r="Q81" s="762"/>
      <c r="R81" s="226"/>
      <c r="S81" s="1"/>
      <c r="T81" s="1"/>
      <c r="U81" s="1"/>
      <c r="V81" s="4"/>
      <c r="W81" s="4"/>
      <c r="X81" s="4"/>
      <c r="Y81" s="4"/>
      <c r="Z81" s="4"/>
      <c r="AA81" s="4"/>
      <c r="AB81" s="1"/>
      <c r="AC81" s="1"/>
      <c r="AD81" s="1"/>
      <c r="AE81" s="1"/>
      <c r="AF81" s="1"/>
      <c r="AG81" s="1"/>
      <c r="AH81" s="1"/>
      <c r="AI81" s="1"/>
    </row>
    <row r="82" spans="1:35" s="2" customFormat="1" ht="11.5" x14ac:dyDescent="0.25">
      <c r="B82" s="1">
        <v>4</v>
      </c>
      <c r="C82" s="227" t="s">
        <v>123</v>
      </c>
      <c r="D82" s="225"/>
      <c r="E82" s="225"/>
      <c r="F82" s="226"/>
      <c r="G82" s="166"/>
      <c r="H82" s="226"/>
      <c r="I82" s="166"/>
      <c r="J82" s="226"/>
      <c r="K82" s="166"/>
      <c r="L82" s="226"/>
      <c r="M82" s="166"/>
      <c r="O82" s="760">
        <f>SUMPRODUCT(--('BVARI BUDGET'!$B$91:$B$112='BVARI BUDGET'!AG12),'BVARI BUDGET'!$T$91:$T$112)</f>
        <v>0</v>
      </c>
      <c r="P82" s="761"/>
      <c r="Q82" s="762"/>
      <c r="R82" s="226"/>
      <c r="S82" s="1"/>
      <c r="T82" s="1"/>
      <c r="U82" s="1"/>
      <c r="V82" s="4"/>
      <c r="W82" s="4"/>
      <c r="X82" s="4"/>
      <c r="Y82" s="4"/>
      <c r="Z82" s="4"/>
      <c r="AA82" s="4"/>
      <c r="AB82" s="1"/>
      <c r="AC82" s="1"/>
      <c r="AD82" s="1"/>
      <c r="AE82" s="1"/>
      <c r="AF82" s="1"/>
      <c r="AG82" s="1"/>
      <c r="AH82" s="1"/>
      <c r="AI82" s="1"/>
    </row>
    <row r="83" spans="1:35" s="2" customFormat="1" ht="11.5" x14ac:dyDescent="0.25">
      <c r="B83" s="1">
        <v>5</v>
      </c>
      <c r="C83" s="227" t="s">
        <v>124</v>
      </c>
      <c r="D83" s="225"/>
      <c r="E83" s="225"/>
      <c r="F83" s="226"/>
      <c r="G83" s="166"/>
      <c r="H83" s="226"/>
      <c r="I83" s="166"/>
      <c r="J83" s="226"/>
      <c r="K83" s="166"/>
      <c r="L83" s="226"/>
      <c r="M83" s="166"/>
      <c r="N83" s="226"/>
      <c r="O83" s="760">
        <f>+'BVARI BUDGET'!T187</f>
        <v>0</v>
      </c>
      <c r="P83" s="761"/>
      <c r="Q83" s="762"/>
      <c r="R83" s="226"/>
      <c r="S83" s="1"/>
      <c r="T83" s="1"/>
      <c r="U83" s="1"/>
      <c r="V83" s="4"/>
      <c r="W83" s="4"/>
      <c r="X83" s="4"/>
      <c r="Y83" s="4"/>
      <c r="Z83" s="4"/>
      <c r="AA83" s="4"/>
      <c r="AB83" s="1"/>
      <c r="AC83" s="1"/>
      <c r="AD83" s="1"/>
      <c r="AE83" s="1"/>
      <c r="AF83" s="1"/>
      <c r="AG83" s="1"/>
      <c r="AH83" s="1"/>
      <c r="AI83" s="1"/>
    </row>
    <row r="84" spans="1:35" s="2" customFormat="1" ht="11.5" x14ac:dyDescent="0.25">
      <c r="B84" s="1">
        <v>6</v>
      </c>
      <c r="C84" s="227" t="s">
        <v>125</v>
      </c>
      <c r="D84" s="225"/>
      <c r="E84" s="225"/>
      <c r="F84" s="226"/>
      <c r="G84" s="166"/>
      <c r="H84" s="226"/>
      <c r="I84" s="166"/>
      <c r="J84" s="226"/>
      <c r="K84" s="166"/>
      <c r="L84" s="226"/>
      <c r="M84" s="166"/>
      <c r="N84" s="226"/>
      <c r="O84" s="760">
        <f>SUMPRODUCT(--('BVARI BUDGET'!$B$91:$B$112='BVARI BUDGET'!AG13),'BVARI BUDGET'!$T$91:$T$112)</f>
        <v>0</v>
      </c>
      <c r="P84" s="761"/>
      <c r="Q84" s="762"/>
      <c r="R84" s="226"/>
      <c r="S84" s="1"/>
      <c r="T84" s="1"/>
      <c r="U84" s="1"/>
      <c r="V84" s="4"/>
      <c r="W84" s="4"/>
      <c r="X84" s="4"/>
      <c r="Y84" s="4"/>
      <c r="Z84" s="4"/>
      <c r="AA84" s="4"/>
      <c r="AB84" s="1"/>
      <c r="AC84" s="1"/>
      <c r="AD84" s="1"/>
      <c r="AE84" s="1"/>
      <c r="AF84" s="1"/>
      <c r="AG84" s="1"/>
      <c r="AH84" s="1"/>
      <c r="AI84" s="1"/>
    </row>
    <row r="85" spans="1:35" s="2" customFormat="1" ht="11.5" x14ac:dyDescent="0.25">
      <c r="B85" s="1">
        <v>7</v>
      </c>
      <c r="C85" s="227" t="s">
        <v>126</v>
      </c>
      <c r="D85" s="225"/>
      <c r="E85" s="225"/>
      <c r="F85" s="226"/>
      <c r="G85" s="166"/>
      <c r="H85" s="226"/>
      <c r="I85" s="166"/>
      <c r="J85" s="226"/>
      <c r="K85" s="166"/>
      <c r="L85" s="226"/>
      <c r="M85" s="166"/>
      <c r="N85" s="226"/>
      <c r="O85" s="760">
        <f>SUMPRODUCT(--('BVARI BUDGET'!$B$91:$B$112='BVARI BUDGET'!AG14),'BVARI BUDGET'!$T$91:$T$112)</f>
        <v>0</v>
      </c>
      <c r="P85" s="761"/>
      <c r="Q85" s="762"/>
      <c r="R85" s="226"/>
      <c r="S85" s="1"/>
      <c r="T85" s="1"/>
      <c r="U85" s="1"/>
      <c r="V85" s="4"/>
      <c r="W85" s="4"/>
      <c r="X85" s="4"/>
      <c r="Y85" s="4"/>
      <c r="Z85" s="4"/>
      <c r="AA85" s="4"/>
      <c r="AB85" s="1"/>
      <c r="AC85" s="1"/>
      <c r="AD85" s="1"/>
      <c r="AE85" s="1"/>
      <c r="AF85" s="1"/>
      <c r="AG85" s="1"/>
      <c r="AH85" s="1"/>
      <c r="AI85" s="1"/>
    </row>
    <row r="86" spans="1:35" s="2" customFormat="1" ht="11.5" x14ac:dyDescent="0.25">
      <c r="B86" s="1">
        <v>8</v>
      </c>
      <c r="C86" s="350" t="str">
        <f>+'BVARI BUDGET'!AG4</f>
        <v>Contractual Services</v>
      </c>
      <c r="D86" s="225"/>
      <c r="E86" s="225"/>
      <c r="F86" s="226"/>
      <c r="G86" s="166"/>
      <c r="H86" s="226"/>
      <c r="I86" s="166"/>
      <c r="J86" s="226"/>
      <c r="K86" s="166"/>
      <c r="L86" s="226"/>
      <c r="M86" s="166"/>
      <c r="N86" s="226"/>
      <c r="O86" s="760">
        <f>SUMPRODUCT(--('BVARI BUDGET'!$B$91:$B$112='BVARI BUDGET'!AG4),'BVARI BUDGET'!$T$91:$T$112)+SUMPRODUCT(--('BVARI BUDGET'!$B$81:$B$86='BVARI BUDGET'!AG4),'BVARI BUDGET'!$T$81:$T$86)</f>
        <v>0</v>
      </c>
      <c r="P86" s="761"/>
      <c r="Q86" s="762"/>
      <c r="R86" s="226"/>
      <c r="S86" s="1"/>
      <c r="T86" s="1"/>
      <c r="U86" s="1"/>
      <c r="V86" s="4"/>
      <c r="W86" s="4"/>
      <c r="X86" s="4"/>
      <c r="Y86" s="4"/>
      <c r="Z86" s="4"/>
      <c r="AA86" s="4"/>
      <c r="AB86" s="1"/>
      <c r="AC86" s="1"/>
      <c r="AD86" s="1"/>
      <c r="AE86" s="1"/>
      <c r="AF86" s="1"/>
      <c r="AG86" s="1"/>
      <c r="AH86" s="1"/>
      <c r="AI86" s="1"/>
    </row>
    <row r="87" spans="1:35" s="2" customFormat="1" ht="11.5" x14ac:dyDescent="0.25">
      <c r="B87" s="1">
        <v>9</v>
      </c>
      <c r="C87" s="350">
        <f>+'BVARI BUDGET'!AG5</f>
        <v>0</v>
      </c>
      <c r="D87" s="225"/>
      <c r="E87" s="225"/>
      <c r="F87" s="226"/>
      <c r="G87" s="166"/>
      <c r="H87" s="226"/>
      <c r="I87" s="166"/>
      <c r="J87" s="226"/>
      <c r="K87" s="166"/>
      <c r="L87" s="226"/>
      <c r="M87" s="166"/>
      <c r="N87" s="226"/>
      <c r="O87" s="760">
        <f>SUMPRODUCT(--('BVARI BUDGET'!$B$91:$B$112='BVARI BUDGET'!AG5),'BVARI BUDGET'!$T$91:$T$112)+SUMPRODUCT(--('BVARI BUDGET'!$B$81:$B$86='BVARI BUDGET'!AG5),'BVARI BUDGET'!$T$81:$T$86)</f>
        <v>0</v>
      </c>
      <c r="P87" s="761"/>
      <c r="Q87" s="762"/>
      <c r="R87" s="226"/>
      <c r="S87" s="1"/>
      <c r="T87" s="1"/>
      <c r="U87" s="1"/>
      <c r="V87" s="4"/>
      <c r="W87" s="4"/>
      <c r="X87" s="4"/>
      <c r="Y87" s="4"/>
      <c r="Z87" s="4"/>
      <c r="AA87" s="4"/>
      <c r="AB87" s="1"/>
      <c r="AC87" s="1"/>
      <c r="AD87" s="1"/>
      <c r="AE87" s="1"/>
      <c r="AF87" s="1"/>
      <c r="AG87" s="1"/>
      <c r="AH87" s="1"/>
      <c r="AI87" s="1"/>
    </row>
    <row r="88" spans="1:35" s="2" customFormat="1" ht="11.5" x14ac:dyDescent="0.25">
      <c r="B88" s="1">
        <v>10</v>
      </c>
      <c r="C88" s="350">
        <f>+'BVARI BUDGET'!AG6</f>
        <v>0</v>
      </c>
      <c r="D88" s="225"/>
      <c r="E88" s="225"/>
      <c r="F88" s="226"/>
      <c r="G88" s="166"/>
      <c r="H88" s="226"/>
      <c r="I88" s="166"/>
      <c r="J88" s="226"/>
      <c r="K88" s="166"/>
      <c r="L88" s="226"/>
      <c r="M88" s="166"/>
      <c r="N88" s="226"/>
      <c r="O88" s="760">
        <f>SUMPRODUCT(--('BVARI BUDGET'!$B$91:$B$112='BVARI BUDGET'!AG6),'BVARI BUDGET'!$T$91:$T$112)+SUMPRODUCT(--('BVARI BUDGET'!$B$81:$B$86='BVARI BUDGET'!AG6),'BVARI BUDGET'!$T$81:$T$86)</f>
        <v>0</v>
      </c>
      <c r="P88" s="761"/>
      <c r="Q88" s="762"/>
      <c r="R88" s="226"/>
      <c r="S88" s="1"/>
      <c r="T88" s="1"/>
      <c r="U88" s="1"/>
      <c r="V88" s="4"/>
      <c r="W88" s="4"/>
      <c r="X88" s="4"/>
      <c r="Y88" s="4"/>
      <c r="Z88" s="4"/>
      <c r="AA88" s="4"/>
      <c r="AB88" s="1"/>
      <c r="AC88" s="1"/>
      <c r="AD88" s="1"/>
      <c r="AE88" s="1"/>
      <c r="AF88" s="1"/>
      <c r="AG88" s="1"/>
      <c r="AH88" s="1"/>
      <c r="AI88" s="1"/>
    </row>
    <row r="89" spans="1:35" s="2" customFormat="1" ht="11.5" x14ac:dyDescent="0.25">
      <c r="A89" s="1"/>
      <c r="B89" s="227"/>
      <c r="C89" s="227"/>
      <c r="D89" s="225"/>
      <c r="E89" s="225"/>
      <c r="F89" s="226"/>
      <c r="G89" s="166"/>
      <c r="H89" s="226"/>
      <c r="I89" s="166"/>
      <c r="J89" s="226"/>
      <c r="K89" s="166"/>
      <c r="L89" s="226"/>
      <c r="M89" s="166"/>
      <c r="O89" s="166"/>
      <c r="P89" s="226"/>
      <c r="Q89" s="166"/>
      <c r="R89" s="226"/>
      <c r="S89" s="1"/>
      <c r="T89" s="1"/>
      <c r="U89" s="1"/>
      <c r="V89" s="4"/>
      <c r="W89" s="4"/>
      <c r="X89" s="4"/>
      <c r="Y89" s="4"/>
      <c r="Z89" s="4"/>
      <c r="AA89" s="4"/>
      <c r="AB89" s="1"/>
      <c r="AC89" s="1"/>
      <c r="AD89" s="1"/>
      <c r="AE89" s="1"/>
      <c r="AF89" s="1"/>
      <c r="AG89" s="1"/>
      <c r="AH89" s="1"/>
      <c r="AI89" s="1"/>
    </row>
    <row r="90" spans="1:35" s="2" customFormat="1" ht="13" x14ac:dyDescent="0.25">
      <c r="A90" s="1"/>
      <c r="B90" s="227"/>
      <c r="C90" s="227"/>
      <c r="D90" s="225"/>
      <c r="E90" s="225"/>
      <c r="F90" s="226"/>
      <c r="G90" s="166"/>
      <c r="H90" s="226"/>
      <c r="I90" s="166"/>
      <c r="J90" s="226"/>
      <c r="K90" s="166"/>
      <c r="L90" s="226"/>
      <c r="M90" s="166"/>
      <c r="N90" s="193" t="s">
        <v>146</v>
      </c>
      <c r="O90" s="783">
        <f>SUM(O79:Q88)</f>
        <v>0</v>
      </c>
      <c r="P90" s="784"/>
      <c r="Q90" s="785"/>
      <c r="R90" s="226"/>
      <c r="S90" s="1"/>
      <c r="T90" s="1"/>
      <c r="U90" s="1"/>
      <c r="V90" s="4"/>
      <c r="W90" s="4"/>
      <c r="X90" s="4"/>
      <c r="Y90" s="4"/>
      <c r="Z90" s="4"/>
      <c r="AA90" s="4"/>
      <c r="AB90" s="1"/>
      <c r="AC90" s="1"/>
      <c r="AD90" s="1"/>
      <c r="AE90" s="1"/>
      <c r="AF90" s="1"/>
      <c r="AG90" s="1"/>
      <c r="AH90" s="1"/>
      <c r="AI90" s="1"/>
    </row>
    <row r="91" spans="1:35" s="2" customFormat="1" ht="11.5" x14ac:dyDescent="0.25">
      <c r="A91" s="1"/>
      <c r="B91" s="227"/>
      <c r="C91" s="227"/>
      <c r="D91" s="225"/>
      <c r="E91" s="225"/>
      <c r="F91" s="226"/>
      <c r="G91" s="166"/>
      <c r="H91" s="226"/>
      <c r="I91" s="166"/>
      <c r="J91" s="226"/>
      <c r="K91" s="166"/>
      <c r="L91" s="226"/>
      <c r="M91" s="166"/>
      <c r="N91" s="226"/>
      <c r="O91" s="166"/>
      <c r="P91" s="226"/>
      <c r="Q91" s="166"/>
      <c r="R91" s="226"/>
      <c r="S91" s="1"/>
      <c r="T91" s="1"/>
      <c r="U91" s="1"/>
      <c r="V91" s="4"/>
      <c r="W91" s="4"/>
      <c r="X91" s="4"/>
      <c r="Y91" s="4"/>
      <c r="Z91" s="4"/>
      <c r="AA91" s="4"/>
      <c r="AB91" s="1"/>
      <c r="AC91" s="1"/>
      <c r="AD91" s="1"/>
      <c r="AE91" s="1"/>
      <c r="AF91" s="1"/>
      <c r="AG91" s="1"/>
      <c r="AH91" s="1"/>
      <c r="AI91" s="1"/>
    </row>
    <row r="92" spans="1:35" s="2" customFormat="1" ht="13" x14ac:dyDescent="0.25">
      <c r="A92" s="1"/>
      <c r="B92" s="172" t="s">
        <v>127</v>
      </c>
      <c r="C92" s="172"/>
      <c r="D92" s="180"/>
      <c r="E92" s="180"/>
      <c r="F92" s="181"/>
      <c r="G92" s="172"/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226"/>
      <c r="S92" s="1"/>
      <c r="T92" s="1"/>
      <c r="U92" s="1"/>
      <c r="V92" s="4"/>
      <c r="W92" s="4"/>
      <c r="X92" s="4"/>
      <c r="Y92" s="4"/>
      <c r="Z92" s="4"/>
      <c r="AA92" s="4"/>
      <c r="AB92" s="1"/>
      <c r="AC92" s="1"/>
      <c r="AD92" s="1"/>
      <c r="AE92" s="1"/>
      <c r="AF92" s="1"/>
      <c r="AG92" s="1"/>
      <c r="AH92" s="1"/>
      <c r="AI92" s="1"/>
    </row>
    <row r="93" spans="1:35" s="2" customFormat="1" ht="11.5" x14ac:dyDescent="0.25">
      <c r="A93" s="1"/>
      <c r="B93" s="1"/>
      <c r="C93" s="1"/>
      <c r="F93" s="3"/>
      <c r="G93" s="1"/>
      <c r="H93" s="3"/>
      <c r="I93" s="1"/>
      <c r="J93" s="3"/>
      <c r="K93" s="1"/>
      <c r="L93" s="3"/>
      <c r="M93" s="1"/>
      <c r="N93" s="3"/>
      <c r="O93" s="1"/>
      <c r="P93" s="3"/>
      <c r="Q93" s="1"/>
      <c r="R93" s="226"/>
      <c r="S93" s="1"/>
      <c r="T93" s="1"/>
      <c r="U93" s="1"/>
      <c r="V93" s="4"/>
      <c r="W93" s="4"/>
      <c r="X93" s="4"/>
      <c r="Y93" s="4"/>
      <c r="Z93" s="4"/>
      <c r="AA93" s="4"/>
      <c r="AB93" s="1"/>
      <c r="AC93" s="1"/>
      <c r="AD93" s="1"/>
      <c r="AE93" s="1"/>
      <c r="AF93" s="1"/>
      <c r="AG93" s="1"/>
      <c r="AH93" s="1"/>
      <c r="AI93" s="1"/>
    </row>
    <row r="94" spans="1:35" s="2" customFormat="1" ht="13" x14ac:dyDescent="0.25">
      <c r="A94" s="1"/>
      <c r="C94" s="248" t="s">
        <v>130</v>
      </c>
      <c r="D94" s="225"/>
      <c r="E94" s="225"/>
      <c r="F94" s="226"/>
      <c r="G94" s="166"/>
      <c r="H94" s="226"/>
      <c r="I94" s="166"/>
      <c r="J94" s="226"/>
      <c r="K94" s="166"/>
      <c r="L94" s="226"/>
      <c r="M94" s="166"/>
      <c r="N94" s="226"/>
      <c r="O94" s="789">
        <f>+O45+O58+O66+O74+O90</f>
        <v>0</v>
      </c>
      <c r="P94" s="790"/>
      <c r="Q94" s="791"/>
      <c r="R94" s="226"/>
      <c r="S94" s="1"/>
      <c r="T94" s="1"/>
      <c r="U94" s="1"/>
      <c r="V94" s="4"/>
      <c r="W94" s="4"/>
      <c r="X94" s="4"/>
      <c r="Y94" s="4"/>
      <c r="Z94" s="4"/>
      <c r="AA94" s="4"/>
      <c r="AB94" s="1"/>
      <c r="AC94" s="1"/>
      <c r="AD94" s="1"/>
      <c r="AE94" s="1"/>
      <c r="AF94" s="1"/>
      <c r="AG94" s="1"/>
      <c r="AH94" s="1"/>
      <c r="AI94" s="1"/>
    </row>
    <row r="95" spans="1:35" s="2" customFormat="1" ht="11.5" x14ac:dyDescent="0.25">
      <c r="A95" s="1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226"/>
      <c r="R95" s="226"/>
      <c r="S95" s="1"/>
      <c r="T95" s="1"/>
      <c r="U95" s="1"/>
      <c r="V95" s="4"/>
      <c r="W95" s="4"/>
      <c r="X95" s="4"/>
      <c r="Y95" s="4"/>
      <c r="Z95" s="4"/>
      <c r="AA95" s="4"/>
      <c r="AB95" s="1"/>
      <c r="AC95" s="1"/>
      <c r="AD95" s="1"/>
      <c r="AE95" s="1"/>
      <c r="AF95" s="1"/>
      <c r="AG95" s="1"/>
      <c r="AH95" s="1"/>
      <c r="AI95" s="1"/>
    </row>
    <row r="96" spans="1:35" s="164" customFormat="1" ht="11.25" customHeight="1" x14ac:dyDescent="0.25">
      <c r="B96" s="172" t="s">
        <v>131</v>
      </c>
      <c r="C96" s="173"/>
      <c r="D96" s="174"/>
      <c r="E96" s="174"/>
      <c r="F96" s="175"/>
      <c r="G96" s="173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1"/>
      <c r="S96" s="171"/>
      <c r="T96" s="171"/>
      <c r="U96" s="166"/>
      <c r="V96" s="165"/>
      <c r="W96" s="165"/>
      <c r="X96" s="165"/>
      <c r="Y96" s="165"/>
      <c r="Z96" s="165"/>
      <c r="AA96" s="165"/>
    </row>
    <row r="97" spans="1:35" s="164" customFormat="1" ht="11.25" customHeight="1" x14ac:dyDescent="0.25">
      <c r="B97" s="167"/>
      <c r="C97" s="167"/>
      <c r="D97" s="169"/>
      <c r="E97" s="169"/>
      <c r="F97" s="170"/>
      <c r="G97" s="167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66"/>
      <c r="V97" s="165"/>
      <c r="W97" s="165"/>
      <c r="X97" s="165"/>
      <c r="Y97" s="165"/>
      <c r="Z97" s="165"/>
      <c r="AA97" s="165"/>
    </row>
    <row r="98" spans="1:35" s="164" customFormat="1" ht="11.25" customHeight="1" x14ac:dyDescent="0.25">
      <c r="A98" s="178"/>
      <c r="B98" s="802" t="s">
        <v>134</v>
      </c>
      <c r="C98" s="802"/>
      <c r="D98" s="802"/>
      <c r="E98" s="798" t="s">
        <v>133</v>
      </c>
      <c r="F98" s="798"/>
      <c r="G98" s="798"/>
      <c r="H98" s="798"/>
      <c r="I98" s="797" t="s">
        <v>132</v>
      </c>
      <c r="J98" s="797"/>
      <c r="K98" s="797"/>
      <c r="L98" s="797"/>
      <c r="M98" s="797"/>
      <c r="N98" s="797"/>
      <c r="O98" s="171"/>
      <c r="P98" s="171" t="s">
        <v>75</v>
      </c>
      <c r="Q98" s="171"/>
      <c r="R98" s="171"/>
      <c r="S98" s="171"/>
      <c r="T98" s="171"/>
      <c r="U98" s="166"/>
      <c r="V98" s="165"/>
      <c r="W98" s="165"/>
      <c r="X98" s="165"/>
      <c r="Y98" s="165"/>
      <c r="Z98" s="165"/>
      <c r="AA98" s="165"/>
    </row>
    <row r="99" spans="1:35" s="164" customFormat="1" ht="11.25" customHeight="1" x14ac:dyDescent="0.25">
      <c r="A99" s="178"/>
      <c r="B99" s="763" t="s">
        <v>135</v>
      </c>
      <c r="C99" s="764"/>
      <c r="D99" s="765"/>
      <c r="E99" s="799">
        <f>+'BVARI BUDGET'!R193</f>
        <v>0.309</v>
      </c>
      <c r="F99" s="800"/>
      <c r="G99" s="800"/>
      <c r="H99" s="801"/>
      <c r="I99" s="760">
        <f>+'BVARI BUDGET'!T192</f>
        <v>0</v>
      </c>
      <c r="J99" s="761"/>
      <c r="K99" s="761"/>
      <c r="L99" s="761"/>
      <c r="M99" s="761"/>
      <c r="N99" s="762"/>
      <c r="O99" s="760">
        <f>+I99*E99</f>
        <v>0</v>
      </c>
      <c r="P99" s="761"/>
      <c r="Q99" s="762"/>
      <c r="R99" s="171"/>
      <c r="S99" s="171"/>
      <c r="T99" s="171"/>
      <c r="U99" s="166"/>
      <c r="V99" s="165"/>
      <c r="W99" s="165"/>
      <c r="X99" s="165"/>
      <c r="Y99" s="165"/>
      <c r="Z99" s="165"/>
      <c r="AA99" s="165"/>
    </row>
    <row r="100" spans="1:35" s="2" customFormat="1" ht="11.5" x14ac:dyDescent="0.25">
      <c r="A100" s="1"/>
      <c r="B100" s="227"/>
      <c r="C100" s="227"/>
      <c r="D100" s="225"/>
      <c r="E100" s="225"/>
      <c r="F100" s="226"/>
      <c r="G100" s="166"/>
      <c r="H100" s="226"/>
      <c r="I100" s="166"/>
      <c r="J100" s="226"/>
      <c r="K100" s="166"/>
      <c r="L100" s="226"/>
      <c r="M100" s="166"/>
      <c r="N100" s="226"/>
      <c r="O100" s="166"/>
      <c r="P100" s="226"/>
      <c r="Q100" s="166"/>
      <c r="R100" s="226"/>
      <c r="S100" s="1"/>
      <c r="T100" s="1"/>
      <c r="U100" s="1"/>
      <c r="V100" s="4"/>
      <c r="W100" s="4"/>
      <c r="X100" s="4"/>
      <c r="Y100" s="4"/>
      <c r="Z100" s="4"/>
      <c r="AA100" s="4"/>
      <c r="AB100" s="1"/>
      <c r="AC100" s="1"/>
      <c r="AD100" s="1"/>
      <c r="AE100" s="1"/>
      <c r="AF100" s="1"/>
      <c r="AG100" s="1"/>
      <c r="AH100" s="1"/>
      <c r="AI100" s="1"/>
    </row>
    <row r="101" spans="1:35" s="2" customFormat="1" ht="11.5" x14ac:dyDescent="0.25">
      <c r="A101" s="1"/>
      <c r="B101" s="227"/>
      <c r="C101" s="227"/>
      <c r="D101" s="225"/>
      <c r="E101" s="225"/>
      <c r="F101" s="226"/>
      <c r="G101" s="166"/>
      <c r="H101" s="226"/>
      <c r="I101" s="166"/>
      <c r="J101" s="226"/>
      <c r="K101" s="166"/>
      <c r="L101" s="226"/>
      <c r="M101" s="166"/>
      <c r="N101" s="226"/>
      <c r="O101" s="166"/>
      <c r="P101" s="226"/>
      <c r="Q101" s="166"/>
      <c r="R101" s="226"/>
      <c r="S101" s="1"/>
      <c r="T101" s="1"/>
      <c r="U101" s="1"/>
      <c r="V101" s="4"/>
      <c r="W101" s="4"/>
      <c r="X101" s="4"/>
      <c r="Y101" s="4"/>
      <c r="Z101" s="4"/>
      <c r="AA101" s="4"/>
      <c r="AB101" s="1"/>
      <c r="AC101" s="1"/>
      <c r="AD101" s="1"/>
      <c r="AE101" s="1"/>
      <c r="AF101" s="1"/>
      <c r="AG101" s="1"/>
      <c r="AH101" s="1"/>
      <c r="AI101" s="1"/>
    </row>
    <row r="102" spans="1:35" s="2" customFormat="1" ht="13" x14ac:dyDescent="0.25">
      <c r="A102" s="1"/>
      <c r="C102" s="248" t="s">
        <v>28</v>
      </c>
      <c r="D102" s="225"/>
      <c r="E102" s="225"/>
      <c r="F102" s="226"/>
      <c r="G102" s="166"/>
      <c r="H102" s="226"/>
      <c r="I102" s="166"/>
      <c r="J102" s="226"/>
      <c r="K102" s="166"/>
      <c r="L102" s="226"/>
      <c r="M102" s="166"/>
      <c r="N102" s="226"/>
      <c r="O102" s="789">
        <f>+O99</f>
        <v>0</v>
      </c>
      <c r="P102" s="790"/>
      <c r="Q102" s="791"/>
      <c r="R102" s="226"/>
      <c r="S102" s="1"/>
      <c r="T102" s="1"/>
      <c r="U102" s="1"/>
      <c r="V102" s="4"/>
      <c r="W102" s="4"/>
      <c r="X102" s="4"/>
      <c r="Y102" s="4"/>
      <c r="Z102" s="4"/>
      <c r="AA102" s="4"/>
      <c r="AB102" s="1"/>
      <c r="AC102" s="1"/>
      <c r="AD102" s="1"/>
      <c r="AE102" s="1"/>
      <c r="AF102" s="1"/>
      <c r="AG102" s="1"/>
      <c r="AH102" s="1"/>
      <c r="AI102" s="1"/>
    </row>
    <row r="103" spans="1:35" s="2" customFormat="1" ht="11.5" x14ac:dyDescent="0.25">
      <c r="A103" s="1"/>
      <c r="B103" s="227"/>
      <c r="C103" s="227"/>
      <c r="D103" s="225"/>
      <c r="E103" s="225"/>
      <c r="F103" s="226"/>
      <c r="G103" s="166"/>
      <c r="H103" s="226"/>
      <c r="I103" s="166"/>
      <c r="J103" s="226"/>
      <c r="K103" s="166"/>
      <c r="L103" s="226"/>
      <c r="M103" s="166"/>
      <c r="N103" s="226"/>
      <c r="O103" s="166"/>
      <c r="P103" s="226"/>
      <c r="Q103" s="166"/>
      <c r="R103" s="226"/>
      <c r="S103" s="1"/>
      <c r="T103" s="1"/>
      <c r="U103" s="1"/>
      <c r="V103" s="4"/>
      <c r="W103" s="4"/>
      <c r="X103" s="4"/>
      <c r="Y103" s="4"/>
      <c r="Z103" s="4"/>
      <c r="AA103" s="4"/>
      <c r="AB103" s="1"/>
      <c r="AC103" s="1"/>
      <c r="AD103" s="1"/>
      <c r="AE103" s="1"/>
      <c r="AF103" s="1"/>
      <c r="AG103" s="1"/>
      <c r="AH103" s="1"/>
      <c r="AI103" s="1"/>
    </row>
    <row r="104" spans="1:35" s="2" customFormat="1" ht="11.5" x14ac:dyDescent="0.25">
      <c r="A104" s="1"/>
      <c r="B104" s="227" t="s">
        <v>136</v>
      </c>
      <c r="C104" s="227"/>
      <c r="D104" s="253" t="s">
        <v>486</v>
      </c>
      <c r="E104" s="254"/>
      <c r="F104" s="255"/>
      <c r="G104" s="242"/>
      <c r="H104" s="226"/>
      <c r="I104" s="166"/>
      <c r="J104" s="226"/>
      <c r="K104" s="166"/>
      <c r="L104" s="226"/>
      <c r="M104" s="166"/>
      <c r="N104" s="226"/>
      <c r="O104" s="166"/>
      <c r="P104" s="226"/>
      <c r="Q104" s="166"/>
      <c r="R104" s="226"/>
      <c r="S104" s="1"/>
      <c r="T104" s="1"/>
      <c r="U104" s="1"/>
      <c r="V104" s="4"/>
      <c r="W104" s="4"/>
      <c r="X104" s="4"/>
      <c r="Y104" s="4"/>
      <c r="Z104" s="4"/>
      <c r="AA104" s="4"/>
      <c r="AB104" s="1"/>
      <c r="AC104" s="1"/>
      <c r="AD104" s="1"/>
      <c r="AE104" s="1"/>
      <c r="AF104" s="1"/>
      <c r="AG104" s="1"/>
      <c r="AH104" s="1"/>
      <c r="AI104" s="1"/>
    </row>
    <row r="105" spans="1:35" s="2" customFormat="1" ht="11.5" x14ac:dyDescent="0.25">
      <c r="A105" s="1"/>
      <c r="B105" s="227"/>
      <c r="C105" s="227"/>
      <c r="D105" s="225"/>
      <c r="E105" s="225"/>
      <c r="F105" s="226"/>
      <c r="G105" s="166"/>
      <c r="H105" s="226"/>
      <c r="I105" s="166"/>
      <c r="J105" s="226"/>
      <c r="K105" s="166"/>
      <c r="L105" s="226"/>
      <c r="M105" s="166"/>
      <c r="N105" s="226"/>
      <c r="O105" s="166"/>
      <c r="P105" s="226"/>
      <c r="Q105" s="166"/>
      <c r="R105" s="226"/>
      <c r="S105" s="1"/>
      <c r="T105" s="1"/>
      <c r="U105" s="1"/>
      <c r="V105" s="4"/>
      <c r="W105" s="4"/>
      <c r="X105" s="4"/>
      <c r="Y105" s="4"/>
      <c r="Z105" s="4"/>
      <c r="AA105" s="4"/>
      <c r="AB105" s="1"/>
      <c r="AC105" s="1"/>
      <c r="AD105" s="1"/>
      <c r="AE105" s="1"/>
      <c r="AF105" s="1"/>
      <c r="AG105" s="1"/>
      <c r="AH105" s="1"/>
      <c r="AI105" s="1"/>
    </row>
    <row r="106" spans="1:35" s="2" customFormat="1" ht="11.5" x14ac:dyDescent="0.25">
      <c r="A106" s="1"/>
      <c r="B106" s="227"/>
      <c r="C106" s="227"/>
      <c r="D106" s="225"/>
      <c r="E106" s="225"/>
      <c r="F106" s="226"/>
      <c r="G106" s="166"/>
      <c r="H106" s="226"/>
      <c r="I106" s="166"/>
      <c r="J106" s="226"/>
      <c r="K106" s="166"/>
      <c r="L106" s="226"/>
      <c r="M106" s="166"/>
      <c r="N106" s="226"/>
      <c r="O106" s="166"/>
      <c r="P106" s="226"/>
      <c r="Q106" s="166"/>
      <c r="R106" s="226"/>
      <c r="S106" s="1"/>
      <c r="T106" s="1"/>
      <c r="U106" s="1"/>
      <c r="V106" s="4"/>
      <c r="W106" s="4"/>
      <c r="X106" s="4"/>
      <c r="Y106" s="4"/>
      <c r="Z106" s="4"/>
      <c r="AA106" s="4"/>
      <c r="AB106" s="1"/>
      <c r="AC106" s="1"/>
      <c r="AD106" s="1"/>
      <c r="AE106" s="1"/>
      <c r="AF106" s="1"/>
      <c r="AG106" s="1"/>
      <c r="AH106" s="1"/>
      <c r="AI106" s="1"/>
    </row>
    <row r="107" spans="1:35" s="2" customFormat="1" ht="13" x14ac:dyDescent="0.25">
      <c r="A107" s="1"/>
      <c r="B107" s="172" t="s">
        <v>137</v>
      </c>
      <c r="C107" s="172"/>
      <c r="D107" s="180"/>
      <c r="E107" s="180"/>
      <c r="F107" s="181"/>
      <c r="G107" s="17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226"/>
      <c r="S107" s="1"/>
      <c r="T107" s="1"/>
      <c r="U107" s="1"/>
      <c r="V107" s="4"/>
      <c r="W107" s="4"/>
      <c r="X107" s="4"/>
      <c r="Y107" s="4"/>
      <c r="Z107" s="4"/>
      <c r="AA107" s="4"/>
      <c r="AB107" s="1"/>
      <c r="AC107" s="1"/>
      <c r="AD107" s="1"/>
      <c r="AE107" s="1"/>
      <c r="AF107" s="1"/>
      <c r="AG107" s="1"/>
      <c r="AH107" s="1"/>
      <c r="AI107" s="1"/>
    </row>
    <row r="108" spans="1:35" s="2" customFormat="1" ht="11.5" x14ac:dyDescent="0.25">
      <c r="A108" s="1"/>
      <c r="B108" s="1"/>
      <c r="C108" s="1"/>
      <c r="F108" s="3"/>
      <c r="G108" s="1"/>
      <c r="H108" s="3"/>
      <c r="I108" s="1"/>
      <c r="J108" s="3"/>
      <c r="K108" s="1"/>
      <c r="L108" s="3"/>
      <c r="M108" s="1"/>
      <c r="N108" s="3"/>
      <c r="O108" s="1"/>
      <c r="P108" s="3"/>
      <c r="Q108" s="1"/>
      <c r="R108" s="226"/>
      <c r="S108" s="1"/>
      <c r="T108" s="1"/>
      <c r="U108" s="1"/>
      <c r="V108" s="4"/>
      <c r="W108" s="4"/>
      <c r="X108" s="4"/>
      <c r="Y108" s="4"/>
      <c r="Z108" s="4"/>
      <c r="AA108" s="4"/>
      <c r="AB108" s="1"/>
      <c r="AC108" s="1"/>
      <c r="AD108" s="1"/>
      <c r="AE108" s="1"/>
      <c r="AF108" s="1"/>
      <c r="AG108" s="1"/>
      <c r="AH108" s="1"/>
      <c r="AI108" s="1"/>
    </row>
    <row r="109" spans="1:35" s="2" customFormat="1" ht="13" x14ac:dyDescent="0.25">
      <c r="A109" s="1"/>
      <c r="C109" s="248" t="s">
        <v>138</v>
      </c>
      <c r="D109" s="225"/>
      <c r="E109" s="225"/>
      <c r="F109" s="226"/>
      <c r="G109" s="166"/>
      <c r="H109" s="226"/>
      <c r="I109" s="166"/>
      <c r="J109" s="226"/>
      <c r="K109" s="166"/>
      <c r="L109" s="226"/>
      <c r="M109" s="166"/>
      <c r="N109" s="226"/>
      <c r="O109" s="789">
        <f>+O94+O102</f>
        <v>0</v>
      </c>
      <c r="P109" s="790"/>
      <c r="Q109" s="791"/>
      <c r="R109" s="226"/>
      <c r="S109" s="1"/>
      <c r="T109" s="1"/>
      <c r="U109" s="1"/>
      <c r="V109" s="4"/>
      <c r="W109" s="4"/>
      <c r="X109" s="4"/>
      <c r="Y109" s="4"/>
      <c r="Z109" s="4"/>
      <c r="AA109" s="4"/>
      <c r="AB109" s="1"/>
      <c r="AC109" s="1"/>
      <c r="AD109" s="1"/>
      <c r="AE109" s="1"/>
      <c r="AF109" s="1"/>
      <c r="AG109" s="1"/>
      <c r="AH109" s="1"/>
      <c r="AI109" s="1"/>
    </row>
    <row r="110" spans="1:35" s="2" customFormat="1" ht="11.5" x14ac:dyDescent="0.25">
      <c r="A110" s="1"/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226"/>
      <c r="R110" s="226"/>
      <c r="S110" s="1"/>
      <c r="T110" s="1"/>
      <c r="U110" s="1"/>
      <c r="V110" s="4"/>
      <c r="W110" s="4"/>
      <c r="X110" s="4"/>
      <c r="Y110" s="4"/>
      <c r="Z110" s="4"/>
      <c r="AA110" s="4"/>
      <c r="AB110" s="1"/>
      <c r="AC110" s="1"/>
      <c r="AD110" s="1"/>
      <c r="AE110" s="1"/>
      <c r="AF110" s="1"/>
      <c r="AG110" s="1"/>
      <c r="AH110" s="1"/>
      <c r="AI110" s="1"/>
    </row>
    <row r="111" spans="1:35" s="2" customFormat="1" ht="13" x14ac:dyDescent="0.25">
      <c r="A111" s="1"/>
      <c r="B111" s="172" t="s">
        <v>139</v>
      </c>
      <c r="C111" s="172"/>
      <c r="D111" s="180"/>
      <c r="E111" s="180"/>
      <c r="F111" s="181"/>
      <c r="G111" s="17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226"/>
      <c r="S111" s="1"/>
      <c r="T111" s="1"/>
      <c r="U111" s="1"/>
      <c r="V111" s="4"/>
      <c r="W111" s="4"/>
      <c r="X111" s="4"/>
      <c r="Y111" s="4"/>
      <c r="Z111" s="4"/>
      <c r="AA111" s="4"/>
      <c r="AB111" s="1"/>
      <c r="AC111" s="1"/>
      <c r="AD111" s="1"/>
      <c r="AE111" s="1"/>
      <c r="AF111" s="1"/>
      <c r="AG111" s="1"/>
      <c r="AH111" s="1"/>
      <c r="AI111" s="1"/>
    </row>
    <row r="112" spans="1:35" s="2" customFormat="1" ht="11.5" x14ac:dyDescent="0.25">
      <c r="A112" s="1"/>
      <c r="B112" s="1"/>
      <c r="C112" s="1"/>
      <c r="F112" s="3"/>
      <c r="G112" s="1"/>
      <c r="H112" s="3"/>
      <c r="I112" s="1"/>
      <c r="J112" s="3"/>
      <c r="K112" s="1"/>
      <c r="L112" s="3"/>
      <c r="M112" s="1"/>
      <c r="N112" s="3"/>
      <c r="O112" s="1"/>
      <c r="P112" s="3"/>
      <c r="Q112" s="1"/>
      <c r="R112" s="226"/>
      <c r="S112" s="1"/>
      <c r="T112" s="1"/>
      <c r="U112" s="1"/>
      <c r="V112" s="4"/>
      <c r="W112" s="4"/>
      <c r="X112" s="4"/>
      <c r="Y112" s="4"/>
      <c r="Z112" s="4"/>
      <c r="AA112" s="4"/>
      <c r="AB112" s="1"/>
      <c r="AC112" s="1"/>
      <c r="AD112" s="1"/>
      <c r="AE112" s="1"/>
      <c r="AF112" s="1"/>
      <c r="AG112" s="1"/>
      <c r="AH112" s="1"/>
      <c r="AI112" s="1"/>
    </row>
    <row r="113" spans="1:35" s="2" customFormat="1" ht="13" x14ac:dyDescent="0.25">
      <c r="A113" s="1"/>
      <c r="C113" s="232" t="s">
        <v>140</v>
      </c>
      <c r="D113" s="225"/>
      <c r="E113" s="225"/>
      <c r="F113" s="226"/>
      <c r="G113" s="166"/>
      <c r="H113" s="226"/>
      <c r="I113" s="166"/>
      <c r="J113" s="226"/>
      <c r="K113" s="166"/>
      <c r="L113" s="226"/>
      <c r="M113" s="166"/>
      <c r="N113" s="226"/>
      <c r="O113" s="792"/>
      <c r="P113" s="793"/>
      <c r="Q113" s="794"/>
      <c r="R113" s="226"/>
      <c r="S113" s="1"/>
      <c r="T113" s="1"/>
      <c r="U113" s="1"/>
      <c r="V113" s="4"/>
      <c r="W113" s="4"/>
      <c r="X113" s="4"/>
      <c r="Y113" s="4"/>
      <c r="Z113" s="4"/>
      <c r="AA113" s="4"/>
      <c r="AB113" s="1"/>
      <c r="AC113" s="1"/>
      <c r="AD113" s="1"/>
      <c r="AE113" s="1"/>
      <c r="AF113" s="1"/>
      <c r="AG113" s="1"/>
      <c r="AH113" s="1"/>
      <c r="AI113" s="1"/>
    </row>
    <row r="114" spans="1:35" s="2" customFormat="1" ht="11.5" x14ac:dyDescent="0.25">
      <c r="A114" s="1"/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226"/>
      <c r="R114" s="226"/>
      <c r="S114" s="1"/>
      <c r="T114" s="1"/>
      <c r="U114" s="1"/>
      <c r="V114" s="4"/>
      <c r="W114" s="4"/>
      <c r="X114" s="4"/>
      <c r="Y114" s="4"/>
      <c r="Z114" s="4"/>
      <c r="AA114" s="4"/>
      <c r="AB114" s="1"/>
      <c r="AC114" s="1"/>
      <c r="AD114" s="1"/>
      <c r="AE114" s="1"/>
      <c r="AF114" s="1"/>
      <c r="AG114" s="1"/>
      <c r="AH114" s="1"/>
      <c r="AI114" s="1"/>
    </row>
    <row r="115" spans="1:35" s="2" customFormat="1" ht="13" x14ac:dyDescent="0.25">
      <c r="A115" s="1"/>
      <c r="B115" s="172" t="s">
        <v>141</v>
      </c>
      <c r="C115" s="172"/>
      <c r="D115" s="180"/>
      <c r="E115" s="180"/>
      <c r="F115" s="181"/>
      <c r="G115" s="17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226"/>
      <c r="S115" s="1"/>
      <c r="T115" s="1"/>
      <c r="U115" s="1"/>
      <c r="V115" s="4"/>
      <c r="W115" s="4"/>
      <c r="X115" s="4"/>
      <c r="Y115" s="4"/>
      <c r="Z115" s="4"/>
      <c r="AA115" s="4"/>
      <c r="AB115" s="1"/>
      <c r="AC115" s="1"/>
      <c r="AD115" s="1"/>
      <c r="AE115" s="1"/>
      <c r="AF115" s="1"/>
      <c r="AG115" s="1"/>
      <c r="AH115" s="1"/>
      <c r="AI115" s="1"/>
    </row>
    <row r="116" spans="1:35" s="2" customFormat="1" ht="11.5" x14ac:dyDescent="0.25">
      <c r="A116" s="1"/>
      <c r="B116" s="1"/>
      <c r="C116" s="1"/>
      <c r="F116" s="3"/>
      <c r="G116" s="1"/>
      <c r="H116" s="3"/>
      <c r="I116" s="1"/>
      <c r="J116" s="3"/>
      <c r="K116" s="1"/>
      <c r="L116" s="3"/>
      <c r="M116" s="1"/>
      <c r="N116" s="3"/>
      <c r="O116" s="1"/>
      <c r="P116" s="3"/>
      <c r="Q116" s="1"/>
      <c r="R116" s="226"/>
      <c r="S116" s="1"/>
      <c r="T116" s="1"/>
      <c r="U116" s="1"/>
      <c r="V116" s="4"/>
      <c r="W116" s="4"/>
      <c r="X116" s="4"/>
      <c r="Y116" s="4"/>
      <c r="Z116" s="4"/>
      <c r="AA116" s="4"/>
      <c r="AB116" s="1"/>
      <c r="AC116" s="1"/>
      <c r="AD116" s="1"/>
      <c r="AE116" s="1"/>
      <c r="AF116" s="1"/>
      <c r="AG116" s="1"/>
      <c r="AH116" s="1"/>
      <c r="AI116" s="1"/>
    </row>
    <row r="117" spans="1:35" s="2" customFormat="1" ht="13" x14ac:dyDescent="0.25">
      <c r="A117" s="1"/>
      <c r="C117" s="248" t="s">
        <v>142</v>
      </c>
      <c r="D117" s="225"/>
      <c r="E117" s="225"/>
      <c r="F117" s="226"/>
      <c r="G117" s="166"/>
      <c r="H117" s="226"/>
      <c r="I117" s="166"/>
      <c r="J117" s="226"/>
      <c r="K117" s="166"/>
      <c r="L117" s="226"/>
      <c r="M117" s="166"/>
      <c r="N117" s="226"/>
      <c r="O117" s="789">
        <f>+'BVARI BUDGET'!T194</f>
        <v>0</v>
      </c>
      <c r="P117" s="790"/>
      <c r="Q117" s="791"/>
      <c r="R117" s="226"/>
      <c r="S117" s="1"/>
      <c r="T117" s="1"/>
      <c r="U117" s="1"/>
      <c r="V117" s="4"/>
      <c r="W117" s="4"/>
      <c r="X117" s="4"/>
      <c r="Y117" s="4"/>
      <c r="Z117" s="4"/>
      <c r="AA117" s="4"/>
      <c r="AB117" s="1"/>
      <c r="AC117" s="1"/>
      <c r="AD117" s="1"/>
      <c r="AE117" s="1"/>
      <c r="AF117" s="1"/>
      <c r="AG117" s="1"/>
      <c r="AH117" s="1"/>
      <c r="AI117" s="1"/>
    </row>
    <row r="118" spans="1:35" s="2" customFormat="1" ht="11.5" x14ac:dyDescent="0.25">
      <c r="A118" s="1"/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226"/>
      <c r="R118" s="226"/>
      <c r="S118" s="1"/>
      <c r="T118" s="1"/>
      <c r="U118" s="1"/>
      <c r="V118" s="4"/>
      <c r="W118" s="4"/>
      <c r="X118" s="4"/>
      <c r="Y118" s="4"/>
      <c r="Z118" s="4"/>
      <c r="AA118" s="4"/>
      <c r="AB118" s="1"/>
      <c r="AC118" s="1"/>
      <c r="AD118" s="1"/>
      <c r="AE118" s="1"/>
      <c r="AF118" s="1"/>
      <c r="AG118" s="1"/>
      <c r="AH118" s="1"/>
      <c r="AI118" s="1"/>
    </row>
    <row r="119" spans="1:35" s="2" customFormat="1" ht="11.5" x14ac:dyDescent="0.25">
      <c r="A119" s="1"/>
      <c r="B119" s="227"/>
      <c r="C119" s="227"/>
      <c r="D119" s="225"/>
      <c r="E119" s="225"/>
      <c r="F119" s="226"/>
      <c r="G119" s="166"/>
      <c r="H119" s="226"/>
      <c r="I119" s="166"/>
      <c r="J119" s="226"/>
      <c r="K119" s="166"/>
      <c r="L119" s="226"/>
      <c r="M119" s="166"/>
      <c r="N119" s="226"/>
      <c r="O119" s="166"/>
      <c r="P119" s="226"/>
      <c r="Q119" s="166"/>
      <c r="R119" s="226"/>
      <c r="S119" s="1"/>
      <c r="T119" s="1"/>
      <c r="U119" s="1"/>
      <c r="V119" s="4"/>
      <c r="W119" s="4"/>
      <c r="X119" s="4"/>
      <c r="Y119" s="4"/>
      <c r="Z119" s="4"/>
      <c r="AA119" s="4"/>
      <c r="AB119" s="1"/>
      <c r="AC119" s="1"/>
      <c r="AD119" s="1"/>
      <c r="AE119" s="1"/>
      <c r="AF119" s="1"/>
      <c r="AG119" s="1"/>
      <c r="AH119" s="1"/>
      <c r="AI119" s="1"/>
    </row>
    <row r="120" spans="1:35" s="2" customFormat="1" ht="11.5" x14ac:dyDescent="0.25">
      <c r="A120" s="1"/>
      <c r="B120" s="227"/>
      <c r="C120" s="227"/>
      <c r="D120" s="225"/>
      <c r="E120" s="225"/>
      <c r="F120" s="226"/>
      <c r="G120" s="166"/>
      <c r="H120" s="226"/>
      <c r="I120" s="166"/>
      <c r="J120" s="226"/>
      <c r="K120" s="166"/>
      <c r="L120" s="226"/>
      <c r="M120" s="166"/>
      <c r="N120" s="226"/>
      <c r="O120" s="166"/>
      <c r="P120" s="226"/>
      <c r="Q120" s="166"/>
      <c r="R120" s="226"/>
      <c r="S120" s="1"/>
      <c r="T120" s="1"/>
      <c r="U120" s="1"/>
      <c r="V120" s="4"/>
      <c r="W120" s="4"/>
      <c r="X120" s="4"/>
      <c r="Y120" s="4"/>
      <c r="Z120" s="4"/>
      <c r="AA120" s="4"/>
      <c r="AB120" s="1"/>
      <c r="AC120" s="1"/>
      <c r="AD120" s="1"/>
      <c r="AE120" s="1"/>
      <c r="AF120" s="1"/>
      <c r="AG120" s="1"/>
      <c r="AH120" s="1"/>
      <c r="AI120" s="1"/>
    </row>
    <row r="121" spans="1:35" s="2" customFormat="1" ht="11.5" x14ac:dyDescent="0.25">
      <c r="A121" s="1"/>
      <c r="B121" s="227"/>
      <c r="C121" s="227"/>
      <c r="D121" s="225"/>
      <c r="E121" s="225"/>
      <c r="F121" s="226"/>
      <c r="G121" s="166"/>
      <c r="H121" s="226"/>
      <c r="I121" s="166"/>
      <c r="J121" s="226"/>
      <c r="K121" s="166"/>
      <c r="L121" s="226"/>
      <c r="M121" s="166"/>
      <c r="N121" s="226"/>
      <c r="O121" s="166"/>
      <c r="P121" s="226"/>
      <c r="Q121" s="166"/>
      <c r="R121" s="226"/>
      <c r="S121" s="1"/>
      <c r="T121" s="1"/>
      <c r="U121" s="1"/>
      <c r="V121" s="4"/>
      <c r="W121" s="4"/>
      <c r="X121" s="4"/>
      <c r="Y121" s="4"/>
      <c r="Z121" s="4"/>
      <c r="AA121" s="4"/>
      <c r="AB121" s="1"/>
      <c r="AC121" s="1"/>
      <c r="AD121" s="1"/>
      <c r="AE121" s="1"/>
      <c r="AF121" s="1"/>
      <c r="AG121" s="1"/>
      <c r="AH121" s="1"/>
      <c r="AI121" s="1"/>
    </row>
    <row r="122" spans="1:35" s="2" customFormat="1" ht="11.5" x14ac:dyDescent="0.25">
      <c r="A122" s="1"/>
      <c r="B122" s="227"/>
      <c r="C122" s="227"/>
      <c r="D122" s="225"/>
      <c r="E122" s="225"/>
      <c r="F122" s="226"/>
      <c r="G122" s="166"/>
      <c r="H122" s="226"/>
      <c r="I122" s="166"/>
      <c r="J122" s="226"/>
      <c r="K122" s="166"/>
      <c r="L122" s="226"/>
      <c r="M122" s="166"/>
      <c r="N122" s="226"/>
      <c r="O122" s="166"/>
      <c r="P122" s="226"/>
      <c r="Q122" s="166"/>
      <c r="R122" s="226"/>
      <c r="S122" s="1"/>
      <c r="T122" s="1"/>
      <c r="U122" s="1"/>
      <c r="V122" s="4"/>
      <c r="W122" s="4"/>
      <c r="X122" s="4"/>
      <c r="Y122" s="4"/>
      <c r="Z122" s="4"/>
      <c r="AA122" s="4"/>
      <c r="AB122" s="1"/>
      <c r="AC122" s="1"/>
      <c r="AD122" s="1"/>
      <c r="AE122" s="1"/>
      <c r="AF122" s="1"/>
      <c r="AG122" s="1"/>
      <c r="AH122" s="1"/>
      <c r="AI122" s="1"/>
    </row>
    <row r="123" spans="1:35" s="2" customFormat="1" ht="11.5" x14ac:dyDescent="0.25">
      <c r="A123" s="1"/>
      <c r="B123" s="227"/>
      <c r="C123" s="227"/>
      <c r="D123" s="225"/>
      <c r="E123" s="225"/>
      <c r="F123" s="226"/>
      <c r="G123" s="166"/>
      <c r="H123" s="226"/>
      <c r="I123" s="166"/>
      <c r="J123" s="226"/>
      <c r="K123" s="166"/>
      <c r="L123" s="226"/>
      <c r="M123" s="166"/>
      <c r="N123" s="226"/>
      <c r="O123" s="166"/>
      <c r="P123" s="226"/>
      <c r="Q123" s="166"/>
      <c r="R123" s="226"/>
      <c r="S123" s="1"/>
      <c r="T123" s="1"/>
      <c r="U123" s="1"/>
      <c r="V123" s="4"/>
      <c r="W123" s="4"/>
      <c r="X123" s="4"/>
      <c r="Y123" s="4"/>
      <c r="Z123" s="4"/>
      <c r="AA123" s="4"/>
      <c r="AB123" s="1"/>
      <c r="AC123" s="1"/>
      <c r="AD123" s="1"/>
      <c r="AE123" s="1"/>
      <c r="AF123" s="1"/>
      <c r="AG123" s="1"/>
      <c r="AH123" s="1"/>
      <c r="AI123" s="1"/>
    </row>
    <row r="124" spans="1:35" s="2" customFormat="1" ht="11.5" x14ac:dyDescent="0.25">
      <c r="A124" s="1"/>
      <c r="B124" s="227"/>
      <c r="C124" s="227"/>
      <c r="D124" s="225"/>
      <c r="E124" s="225"/>
      <c r="F124" s="226"/>
      <c r="G124" s="166"/>
      <c r="H124" s="226"/>
      <c r="I124" s="166"/>
      <c r="J124" s="226"/>
      <c r="K124" s="166"/>
      <c r="L124" s="226"/>
      <c r="M124" s="166"/>
      <c r="N124" s="226"/>
      <c r="O124" s="166"/>
      <c r="P124" s="226"/>
      <c r="Q124" s="166"/>
      <c r="R124" s="226"/>
      <c r="S124" s="1"/>
      <c r="T124" s="1"/>
      <c r="U124" s="1"/>
      <c r="V124" s="4"/>
      <c r="W124" s="4"/>
      <c r="X124" s="4"/>
      <c r="Y124" s="4"/>
      <c r="Z124" s="4"/>
      <c r="AA124" s="4"/>
      <c r="AB124" s="1"/>
      <c r="AC124" s="1"/>
      <c r="AD124" s="1"/>
      <c r="AE124" s="1"/>
      <c r="AF124" s="1"/>
      <c r="AG124" s="1"/>
      <c r="AH124" s="1"/>
      <c r="AI124" s="1"/>
    </row>
    <row r="125" spans="1:35" s="2" customFormat="1" ht="11.5" x14ac:dyDescent="0.25">
      <c r="A125" s="1"/>
      <c r="B125" s="227"/>
      <c r="C125" s="227"/>
      <c r="D125" s="225"/>
      <c r="E125" s="225"/>
      <c r="F125" s="226"/>
      <c r="G125" s="166"/>
      <c r="H125" s="226"/>
      <c r="I125" s="166"/>
      <c r="J125" s="226"/>
      <c r="K125" s="166"/>
      <c r="L125" s="226"/>
      <c r="M125" s="166"/>
      <c r="N125" s="226"/>
      <c r="O125" s="166"/>
      <c r="P125" s="226"/>
      <c r="Q125" s="166"/>
      <c r="R125" s="226"/>
      <c r="S125" s="1"/>
      <c r="T125" s="1"/>
      <c r="U125" s="1"/>
      <c r="V125" s="4"/>
      <c r="W125" s="4"/>
      <c r="X125" s="4"/>
      <c r="Y125" s="4"/>
      <c r="Z125" s="4"/>
      <c r="AA125" s="4"/>
      <c r="AB125" s="1"/>
      <c r="AC125" s="1"/>
      <c r="AD125" s="1"/>
      <c r="AE125" s="1"/>
      <c r="AF125" s="1"/>
      <c r="AG125" s="1"/>
      <c r="AH125" s="1"/>
      <c r="AI125" s="1"/>
    </row>
    <row r="126" spans="1:35" s="2" customFormat="1" ht="11.5" x14ac:dyDescent="0.25">
      <c r="A126" s="1"/>
      <c r="B126" s="227"/>
      <c r="C126" s="227"/>
      <c r="D126" s="225"/>
      <c r="E126" s="225"/>
      <c r="F126" s="226"/>
      <c r="G126" s="166"/>
      <c r="H126" s="226"/>
      <c r="I126" s="166"/>
      <c r="J126" s="226"/>
      <c r="K126" s="166"/>
      <c r="L126" s="226"/>
      <c r="M126" s="166"/>
      <c r="N126" s="226"/>
      <c r="O126" s="166"/>
      <c r="P126" s="226"/>
      <c r="Q126" s="166"/>
      <c r="R126" s="226"/>
      <c r="S126" s="1"/>
      <c r="T126" s="1"/>
      <c r="U126" s="1"/>
      <c r="V126" s="4"/>
      <c r="W126" s="4"/>
      <c r="X126" s="4"/>
      <c r="Y126" s="4"/>
      <c r="Z126" s="4"/>
      <c r="AA126" s="4"/>
      <c r="AB126" s="1"/>
      <c r="AC126" s="1"/>
      <c r="AD126" s="1"/>
      <c r="AE126" s="1"/>
      <c r="AF126" s="1"/>
      <c r="AG126" s="1"/>
      <c r="AH126" s="1"/>
      <c r="AI126" s="1"/>
    </row>
    <row r="127" spans="1:35" s="2" customFormat="1" ht="11.5" x14ac:dyDescent="0.25">
      <c r="A127" s="1"/>
      <c r="B127" s="227"/>
      <c r="C127" s="227"/>
      <c r="D127" s="225"/>
      <c r="E127" s="225"/>
      <c r="F127" s="226"/>
      <c r="G127" s="166"/>
      <c r="H127" s="226"/>
      <c r="I127" s="166"/>
      <c r="J127" s="226"/>
      <c r="K127" s="166"/>
      <c r="L127" s="226"/>
      <c r="M127" s="166"/>
      <c r="N127" s="226"/>
      <c r="O127" s="166"/>
      <c r="P127" s="226"/>
      <c r="Q127" s="166"/>
      <c r="R127" s="226"/>
      <c r="S127" s="1"/>
      <c r="T127" s="1"/>
      <c r="U127" s="1"/>
      <c r="V127" s="4"/>
      <c r="W127" s="4"/>
      <c r="X127" s="4"/>
      <c r="Y127" s="4"/>
      <c r="Z127" s="4"/>
      <c r="AA127" s="4"/>
      <c r="AB127" s="1"/>
      <c r="AC127" s="1"/>
      <c r="AD127" s="1"/>
      <c r="AE127" s="1"/>
      <c r="AF127" s="1"/>
      <c r="AG127" s="1"/>
      <c r="AH127" s="1"/>
      <c r="AI127" s="1"/>
    </row>
    <row r="128" spans="1:35" s="2" customFormat="1" ht="11.5" x14ac:dyDescent="0.25">
      <c r="A128" s="1"/>
      <c r="B128" s="227"/>
      <c r="C128" s="227"/>
      <c r="D128" s="225"/>
      <c r="E128" s="225"/>
      <c r="F128" s="226"/>
      <c r="G128" s="166"/>
      <c r="H128" s="226"/>
      <c r="I128" s="166"/>
      <c r="J128" s="226"/>
      <c r="K128" s="166"/>
      <c r="L128" s="226"/>
      <c r="M128" s="166"/>
      <c r="N128" s="226"/>
      <c r="O128" s="166"/>
      <c r="P128" s="226"/>
      <c r="Q128" s="166"/>
      <c r="R128" s="226"/>
      <c r="S128" s="1"/>
      <c r="T128" s="1"/>
      <c r="U128" s="1"/>
      <c r="V128" s="4"/>
      <c r="W128" s="4"/>
      <c r="X128" s="4"/>
      <c r="Y128" s="4"/>
      <c r="Z128" s="4"/>
      <c r="AA128" s="4"/>
      <c r="AB128" s="1"/>
      <c r="AC128" s="1"/>
      <c r="AD128" s="1"/>
      <c r="AE128" s="1"/>
      <c r="AF128" s="1"/>
      <c r="AG128" s="1"/>
      <c r="AH128" s="1"/>
      <c r="AI128" s="1"/>
    </row>
    <row r="129" spans="1:35" s="2" customFormat="1" ht="11.5" x14ac:dyDescent="0.25">
      <c r="A129" s="1"/>
      <c r="B129" s="227"/>
      <c r="C129" s="227"/>
      <c r="D129" s="225"/>
      <c r="E129" s="225"/>
      <c r="F129" s="226"/>
      <c r="G129" s="166"/>
      <c r="H129" s="226"/>
      <c r="I129" s="166"/>
      <c r="J129" s="226"/>
      <c r="K129" s="166"/>
      <c r="L129" s="226"/>
      <c r="M129" s="166"/>
      <c r="N129" s="226"/>
      <c r="O129" s="166"/>
      <c r="P129" s="226"/>
      <c r="Q129" s="166"/>
      <c r="R129" s="226"/>
      <c r="S129" s="1"/>
      <c r="T129" s="1"/>
      <c r="U129" s="1"/>
      <c r="V129" s="4"/>
      <c r="W129" s="4"/>
      <c r="X129" s="4"/>
      <c r="Y129" s="4"/>
      <c r="Z129" s="4"/>
      <c r="AA129" s="4"/>
      <c r="AB129" s="1"/>
      <c r="AC129" s="1"/>
      <c r="AD129" s="1"/>
      <c r="AE129" s="1"/>
      <c r="AF129" s="1"/>
      <c r="AG129" s="1"/>
      <c r="AH129" s="1"/>
      <c r="AI129" s="1"/>
    </row>
    <row r="130" spans="1:35" s="2" customFormat="1" ht="11.5" x14ac:dyDescent="0.25">
      <c r="A130" s="1"/>
      <c r="B130" s="227"/>
      <c r="C130" s="227"/>
      <c r="D130" s="225"/>
      <c r="E130" s="225"/>
      <c r="F130" s="226"/>
      <c r="G130" s="166"/>
      <c r="H130" s="226"/>
      <c r="I130" s="166"/>
      <c r="J130" s="226"/>
      <c r="K130" s="166"/>
      <c r="L130" s="226"/>
      <c r="M130" s="166"/>
      <c r="N130" s="226"/>
      <c r="O130" s="166"/>
      <c r="P130" s="226"/>
      <c r="Q130" s="166"/>
      <c r="R130" s="226"/>
      <c r="S130" s="1"/>
      <c r="T130" s="1"/>
      <c r="U130" s="1"/>
      <c r="V130" s="4"/>
      <c r="W130" s="4"/>
      <c r="X130" s="4"/>
      <c r="Y130" s="4"/>
      <c r="Z130" s="4"/>
      <c r="AA130" s="4"/>
      <c r="AB130" s="1"/>
      <c r="AC130" s="1"/>
      <c r="AD130" s="1"/>
      <c r="AE130" s="1"/>
      <c r="AF130" s="1"/>
      <c r="AG130" s="1"/>
      <c r="AH130" s="1"/>
      <c r="AI130" s="1"/>
    </row>
    <row r="131" spans="1:35" s="2" customFormat="1" ht="11.5" x14ac:dyDescent="0.25">
      <c r="A131" s="1"/>
      <c r="B131" s="227"/>
      <c r="C131" s="227"/>
      <c r="D131" s="225"/>
      <c r="E131" s="225"/>
      <c r="F131" s="226"/>
      <c r="G131" s="166"/>
      <c r="H131" s="226"/>
      <c r="I131" s="166"/>
      <c r="J131" s="226"/>
      <c r="K131" s="166"/>
      <c r="L131" s="226"/>
      <c r="M131" s="166"/>
      <c r="N131" s="226"/>
      <c r="O131" s="166"/>
      <c r="P131" s="226"/>
      <c r="Q131" s="166"/>
      <c r="R131" s="226"/>
      <c r="S131" s="1"/>
      <c r="T131" s="1"/>
      <c r="U131" s="1"/>
      <c r="V131" s="4"/>
      <c r="W131" s="4"/>
      <c r="X131" s="4"/>
      <c r="Y131" s="4"/>
      <c r="Z131" s="4"/>
      <c r="AA131" s="4"/>
      <c r="AB131" s="1"/>
      <c r="AC131" s="1"/>
      <c r="AD131" s="1"/>
      <c r="AE131" s="1"/>
      <c r="AF131" s="1"/>
      <c r="AG131" s="1"/>
      <c r="AH131" s="1"/>
      <c r="AI131" s="1"/>
    </row>
    <row r="132" spans="1:35" s="2" customFormat="1" ht="11.5" x14ac:dyDescent="0.25">
      <c r="A132" s="1"/>
      <c r="B132" s="227"/>
      <c r="C132" s="227"/>
      <c r="D132" s="225"/>
      <c r="E132" s="225"/>
      <c r="F132" s="226"/>
      <c r="G132" s="166"/>
      <c r="H132" s="226"/>
      <c r="I132" s="166"/>
      <c r="J132" s="226"/>
      <c r="K132" s="166"/>
      <c r="L132" s="226"/>
      <c r="M132" s="166"/>
      <c r="N132" s="226"/>
      <c r="O132" s="166"/>
      <c r="P132" s="226"/>
      <c r="Q132" s="166"/>
      <c r="R132" s="226"/>
      <c r="S132" s="1"/>
      <c r="T132" s="1"/>
      <c r="U132" s="1"/>
      <c r="V132" s="4"/>
      <c r="W132" s="4"/>
      <c r="X132" s="4"/>
      <c r="Y132" s="4"/>
      <c r="Z132" s="4"/>
      <c r="AA132" s="4"/>
      <c r="AB132" s="1"/>
      <c r="AC132" s="1"/>
      <c r="AD132" s="1"/>
      <c r="AE132" s="1"/>
      <c r="AF132" s="1"/>
      <c r="AG132" s="1"/>
      <c r="AH132" s="1"/>
      <c r="AI132" s="1"/>
    </row>
    <row r="133" spans="1:35" s="2" customFormat="1" ht="11.5" x14ac:dyDescent="0.25">
      <c r="A133" s="1"/>
      <c r="B133" s="227"/>
      <c r="C133" s="227"/>
      <c r="D133" s="225"/>
      <c r="E133" s="225"/>
      <c r="F133" s="226"/>
      <c r="G133" s="166"/>
      <c r="H133" s="226"/>
      <c r="I133" s="166"/>
      <c r="J133" s="226"/>
      <c r="K133" s="166"/>
      <c r="L133" s="226"/>
      <c r="M133" s="166"/>
      <c r="N133" s="226"/>
      <c r="O133" s="166"/>
      <c r="P133" s="226"/>
      <c r="Q133" s="166"/>
      <c r="R133" s="226"/>
      <c r="S133" s="1"/>
      <c r="T133" s="1"/>
      <c r="U133" s="1"/>
      <c r="V133" s="4"/>
      <c r="W133" s="4"/>
      <c r="X133" s="4"/>
      <c r="Y133" s="4"/>
      <c r="Z133" s="4"/>
      <c r="AA133" s="4"/>
      <c r="AB133" s="1"/>
      <c r="AC133" s="1"/>
      <c r="AD133" s="1"/>
      <c r="AE133" s="1"/>
      <c r="AF133" s="1"/>
      <c r="AG133" s="1"/>
      <c r="AH133" s="1"/>
      <c r="AI133" s="1"/>
    </row>
    <row r="134" spans="1:35" s="2" customFormat="1" ht="11.5" x14ac:dyDescent="0.25">
      <c r="A134" s="1"/>
      <c r="B134" s="227"/>
      <c r="C134" s="227"/>
      <c r="D134" s="225"/>
      <c r="E134" s="225"/>
      <c r="F134" s="226"/>
      <c r="G134" s="166"/>
      <c r="H134" s="226"/>
      <c r="I134" s="166"/>
      <c r="J134" s="226"/>
      <c r="K134" s="166"/>
      <c r="L134" s="226"/>
      <c r="M134" s="166"/>
      <c r="N134" s="226"/>
      <c r="O134" s="166"/>
      <c r="P134" s="226"/>
      <c r="Q134" s="166"/>
      <c r="R134" s="226"/>
      <c r="S134" s="1"/>
      <c r="T134" s="1"/>
      <c r="U134" s="1"/>
      <c r="V134" s="4"/>
      <c r="W134" s="4"/>
      <c r="X134" s="4"/>
      <c r="Y134" s="4"/>
      <c r="Z134" s="4"/>
      <c r="AA134" s="4"/>
      <c r="AB134" s="1"/>
      <c r="AC134" s="1"/>
      <c r="AD134" s="1"/>
      <c r="AE134" s="1"/>
      <c r="AF134" s="1"/>
      <c r="AG134" s="1"/>
      <c r="AH134" s="1"/>
      <c r="AI134" s="1"/>
    </row>
    <row r="135" spans="1:35" s="2" customFormat="1" ht="11.5" x14ac:dyDescent="0.25">
      <c r="A135" s="1"/>
      <c r="B135" s="227"/>
      <c r="C135" s="227"/>
      <c r="D135" s="225"/>
      <c r="E135" s="225"/>
      <c r="F135" s="226"/>
      <c r="G135" s="166"/>
      <c r="H135" s="226"/>
      <c r="I135" s="166"/>
      <c r="J135" s="226"/>
      <c r="K135" s="166"/>
      <c r="L135" s="226"/>
      <c r="M135" s="166"/>
      <c r="N135" s="226"/>
      <c r="O135" s="166"/>
      <c r="P135" s="226"/>
      <c r="Q135" s="166"/>
      <c r="R135" s="226"/>
      <c r="S135" s="1"/>
      <c r="T135" s="1"/>
      <c r="U135" s="1"/>
      <c r="V135" s="4"/>
      <c r="W135" s="4"/>
      <c r="X135" s="4"/>
      <c r="Y135" s="4"/>
      <c r="Z135" s="4"/>
      <c r="AA135" s="4"/>
      <c r="AB135" s="1"/>
      <c r="AC135" s="1"/>
      <c r="AD135" s="1"/>
      <c r="AE135" s="1"/>
      <c r="AF135" s="1"/>
      <c r="AG135" s="1"/>
      <c r="AH135" s="1"/>
      <c r="AI135" s="1"/>
    </row>
    <row r="136" spans="1:35" s="2" customFormat="1" ht="11.5" x14ac:dyDescent="0.25">
      <c r="A136" s="1"/>
      <c r="B136" s="227"/>
      <c r="C136" s="227"/>
      <c r="D136" s="225"/>
      <c r="E136" s="225"/>
      <c r="F136" s="226"/>
      <c r="G136" s="166"/>
      <c r="H136" s="226"/>
      <c r="I136" s="166"/>
      <c r="J136" s="226"/>
      <c r="K136" s="166"/>
      <c r="L136" s="226"/>
      <c r="M136" s="166"/>
      <c r="N136" s="226"/>
      <c r="O136" s="166"/>
      <c r="P136" s="226"/>
      <c r="Q136" s="166"/>
      <c r="R136" s="226"/>
      <c r="S136" s="1"/>
      <c r="T136" s="1"/>
      <c r="U136" s="1"/>
      <c r="V136" s="4"/>
      <c r="W136" s="4"/>
      <c r="X136" s="4"/>
      <c r="Y136" s="4"/>
      <c r="Z136" s="4"/>
      <c r="AA136" s="4"/>
      <c r="AB136" s="1"/>
      <c r="AC136" s="1"/>
      <c r="AD136" s="1"/>
      <c r="AE136" s="1"/>
      <c r="AF136" s="1"/>
      <c r="AG136" s="1"/>
      <c r="AH136" s="1"/>
      <c r="AI136" s="1"/>
    </row>
    <row r="137" spans="1:35" s="2" customFormat="1" ht="11.5" x14ac:dyDescent="0.25">
      <c r="A137" s="1"/>
      <c r="B137" s="227"/>
      <c r="C137" s="227"/>
      <c r="D137" s="225"/>
      <c r="E137" s="225"/>
      <c r="F137" s="226"/>
      <c r="G137" s="166"/>
      <c r="H137" s="226"/>
      <c r="I137" s="166"/>
      <c r="J137" s="226"/>
      <c r="K137" s="166"/>
      <c r="L137" s="226"/>
      <c r="M137" s="166"/>
      <c r="N137" s="226"/>
      <c r="O137" s="166"/>
      <c r="P137" s="226"/>
      <c r="Q137" s="166"/>
      <c r="R137" s="226"/>
      <c r="S137" s="1"/>
      <c r="T137" s="1"/>
      <c r="U137" s="1"/>
      <c r="V137" s="4"/>
      <c r="W137" s="4"/>
      <c r="X137" s="4"/>
      <c r="Y137" s="4"/>
      <c r="Z137" s="4"/>
      <c r="AA137" s="4"/>
      <c r="AB137" s="1"/>
      <c r="AC137" s="1"/>
      <c r="AD137" s="1"/>
      <c r="AE137" s="1"/>
      <c r="AF137" s="1"/>
      <c r="AG137" s="1"/>
      <c r="AH137" s="1"/>
      <c r="AI137" s="1"/>
    </row>
    <row r="138" spans="1:35" s="2" customFormat="1" ht="11.5" x14ac:dyDescent="0.25">
      <c r="A138" s="1"/>
      <c r="B138" s="227"/>
      <c r="C138" s="227"/>
      <c r="D138" s="225"/>
      <c r="E138" s="225"/>
      <c r="F138" s="226"/>
      <c r="G138" s="166"/>
      <c r="H138" s="226"/>
      <c r="I138" s="166"/>
      <c r="J138" s="226"/>
      <c r="K138" s="166"/>
      <c r="L138" s="226"/>
      <c r="M138" s="166"/>
      <c r="N138" s="226"/>
      <c r="O138" s="166"/>
      <c r="P138" s="226"/>
      <c r="Q138" s="166"/>
      <c r="R138" s="226"/>
      <c r="S138" s="1"/>
      <c r="T138" s="1"/>
      <c r="U138" s="1"/>
      <c r="V138" s="4"/>
      <c r="W138" s="4"/>
      <c r="X138" s="4"/>
      <c r="Y138" s="4"/>
      <c r="Z138" s="4"/>
      <c r="AA138" s="4"/>
      <c r="AB138" s="1"/>
      <c r="AC138" s="1"/>
      <c r="AD138" s="1"/>
      <c r="AE138" s="1"/>
      <c r="AF138" s="1"/>
      <c r="AG138" s="1"/>
      <c r="AH138" s="1"/>
      <c r="AI138" s="1"/>
    </row>
    <row r="139" spans="1:35" s="2" customFormat="1" ht="11.5" x14ac:dyDescent="0.25">
      <c r="A139" s="1"/>
      <c r="B139" s="227"/>
      <c r="C139" s="227"/>
      <c r="D139" s="225"/>
      <c r="E139" s="225"/>
      <c r="F139" s="226"/>
      <c r="G139" s="166"/>
      <c r="H139" s="226"/>
      <c r="I139" s="166"/>
      <c r="J139" s="226"/>
      <c r="K139" s="166"/>
      <c r="L139" s="226"/>
      <c r="M139" s="166"/>
      <c r="N139" s="226"/>
      <c r="O139" s="166"/>
      <c r="P139" s="226"/>
      <c r="Q139" s="166"/>
      <c r="R139" s="226"/>
      <c r="S139" s="1"/>
      <c r="T139" s="1"/>
      <c r="U139" s="1"/>
      <c r="V139" s="4"/>
      <c r="W139" s="4"/>
      <c r="X139" s="4"/>
      <c r="Y139" s="4"/>
      <c r="Z139" s="4"/>
      <c r="AA139" s="4"/>
      <c r="AB139" s="1"/>
      <c r="AC139" s="1"/>
      <c r="AD139" s="1"/>
      <c r="AE139" s="1"/>
      <c r="AF139" s="1"/>
      <c r="AG139" s="1"/>
      <c r="AH139" s="1"/>
      <c r="AI139" s="1"/>
    </row>
    <row r="140" spans="1:35" s="2" customFormat="1" ht="11.5" x14ac:dyDescent="0.25">
      <c r="A140" s="1"/>
      <c r="B140" s="227"/>
      <c r="C140" s="227"/>
      <c r="D140" s="225"/>
      <c r="E140" s="225"/>
      <c r="F140" s="226"/>
      <c r="G140" s="166"/>
      <c r="H140" s="226"/>
      <c r="I140" s="166"/>
      <c r="J140" s="226"/>
      <c r="K140" s="166"/>
      <c r="L140" s="226"/>
      <c r="M140" s="166"/>
      <c r="N140" s="226"/>
      <c r="O140" s="166"/>
      <c r="P140" s="226"/>
      <c r="Q140" s="166"/>
      <c r="R140" s="226"/>
      <c r="S140" s="1"/>
      <c r="T140" s="1"/>
      <c r="U140" s="1"/>
      <c r="V140" s="4"/>
      <c r="W140" s="4"/>
      <c r="X140" s="4"/>
      <c r="Y140" s="4"/>
      <c r="Z140" s="4"/>
      <c r="AA140" s="4"/>
      <c r="AB140" s="1"/>
      <c r="AC140" s="1"/>
      <c r="AD140" s="1"/>
      <c r="AE140" s="1"/>
      <c r="AF140" s="1"/>
      <c r="AG140" s="1"/>
      <c r="AH140" s="1"/>
      <c r="AI140" s="1"/>
    </row>
    <row r="141" spans="1:35" s="2" customFormat="1" ht="11.5" x14ac:dyDescent="0.25">
      <c r="A141" s="1"/>
      <c r="B141" s="227"/>
      <c r="C141" s="227"/>
      <c r="D141" s="225"/>
      <c r="E141" s="225"/>
      <c r="F141" s="226"/>
      <c r="G141" s="166"/>
      <c r="H141" s="226"/>
      <c r="I141" s="166"/>
      <c r="J141" s="226"/>
      <c r="K141" s="166"/>
      <c r="L141" s="226"/>
      <c r="M141" s="166"/>
      <c r="N141" s="226"/>
      <c r="O141" s="166"/>
      <c r="P141" s="226"/>
      <c r="Q141" s="166"/>
      <c r="R141" s="226"/>
      <c r="S141" s="1"/>
      <c r="T141" s="1"/>
      <c r="U141" s="1"/>
      <c r="V141" s="4"/>
      <c r="W141" s="4"/>
      <c r="X141" s="4"/>
      <c r="Y141" s="4"/>
      <c r="Z141" s="4"/>
      <c r="AA141" s="4"/>
      <c r="AB141" s="1"/>
      <c r="AC141" s="1"/>
      <c r="AD141" s="1"/>
      <c r="AE141" s="1"/>
      <c r="AF141" s="1"/>
      <c r="AG141" s="1"/>
      <c r="AH141" s="1"/>
      <c r="AI141" s="1"/>
    </row>
    <row r="142" spans="1:35" s="2" customFormat="1" ht="11.5" x14ac:dyDescent="0.25">
      <c r="A142" s="1"/>
      <c r="B142" s="227"/>
      <c r="C142" s="227"/>
      <c r="D142" s="225"/>
      <c r="E142" s="225"/>
      <c r="F142" s="226"/>
      <c r="G142" s="166"/>
      <c r="H142" s="226"/>
      <c r="I142" s="166"/>
      <c r="J142" s="226"/>
      <c r="K142" s="166"/>
      <c r="L142" s="226"/>
      <c r="M142" s="166"/>
      <c r="N142" s="226"/>
      <c r="O142" s="166"/>
      <c r="P142" s="226"/>
      <c r="Q142" s="166"/>
      <c r="R142" s="226"/>
      <c r="S142" s="1"/>
      <c r="T142" s="1"/>
      <c r="U142" s="1"/>
      <c r="V142" s="4"/>
      <c r="W142" s="4"/>
      <c r="X142" s="4"/>
      <c r="Y142" s="4"/>
      <c r="Z142" s="4"/>
      <c r="AA142" s="4"/>
      <c r="AB142" s="1"/>
      <c r="AC142" s="1"/>
      <c r="AD142" s="1"/>
      <c r="AE142" s="1"/>
      <c r="AF142" s="1"/>
      <c r="AG142" s="1"/>
      <c r="AH142" s="1"/>
      <c r="AI142" s="1"/>
    </row>
    <row r="143" spans="1:35" s="2" customFormat="1" ht="11.5" x14ac:dyDescent="0.25">
      <c r="A143" s="1"/>
      <c r="B143" s="227"/>
      <c r="C143" s="227"/>
      <c r="D143" s="225"/>
      <c r="E143" s="225"/>
      <c r="F143" s="226"/>
      <c r="G143" s="166"/>
      <c r="H143" s="226"/>
      <c r="I143" s="166"/>
      <c r="J143" s="226"/>
      <c r="K143" s="166"/>
      <c r="L143" s="226"/>
      <c r="M143" s="166"/>
      <c r="N143" s="226"/>
      <c r="O143" s="166"/>
      <c r="P143" s="226"/>
      <c r="Q143" s="166"/>
      <c r="R143" s="226"/>
      <c r="S143" s="1"/>
      <c r="T143" s="1"/>
      <c r="U143" s="1"/>
      <c r="V143" s="4"/>
      <c r="W143" s="4"/>
      <c r="X143" s="4"/>
      <c r="Y143" s="4"/>
      <c r="Z143" s="4"/>
      <c r="AA143" s="4"/>
      <c r="AB143" s="1"/>
      <c r="AC143" s="1"/>
      <c r="AD143" s="1"/>
      <c r="AE143" s="1"/>
      <c r="AF143" s="1"/>
      <c r="AG143" s="1"/>
      <c r="AH143" s="1"/>
      <c r="AI143" s="1"/>
    </row>
    <row r="144" spans="1:35" s="2" customFormat="1" ht="11.5" x14ac:dyDescent="0.25">
      <c r="A144" s="1"/>
      <c r="B144" s="227"/>
      <c r="C144" s="227"/>
      <c r="D144" s="225"/>
      <c r="E144" s="225"/>
      <c r="F144" s="226"/>
      <c r="G144" s="166"/>
      <c r="H144" s="226"/>
      <c r="I144" s="166"/>
      <c r="J144" s="226"/>
      <c r="K144" s="166"/>
      <c r="L144" s="226"/>
      <c r="M144" s="166"/>
      <c r="N144" s="226"/>
      <c r="O144" s="166"/>
      <c r="P144" s="226"/>
      <c r="Q144" s="166"/>
      <c r="R144" s="226"/>
      <c r="S144" s="1"/>
      <c r="T144" s="1"/>
      <c r="U144" s="1"/>
      <c r="V144" s="4"/>
      <c r="W144" s="4"/>
      <c r="X144" s="4"/>
      <c r="Y144" s="4"/>
      <c r="Z144" s="4"/>
      <c r="AA144" s="4"/>
      <c r="AB144" s="1"/>
      <c r="AC144" s="1"/>
      <c r="AD144" s="1"/>
      <c r="AE144" s="1"/>
      <c r="AF144" s="1"/>
      <c r="AG144" s="1"/>
      <c r="AH144" s="1"/>
      <c r="AI144" s="1"/>
    </row>
    <row r="145" spans="1:35" s="2" customFormat="1" ht="11.5" x14ac:dyDescent="0.25">
      <c r="A145" s="1"/>
      <c r="B145" s="227"/>
      <c r="C145" s="227"/>
      <c r="D145" s="225"/>
      <c r="E145" s="225"/>
      <c r="F145" s="226"/>
      <c r="G145" s="166"/>
      <c r="H145" s="226"/>
      <c r="I145" s="166"/>
      <c r="J145" s="226"/>
      <c r="K145" s="166"/>
      <c r="L145" s="226"/>
      <c r="M145" s="166"/>
      <c r="N145" s="226"/>
      <c r="O145" s="166"/>
      <c r="P145" s="226"/>
      <c r="Q145" s="166"/>
      <c r="R145" s="226"/>
      <c r="S145" s="1"/>
      <c r="T145" s="1"/>
      <c r="U145" s="1"/>
      <c r="V145" s="4"/>
      <c r="W145" s="4"/>
      <c r="X145" s="4"/>
      <c r="Y145" s="4"/>
      <c r="Z145" s="4"/>
      <c r="AA145" s="4"/>
      <c r="AB145" s="1"/>
      <c r="AC145" s="1"/>
      <c r="AD145" s="1"/>
      <c r="AE145" s="1"/>
      <c r="AF145" s="1"/>
      <c r="AG145" s="1"/>
      <c r="AH145" s="1"/>
      <c r="AI145" s="1"/>
    </row>
    <row r="146" spans="1:35" s="2" customFormat="1" ht="11.5" x14ac:dyDescent="0.25">
      <c r="A146" s="1"/>
      <c r="B146" s="227"/>
      <c r="C146" s="227"/>
      <c r="D146" s="225"/>
      <c r="E146" s="225"/>
      <c r="F146" s="226"/>
      <c r="G146" s="166"/>
      <c r="H146" s="226"/>
      <c r="I146" s="166"/>
      <c r="J146" s="226"/>
      <c r="K146" s="166"/>
      <c r="L146" s="226"/>
      <c r="M146" s="166"/>
      <c r="N146" s="226"/>
      <c r="O146" s="166"/>
      <c r="P146" s="226"/>
      <c r="Q146" s="166"/>
      <c r="R146" s="226"/>
      <c r="S146" s="1"/>
      <c r="T146" s="1"/>
      <c r="U146" s="1"/>
      <c r="V146" s="4"/>
      <c r="W146" s="4"/>
      <c r="X146" s="4"/>
      <c r="Y146" s="4"/>
      <c r="Z146" s="4"/>
      <c r="AA146" s="4"/>
      <c r="AB146" s="1"/>
      <c r="AC146" s="1"/>
      <c r="AD146" s="1"/>
      <c r="AE146" s="1"/>
      <c r="AF146" s="1"/>
      <c r="AG146" s="1"/>
      <c r="AH146" s="1"/>
      <c r="AI146" s="1"/>
    </row>
    <row r="147" spans="1:35" s="2" customFormat="1" ht="11.5" x14ac:dyDescent="0.25">
      <c r="A147" s="1"/>
      <c r="B147" s="227"/>
      <c r="C147" s="227"/>
      <c r="D147" s="225"/>
      <c r="E147" s="225"/>
      <c r="F147" s="226"/>
      <c r="G147" s="166"/>
      <c r="H147" s="226"/>
      <c r="I147" s="166"/>
      <c r="J147" s="226"/>
      <c r="K147" s="166"/>
      <c r="L147" s="226"/>
      <c r="M147" s="166"/>
      <c r="N147" s="226"/>
      <c r="O147" s="166"/>
      <c r="P147" s="226"/>
      <c r="Q147" s="166"/>
      <c r="R147" s="226"/>
      <c r="S147" s="1"/>
      <c r="T147" s="1"/>
      <c r="U147" s="1"/>
      <c r="V147" s="4"/>
      <c r="W147" s="4"/>
      <c r="X147" s="4"/>
      <c r="Y147" s="4"/>
      <c r="Z147" s="4"/>
      <c r="AA147" s="4"/>
      <c r="AB147" s="1"/>
      <c r="AC147" s="1"/>
      <c r="AD147" s="1"/>
      <c r="AE147" s="1"/>
      <c r="AF147" s="1"/>
      <c r="AG147" s="1"/>
      <c r="AH147" s="1"/>
      <c r="AI147" s="1"/>
    </row>
    <row r="148" spans="1:35" s="2" customFormat="1" ht="11.5" x14ac:dyDescent="0.25">
      <c r="A148" s="1"/>
      <c r="B148" s="227"/>
      <c r="C148" s="227"/>
      <c r="D148" s="225"/>
      <c r="E148" s="225"/>
      <c r="F148" s="226"/>
      <c r="G148" s="166"/>
      <c r="H148" s="226"/>
      <c r="I148" s="166"/>
      <c r="J148" s="226"/>
      <c r="K148" s="166"/>
      <c r="L148" s="226"/>
      <c r="M148" s="166"/>
      <c r="N148" s="226"/>
      <c r="O148" s="166"/>
      <c r="P148" s="226"/>
      <c r="Q148" s="166"/>
      <c r="R148" s="226"/>
      <c r="S148" s="1"/>
      <c r="T148" s="1"/>
      <c r="U148" s="1"/>
      <c r="V148" s="4"/>
      <c r="W148" s="4"/>
      <c r="X148" s="4"/>
      <c r="Y148" s="4"/>
      <c r="Z148" s="4"/>
      <c r="AA148" s="4"/>
      <c r="AB148" s="1"/>
      <c r="AC148" s="1"/>
      <c r="AD148" s="1"/>
      <c r="AE148" s="1"/>
      <c r="AF148" s="1"/>
      <c r="AG148" s="1"/>
      <c r="AH148" s="1"/>
      <c r="AI148" s="1"/>
    </row>
    <row r="149" spans="1:35" s="2" customFormat="1" ht="11.5" x14ac:dyDescent="0.25">
      <c r="A149" s="1"/>
      <c r="B149" s="227"/>
      <c r="C149" s="227"/>
      <c r="D149" s="225"/>
      <c r="E149" s="225"/>
      <c r="F149" s="226"/>
      <c r="G149" s="166"/>
      <c r="H149" s="226"/>
      <c r="I149" s="166"/>
      <c r="J149" s="226"/>
      <c r="K149" s="166"/>
      <c r="L149" s="226"/>
      <c r="M149" s="166"/>
      <c r="N149" s="226"/>
      <c r="O149" s="166"/>
      <c r="P149" s="226"/>
      <c r="Q149" s="166"/>
      <c r="R149" s="226"/>
      <c r="S149" s="1"/>
      <c r="T149" s="1"/>
      <c r="U149" s="1"/>
      <c r="V149" s="4"/>
      <c r="W149" s="4"/>
      <c r="X149" s="4"/>
      <c r="Y149" s="4"/>
      <c r="Z149" s="4"/>
      <c r="AA149" s="4"/>
      <c r="AB149" s="1"/>
      <c r="AC149" s="1"/>
      <c r="AD149" s="1"/>
      <c r="AE149" s="1"/>
      <c r="AF149" s="1"/>
      <c r="AG149" s="1"/>
      <c r="AH149" s="1"/>
      <c r="AI149" s="1"/>
    </row>
    <row r="150" spans="1:35" s="2" customFormat="1" ht="11.5" x14ac:dyDescent="0.25">
      <c r="A150" s="1"/>
      <c r="B150" s="227"/>
      <c r="C150" s="227"/>
      <c r="D150" s="225"/>
      <c r="E150" s="225"/>
      <c r="F150" s="226"/>
      <c r="G150" s="166"/>
      <c r="H150" s="226"/>
      <c r="I150" s="166"/>
      <c r="J150" s="226"/>
      <c r="K150" s="166"/>
      <c r="L150" s="226"/>
      <c r="M150" s="166"/>
      <c r="N150" s="226"/>
      <c r="O150" s="166"/>
      <c r="P150" s="226"/>
      <c r="Q150" s="166"/>
      <c r="R150" s="226"/>
      <c r="S150" s="1"/>
      <c r="T150" s="1"/>
      <c r="U150" s="1"/>
      <c r="V150" s="4"/>
      <c r="W150" s="4"/>
      <c r="X150" s="4"/>
      <c r="Y150" s="4"/>
      <c r="Z150" s="4"/>
      <c r="AA150" s="4"/>
      <c r="AB150" s="1"/>
      <c r="AC150" s="1"/>
      <c r="AD150" s="1"/>
      <c r="AE150" s="1"/>
      <c r="AF150" s="1"/>
      <c r="AG150" s="1"/>
      <c r="AH150" s="1"/>
      <c r="AI150" s="1"/>
    </row>
    <row r="151" spans="1:35" s="2" customFormat="1" ht="11.5" x14ac:dyDescent="0.25">
      <c r="A151" s="1"/>
      <c r="B151" s="227"/>
      <c r="C151" s="227"/>
      <c r="D151" s="225"/>
      <c r="E151" s="225"/>
      <c r="F151" s="226"/>
      <c r="G151" s="166"/>
      <c r="H151" s="226"/>
      <c r="I151" s="166"/>
      <c r="J151" s="226"/>
      <c r="K151" s="166"/>
      <c r="L151" s="226"/>
      <c r="M151" s="166"/>
      <c r="N151" s="226"/>
      <c r="O151" s="166"/>
      <c r="P151" s="226"/>
      <c r="Q151" s="166"/>
      <c r="R151" s="226"/>
      <c r="S151" s="1"/>
      <c r="T151" s="1"/>
      <c r="U151" s="1"/>
      <c r="V151" s="4"/>
      <c r="W151" s="4"/>
      <c r="X151" s="4"/>
      <c r="Y151" s="4"/>
      <c r="Z151" s="4"/>
      <c r="AA151" s="4"/>
      <c r="AB151" s="1"/>
      <c r="AC151" s="1"/>
      <c r="AD151" s="1"/>
      <c r="AE151" s="1"/>
      <c r="AF151" s="1"/>
      <c r="AG151" s="1"/>
      <c r="AH151" s="1"/>
      <c r="AI151" s="1"/>
    </row>
    <row r="152" spans="1:35" s="2" customFormat="1" ht="11.5" x14ac:dyDescent="0.25">
      <c r="A152" s="1"/>
      <c r="B152" s="227"/>
      <c r="C152" s="227"/>
      <c r="D152" s="225"/>
      <c r="E152" s="225"/>
      <c r="F152" s="226"/>
      <c r="G152" s="166"/>
      <c r="H152" s="226"/>
      <c r="I152" s="166"/>
      <c r="J152" s="226"/>
      <c r="K152" s="166"/>
      <c r="L152" s="226"/>
      <c r="M152" s="166"/>
      <c r="N152" s="226"/>
      <c r="O152" s="166"/>
      <c r="P152" s="226"/>
      <c r="Q152" s="166"/>
      <c r="R152" s="226"/>
      <c r="S152" s="1"/>
      <c r="T152" s="1"/>
      <c r="U152" s="1"/>
      <c r="V152" s="4"/>
      <c r="W152" s="4"/>
      <c r="X152" s="4"/>
      <c r="Y152" s="4"/>
      <c r="Z152" s="4"/>
      <c r="AA152" s="4"/>
      <c r="AB152" s="1"/>
      <c r="AC152" s="1"/>
      <c r="AD152" s="1"/>
      <c r="AE152" s="1"/>
      <c r="AF152" s="1"/>
      <c r="AG152" s="1"/>
      <c r="AH152" s="1"/>
      <c r="AI152" s="1"/>
    </row>
    <row r="153" spans="1:35" s="2" customFormat="1" ht="11.5" x14ac:dyDescent="0.25">
      <c r="A153" s="1"/>
      <c r="B153" s="227"/>
      <c r="C153" s="227"/>
      <c r="D153" s="225"/>
      <c r="E153" s="225"/>
      <c r="F153" s="226"/>
      <c r="G153" s="166"/>
      <c r="H153" s="226"/>
      <c r="I153" s="166"/>
      <c r="J153" s="226"/>
      <c r="K153" s="166"/>
      <c r="L153" s="226"/>
      <c r="M153" s="166"/>
      <c r="N153" s="226"/>
      <c r="O153" s="166"/>
      <c r="P153" s="226"/>
      <c r="Q153" s="166"/>
      <c r="R153" s="226"/>
      <c r="S153" s="1"/>
      <c r="T153" s="1"/>
      <c r="U153" s="1"/>
      <c r="V153" s="4"/>
      <c r="W153" s="4"/>
      <c r="X153" s="4"/>
      <c r="Y153" s="4"/>
      <c r="Z153" s="4"/>
      <c r="AA153" s="4"/>
      <c r="AB153" s="1"/>
      <c r="AC153" s="1"/>
      <c r="AD153" s="1"/>
      <c r="AE153" s="1"/>
      <c r="AF153" s="1"/>
      <c r="AG153" s="1"/>
      <c r="AH153" s="1"/>
      <c r="AI153" s="1"/>
    </row>
    <row r="154" spans="1:35" s="2" customFormat="1" ht="11.5" x14ac:dyDescent="0.25">
      <c r="A154" s="1"/>
      <c r="B154" s="227"/>
      <c r="C154" s="227"/>
      <c r="D154" s="225"/>
      <c r="E154" s="225"/>
      <c r="F154" s="226"/>
      <c r="G154" s="166"/>
      <c r="H154" s="226"/>
      <c r="I154" s="166"/>
      <c r="J154" s="226"/>
      <c r="K154" s="166"/>
      <c r="L154" s="226"/>
      <c r="M154" s="166"/>
      <c r="N154" s="226"/>
      <c r="O154" s="166"/>
      <c r="P154" s="226"/>
      <c r="Q154" s="166"/>
      <c r="R154" s="226"/>
      <c r="S154" s="1"/>
      <c r="T154" s="1"/>
      <c r="U154" s="1"/>
      <c r="V154" s="4"/>
      <c r="W154" s="4"/>
      <c r="X154" s="4"/>
      <c r="Y154" s="4"/>
      <c r="Z154" s="4"/>
      <c r="AA154" s="4"/>
      <c r="AB154" s="1"/>
      <c r="AC154" s="1"/>
      <c r="AD154" s="1"/>
      <c r="AE154" s="1"/>
      <c r="AF154" s="1"/>
      <c r="AG154" s="1"/>
      <c r="AH154" s="1"/>
      <c r="AI154" s="1"/>
    </row>
    <row r="155" spans="1:35" s="2" customFormat="1" ht="11.5" x14ac:dyDescent="0.25">
      <c r="A155" s="1"/>
      <c r="B155" s="227"/>
      <c r="C155" s="227"/>
      <c r="D155" s="225"/>
      <c r="E155" s="225"/>
      <c r="F155" s="226"/>
      <c r="G155" s="166"/>
      <c r="H155" s="226"/>
      <c r="I155" s="166"/>
      <c r="J155" s="226"/>
      <c r="K155" s="166"/>
      <c r="L155" s="226"/>
      <c r="M155" s="166"/>
      <c r="N155" s="226"/>
      <c r="O155" s="166"/>
      <c r="P155" s="226"/>
      <c r="Q155" s="166"/>
      <c r="R155" s="226"/>
      <c r="S155" s="1"/>
      <c r="T155" s="1"/>
      <c r="U155" s="1"/>
      <c r="V155" s="4"/>
      <c r="W155" s="4"/>
      <c r="X155" s="4"/>
      <c r="Y155" s="4"/>
      <c r="Z155" s="4"/>
      <c r="AA155" s="4"/>
      <c r="AB155" s="1"/>
      <c r="AC155" s="1"/>
      <c r="AD155" s="1"/>
      <c r="AE155" s="1"/>
      <c r="AF155" s="1"/>
      <c r="AG155" s="1"/>
      <c r="AH155" s="1"/>
      <c r="AI155" s="1"/>
    </row>
    <row r="156" spans="1:35" s="2" customFormat="1" ht="11.5" x14ac:dyDescent="0.25">
      <c r="A156" s="1"/>
      <c r="B156" s="227"/>
      <c r="C156" s="227"/>
      <c r="D156" s="225"/>
      <c r="E156" s="225"/>
      <c r="F156" s="226"/>
      <c r="G156" s="166"/>
      <c r="H156" s="226"/>
      <c r="I156" s="166"/>
      <c r="J156" s="226"/>
      <c r="K156" s="166"/>
      <c r="L156" s="226"/>
      <c r="M156" s="166"/>
      <c r="N156" s="226"/>
      <c r="O156" s="166"/>
      <c r="P156" s="226"/>
      <c r="Q156" s="166"/>
      <c r="R156" s="226"/>
      <c r="S156" s="1"/>
      <c r="T156" s="1"/>
      <c r="U156" s="1"/>
      <c r="V156" s="4"/>
      <c r="W156" s="4"/>
      <c r="X156" s="4"/>
      <c r="Y156" s="4"/>
      <c r="Z156" s="4"/>
      <c r="AA156" s="4"/>
      <c r="AB156" s="1"/>
      <c r="AC156" s="1"/>
      <c r="AD156" s="1"/>
      <c r="AE156" s="1"/>
      <c r="AF156" s="1"/>
      <c r="AG156" s="1"/>
      <c r="AH156" s="1"/>
      <c r="AI156" s="1"/>
    </row>
    <row r="157" spans="1:35" s="2" customFormat="1" ht="11.5" x14ac:dyDescent="0.25">
      <c r="A157" s="1"/>
      <c r="B157" s="227"/>
      <c r="C157" s="227"/>
      <c r="D157" s="225"/>
      <c r="E157" s="225"/>
      <c r="F157" s="226"/>
      <c r="G157" s="166"/>
      <c r="H157" s="226"/>
      <c r="I157" s="166"/>
      <c r="J157" s="226"/>
      <c r="K157" s="166"/>
      <c r="L157" s="226"/>
      <c r="M157" s="166"/>
      <c r="N157" s="226"/>
      <c r="O157" s="166"/>
      <c r="P157" s="226"/>
      <c r="Q157" s="166"/>
      <c r="R157" s="226"/>
      <c r="S157" s="1"/>
      <c r="T157" s="1"/>
      <c r="U157" s="1"/>
      <c r="V157" s="4"/>
      <c r="W157" s="4"/>
      <c r="X157" s="4"/>
      <c r="Y157" s="4"/>
      <c r="Z157" s="4"/>
      <c r="AA157" s="4"/>
      <c r="AB157" s="1"/>
      <c r="AC157" s="1"/>
      <c r="AD157" s="1"/>
      <c r="AE157" s="1"/>
      <c r="AF157" s="1"/>
      <c r="AG157" s="1"/>
      <c r="AH157" s="1"/>
      <c r="AI157" s="1"/>
    </row>
    <row r="158" spans="1:35" s="2" customFormat="1" ht="11.5" x14ac:dyDescent="0.25">
      <c r="A158" s="1"/>
      <c r="B158" s="227"/>
      <c r="C158" s="227"/>
      <c r="D158" s="225"/>
      <c r="E158" s="225"/>
      <c r="F158" s="226"/>
      <c r="G158" s="166"/>
      <c r="H158" s="226"/>
      <c r="I158" s="166"/>
      <c r="J158" s="226"/>
      <c r="K158" s="166"/>
      <c r="L158" s="226"/>
      <c r="M158" s="166"/>
      <c r="N158" s="226"/>
      <c r="O158" s="166"/>
      <c r="P158" s="226"/>
      <c r="Q158" s="166"/>
      <c r="R158" s="226"/>
      <c r="S158" s="1"/>
      <c r="T158" s="1"/>
      <c r="U158" s="1"/>
      <c r="V158" s="4"/>
      <c r="W158" s="4"/>
      <c r="X158" s="4"/>
      <c r="Y158" s="4"/>
      <c r="Z158" s="4"/>
      <c r="AA158" s="4"/>
      <c r="AB158" s="1"/>
      <c r="AC158" s="1"/>
      <c r="AD158" s="1"/>
      <c r="AE158" s="1"/>
      <c r="AF158" s="1"/>
      <c r="AG158" s="1"/>
      <c r="AH158" s="1"/>
      <c r="AI158" s="1"/>
    </row>
    <row r="159" spans="1:35" s="2" customFormat="1" ht="11.5" x14ac:dyDescent="0.25">
      <c r="A159" s="1"/>
      <c r="B159" s="227"/>
      <c r="C159" s="227"/>
      <c r="D159" s="225"/>
      <c r="E159" s="225"/>
      <c r="F159" s="226"/>
      <c r="G159" s="166"/>
      <c r="H159" s="226"/>
      <c r="I159" s="166"/>
      <c r="J159" s="226"/>
      <c r="K159" s="166"/>
      <c r="L159" s="226"/>
      <c r="M159" s="166"/>
      <c r="N159" s="226"/>
      <c r="O159" s="166"/>
      <c r="P159" s="226"/>
      <c r="Q159" s="166"/>
      <c r="R159" s="226"/>
      <c r="S159" s="1"/>
      <c r="T159" s="1"/>
      <c r="U159" s="1"/>
      <c r="V159" s="4"/>
      <c r="W159" s="4"/>
      <c r="X159" s="4"/>
      <c r="Y159" s="4"/>
      <c r="Z159" s="4"/>
      <c r="AA159" s="4"/>
      <c r="AB159" s="1"/>
      <c r="AC159" s="1"/>
      <c r="AD159" s="1"/>
      <c r="AE159" s="1"/>
      <c r="AF159" s="1"/>
      <c r="AG159" s="1"/>
      <c r="AH159" s="1"/>
      <c r="AI159" s="1"/>
    </row>
    <row r="160" spans="1:35" s="2" customFormat="1" ht="11.5" x14ac:dyDescent="0.25">
      <c r="A160" s="1"/>
      <c r="B160" s="227"/>
      <c r="C160" s="227"/>
      <c r="D160" s="225"/>
      <c r="E160" s="225"/>
      <c r="F160" s="226"/>
      <c r="G160" s="166"/>
      <c r="H160" s="226"/>
      <c r="I160" s="166"/>
      <c r="J160" s="226"/>
      <c r="K160" s="166"/>
      <c r="L160" s="226"/>
      <c r="M160" s="166"/>
      <c r="N160" s="226"/>
      <c r="O160" s="166"/>
      <c r="P160" s="226"/>
      <c r="Q160" s="166"/>
      <c r="R160" s="226"/>
      <c r="S160" s="1"/>
      <c r="T160" s="1"/>
      <c r="U160" s="1"/>
      <c r="V160" s="4"/>
      <c r="W160" s="4"/>
      <c r="X160" s="4"/>
      <c r="Y160" s="4"/>
      <c r="Z160" s="4"/>
      <c r="AA160" s="4"/>
      <c r="AB160" s="1"/>
      <c r="AC160" s="1"/>
      <c r="AD160" s="1"/>
      <c r="AE160" s="1"/>
      <c r="AF160" s="1"/>
      <c r="AG160" s="1"/>
      <c r="AH160" s="1"/>
      <c r="AI160" s="1"/>
    </row>
    <row r="161" spans="1:35" s="2" customFormat="1" ht="11.5" x14ac:dyDescent="0.25">
      <c r="A161" s="1"/>
      <c r="B161" s="227"/>
      <c r="C161" s="227"/>
      <c r="D161" s="225"/>
      <c r="E161" s="225"/>
      <c r="F161" s="226"/>
      <c r="G161" s="166"/>
      <c r="H161" s="226"/>
      <c r="I161" s="166"/>
      <c r="J161" s="226"/>
      <c r="K161" s="166"/>
      <c r="L161" s="226"/>
      <c r="M161" s="166"/>
      <c r="N161" s="226"/>
      <c r="O161" s="166"/>
      <c r="P161" s="226"/>
      <c r="Q161" s="166"/>
      <c r="R161" s="226"/>
      <c r="S161" s="1"/>
      <c r="T161" s="1"/>
      <c r="U161" s="1"/>
      <c r="V161" s="4"/>
      <c r="W161" s="4"/>
      <c r="X161" s="4"/>
      <c r="Y161" s="4"/>
      <c r="Z161" s="4"/>
      <c r="AA161" s="4"/>
      <c r="AB161" s="1"/>
      <c r="AC161" s="1"/>
      <c r="AD161" s="1"/>
      <c r="AE161" s="1"/>
      <c r="AF161" s="1"/>
      <c r="AG161" s="1"/>
      <c r="AH161" s="1"/>
      <c r="AI161" s="1"/>
    </row>
    <row r="162" spans="1:35" s="2" customFormat="1" ht="11.5" x14ac:dyDescent="0.25">
      <c r="A162" s="1"/>
      <c r="B162" s="227"/>
      <c r="C162" s="227"/>
      <c r="D162" s="225"/>
      <c r="E162" s="225"/>
      <c r="F162" s="226"/>
      <c r="G162" s="166"/>
      <c r="H162" s="226"/>
      <c r="I162" s="166"/>
      <c r="J162" s="226"/>
      <c r="K162" s="166"/>
      <c r="L162" s="226"/>
      <c r="M162" s="166"/>
      <c r="N162" s="226"/>
      <c r="O162" s="166"/>
      <c r="P162" s="226"/>
      <c r="Q162" s="166"/>
      <c r="R162" s="226"/>
      <c r="S162" s="1"/>
      <c r="T162" s="1"/>
      <c r="U162" s="1"/>
      <c r="V162" s="4"/>
      <c r="W162" s="4"/>
      <c r="X162" s="4"/>
      <c r="Y162" s="4"/>
      <c r="Z162" s="4"/>
      <c r="AA162" s="4"/>
      <c r="AB162" s="1"/>
      <c r="AC162" s="1"/>
      <c r="AD162" s="1"/>
      <c r="AE162" s="1"/>
      <c r="AF162" s="1"/>
      <c r="AG162" s="1"/>
      <c r="AH162" s="1"/>
      <c r="AI162" s="1"/>
    </row>
    <row r="163" spans="1:35" s="2" customFormat="1" ht="11.5" x14ac:dyDescent="0.25">
      <c r="A163" s="1"/>
      <c r="B163" s="227"/>
      <c r="C163" s="227"/>
      <c r="D163" s="225"/>
      <c r="E163" s="225"/>
      <c r="F163" s="226"/>
      <c r="G163" s="166"/>
      <c r="H163" s="226"/>
      <c r="I163" s="166"/>
      <c r="J163" s="226"/>
      <c r="K163" s="166"/>
      <c r="L163" s="226"/>
      <c r="M163" s="166"/>
      <c r="N163" s="226"/>
      <c r="O163" s="166"/>
      <c r="P163" s="226"/>
      <c r="Q163" s="166"/>
      <c r="R163" s="226"/>
      <c r="S163" s="1"/>
      <c r="T163" s="1"/>
      <c r="U163" s="1"/>
      <c r="V163" s="4"/>
      <c r="W163" s="4"/>
      <c r="X163" s="4"/>
      <c r="Y163" s="4"/>
      <c r="Z163" s="4"/>
      <c r="AA163" s="4"/>
      <c r="AB163" s="1"/>
      <c r="AC163" s="1"/>
      <c r="AD163" s="1"/>
      <c r="AE163" s="1"/>
      <c r="AF163" s="1"/>
      <c r="AG163" s="1"/>
      <c r="AH163" s="1"/>
      <c r="AI163" s="1"/>
    </row>
    <row r="164" spans="1:35" s="2" customFormat="1" ht="11.5" x14ac:dyDescent="0.25">
      <c r="A164" s="1"/>
      <c r="B164" s="227"/>
      <c r="C164" s="227"/>
      <c r="D164" s="225"/>
      <c r="E164" s="225"/>
      <c r="F164" s="226"/>
      <c r="G164" s="166"/>
      <c r="H164" s="226"/>
      <c r="I164" s="166"/>
      <c r="J164" s="226"/>
      <c r="K164" s="166"/>
      <c r="L164" s="226"/>
      <c r="M164" s="166"/>
      <c r="N164" s="226"/>
      <c r="O164" s="166"/>
      <c r="P164" s="226"/>
      <c r="Q164" s="166"/>
      <c r="R164" s="226"/>
      <c r="S164" s="1"/>
      <c r="T164" s="1"/>
      <c r="U164" s="1"/>
      <c r="V164" s="4"/>
      <c r="W164" s="4"/>
      <c r="X164" s="4"/>
      <c r="Y164" s="4"/>
      <c r="Z164" s="4"/>
      <c r="AA164" s="4"/>
      <c r="AB164" s="1"/>
      <c r="AC164" s="1"/>
      <c r="AD164" s="1"/>
      <c r="AE164" s="1"/>
      <c r="AF164" s="1"/>
      <c r="AG164" s="1"/>
      <c r="AH164" s="1"/>
      <c r="AI164" s="1"/>
    </row>
    <row r="165" spans="1:35" s="2" customFormat="1" ht="11.5" x14ac:dyDescent="0.25">
      <c r="A165" s="1"/>
      <c r="B165" s="227"/>
      <c r="C165" s="227"/>
      <c r="D165" s="225"/>
      <c r="E165" s="225"/>
      <c r="F165" s="226"/>
      <c r="G165" s="166"/>
      <c r="H165" s="226"/>
      <c r="I165" s="166"/>
      <c r="J165" s="226"/>
      <c r="K165" s="166"/>
      <c r="L165" s="226"/>
      <c r="M165" s="166"/>
      <c r="N165" s="226"/>
      <c r="O165" s="166"/>
      <c r="P165" s="226"/>
      <c r="Q165" s="166"/>
      <c r="R165" s="226"/>
      <c r="S165" s="1"/>
      <c r="T165" s="1"/>
      <c r="U165" s="1"/>
      <c r="V165" s="4"/>
      <c r="W165" s="4"/>
      <c r="X165" s="4"/>
      <c r="Y165" s="4"/>
      <c r="Z165" s="4"/>
      <c r="AA165" s="4"/>
      <c r="AB165" s="1"/>
      <c r="AC165" s="1"/>
      <c r="AD165" s="1"/>
      <c r="AE165" s="1"/>
      <c r="AF165" s="1"/>
      <c r="AG165" s="1"/>
      <c r="AH165" s="1"/>
      <c r="AI165" s="1"/>
    </row>
    <row r="166" spans="1:35" s="2" customFormat="1" ht="11.5" x14ac:dyDescent="0.25">
      <c r="A166" s="1"/>
      <c r="B166" s="227"/>
      <c r="C166" s="227"/>
      <c r="D166" s="225"/>
      <c r="E166" s="225"/>
      <c r="F166" s="226"/>
      <c r="G166" s="166"/>
      <c r="H166" s="226"/>
      <c r="I166" s="166"/>
      <c r="J166" s="226"/>
      <c r="K166" s="166"/>
      <c r="L166" s="226"/>
      <c r="M166" s="166"/>
      <c r="N166" s="226"/>
      <c r="O166" s="166"/>
      <c r="P166" s="226"/>
      <c r="Q166" s="166"/>
      <c r="R166" s="226"/>
      <c r="S166" s="1"/>
      <c r="T166" s="1"/>
      <c r="U166" s="1"/>
      <c r="V166" s="4"/>
      <c r="W166" s="4"/>
      <c r="X166" s="4"/>
      <c r="Y166" s="4"/>
      <c r="Z166" s="4"/>
      <c r="AA166" s="4"/>
      <c r="AB166" s="1"/>
      <c r="AC166" s="1"/>
      <c r="AD166" s="1"/>
      <c r="AE166" s="1"/>
      <c r="AF166" s="1"/>
      <c r="AG166" s="1"/>
      <c r="AH166" s="1"/>
      <c r="AI166" s="1"/>
    </row>
    <row r="167" spans="1:35" s="2" customFormat="1" ht="11.5" x14ac:dyDescent="0.25">
      <c r="A167" s="1"/>
      <c r="B167" s="227"/>
      <c r="C167" s="227"/>
      <c r="D167" s="225"/>
      <c r="E167" s="225"/>
      <c r="F167" s="226"/>
      <c r="G167" s="166"/>
      <c r="H167" s="226"/>
      <c r="I167" s="166"/>
      <c r="J167" s="226"/>
      <c r="K167" s="166"/>
      <c r="L167" s="226"/>
      <c r="M167" s="166"/>
      <c r="N167" s="226"/>
      <c r="O167" s="166"/>
      <c r="P167" s="226"/>
      <c r="Q167" s="166"/>
      <c r="R167" s="226"/>
      <c r="S167" s="1"/>
      <c r="T167" s="1"/>
      <c r="U167" s="1"/>
      <c r="V167" s="4"/>
      <c r="W167" s="4"/>
      <c r="X167" s="4"/>
      <c r="Y167" s="4"/>
      <c r="Z167" s="4"/>
      <c r="AA167" s="4"/>
      <c r="AB167" s="1"/>
      <c r="AC167" s="1"/>
      <c r="AD167" s="1"/>
      <c r="AE167" s="1"/>
      <c r="AF167" s="1"/>
      <c r="AG167" s="1"/>
      <c r="AH167" s="1"/>
      <c r="AI167" s="1"/>
    </row>
    <row r="168" spans="1:35" s="2" customFormat="1" ht="11.5" x14ac:dyDescent="0.25">
      <c r="A168" s="1"/>
      <c r="B168" s="227"/>
      <c r="C168" s="227"/>
      <c r="D168" s="225"/>
      <c r="E168" s="225"/>
      <c r="F168" s="226"/>
      <c r="G168" s="166"/>
      <c r="H168" s="226"/>
      <c r="I168" s="166"/>
      <c r="J168" s="226"/>
      <c r="K168" s="166"/>
      <c r="L168" s="226"/>
      <c r="M168" s="166"/>
      <c r="N168" s="226"/>
      <c r="O168" s="166"/>
      <c r="P168" s="226"/>
      <c r="Q168" s="166"/>
      <c r="R168" s="226"/>
      <c r="S168" s="1"/>
      <c r="T168" s="1"/>
      <c r="U168" s="1"/>
      <c r="V168" s="4"/>
      <c r="W168" s="4"/>
      <c r="X168" s="4"/>
      <c r="Y168" s="4"/>
      <c r="Z168" s="4"/>
      <c r="AA168" s="4"/>
      <c r="AB168" s="1"/>
      <c r="AC168" s="1"/>
      <c r="AD168" s="1"/>
      <c r="AE168" s="1"/>
      <c r="AF168" s="1"/>
      <c r="AG168" s="1"/>
      <c r="AH168" s="1"/>
      <c r="AI168" s="1"/>
    </row>
    <row r="169" spans="1:35" s="2" customFormat="1" ht="11.5" x14ac:dyDescent="0.25">
      <c r="A169" s="1"/>
      <c r="B169" s="227"/>
      <c r="C169" s="227"/>
      <c r="D169" s="225"/>
      <c r="E169" s="225"/>
      <c r="F169" s="226"/>
      <c r="G169" s="166"/>
      <c r="H169" s="226"/>
      <c r="I169" s="166"/>
      <c r="J169" s="226"/>
      <c r="K169" s="166"/>
      <c r="L169" s="226"/>
      <c r="M169" s="166"/>
      <c r="N169" s="226"/>
      <c r="O169" s="166"/>
      <c r="P169" s="226"/>
      <c r="Q169" s="166"/>
      <c r="R169" s="226"/>
      <c r="S169" s="1"/>
      <c r="T169" s="1"/>
      <c r="U169" s="1"/>
      <c r="V169" s="4"/>
      <c r="W169" s="4"/>
      <c r="X169" s="4"/>
      <c r="Y169" s="4"/>
      <c r="Z169" s="4"/>
      <c r="AA169" s="4"/>
      <c r="AB169" s="1"/>
      <c r="AC169" s="1"/>
      <c r="AD169" s="1"/>
      <c r="AE169" s="1"/>
      <c r="AF169" s="1"/>
      <c r="AG169" s="1"/>
      <c r="AH169" s="1"/>
      <c r="AI169" s="1"/>
    </row>
    <row r="170" spans="1:35" s="2" customFormat="1" ht="11.5" x14ac:dyDescent="0.25">
      <c r="A170" s="1"/>
      <c r="B170" s="227"/>
      <c r="C170" s="227"/>
      <c r="D170" s="225"/>
      <c r="E170" s="225"/>
      <c r="F170" s="226"/>
      <c r="G170" s="166"/>
      <c r="H170" s="226"/>
      <c r="I170" s="166"/>
      <c r="J170" s="226"/>
      <c r="K170" s="166"/>
      <c r="L170" s="226"/>
      <c r="M170" s="166"/>
      <c r="N170" s="226"/>
      <c r="O170" s="166"/>
      <c r="P170" s="226"/>
      <c r="Q170" s="166"/>
      <c r="R170" s="226"/>
      <c r="S170" s="1"/>
      <c r="T170" s="1"/>
      <c r="U170" s="1"/>
      <c r="V170" s="4"/>
      <c r="W170" s="4"/>
      <c r="X170" s="4"/>
      <c r="Y170" s="4"/>
      <c r="Z170" s="4"/>
      <c r="AA170" s="4"/>
      <c r="AB170" s="1"/>
      <c r="AC170" s="1"/>
      <c r="AD170" s="1"/>
      <c r="AE170" s="1"/>
      <c r="AF170" s="1"/>
      <c r="AG170" s="1"/>
      <c r="AH170" s="1"/>
      <c r="AI170" s="1"/>
    </row>
    <row r="171" spans="1:35" s="2" customFormat="1" ht="11.5" x14ac:dyDescent="0.25">
      <c r="A171" s="1"/>
      <c r="B171" s="227"/>
      <c r="C171" s="227"/>
      <c r="D171" s="225"/>
      <c r="E171" s="225"/>
      <c r="F171" s="226"/>
      <c r="G171" s="166"/>
      <c r="H171" s="226"/>
      <c r="I171" s="166"/>
      <c r="J171" s="226"/>
      <c r="K171" s="166"/>
      <c r="L171" s="226"/>
      <c r="M171" s="166"/>
      <c r="N171" s="226"/>
      <c r="O171" s="166"/>
      <c r="P171" s="226"/>
      <c r="Q171" s="166"/>
      <c r="R171" s="226"/>
      <c r="S171" s="1"/>
      <c r="T171" s="1"/>
      <c r="U171" s="1"/>
      <c r="V171" s="4"/>
      <c r="W171" s="4"/>
      <c r="X171" s="4"/>
      <c r="Y171" s="4"/>
      <c r="Z171" s="4"/>
      <c r="AA171" s="4"/>
      <c r="AB171" s="1"/>
      <c r="AC171" s="1"/>
      <c r="AD171" s="1"/>
      <c r="AE171" s="1"/>
      <c r="AF171" s="1"/>
      <c r="AG171" s="1"/>
      <c r="AH171" s="1"/>
      <c r="AI171" s="1"/>
    </row>
    <row r="172" spans="1:35" s="2" customFormat="1" ht="11.5" x14ac:dyDescent="0.25">
      <c r="A172" s="1"/>
      <c r="B172" s="227"/>
      <c r="C172" s="227"/>
      <c r="D172" s="225"/>
      <c r="E172" s="225"/>
      <c r="F172" s="226"/>
      <c r="G172" s="166"/>
      <c r="H172" s="226"/>
      <c r="I172" s="166"/>
      <c r="J172" s="226"/>
      <c r="K172" s="166"/>
      <c r="L172" s="226"/>
      <c r="M172" s="166"/>
      <c r="N172" s="226"/>
      <c r="O172" s="166"/>
      <c r="P172" s="226"/>
      <c r="Q172" s="166"/>
      <c r="R172" s="226"/>
      <c r="S172" s="1"/>
      <c r="T172" s="1"/>
      <c r="U172" s="1"/>
      <c r="V172" s="4"/>
      <c r="W172" s="4"/>
      <c r="X172" s="4"/>
      <c r="Y172" s="4"/>
      <c r="Z172" s="4"/>
      <c r="AA172" s="4"/>
      <c r="AB172" s="1"/>
      <c r="AC172" s="1"/>
      <c r="AD172" s="1"/>
      <c r="AE172" s="1"/>
      <c r="AF172" s="1"/>
      <c r="AG172" s="1"/>
      <c r="AH172" s="1"/>
      <c r="AI172" s="1"/>
    </row>
    <row r="173" spans="1:35" s="2" customFormat="1" ht="11.5" x14ac:dyDescent="0.25">
      <c r="A173" s="1"/>
      <c r="B173" s="227"/>
      <c r="C173" s="227"/>
      <c r="D173" s="225"/>
      <c r="E173" s="225"/>
      <c r="F173" s="226"/>
      <c r="G173" s="166"/>
      <c r="H173" s="226"/>
      <c r="I173" s="166"/>
      <c r="J173" s="226"/>
      <c r="K173" s="166"/>
      <c r="L173" s="226"/>
      <c r="M173" s="166"/>
      <c r="N173" s="226"/>
      <c r="O173" s="166"/>
      <c r="P173" s="226"/>
      <c r="Q173" s="166"/>
      <c r="R173" s="226"/>
      <c r="S173" s="1"/>
      <c r="T173" s="1"/>
      <c r="U173" s="1"/>
      <c r="V173" s="4"/>
      <c r="W173" s="4"/>
      <c r="X173" s="4"/>
      <c r="Y173" s="4"/>
      <c r="Z173" s="4"/>
      <c r="AA173" s="4"/>
      <c r="AB173" s="1"/>
      <c r="AC173" s="1"/>
      <c r="AD173" s="1"/>
      <c r="AE173" s="1"/>
      <c r="AF173" s="1"/>
      <c r="AG173" s="1"/>
      <c r="AH173" s="1"/>
      <c r="AI173" s="1"/>
    </row>
    <row r="174" spans="1:35" s="2" customFormat="1" ht="11.5" x14ac:dyDescent="0.25">
      <c r="A174" s="1"/>
      <c r="B174" s="227"/>
      <c r="C174" s="227"/>
      <c r="D174" s="225"/>
      <c r="E174" s="225"/>
      <c r="F174" s="226"/>
      <c r="G174" s="166"/>
      <c r="H174" s="226"/>
      <c r="I174" s="166"/>
      <c r="J174" s="226"/>
      <c r="K174" s="166"/>
      <c r="L174" s="226"/>
      <c r="M174" s="166"/>
      <c r="N174" s="226"/>
      <c r="O174" s="166"/>
      <c r="P174" s="226"/>
      <c r="Q174" s="166"/>
      <c r="R174" s="226"/>
      <c r="S174" s="1"/>
      <c r="T174" s="1"/>
      <c r="U174" s="1"/>
      <c r="V174" s="4"/>
      <c r="W174" s="4"/>
      <c r="X174" s="4"/>
      <c r="Y174" s="4"/>
      <c r="Z174" s="4"/>
      <c r="AA174" s="4"/>
      <c r="AB174" s="1"/>
      <c r="AC174" s="1"/>
      <c r="AD174" s="1"/>
      <c r="AE174" s="1"/>
      <c r="AF174" s="1"/>
      <c r="AG174" s="1"/>
      <c r="AH174" s="1"/>
      <c r="AI174" s="1"/>
    </row>
    <row r="175" spans="1:35" s="2" customFormat="1" ht="11.5" x14ac:dyDescent="0.25">
      <c r="A175" s="1"/>
      <c r="B175" s="227"/>
      <c r="C175" s="227"/>
      <c r="D175" s="225"/>
      <c r="E175" s="225"/>
      <c r="F175" s="226"/>
      <c r="G175" s="166"/>
      <c r="H175" s="226"/>
      <c r="I175" s="166"/>
      <c r="J175" s="226"/>
      <c r="K175" s="166"/>
      <c r="L175" s="226"/>
      <c r="M175" s="166"/>
      <c r="N175" s="226"/>
      <c r="O175" s="166"/>
      <c r="P175" s="226"/>
      <c r="Q175" s="166"/>
      <c r="R175" s="226"/>
      <c r="S175" s="1"/>
      <c r="T175" s="1"/>
      <c r="U175" s="1"/>
      <c r="V175" s="4"/>
      <c r="W175" s="4"/>
      <c r="X175" s="4"/>
      <c r="Y175" s="4"/>
      <c r="Z175" s="4"/>
      <c r="AA175" s="4"/>
      <c r="AB175" s="1"/>
      <c r="AC175" s="1"/>
      <c r="AD175" s="1"/>
      <c r="AE175" s="1"/>
      <c r="AF175" s="1"/>
      <c r="AG175" s="1"/>
      <c r="AH175" s="1"/>
      <c r="AI175" s="1"/>
    </row>
    <row r="176" spans="1:35" s="2" customFormat="1" ht="11.5" x14ac:dyDescent="0.25">
      <c r="A176" s="1"/>
      <c r="B176" s="227"/>
      <c r="C176" s="227"/>
      <c r="D176" s="225"/>
      <c r="E176" s="225"/>
      <c r="F176" s="226"/>
      <c r="G176" s="166"/>
      <c r="H176" s="226"/>
      <c r="I176" s="166"/>
      <c r="J176" s="226"/>
      <c r="K176" s="166"/>
      <c r="L176" s="226"/>
      <c r="M176" s="166"/>
      <c r="N176" s="226"/>
      <c r="O176" s="166"/>
      <c r="P176" s="226"/>
      <c r="Q176" s="166"/>
      <c r="R176" s="226"/>
      <c r="S176" s="1"/>
      <c r="T176" s="1"/>
      <c r="U176" s="1"/>
      <c r="V176" s="4"/>
      <c r="W176" s="4"/>
      <c r="X176" s="4"/>
      <c r="Y176" s="4"/>
      <c r="Z176" s="4"/>
      <c r="AA176" s="4"/>
      <c r="AB176" s="1"/>
      <c r="AC176" s="1"/>
      <c r="AD176" s="1"/>
      <c r="AE176" s="1"/>
      <c r="AF176" s="1"/>
      <c r="AG176" s="1"/>
      <c r="AH176" s="1"/>
      <c r="AI176" s="1"/>
    </row>
    <row r="177" spans="1:35" s="2" customFormat="1" ht="11.5" x14ac:dyDescent="0.25">
      <c r="A177" s="1"/>
      <c r="B177" s="227"/>
      <c r="C177" s="227"/>
      <c r="D177" s="225"/>
      <c r="E177" s="225"/>
      <c r="F177" s="226"/>
      <c r="G177" s="166"/>
      <c r="H177" s="226"/>
      <c r="I177" s="166"/>
      <c r="J177" s="226"/>
      <c r="K177" s="166"/>
      <c r="L177" s="226"/>
      <c r="M177" s="166"/>
      <c r="N177" s="226"/>
      <c r="O177" s="166"/>
      <c r="P177" s="226"/>
      <c r="Q177" s="166"/>
      <c r="R177" s="226"/>
      <c r="S177" s="1"/>
      <c r="T177" s="1"/>
      <c r="U177" s="1"/>
      <c r="V177" s="4"/>
      <c r="W177" s="4"/>
      <c r="X177" s="4"/>
      <c r="Y177" s="4"/>
      <c r="Z177" s="4"/>
      <c r="AA177" s="4"/>
      <c r="AB177" s="1"/>
      <c r="AC177" s="1"/>
      <c r="AD177" s="1"/>
      <c r="AE177" s="1"/>
      <c r="AF177" s="1"/>
      <c r="AG177" s="1"/>
      <c r="AH177" s="1"/>
      <c r="AI177" s="1"/>
    </row>
    <row r="178" spans="1:35" s="2" customFormat="1" ht="11.5" x14ac:dyDescent="0.25">
      <c r="A178" s="1"/>
      <c r="B178" s="227"/>
      <c r="C178" s="227"/>
      <c r="D178" s="225"/>
      <c r="E178" s="225"/>
      <c r="F178" s="226"/>
      <c r="G178" s="166"/>
      <c r="H178" s="226"/>
      <c r="I178" s="166"/>
      <c r="J178" s="226"/>
      <c r="K178" s="166"/>
      <c r="L178" s="226"/>
      <c r="M178" s="166"/>
      <c r="N178" s="226"/>
      <c r="O178" s="166"/>
      <c r="P178" s="226"/>
      <c r="Q178" s="166"/>
      <c r="R178" s="226"/>
      <c r="S178" s="1"/>
      <c r="T178" s="1"/>
      <c r="U178" s="1"/>
      <c r="V178" s="4"/>
      <c r="W178" s="4"/>
      <c r="X178" s="4"/>
      <c r="Y178" s="4"/>
      <c r="Z178" s="4"/>
      <c r="AA178" s="4"/>
      <c r="AB178" s="1"/>
      <c r="AC178" s="1"/>
      <c r="AD178" s="1"/>
      <c r="AE178" s="1"/>
      <c r="AF178" s="1"/>
      <c r="AG178" s="1"/>
      <c r="AH178" s="1"/>
      <c r="AI178" s="1"/>
    </row>
    <row r="179" spans="1:35" s="2" customFormat="1" ht="11.5" x14ac:dyDescent="0.25">
      <c r="A179" s="1"/>
      <c r="B179" s="227"/>
      <c r="C179" s="227"/>
      <c r="D179" s="225"/>
      <c r="E179" s="225"/>
      <c r="F179" s="226"/>
      <c r="G179" s="166"/>
      <c r="H179" s="226"/>
      <c r="I179" s="166"/>
      <c r="J179" s="226"/>
      <c r="K179" s="166"/>
      <c r="L179" s="226"/>
      <c r="M179" s="166"/>
      <c r="N179" s="226"/>
      <c r="O179" s="166"/>
      <c r="P179" s="226"/>
      <c r="Q179" s="166"/>
      <c r="R179" s="226"/>
      <c r="S179" s="1"/>
      <c r="T179" s="1"/>
      <c r="U179" s="1"/>
      <c r="V179" s="4"/>
      <c r="W179" s="4"/>
      <c r="X179" s="4"/>
      <c r="Y179" s="4"/>
      <c r="Z179" s="4"/>
      <c r="AA179" s="4"/>
      <c r="AB179" s="1"/>
      <c r="AC179" s="1"/>
      <c r="AD179" s="1"/>
      <c r="AE179" s="1"/>
      <c r="AF179" s="1"/>
      <c r="AG179" s="1"/>
      <c r="AH179" s="1"/>
      <c r="AI179" s="1"/>
    </row>
    <row r="180" spans="1:35" s="2" customFormat="1" ht="11.5" x14ac:dyDescent="0.25">
      <c r="A180" s="1"/>
      <c r="B180" s="227"/>
      <c r="C180" s="227"/>
      <c r="D180" s="225"/>
      <c r="E180" s="225"/>
      <c r="F180" s="226"/>
      <c r="G180" s="166"/>
      <c r="H180" s="226"/>
      <c r="I180" s="166"/>
      <c r="J180" s="226"/>
      <c r="K180" s="166"/>
      <c r="L180" s="226"/>
      <c r="M180" s="166"/>
      <c r="N180" s="226"/>
      <c r="O180" s="166"/>
      <c r="P180" s="226"/>
      <c r="Q180" s="166"/>
      <c r="R180" s="226"/>
      <c r="S180" s="1"/>
      <c r="T180" s="1"/>
      <c r="U180" s="1"/>
      <c r="V180" s="4"/>
      <c r="W180" s="4"/>
      <c r="X180" s="4"/>
      <c r="Y180" s="4"/>
      <c r="Z180" s="4"/>
      <c r="AA180" s="4"/>
      <c r="AB180" s="1"/>
      <c r="AC180" s="1"/>
      <c r="AD180" s="1"/>
      <c r="AE180" s="1"/>
      <c r="AF180" s="1"/>
      <c r="AG180" s="1"/>
      <c r="AH180" s="1"/>
      <c r="AI180" s="1"/>
    </row>
    <row r="181" spans="1:35" s="2" customFormat="1" ht="11.5" x14ac:dyDescent="0.25">
      <c r="A181" s="1"/>
      <c r="B181" s="227"/>
      <c r="C181" s="227"/>
      <c r="D181" s="225"/>
      <c r="E181" s="225"/>
      <c r="F181" s="226"/>
      <c r="G181" s="166"/>
      <c r="H181" s="226"/>
      <c r="I181" s="166"/>
      <c r="J181" s="226"/>
      <c r="K181" s="166"/>
      <c r="L181" s="226"/>
      <c r="M181" s="166"/>
      <c r="N181" s="226"/>
      <c r="O181" s="166"/>
      <c r="P181" s="226"/>
      <c r="Q181" s="166"/>
      <c r="R181" s="226"/>
      <c r="S181" s="1"/>
      <c r="T181" s="1"/>
      <c r="U181" s="1"/>
      <c r="V181" s="4"/>
      <c r="W181" s="4"/>
      <c r="X181" s="4"/>
      <c r="Y181" s="4"/>
      <c r="Z181" s="4"/>
      <c r="AA181" s="4"/>
      <c r="AB181" s="1"/>
      <c r="AC181" s="1"/>
      <c r="AD181" s="1"/>
      <c r="AE181" s="1"/>
      <c r="AF181" s="1"/>
      <c r="AG181" s="1"/>
      <c r="AH181" s="1"/>
      <c r="AI181" s="1"/>
    </row>
    <row r="182" spans="1:35" s="2" customFormat="1" ht="11.5" x14ac:dyDescent="0.25">
      <c r="A182" s="1"/>
      <c r="B182" s="227"/>
      <c r="C182" s="227"/>
      <c r="D182" s="225"/>
      <c r="E182" s="225"/>
      <c r="F182" s="226"/>
      <c r="G182" s="166"/>
      <c r="H182" s="226"/>
      <c r="I182" s="166"/>
      <c r="J182" s="226"/>
      <c r="K182" s="166"/>
      <c r="L182" s="226"/>
      <c r="M182" s="166"/>
      <c r="N182" s="226"/>
      <c r="O182" s="166"/>
      <c r="P182" s="226"/>
      <c r="Q182" s="166"/>
      <c r="R182" s="226"/>
      <c r="S182" s="1"/>
      <c r="T182" s="1"/>
      <c r="U182" s="1"/>
      <c r="V182" s="4"/>
      <c r="W182" s="4"/>
      <c r="X182" s="4"/>
      <c r="Y182" s="4"/>
      <c r="Z182" s="4"/>
      <c r="AA182" s="4"/>
      <c r="AB182" s="1"/>
      <c r="AC182" s="1"/>
      <c r="AD182" s="1"/>
      <c r="AE182" s="1"/>
      <c r="AF182" s="1"/>
      <c r="AG182" s="1"/>
      <c r="AH182" s="1"/>
      <c r="AI182" s="1"/>
    </row>
    <row r="183" spans="1:35" s="2" customFormat="1" ht="11.5" x14ac:dyDescent="0.25">
      <c r="A183" s="1"/>
      <c r="B183" s="227"/>
      <c r="C183" s="227"/>
      <c r="D183" s="225"/>
      <c r="E183" s="225"/>
      <c r="F183" s="226"/>
      <c r="G183" s="166"/>
      <c r="H183" s="226"/>
      <c r="I183" s="166"/>
      <c r="J183" s="226"/>
      <c r="K183" s="166"/>
      <c r="L183" s="226"/>
      <c r="M183" s="166"/>
      <c r="N183" s="226"/>
      <c r="O183" s="166"/>
      <c r="P183" s="226"/>
      <c r="Q183" s="166"/>
      <c r="R183" s="226"/>
      <c r="S183" s="1"/>
      <c r="T183" s="1"/>
      <c r="U183" s="1"/>
      <c r="V183" s="4"/>
      <c r="W183" s="4"/>
      <c r="X183" s="4"/>
      <c r="Y183" s="4"/>
      <c r="Z183" s="4"/>
      <c r="AA183" s="4"/>
      <c r="AB183" s="1"/>
      <c r="AC183" s="1"/>
      <c r="AD183" s="1"/>
      <c r="AE183" s="1"/>
      <c r="AF183" s="1"/>
      <c r="AG183" s="1"/>
      <c r="AH183" s="1"/>
      <c r="AI183" s="1"/>
    </row>
    <row r="184" spans="1:35" s="2" customFormat="1" ht="11.5" x14ac:dyDescent="0.25">
      <c r="A184" s="1"/>
      <c r="B184" s="227"/>
      <c r="C184" s="227"/>
      <c r="D184" s="225"/>
      <c r="E184" s="225"/>
      <c r="F184" s="226"/>
      <c r="G184" s="166"/>
      <c r="H184" s="226"/>
      <c r="I184" s="166"/>
      <c r="J184" s="226"/>
      <c r="K184" s="166"/>
      <c r="L184" s="226"/>
      <c r="M184" s="166"/>
      <c r="N184" s="226"/>
      <c r="O184" s="166"/>
      <c r="P184" s="226"/>
      <c r="Q184" s="166"/>
      <c r="R184" s="226"/>
      <c r="S184" s="1"/>
      <c r="T184" s="1"/>
      <c r="U184" s="1"/>
      <c r="V184" s="4"/>
      <c r="W184" s="4"/>
      <c r="X184" s="4"/>
      <c r="Y184" s="4"/>
      <c r="Z184" s="4"/>
      <c r="AA184" s="4"/>
      <c r="AB184" s="1"/>
      <c r="AC184" s="1"/>
      <c r="AD184" s="1"/>
      <c r="AE184" s="1"/>
      <c r="AF184" s="1"/>
      <c r="AG184" s="1"/>
      <c r="AH184" s="1"/>
      <c r="AI184" s="1"/>
    </row>
    <row r="185" spans="1:35" s="2" customFormat="1" ht="11.5" x14ac:dyDescent="0.25">
      <c r="A185" s="1"/>
      <c r="B185" s="227"/>
      <c r="C185" s="227"/>
      <c r="D185" s="225"/>
      <c r="E185" s="225"/>
      <c r="F185" s="226"/>
      <c r="G185" s="166"/>
      <c r="H185" s="226"/>
      <c r="I185" s="166"/>
      <c r="J185" s="226"/>
      <c r="K185" s="166"/>
      <c r="L185" s="226"/>
      <c r="M185" s="166"/>
      <c r="N185" s="226"/>
      <c r="O185" s="166"/>
      <c r="P185" s="226"/>
      <c r="Q185" s="166"/>
      <c r="R185" s="226"/>
      <c r="S185" s="1"/>
      <c r="T185" s="1"/>
      <c r="U185" s="1"/>
      <c r="V185" s="4"/>
      <c r="W185" s="4"/>
      <c r="X185" s="4"/>
      <c r="Y185" s="4"/>
      <c r="Z185" s="4"/>
      <c r="AA185" s="4"/>
      <c r="AB185" s="1"/>
      <c r="AC185" s="1"/>
      <c r="AD185" s="1"/>
      <c r="AE185" s="1"/>
      <c r="AF185" s="1"/>
      <c r="AG185" s="1"/>
      <c r="AH185" s="1"/>
      <c r="AI185" s="1"/>
    </row>
    <row r="186" spans="1:35" s="2" customFormat="1" ht="11.5" x14ac:dyDescent="0.25">
      <c r="A186" s="1"/>
      <c r="B186" s="227"/>
      <c r="C186" s="227"/>
      <c r="D186" s="225"/>
      <c r="E186" s="225"/>
      <c r="F186" s="226"/>
      <c r="G186" s="166"/>
      <c r="H186" s="226"/>
      <c r="I186" s="166"/>
      <c r="J186" s="226"/>
      <c r="K186" s="166"/>
      <c r="L186" s="226"/>
      <c r="M186" s="166"/>
      <c r="N186" s="226"/>
      <c r="O186" s="166"/>
      <c r="P186" s="226"/>
      <c r="Q186" s="166"/>
      <c r="R186" s="226"/>
      <c r="S186" s="1"/>
      <c r="T186" s="1"/>
      <c r="U186" s="1"/>
      <c r="V186" s="4"/>
      <c r="W186" s="4"/>
      <c r="X186" s="4"/>
      <c r="Y186" s="4"/>
      <c r="Z186" s="4"/>
      <c r="AA186" s="4"/>
      <c r="AB186" s="1"/>
      <c r="AC186" s="1"/>
      <c r="AD186" s="1"/>
      <c r="AE186" s="1"/>
      <c r="AF186" s="1"/>
      <c r="AG186" s="1"/>
      <c r="AH186" s="1"/>
      <c r="AI186" s="1"/>
    </row>
    <row r="187" spans="1:35" s="2" customFormat="1" ht="11.5" x14ac:dyDescent="0.25">
      <c r="A187" s="1"/>
      <c r="B187" s="227"/>
      <c r="C187" s="227"/>
      <c r="D187" s="225"/>
      <c r="E187" s="225"/>
      <c r="F187" s="226"/>
      <c r="G187" s="166"/>
      <c r="H187" s="226"/>
      <c r="I187" s="166"/>
      <c r="J187" s="226"/>
      <c r="K187" s="166"/>
      <c r="L187" s="226"/>
      <c r="M187" s="166"/>
      <c r="N187" s="226"/>
      <c r="O187" s="166"/>
      <c r="P187" s="226"/>
      <c r="Q187" s="166"/>
      <c r="R187" s="226"/>
      <c r="S187" s="1"/>
      <c r="T187" s="1"/>
      <c r="U187" s="1"/>
      <c r="V187" s="4"/>
      <c r="W187" s="4"/>
      <c r="X187" s="4"/>
      <c r="Y187" s="4"/>
      <c r="Z187" s="4"/>
      <c r="AA187" s="4"/>
      <c r="AB187" s="1"/>
      <c r="AC187" s="1"/>
      <c r="AD187" s="1"/>
      <c r="AE187" s="1"/>
      <c r="AF187" s="1"/>
      <c r="AG187" s="1"/>
      <c r="AH187" s="1"/>
      <c r="AI187" s="1"/>
    </row>
    <row r="188" spans="1:35" s="2" customFormat="1" ht="11.5" x14ac:dyDescent="0.25">
      <c r="A188" s="1"/>
      <c r="B188" s="227"/>
      <c r="C188" s="227"/>
      <c r="D188" s="225"/>
      <c r="E188" s="225"/>
      <c r="F188" s="226"/>
      <c r="G188" s="166"/>
      <c r="H188" s="226"/>
      <c r="I188" s="166"/>
      <c r="J188" s="226"/>
      <c r="K188" s="166"/>
      <c r="L188" s="226"/>
      <c r="M188" s="166"/>
      <c r="N188" s="226"/>
      <c r="O188" s="166"/>
      <c r="P188" s="226"/>
      <c r="Q188" s="166"/>
      <c r="R188" s="226"/>
      <c r="S188" s="1"/>
      <c r="T188" s="1"/>
      <c r="U188" s="1"/>
      <c r="V188" s="4"/>
      <c r="W188" s="4"/>
      <c r="X188" s="4"/>
      <c r="Y188" s="4"/>
      <c r="Z188" s="4"/>
      <c r="AA188" s="4"/>
      <c r="AB188" s="1"/>
      <c r="AC188" s="1"/>
      <c r="AD188" s="1"/>
      <c r="AE188" s="1"/>
      <c r="AF188" s="1"/>
      <c r="AG188" s="1"/>
      <c r="AH188" s="1"/>
      <c r="AI188" s="1"/>
    </row>
    <row r="189" spans="1:35" s="2" customFormat="1" ht="11.5" x14ac:dyDescent="0.25">
      <c r="A189" s="1"/>
      <c r="B189" s="227"/>
      <c r="C189" s="227"/>
      <c r="D189" s="225"/>
      <c r="E189" s="225"/>
      <c r="F189" s="226"/>
      <c r="G189" s="166"/>
      <c r="H189" s="226"/>
      <c r="I189" s="166"/>
      <c r="J189" s="226"/>
      <c r="K189" s="166"/>
      <c r="L189" s="226"/>
      <c r="M189" s="166"/>
      <c r="N189" s="226"/>
      <c r="O189" s="166"/>
      <c r="P189" s="226"/>
      <c r="Q189" s="166"/>
      <c r="R189" s="226"/>
      <c r="S189" s="1"/>
      <c r="T189" s="1"/>
      <c r="U189" s="1"/>
      <c r="V189" s="4"/>
      <c r="W189" s="4"/>
      <c r="X189" s="4"/>
      <c r="Y189" s="4"/>
      <c r="Z189" s="4"/>
      <c r="AA189" s="4"/>
      <c r="AB189" s="1"/>
      <c r="AC189" s="1"/>
      <c r="AD189" s="1"/>
      <c r="AE189" s="1"/>
      <c r="AF189" s="1"/>
      <c r="AG189" s="1"/>
      <c r="AH189" s="1"/>
      <c r="AI189" s="1"/>
    </row>
    <row r="190" spans="1:35" s="2" customFormat="1" ht="11.5" x14ac:dyDescent="0.25">
      <c r="A190" s="1"/>
      <c r="B190" s="227"/>
      <c r="C190" s="227"/>
      <c r="D190" s="225"/>
      <c r="E190" s="225"/>
      <c r="F190" s="226"/>
      <c r="G190" s="166"/>
      <c r="H190" s="226"/>
      <c r="I190" s="166"/>
      <c r="J190" s="226"/>
      <c r="K190" s="166"/>
      <c r="L190" s="226"/>
      <c r="M190" s="166"/>
      <c r="N190" s="226"/>
      <c r="O190" s="166"/>
      <c r="P190" s="226"/>
      <c r="Q190" s="166"/>
      <c r="R190" s="226"/>
      <c r="S190" s="1"/>
      <c r="T190" s="1"/>
      <c r="U190" s="1"/>
      <c r="V190" s="4"/>
      <c r="W190" s="4"/>
      <c r="X190" s="4"/>
      <c r="Y190" s="4"/>
      <c r="Z190" s="4"/>
      <c r="AA190" s="4"/>
      <c r="AB190" s="1"/>
      <c r="AC190" s="1"/>
      <c r="AD190" s="1"/>
      <c r="AE190" s="1"/>
      <c r="AF190" s="1"/>
      <c r="AG190" s="1"/>
      <c r="AH190" s="1"/>
      <c r="AI190" s="1"/>
    </row>
    <row r="191" spans="1:35" s="2" customFormat="1" ht="11.5" x14ac:dyDescent="0.25">
      <c r="A191" s="1"/>
      <c r="B191" s="227"/>
      <c r="C191" s="227"/>
      <c r="D191" s="225"/>
      <c r="E191" s="225"/>
      <c r="F191" s="226"/>
      <c r="G191" s="166"/>
      <c r="H191" s="226"/>
      <c r="I191" s="166"/>
      <c r="J191" s="226"/>
      <c r="K191" s="166"/>
      <c r="L191" s="226"/>
      <c r="M191" s="166"/>
      <c r="N191" s="226"/>
      <c r="O191" s="166"/>
      <c r="P191" s="226"/>
      <c r="Q191" s="166"/>
      <c r="R191" s="226"/>
      <c r="S191" s="1"/>
      <c r="T191" s="1"/>
      <c r="U191" s="1"/>
      <c r="V191" s="4"/>
      <c r="W191" s="4"/>
      <c r="X191" s="4"/>
      <c r="Y191" s="4"/>
      <c r="Z191" s="4"/>
      <c r="AA191" s="4"/>
      <c r="AB191" s="1"/>
      <c r="AC191" s="1"/>
      <c r="AD191" s="1"/>
      <c r="AE191" s="1"/>
      <c r="AF191" s="1"/>
      <c r="AG191" s="1"/>
      <c r="AH191" s="1"/>
      <c r="AI191" s="1"/>
    </row>
    <row r="192" spans="1:35" s="2" customFormat="1" ht="11.5" x14ac:dyDescent="0.25">
      <c r="A192" s="1"/>
      <c r="B192" s="227"/>
      <c r="C192" s="227"/>
      <c r="D192" s="225"/>
      <c r="E192" s="225"/>
      <c r="F192" s="226"/>
      <c r="G192" s="166"/>
      <c r="H192" s="226"/>
      <c r="I192" s="166"/>
      <c r="J192" s="226"/>
      <c r="K192" s="166"/>
      <c r="L192" s="226"/>
      <c r="M192" s="166"/>
      <c r="N192" s="226"/>
      <c r="O192" s="166"/>
      <c r="P192" s="226"/>
      <c r="Q192" s="166"/>
      <c r="R192" s="226"/>
      <c r="S192" s="1"/>
      <c r="T192" s="1"/>
      <c r="U192" s="1"/>
      <c r="V192" s="4"/>
      <c r="W192" s="4"/>
      <c r="X192" s="4"/>
      <c r="Y192" s="4"/>
      <c r="Z192" s="4"/>
      <c r="AA192" s="4"/>
      <c r="AB192" s="1"/>
      <c r="AC192" s="1"/>
      <c r="AD192" s="1"/>
      <c r="AE192" s="1"/>
      <c r="AF192" s="1"/>
      <c r="AG192" s="1"/>
      <c r="AH192" s="1"/>
      <c r="AI192" s="1"/>
    </row>
    <row r="193" spans="1:35" s="2" customFormat="1" ht="11.5" x14ac:dyDescent="0.25">
      <c r="A193" s="1"/>
      <c r="B193" s="227"/>
      <c r="C193" s="227"/>
      <c r="D193" s="225"/>
      <c r="E193" s="225"/>
      <c r="F193" s="226"/>
      <c r="G193" s="166"/>
      <c r="H193" s="226"/>
      <c r="I193" s="166"/>
      <c r="J193" s="226"/>
      <c r="K193" s="166"/>
      <c r="L193" s="226"/>
      <c r="M193" s="166"/>
      <c r="N193" s="226"/>
      <c r="O193" s="166"/>
      <c r="P193" s="226"/>
      <c r="Q193" s="166"/>
      <c r="R193" s="226"/>
      <c r="S193" s="1"/>
      <c r="T193" s="1"/>
      <c r="U193" s="1"/>
      <c r="V193" s="4"/>
      <c r="W193" s="4"/>
      <c r="X193" s="4"/>
      <c r="Y193" s="4"/>
      <c r="Z193" s="4"/>
      <c r="AA193" s="4"/>
      <c r="AB193" s="1"/>
      <c r="AC193" s="1"/>
      <c r="AD193" s="1"/>
      <c r="AE193" s="1"/>
      <c r="AF193" s="1"/>
      <c r="AG193" s="1"/>
      <c r="AH193" s="1"/>
      <c r="AI193" s="1"/>
    </row>
    <row r="194" spans="1:35" s="2" customFormat="1" ht="11.5" x14ac:dyDescent="0.25">
      <c r="A194" s="1"/>
      <c r="B194" s="227"/>
      <c r="C194" s="227"/>
      <c r="D194" s="225"/>
      <c r="E194" s="225"/>
      <c r="F194" s="226"/>
      <c r="G194" s="166"/>
      <c r="H194" s="226"/>
      <c r="I194" s="166"/>
      <c r="J194" s="226"/>
      <c r="K194" s="166"/>
      <c r="L194" s="226"/>
      <c r="M194" s="166"/>
      <c r="N194" s="226"/>
      <c r="O194" s="166"/>
      <c r="P194" s="226"/>
      <c r="Q194" s="166"/>
      <c r="R194" s="226"/>
      <c r="S194" s="1"/>
      <c r="T194" s="1"/>
      <c r="U194" s="1"/>
      <c r="V194" s="4"/>
      <c r="W194" s="4"/>
      <c r="X194" s="4"/>
      <c r="Y194" s="4"/>
      <c r="Z194" s="4"/>
      <c r="AA194" s="4"/>
      <c r="AB194" s="1"/>
      <c r="AC194" s="1"/>
      <c r="AD194" s="1"/>
      <c r="AE194" s="1"/>
      <c r="AF194" s="1"/>
      <c r="AG194" s="1"/>
      <c r="AH194" s="1"/>
      <c r="AI194" s="1"/>
    </row>
    <row r="195" spans="1:35" s="2" customFormat="1" ht="11.5" x14ac:dyDescent="0.25">
      <c r="A195" s="1"/>
      <c r="B195" s="227"/>
      <c r="C195" s="227"/>
      <c r="D195" s="225"/>
      <c r="E195" s="225"/>
      <c r="F195" s="226"/>
      <c r="G195" s="166"/>
      <c r="H195" s="226"/>
      <c r="I195" s="166"/>
      <c r="J195" s="226"/>
      <c r="K195" s="166"/>
      <c r="L195" s="226"/>
      <c r="M195" s="166"/>
      <c r="N195" s="226"/>
      <c r="O195" s="166"/>
      <c r="P195" s="226"/>
      <c r="Q195" s="166"/>
      <c r="R195" s="226"/>
      <c r="S195" s="1"/>
      <c r="T195" s="1"/>
      <c r="U195" s="1"/>
      <c r="V195" s="4"/>
      <c r="W195" s="4"/>
      <c r="X195" s="4"/>
      <c r="Y195" s="4"/>
      <c r="Z195" s="4"/>
      <c r="AA195" s="4"/>
      <c r="AB195" s="1"/>
      <c r="AC195" s="1"/>
      <c r="AD195" s="1"/>
      <c r="AE195" s="1"/>
      <c r="AF195" s="1"/>
      <c r="AG195" s="1"/>
      <c r="AH195" s="1"/>
      <c r="AI195" s="1"/>
    </row>
    <row r="196" spans="1:35" s="2" customFormat="1" ht="11.5" x14ac:dyDescent="0.25">
      <c r="A196" s="1"/>
      <c r="B196" s="227"/>
      <c r="C196" s="227"/>
      <c r="D196" s="225"/>
      <c r="E196" s="225"/>
      <c r="F196" s="226"/>
      <c r="G196" s="166"/>
      <c r="H196" s="226"/>
      <c r="I196" s="166"/>
      <c r="J196" s="226"/>
      <c r="K196" s="166"/>
      <c r="L196" s="226"/>
      <c r="M196" s="166"/>
      <c r="N196" s="226"/>
      <c r="O196" s="166"/>
      <c r="P196" s="226"/>
      <c r="Q196" s="166"/>
      <c r="R196" s="226"/>
      <c r="S196" s="1"/>
      <c r="T196" s="1"/>
      <c r="U196" s="1"/>
      <c r="V196" s="4"/>
      <c r="W196" s="4"/>
      <c r="X196" s="4"/>
      <c r="Y196" s="4"/>
      <c r="Z196" s="4"/>
      <c r="AA196" s="4"/>
      <c r="AB196" s="1"/>
      <c r="AC196" s="1"/>
      <c r="AD196" s="1"/>
      <c r="AE196" s="1"/>
      <c r="AF196" s="1"/>
      <c r="AG196" s="1"/>
      <c r="AH196" s="1"/>
      <c r="AI196" s="1"/>
    </row>
    <row r="197" spans="1:35" s="2" customFormat="1" ht="11.5" x14ac:dyDescent="0.25">
      <c r="A197" s="1"/>
      <c r="B197" s="227"/>
      <c r="C197" s="227"/>
      <c r="D197" s="225"/>
      <c r="E197" s="225"/>
      <c r="F197" s="226"/>
      <c r="G197" s="166"/>
      <c r="H197" s="226"/>
      <c r="I197" s="166"/>
      <c r="J197" s="226"/>
      <c r="K197" s="166"/>
      <c r="L197" s="226"/>
      <c r="M197" s="166"/>
      <c r="N197" s="226"/>
      <c r="O197" s="166"/>
      <c r="P197" s="226"/>
      <c r="Q197" s="166"/>
      <c r="R197" s="226"/>
      <c r="S197" s="1"/>
      <c r="T197" s="1"/>
      <c r="U197" s="1"/>
      <c r="V197" s="4"/>
      <c r="W197" s="4"/>
      <c r="X197" s="4"/>
      <c r="Y197" s="4"/>
      <c r="Z197" s="4"/>
      <c r="AA197" s="4"/>
      <c r="AB197" s="1"/>
      <c r="AC197" s="1"/>
      <c r="AD197" s="1"/>
      <c r="AE197" s="1"/>
      <c r="AF197" s="1"/>
      <c r="AG197" s="1"/>
      <c r="AH197" s="1"/>
      <c r="AI197" s="1"/>
    </row>
    <row r="198" spans="1:35" s="2" customFormat="1" ht="11.5" x14ac:dyDescent="0.25">
      <c r="A198" s="1"/>
      <c r="B198" s="227"/>
      <c r="C198" s="227"/>
      <c r="D198" s="225"/>
      <c r="E198" s="225"/>
      <c r="F198" s="226"/>
      <c r="G198" s="166"/>
      <c r="H198" s="226"/>
      <c r="I198" s="166"/>
      <c r="J198" s="226"/>
      <c r="K198" s="166"/>
      <c r="L198" s="226"/>
      <c r="M198" s="166"/>
      <c r="N198" s="226"/>
      <c r="O198" s="166"/>
      <c r="P198" s="226"/>
      <c r="Q198" s="166"/>
      <c r="R198" s="226"/>
      <c r="S198" s="1"/>
      <c r="T198" s="1"/>
      <c r="U198" s="1"/>
      <c r="V198" s="4"/>
      <c r="W198" s="4"/>
      <c r="X198" s="4"/>
      <c r="Y198" s="4"/>
      <c r="Z198" s="4"/>
      <c r="AA198" s="4"/>
      <c r="AB198" s="1"/>
      <c r="AC198" s="1"/>
      <c r="AD198" s="1"/>
      <c r="AE198" s="1"/>
      <c r="AF198" s="1"/>
      <c r="AG198" s="1"/>
      <c r="AH198" s="1"/>
      <c r="AI198" s="1"/>
    </row>
    <row r="199" spans="1:35" s="2" customFormat="1" ht="11.5" x14ac:dyDescent="0.25">
      <c r="A199" s="1"/>
      <c r="B199" s="227"/>
      <c r="C199" s="227"/>
      <c r="D199" s="225"/>
      <c r="E199" s="225"/>
      <c r="F199" s="226"/>
      <c r="G199" s="166"/>
      <c r="H199" s="226"/>
      <c r="I199" s="166"/>
      <c r="J199" s="226"/>
      <c r="K199" s="166"/>
      <c r="L199" s="226"/>
      <c r="M199" s="166"/>
      <c r="N199" s="226"/>
      <c r="O199" s="166"/>
      <c r="P199" s="226"/>
      <c r="Q199" s="166"/>
      <c r="R199" s="226"/>
      <c r="S199" s="1"/>
      <c r="T199" s="1"/>
      <c r="U199" s="1"/>
      <c r="V199" s="4"/>
      <c r="W199" s="4"/>
      <c r="X199" s="4"/>
      <c r="Y199" s="4"/>
      <c r="Z199" s="4"/>
      <c r="AA199" s="4"/>
      <c r="AB199" s="1"/>
      <c r="AC199" s="1"/>
      <c r="AD199" s="1"/>
      <c r="AE199" s="1"/>
      <c r="AF199" s="1"/>
      <c r="AG199" s="1"/>
      <c r="AH199" s="1"/>
      <c r="AI199" s="1"/>
    </row>
    <row r="200" spans="1:35" s="2" customFormat="1" ht="11.5" x14ac:dyDescent="0.25">
      <c r="A200" s="1"/>
      <c r="B200" s="227"/>
      <c r="C200" s="227"/>
      <c r="D200" s="225"/>
      <c r="E200" s="225"/>
      <c r="F200" s="226"/>
      <c r="G200" s="166"/>
      <c r="H200" s="226"/>
      <c r="I200" s="166"/>
      <c r="J200" s="226"/>
      <c r="K200" s="166"/>
      <c r="L200" s="226"/>
      <c r="M200" s="166"/>
      <c r="N200" s="226"/>
      <c r="O200" s="166"/>
      <c r="P200" s="226"/>
      <c r="Q200" s="166"/>
      <c r="R200" s="226"/>
      <c r="S200" s="1"/>
      <c r="T200" s="1"/>
      <c r="U200" s="1"/>
      <c r="V200" s="4"/>
      <c r="W200" s="4"/>
      <c r="X200" s="4"/>
      <c r="Y200" s="4"/>
      <c r="Z200" s="4"/>
      <c r="AA200" s="4"/>
      <c r="AB200" s="1"/>
      <c r="AC200" s="1"/>
      <c r="AD200" s="1"/>
      <c r="AE200" s="1"/>
      <c r="AF200" s="1"/>
      <c r="AG200" s="1"/>
      <c r="AH200" s="1"/>
      <c r="AI200" s="1"/>
    </row>
    <row r="201" spans="1:35" s="2" customFormat="1" ht="11.5" x14ac:dyDescent="0.25">
      <c r="A201" s="1"/>
      <c r="B201" s="227"/>
      <c r="C201" s="227"/>
      <c r="D201" s="225"/>
      <c r="E201" s="225"/>
      <c r="F201" s="226"/>
      <c r="G201" s="166"/>
      <c r="H201" s="226"/>
      <c r="I201" s="166"/>
      <c r="J201" s="226"/>
      <c r="K201" s="166"/>
      <c r="L201" s="226"/>
      <c r="M201" s="166"/>
      <c r="N201" s="226"/>
      <c r="O201" s="166"/>
      <c r="P201" s="226"/>
      <c r="Q201" s="166"/>
      <c r="R201" s="226"/>
      <c r="S201" s="1"/>
      <c r="T201" s="1"/>
      <c r="U201" s="1"/>
      <c r="V201" s="4"/>
      <c r="W201" s="4"/>
      <c r="X201" s="4"/>
      <c r="Y201" s="4"/>
      <c r="Z201" s="4"/>
      <c r="AA201" s="4"/>
      <c r="AB201" s="1"/>
      <c r="AC201" s="1"/>
      <c r="AD201" s="1"/>
      <c r="AE201" s="1"/>
      <c r="AF201" s="1"/>
      <c r="AG201" s="1"/>
      <c r="AH201" s="1"/>
      <c r="AI201" s="1"/>
    </row>
    <row r="202" spans="1:35" s="2" customFormat="1" ht="11.5" x14ac:dyDescent="0.25">
      <c r="A202" s="1"/>
      <c r="B202" s="227"/>
      <c r="C202" s="227"/>
      <c r="D202" s="225"/>
      <c r="E202" s="225"/>
      <c r="F202" s="226"/>
      <c r="G202" s="166"/>
      <c r="H202" s="226"/>
      <c r="I202" s="166"/>
      <c r="J202" s="226"/>
      <c r="K202" s="166"/>
      <c r="L202" s="226"/>
      <c r="M202" s="166"/>
      <c r="N202" s="226"/>
      <c r="O202" s="166"/>
      <c r="P202" s="226"/>
      <c r="Q202" s="166"/>
      <c r="R202" s="226"/>
      <c r="S202" s="1"/>
      <c r="T202" s="1"/>
      <c r="U202" s="1"/>
      <c r="V202" s="4"/>
      <c r="W202" s="4"/>
      <c r="X202" s="4"/>
      <c r="Y202" s="4"/>
      <c r="Z202" s="4"/>
      <c r="AA202" s="4"/>
      <c r="AB202" s="1"/>
      <c r="AC202" s="1"/>
      <c r="AD202" s="1"/>
      <c r="AE202" s="1"/>
      <c r="AF202" s="1"/>
      <c r="AG202" s="1"/>
      <c r="AH202" s="1"/>
      <c r="AI202" s="1"/>
    </row>
    <row r="203" spans="1:35" s="2" customFormat="1" ht="11.5" x14ac:dyDescent="0.25">
      <c r="A203" s="1"/>
      <c r="B203" s="227"/>
      <c r="C203" s="227"/>
      <c r="D203" s="225"/>
      <c r="E203" s="225"/>
      <c r="F203" s="226"/>
      <c r="G203" s="166"/>
      <c r="H203" s="226"/>
      <c r="I203" s="166"/>
      <c r="J203" s="226"/>
      <c r="K203" s="166"/>
      <c r="L203" s="226"/>
      <c r="M203" s="166"/>
      <c r="N203" s="226"/>
      <c r="O203" s="166"/>
      <c r="P203" s="226"/>
      <c r="Q203" s="166"/>
      <c r="R203" s="226"/>
      <c r="S203" s="1"/>
      <c r="T203" s="1"/>
      <c r="U203" s="1"/>
      <c r="V203" s="4"/>
      <c r="W203" s="4"/>
      <c r="X203" s="4"/>
      <c r="Y203" s="4"/>
      <c r="Z203" s="4"/>
      <c r="AA203" s="4"/>
      <c r="AB203" s="1"/>
      <c r="AC203" s="1"/>
      <c r="AD203" s="1"/>
      <c r="AE203" s="1"/>
      <c r="AF203" s="1"/>
      <c r="AG203" s="1"/>
      <c r="AH203" s="1"/>
      <c r="AI203" s="1"/>
    </row>
    <row r="204" spans="1:35" s="2" customFormat="1" ht="11.5" x14ac:dyDescent="0.25">
      <c r="A204" s="1"/>
      <c r="B204" s="227"/>
      <c r="C204" s="227"/>
      <c r="D204" s="225"/>
      <c r="E204" s="225"/>
      <c r="F204" s="226"/>
      <c r="G204" s="166"/>
      <c r="H204" s="226"/>
      <c r="I204" s="166"/>
      <c r="J204" s="226"/>
      <c r="K204" s="166"/>
      <c r="L204" s="226"/>
      <c r="M204" s="166"/>
      <c r="N204" s="226"/>
      <c r="O204" s="166"/>
      <c r="P204" s="226"/>
      <c r="Q204" s="166"/>
      <c r="R204" s="226"/>
      <c r="S204" s="1"/>
      <c r="T204" s="1"/>
      <c r="U204" s="1"/>
      <c r="V204" s="4"/>
      <c r="W204" s="4"/>
      <c r="X204" s="4"/>
      <c r="Y204" s="4"/>
      <c r="Z204" s="4"/>
      <c r="AA204" s="4"/>
      <c r="AB204" s="1"/>
      <c r="AC204" s="1"/>
      <c r="AD204" s="1"/>
      <c r="AE204" s="1"/>
      <c r="AF204" s="1"/>
      <c r="AG204" s="1"/>
      <c r="AH204" s="1"/>
      <c r="AI204" s="1"/>
    </row>
    <row r="205" spans="1:35" s="2" customFormat="1" ht="11.5" x14ac:dyDescent="0.25">
      <c r="A205" s="1"/>
      <c r="B205" s="227"/>
      <c r="C205" s="227"/>
      <c r="D205" s="225"/>
      <c r="E205" s="225"/>
      <c r="F205" s="226"/>
      <c r="G205" s="166"/>
      <c r="H205" s="226"/>
      <c r="I205" s="166"/>
      <c r="J205" s="226"/>
      <c r="K205" s="166"/>
      <c r="L205" s="226"/>
      <c r="M205" s="166"/>
      <c r="N205" s="226"/>
      <c r="O205" s="166"/>
      <c r="P205" s="226"/>
      <c r="Q205" s="166"/>
      <c r="R205" s="226"/>
      <c r="S205" s="1"/>
      <c r="T205" s="1"/>
      <c r="U205" s="1"/>
      <c r="V205" s="4"/>
      <c r="W205" s="4"/>
      <c r="X205" s="4"/>
      <c r="Y205" s="4"/>
      <c r="Z205" s="4"/>
      <c r="AA205" s="4"/>
      <c r="AB205" s="1"/>
      <c r="AC205" s="1"/>
      <c r="AD205" s="1"/>
      <c r="AE205" s="1"/>
      <c r="AF205" s="1"/>
      <c r="AG205" s="1"/>
      <c r="AH205" s="1"/>
      <c r="AI205" s="1"/>
    </row>
    <row r="206" spans="1:35" s="2" customFormat="1" ht="11.5" x14ac:dyDescent="0.25">
      <c r="A206" s="1"/>
      <c r="B206" s="227"/>
      <c r="C206" s="227"/>
      <c r="D206" s="225"/>
      <c r="E206" s="225"/>
      <c r="F206" s="226"/>
      <c r="G206" s="166"/>
      <c r="H206" s="226"/>
      <c r="I206" s="166"/>
      <c r="J206" s="226"/>
      <c r="K206" s="166"/>
      <c r="L206" s="226"/>
      <c r="M206" s="166"/>
      <c r="N206" s="226"/>
      <c r="O206" s="166"/>
      <c r="P206" s="226"/>
      <c r="Q206" s="166"/>
      <c r="R206" s="226"/>
      <c r="S206" s="1"/>
      <c r="T206" s="1"/>
      <c r="U206" s="1"/>
      <c r="V206" s="4"/>
      <c r="W206" s="4"/>
      <c r="X206" s="4"/>
      <c r="Y206" s="4"/>
      <c r="Z206" s="4"/>
      <c r="AA206" s="4"/>
      <c r="AB206" s="1"/>
      <c r="AC206" s="1"/>
      <c r="AD206" s="1"/>
      <c r="AE206" s="1"/>
      <c r="AF206" s="1"/>
      <c r="AG206" s="1"/>
      <c r="AH206" s="1"/>
      <c r="AI206" s="1"/>
    </row>
    <row r="207" spans="1:35" s="2" customFormat="1" ht="11.5" x14ac:dyDescent="0.25">
      <c r="A207" s="1"/>
      <c r="B207" s="227"/>
      <c r="C207" s="227"/>
      <c r="D207" s="225"/>
      <c r="E207" s="225"/>
      <c r="F207" s="226"/>
      <c r="G207" s="166"/>
      <c r="H207" s="226"/>
      <c r="I207" s="166"/>
      <c r="J207" s="226"/>
      <c r="K207" s="166"/>
      <c r="L207" s="226"/>
      <c r="M207" s="166"/>
      <c r="N207" s="226"/>
      <c r="O207" s="166"/>
      <c r="P207" s="226"/>
      <c r="Q207" s="166"/>
      <c r="R207" s="226"/>
      <c r="S207" s="1"/>
      <c r="T207" s="1"/>
      <c r="U207" s="1"/>
      <c r="V207" s="4"/>
      <c r="W207" s="4"/>
      <c r="X207" s="4"/>
      <c r="Y207" s="4"/>
      <c r="Z207" s="4"/>
      <c r="AA207" s="4"/>
      <c r="AB207" s="1"/>
      <c r="AC207" s="1"/>
      <c r="AD207" s="1"/>
      <c r="AE207" s="1"/>
      <c r="AF207" s="1"/>
      <c r="AG207" s="1"/>
      <c r="AH207" s="1"/>
      <c r="AI207" s="1"/>
    </row>
    <row r="208" spans="1:35" s="2" customFormat="1" ht="11.5" x14ac:dyDescent="0.25">
      <c r="A208" s="1"/>
      <c r="B208" s="227"/>
      <c r="C208" s="227"/>
      <c r="D208" s="225"/>
      <c r="E208" s="225"/>
      <c r="F208" s="226"/>
      <c r="G208" s="166"/>
      <c r="H208" s="226"/>
      <c r="I208" s="166"/>
      <c r="J208" s="226"/>
      <c r="K208" s="166"/>
      <c r="L208" s="226"/>
      <c r="M208" s="166"/>
      <c r="N208" s="226"/>
      <c r="O208" s="166"/>
      <c r="P208" s="226"/>
      <c r="Q208" s="166"/>
      <c r="R208" s="226"/>
      <c r="S208" s="1"/>
      <c r="T208" s="1"/>
      <c r="U208" s="1"/>
      <c r="V208" s="4"/>
      <c r="W208" s="4"/>
      <c r="X208" s="4"/>
      <c r="Y208" s="4"/>
      <c r="Z208" s="4"/>
      <c r="AA208" s="4"/>
      <c r="AB208" s="1"/>
      <c r="AC208" s="1"/>
      <c r="AD208" s="1"/>
      <c r="AE208" s="1"/>
      <c r="AF208" s="1"/>
      <c r="AG208" s="1"/>
      <c r="AH208" s="1"/>
      <c r="AI208" s="1"/>
    </row>
    <row r="209" spans="1:35" s="2" customFormat="1" ht="11.5" x14ac:dyDescent="0.25">
      <c r="A209" s="1"/>
      <c r="B209" s="227"/>
      <c r="C209" s="227"/>
      <c r="D209" s="225"/>
      <c r="E209" s="225"/>
      <c r="F209" s="226"/>
      <c r="G209" s="166"/>
      <c r="H209" s="226"/>
      <c r="I209" s="166"/>
      <c r="J209" s="226"/>
      <c r="K209" s="166"/>
      <c r="L209" s="226"/>
      <c r="M209" s="166"/>
      <c r="N209" s="226"/>
      <c r="O209" s="166"/>
      <c r="P209" s="226"/>
      <c r="Q209" s="166"/>
      <c r="R209" s="226"/>
      <c r="S209" s="1"/>
      <c r="T209" s="1"/>
      <c r="U209" s="1"/>
      <c r="V209" s="4"/>
      <c r="W209" s="4"/>
      <c r="X209" s="4"/>
      <c r="Y209" s="4"/>
      <c r="Z209" s="4"/>
      <c r="AA209" s="4"/>
      <c r="AB209" s="1"/>
      <c r="AC209" s="1"/>
      <c r="AD209" s="1"/>
      <c r="AE209" s="1"/>
      <c r="AF209" s="1"/>
      <c r="AG209" s="1"/>
      <c r="AH209" s="1"/>
      <c r="AI209" s="1"/>
    </row>
    <row r="210" spans="1:35" s="2" customFormat="1" ht="11.5" x14ac:dyDescent="0.25">
      <c r="A210" s="1"/>
      <c r="B210" s="227"/>
      <c r="C210" s="227"/>
      <c r="D210" s="225"/>
      <c r="E210" s="225"/>
      <c r="F210" s="226"/>
      <c r="G210" s="166"/>
      <c r="H210" s="226"/>
      <c r="I210" s="166"/>
      <c r="J210" s="226"/>
      <c r="K210" s="166"/>
      <c r="L210" s="226"/>
      <c r="M210" s="166"/>
      <c r="N210" s="226"/>
      <c r="O210" s="166"/>
      <c r="P210" s="226"/>
      <c r="Q210" s="166"/>
      <c r="R210" s="226"/>
      <c r="S210" s="1"/>
      <c r="T210" s="1"/>
      <c r="U210" s="1"/>
      <c r="V210" s="4"/>
      <c r="W210" s="4"/>
      <c r="X210" s="4"/>
      <c r="Y210" s="4"/>
      <c r="Z210" s="4"/>
      <c r="AA210" s="4"/>
      <c r="AB210" s="1"/>
      <c r="AC210" s="1"/>
      <c r="AD210" s="1"/>
      <c r="AE210" s="1"/>
      <c r="AF210" s="1"/>
      <c r="AG210" s="1"/>
      <c r="AH210" s="1"/>
      <c r="AI210" s="1"/>
    </row>
    <row r="211" spans="1:35" s="2" customFormat="1" ht="11.5" x14ac:dyDescent="0.25">
      <c r="A211" s="1"/>
      <c r="B211" s="227"/>
      <c r="C211" s="227"/>
      <c r="D211" s="225"/>
      <c r="E211" s="225"/>
      <c r="F211" s="226"/>
      <c r="G211" s="166"/>
      <c r="H211" s="226"/>
      <c r="I211" s="166"/>
      <c r="J211" s="226"/>
      <c r="K211" s="166"/>
      <c r="L211" s="226"/>
      <c r="M211" s="166"/>
      <c r="N211" s="226"/>
      <c r="O211" s="166"/>
      <c r="P211" s="226"/>
      <c r="Q211" s="166"/>
      <c r="R211" s="226"/>
      <c r="S211" s="1"/>
      <c r="T211" s="1"/>
      <c r="U211" s="1"/>
      <c r="V211" s="4"/>
      <c r="W211" s="4"/>
      <c r="X211" s="4"/>
      <c r="Y211" s="4"/>
      <c r="Z211" s="4"/>
      <c r="AA211" s="4"/>
      <c r="AB211" s="1"/>
      <c r="AC211" s="1"/>
      <c r="AD211" s="1"/>
      <c r="AE211" s="1"/>
      <c r="AF211" s="1"/>
      <c r="AG211" s="1"/>
      <c r="AH211" s="1"/>
      <c r="AI211" s="1"/>
    </row>
    <row r="212" spans="1:35" s="2" customFormat="1" ht="11.5" x14ac:dyDescent="0.25">
      <c r="A212" s="1"/>
      <c r="B212" s="227"/>
      <c r="C212" s="227"/>
      <c r="D212" s="225"/>
      <c r="E212" s="225"/>
      <c r="F212" s="226"/>
      <c r="G212" s="166"/>
      <c r="H212" s="226"/>
      <c r="I212" s="166"/>
      <c r="J212" s="226"/>
      <c r="K212" s="166"/>
      <c r="L212" s="226"/>
      <c r="M212" s="166"/>
      <c r="N212" s="226"/>
      <c r="O212" s="166"/>
      <c r="P212" s="226"/>
      <c r="Q212" s="166"/>
      <c r="R212" s="226"/>
      <c r="S212" s="1"/>
      <c r="T212" s="1"/>
      <c r="U212" s="1"/>
      <c r="V212" s="4"/>
      <c r="W212" s="4"/>
      <c r="X212" s="4"/>
      <c r="Y212" s="4"/>
      <c r="Z212" s="4"/>
      <c r="AA212" s="4"/>
      <c r="AB212" s="1"/>
      <c r="AC212" s="1"/>
      <c r="AD212" s="1"/>
      <c r="AE212" s="1"/>
      <c r="AF212" s="1"/>
      <c r="AG212" s="1"/>
      <c r="AH212" s="1"/>
      <c r="AI212" s="1"/>
    </row>
    <row r="213" spans="1:35" s="2" customFormat="1" ht="11.5" x14ac:dyDescent="0.25">
      <c r="A213" s="1"/>
      <c r="B213" s="227"/>
      <c r="C213" s="227"/>
      <c r="D213" s="225"/>
      <c r="E213" s="225"/>
      <c r="F213" s="226"/>
      <c r="G213" s="166"/>
      <c r="H213" s="226"/>
      <c r="I213" s="166"/>
      <c r="J213" s="226"/>
      <c r="K213" s="166"/>
      <c r="L213" s="226"/>
      <c r="M213" s="166"/>
      <c r="N213" s="226"/>
      <c r="O213" s="166"/>
      <c r="P213" s="226"/>
      <c r="Q213" s="166"/>
      <c r="R213" s="226"/>
      <c r="S213" s="1"/>
      <c r="T213" s="1"/>
      <c r="U213" s="1"/>
      <c r="V213" s="4"/>
      <c r="W213" s="4"/>
      <c r="X213" s="4"/>
      <c r="Y213" s="4"/>
      <c r="Z213" s="4"/>
      <c r="AA213" s="4"/>
      <c r="AB213" s="1"/>
      <c r="AC213" s="1"/>
      <c r="AD213" s="1"/>
      <c r="AE213" s="1"/>
      <c r="AF213" s="1"/>
      <c r="AG213" s="1"/>
      <c r="AH213" s="1"/>
      <c r="AI213" s="1"/>
    </row>
    <row r="214" spans="1:35" s="2" customFormat="1" ht="11.5" x14ac:dyDescent="0.25">
      <c r="A214" s="1"/>
      <c r="B214" s="227"/>
      <c r="C214" s="227"/>
      <c r="D214" s="225"/>
      <c r="E214" s="225"/>
      <c r="F214" s="226"/>
      <c r="G214" s="166"/>
      <c r="H214" s="226"/>
      <c r="I214" s="166"/>
      <c r="J214" s="226"/>
      <c r="K214" s="166"/>
      <c r="L214" s="226"/>
      <c r="M214" s="166"/>
      <c r="N214" s="226"/>
      <c r="O214" s="166"/>
      <c r="P214" s="226"/>
      <c r="Q214" s="166"/>
      <c r="R214" s="226"/>
      <c r="S214" s="1"/>
      <c r="T214" s="1"/>
      <c r="U214" s="1"/>
      <c r="V214" s="4"/>
      <c r="W214" s="4"/>
      <c r="X214" s="4"/>
      <c r="Y214" s="4"/>
      <c r="Z214" s="4"/>
      <c r="AA214" s="4"/>
      <c r="AB214" s="1"/>
      <c r="AC214" s="1"/>
      <c r="AD214" s="1"/>
      <c r="AE214" s="1"/>
      <c r="AF214" s="1"/>
      <c r="AG214" s="1"/>
      <c r="AH214" s="1"/>
      <c r="AI214" s="1"/>
    </row>
    <row r="215" spans="1:35" s="2" customFormat="1" ht="11.5" x14ac:dyDescent="0.25">
      <c r="A215" s="1"/>
      <c r="B215" s="227"/>
      <c r="C215" s="227"/>
      <c r="D215" s="225"/>
      <c r="E215" s="225"/>
      <c r="F215" s="226"/>
      <c r="G215" s="166"/>
      <c r="H215" s="226"/>
      <c r="I215" s="166"/>
      <c r="J215" s="226"/>
      <c r="K215" s="166"/>
      <c r="L215" s="226"/>
      <c r="M215" s="166"/>
      <c r="N215" s="226"/>
      <c r="O215" s="166"/>
      <c r="P215" s="226"/>
      <c r="Q215" s="166"/>
      <c r="R215" s="226"/>
      <c r="S215" s="1"/>
      <c r="T215" s="1"/>
      <c r="U215" s="1"/>
      <c r="V215" s="4"/>
      <c r="W215" s="4"/>
      <c r="X215" s="4"/>
      <c r="Y215" s="4"/>
      <c r="Z215" s="4"/>
      <c r="AA215" s="4"/>
      <c r="AB215" s="1"/>
      <c r="AC215" s="1"/>
      <c r="AD215" s="1"/>
      <c r="AE215" s="1"/>
      <c r="AF215" s="1"/>
      <c r="AG215" s="1"/>
      <c r="AH215" s="1"/>
      <c r="AI215" s="1"/>
    </row>
    <row r="216" spans="1:35" s="2" customFormat="1" ht="11.5" x14ac:dyDescent="0.25">
      <c r="A216" s="1"/>
      <c r="B216" s="227"/>
      <c r="C216" s="227"/>
      <c r="D216" s="225"/>
      <c r="E216" s="225"/>
      <c r="F216" s="226"/>
      <c r="G216" s="166"/>
      <c r="H216" s="226"/>
      <c r="I216" s="166"/>
      <c r="J216" s="226"/>
      <c r="K216" s="166"/>
      <c r="L216" s="226"/>
      <c r="M216" s="166"/>
      <c r="N216" s="226"/>
      <c r="O216" s="166"/>
      <c r="P216" s="226"/>
      <c r="Q216" s="166"/>
      <c r="R216" s="226"/>
      <c r="S216" s="1"/>
      <c r="T216" s="1"/>
      <c r="U216" s="1"/>
      <c r="V216" s="4"/>
      <c r="W216" s="4"/>
      <c r="X216" s="4"/>
      <c r="Y216" s="4"/>
      <c r="Z216" s="4"/>
      <c r="AA216" s="4"/>
      <c r="AB216" s="1"/>
      <c r="AC216" s="1"/>
      <c r="AD216" s="1"/>
      <c r="AE216" s="1"/>
      <c r="AF216" s="1"/>
      <c r="AG216" s="1"/>
      <c r="AH216" s="1"/>
      <c r="AI216" s="1"/>
    </row>
    <row r="217" spans="1:35" s="2" customFormat="1" ht="11.5" x14ac:dyDescent="0.25">
      <c r="A217" s="1"/>
      <c r="B217" s="227"/>
      <c r="C217" s="227"/>
      <c r="D217" s="225"/>
      <c r="E217" s="225"/>
      <c r="F217" s="226"/>
      <c r="G217" s="166"/>
      <c r="H217" s="226"/>
      <c r="I217" s="166"/>
      <c r="J217" s="226"/>
      <c r="K217" s="166"/>
      <c r="L217" s="226"/>
      <c r="M217" s="166"/>
      <c r="N217" s="226"/>
      <c r="O217" s="166"/>
      <c r="P217" s="226"/>
      <c r="Q217" s="166"/>
      <c r="R217" s="226"/>
      <c r="S217" s="1"/>
      <c r="T217" s="1"/>
      <c r="U217" s="1"/>
      <c r="V217" s="4"/>
      <c r="W217" s="4"/>
      <c r="X217" s="4"/>
      <c r="Y217" s="4"/>
      <c r="Z217" s="4"/>
      <c r="AA217" s="4"/>
      <c r="AB217" s="1"/>
      <c r="AC217" s="1"/>
      <c r="AD217" s="1"/>
      <c r="AE217" s="1"/>
      <c r="AF217" s="1"/>
      <c r="AG217" s="1"/>
      <c r="AH217" s="1"/>
      <c r="AI217" s="1"/>
    </row>
    <row r="218" spans="1:35" s="2" customFormat="1" ht="11.5" x14ac:dyDescent="0.25">
      <c r="A218" s="1"/>
      <c r="B218" s="227"/>
      <c r="C218" s="227"/>
      <c r="D218" s="225"/>
      <c r="E218" s="225"/>
      <c r="F218" s="226"/>
      <c r="G218" s="166"/>
      <c r="H218" s="226"/>
      <c r="I218" s="166"/>
      <c r="J218" s="226"/>
      <c r="K218" s="166"/>
      <c r="L218" s="226"/>
      <c r="M218" s="166"/>
      <c r="N218" s="226"/>
      <c r="O218" s="166"/>
      <c r="P218" s="226"/>
      <c r="Q218" s="166"/>
      <c r="R218" s="226"/>
      <c r="S218" s="1"/>
      <c r="T218" s="1"/>
      <c r="U218" s="1"/>
      <c r="V218" s="4"/>
      <c r="W218" s="4"/>
      <c r="X218" s="4"/>
      <c r="Y218" s="4"/>
      <c r="Z218" s="4"/>
      <c r="AA218" s="4"/>
      <c r="AB218" s="1"/>
      <c r="AC218" s="1"/>
      <c r="AD218" s="1"/>
      <c r="AE218" s="1"/>
      <c r="AF218" s="1"/>
      <c r="AG218" s="1"/>
      <c r="AH218" s="1"/>
      <c r="AI218" s="1"/>
    </row>
    <row r="219" spans="1:35" s="2" customFormat="1" ht="11.5" x14ac:dyDescent="0.25">
      <c r="A219" s="1"/>
      <c r="B219" s="227"/>
      <c r="C219" s="227"/>
      <c r="D219" s="225"/>
      <c r="E219" s="225"/>
      <c r="F219" s="226"/>
      <c r="G219" s="166"/>
      <c r="H219" s="226"/>
      <c r="I219" s="166"/>
      <c r="J219" s="226"/>
      <c r="K219" s="166"/>
      <c r="L219" s="226"/>
      <c r="M219" s="166"/>
      <c r="N219" s="226"/>
      <c r="O219" s="166"/>
      <c r="P219" s="226"/>
      <c r="Q219" s="166"/>
      <c r="R219" s="226"/>
      <c r="S219" s="1"/>
      <c r="T219" s="1"/>
      <c r="U219" s="1"/>
      <c r="V219" s="4"/>
      <c r="W219" s="4"/>
      <c r="X219" s="4"/>
      <c r="Y219" s="4"/>
      <c r="Z219" s="4"/>
      <c r="AA219" s="4"/>
      <c r="AB219" s="1"/>
      <c r="AC219" s="1"/>
      <c r="AD219" s="1"/>
      <c r="AE219" s="1"/>
      <c r="AF219" s="1"/>
      <c r="AG219" s="1"/>
      <c r="AH219" s="1"/>
      <c r="AI219" s="1"/>
    </row>
    <row r="220" spans="1:35" s="2" customFormat="1" ht="11.5" x14ac:dyDescent="0.25">
      <c r="A220" s="1"/>
      <c r="B220" s="227"/>
      <c r="C220" s="227"/>
      <c r="D220" s="225"/>
      <c r="E220" s="225"/>
      <c r="F220" s="226"/>
      <c r="G220" s="166"/>
      <c r="H220" s="226"/>
      <c r="I220" s="166"/>
      <c r="J220" s="226"/>
      <c r="K220" s="166"/>
      <c r="L220" s="226"/>
      <c r="M220" s="166"/>
      <c r="N220" s="226"/>
      <c r="O220" s="166"/>
      <c r="P220" s="226"/>
      <c r="Q220" s="166"/>
      <c r="R220" s="226"/>
      <c r="S220" s="1"/>
      <c r="T220" s="1"/>
      <c r="U220" s="1"/>
      <c r="V220" s="4"/>
      <c r="W220" s="4"/>
      <c r="X220" s="4"/>
      <c r="Y220" s="4"/>
      <c r="Z220" s="4"/>
      <c r="AA220" s="4"/>
      <c r="AB220" s="1"/>
      <c r="AC220" s="1"/>
      <c r="AD220" s="1"/>
      <c r="AE220" s="1"/>
      <c r="AF220" s="1"/>
      <c r="AG220" s="1"/>
      <c r="AH220" s="1"/>
      <c r="AI220" s="1"/>
    </row>
    <row r="221" spans="1:35" s="2" customFormat="1" ht="11.5" x14ac:dyDescent="0.25">
      <c r="A221" s="1"/>
      <c r="B221" s="227"/>
      <c r="C221" s="227"/>
      <c r="D221" s="225"/>
      <c r="E221" s="225"/>
      <c r="F221" s="226"/>
      <c r="G221" s="166"/>
      <c r="H221" s="226"/>
      <c r="I221" s="166"/>
      <c r="J221" s="226"/>
      <c r="K221" s="166"/>
      <c r="L221" s="226"/>
      <c r="M221" s="166"/>
      <c r="N221" s="226"/>
      <c r="O221" s="166"/>
      <c r="P221" s="226"/>
      <c r="Q221" s="166"/>
      <c r="R221" s="226"/>
      <c r="S221" s="1"/>
      <c r="T221" s="1"/>
      <c r="U221" s="1"/>
      <c r="V221" s="4"/>
      <c r="W221" s="4"/>
      <c r="X221" s="4"/>
      <c r="Y221" s="4"/>
      <c r="Z221" s="4"/>
      <c r="AA221" s="4"/>
      <c r="AB221" s="1"/>
      <c r="AC221" s="1"/>
      <c r="AD221" s="1"/>
      <c r="AE221" s="1"/>
      <c r="AF221" s="1"/>
      <c r="AG221" s="1"/>
      <c r="AH221" s="1"/>
      <c r="AI221" s="1"/>
    </row>
    <row r="222" spans="1:35" s="2" customFormat="1" ht="11.5" x14ac:dyDescent="0.25">
      <c r="A222" s="1"/>
      <c r="B222" s="227"/>
      <c r="C222" s="227"/>
      <c r="D222" s="225"/>
      <c r="E222" s="225"/>
      <c r="F222" s="226"/>
      <c r="G222" s="166"/>
      <c r="H222" s="226"/>
      <c r="I222" s="166"/>
      <c r="J222" s="226"/>
      <c r="K222" s="166"/>
      <c r="L222" s="226"/>
      <c r="M222" s="166"/>
      <c r="N222" s="226"/>
      <c r="O222" s="166"/>
      <c r="P222" s="226"/>
      <c r="Q222" s="166"/>
      <c r="R222" s="226"/>
      <c r="S222" s="1"/>
      <c r="T222" s="1"/>
      <c r="U222" s="1"/>
      <c r="V222" s="4"/>
      <c r="W222" s="4"/>
      <c r="X222" s="4"/>
      <c r="Y222" s="4"/>
      <c r="Z222" s="4"/>
      <c r="AA222" s="4"/>
      <c r="AB222" s="1"/>
      <c r="AC222" s="1"/>
      <c r="AD222" s="1"/>
      <c r="AE222" s="1"/>
      <c r="AF222" s="1"/>
      <c r="AG222" s="1"/>
      <c r="AH222" s="1"/>
      <c r="AI222" s="1"/>
    </row>
    <row r="223" spans="1:35" s="2" customFormat="1" ht="11.5" x14ac:dyDescent="0.25">
      <c r="A223" s="1"/>
      <c r="B223" s="227"/>
      <c r="C223" s="227"/>
      <c r="D223" s="225"/>
      <c r="E223" s="225"/>
      <c r="F223" s="226"/>
      <c r="G223" s="166"/>
      <c r="H223" s="226"/>
      <c r="I223" s="166"/>
      <c r="J223" s="226"/>
      <c r="K223" s="166"/>
      <c r="L223" s="226"/>
      <c r="M223" s="166"/>
      <c r="N223" s="226"/>
      <c r="O223" s="166"/>
      <c r="P223" s="226"/>
      <c r="Q223" s="166"/>
      <c r="R223" s="226"/>
      <c r="S223" s="1"/>
      <c r="T223" s="1"/>
      <c r="U223" s="1"/>
      <c r="V223" s="4"/>
      <c r="W223" s="4"/>
      <c r="X223" s="4"/>
      <c r="Y223" s="4"/>
      <c r="Z223" s="4"/>
      <c r="AA223" s="4"/>
      <c r="AB223" s="1"/>
      <c r="AC223" s="1"/>
      <c r="AD223" s="1"/>
      <c r="AE223" s="1"/>
      <c r="AF223" s="1"/>
      <c r="AG223" s="1"/>
      <c r="AH223" s="1"/>
      <c r="AI223" s="1"/>
    </row>
    <row r="224" spans="1:35" s="2" customFormat="1" ht="11.5" x14ac:dyDescent="0.25">
      <c r="A224" s="1"/>
      <c r="B224" s="227"/>
      <c r="C224" s="227"/>
      <c r="D224" s="225"/>
      <c r="E224" s="225"/>
      <c r="F224" s="226"/>
      <c r="G224" s="166"/>
      <c r="H224" s="226"/>
      <c r="I224" s="166"/>
      <c r="J224" s="226"/>
      <c r="K224" s="166"/>
      <c r="L224" s="226"/>
      <c r="M224" s="166"/>
      <c r="N224" s="226"/>
      <c r="O224" s="166"/>
      <c r="P224" s="226"/>
      <c r="Q224" s="166"/>
      <c r="R224" s="226"/>
      <c r="S224" s="1"/>
      <c r="T224" s="1"/>
      <c r="U224" s="1"/>
      <c r="V224" s="4"/>
      <c r="W224" s="4"/>
      <c r="X224" s="4"/>
      <c r="Y224" s="4"/>
      <c r="Z224" s="4"/>
      <c r="AA224" s="4"/>
      <c r="AB224" s="1"/>
      <c r="AC224" s="1"/>
      <c r="AD224" s="1"/>
      <c r="AE224" s="1"/>
      <c r="AF224" s="1"/>
      <c r="AG224" s="1"/>
      <c r="AH224" s="1"/>
      <c r="AI224" s="1"/>
    </row>
    <row r="225" spans="1:35" s="2" customFormat="1" ht="11.5" x14ac:dyDescent="0.25">
      <c r="A225" s="1"/>
      <c r="B225" s="227"/>
      <c r="C225" s="227"/>
      <c r="D225" s="225"/>
      <c r="E225" s="225"/>
      <c r="F225" s="226"/>
      <c r="G225" s="166"/>
      <c r="H225" s="226"/>
      <c r="I225" s="166"/>
      <c r="J225" s="226"/>
      <c r="K225" s="166"/>
      <c r="L225" s="226"/>
      <c r="M225" s="166"/>
      <c r="N225" s="226"/>
      <c r="O225" s="166"/>
      <c r="P225" s="226"/>
      <c r="Q225" s="166"/>
      <c r="R225" s="226"/>
      <c r="S225" s="1"/>
      <c r="T225" s="1"/>
      <c r="U225" s="1"/>
      <c r="V225" s="4"/>
      <c r="W225" s="4"/>
      <c r="X225" s="4"/>
      <c r="Y225" s="4"/>
      <c r="Z225" s="4"/>
      <c r="AA225" s="4"/>
      <c r="AB225" s="1"/>
      <c r="AC225" s="1"/>
      <c r="AD225" s="1"/>
      <c r="AE225" s="1"/>
      <c r="AF225" s="1"/>
      <c r="AG225" s="1"/>
      <c r="AH225" s="1"/>
      <c r="AI225" s="1"/>
    </row>
    <row r="226" spans="1:35" s="2" customFormat="1" ht="11.5" x14ac:dyDescent="0.25">
      <c r="A226" s="1"/>
      <c r="B226" s="227"/>
      <c r="C226" s="227"/>
      <c r="D226" s="225"/>
      <c r="E226" s="225"/>
      <c r="F226" s="226"/>
      <c r="G226" s="166"/>
      <c r="H226" s="226"/>
      <c r="I226" s="166"/>
      <c r="J226" s="226"/>
      <c r="K226" s="166"/>
      <c r="L226" s="226"/>
      <c r="M226" s="166"/>
      <c r="N226" s="226"/>
      <c r="O226" s="166"/>
      <c r="P226" s="226"/>
      <c r="Q226" s="166"/>
      <c r="R226" s="226"/>
      <c r="S226" s="1"/>
      <c r="T226" s="1"/>
      <c r="U226" s="1"/>
      <c r="V226" s="4"/>
      <c r="W226" s="4"/>
      <c r="X226" s="4"/>
      <c r="Y226" s="4"/>
      <c r="Z226" s="4"/>
      <c r="AA226" s="4"/>
      <c r="AB226" s="1"/>
      <c r="AC226" s="1"/>
      <c r="AD226" s="1"/>
      <c r="AE226" s="1"/>
      <c r="AF226" s="1"/>
      <c r="AG226" s="1"/>
      <c r="AH226" s="1"/>
      <c r="AI226" s="1"/>
    </row>
    <row r="227" spans="1:35" s="2" customFormat="1" ht="11.5" x14ac:dyDescent="0.25">
      <c r="A227" s="1"/>
      <c r="B227" s="227"/>
      <c r="C227" s="227"/>
      <c r="D227" s="225"/>
      <c r="E227" s="225"/>
      <c r="F227" s="226"/>
      <c r="G227" s="166"/>
      <c r="H227" s="226"/>
      <c r="I227" s="166"/>
      <c r="J227" s="226"/>
      <c r="K227" s="166"/>
      <c r="L227" s="226"/>
      <c r="M227" s="166"/>
      <c r="N227" s="226"/>
      <c r="O227" s="166"/>
      <c r="P227" s="226"/>
      <c r="Q227" s="166"/>
      <c r="R227" s="226"/>
      <c r="S227" s="1"/>
      <c r="T227" s="1"/>
      <c r="U227" s="1"/>
      <c r="V227" s="4"/>
      <c r="W227" s="4"/>
      <c r="X227" s="4"/>
      <c r="Y227" s="4"/>
      <c r="Z227" s="4"/>
      <c r="AA227" s="4"/>
      <c r="AB227" s="1"/>
      <c r="AC227" s="1"/>
      <c r="AD227" s="1"/>
      <c r="AE227" s="1"/>
      <c r="AF227" s="1"/>
      <c r="AG227" s="1"/>
      <c r="AH227" s="1"/>
      <c r="AI227" s="1"/>
    </row>
    <row r="228" spans="1:35" s="2" customFormat="1" ht="11.5" x14ac:dyDescent="0.25">
      <c r="A228" s="1"/>
      <c r="B228" s="227"/>
      <c r="C228" s="227"/>
      <c r="D228" s="225"/>
      <c r="E228" s="225"/>
      <c r="F228" s="226"/>
      <c r="G228" s="166"/>
      <c r="H228" s="226"/>
      <c r="I228" s="166"/>
      <c r="J228" s="226"/>
      <c r="K228" s="166"/>
      <c r="L228" s="226"/>
      <c r="M228" s="166"/>
      <c r="N228" s="226"/>
      <c r="O228" s="166"/>
      <c r="P228" s="226"/>
      <c r="Q228" s="166"/>
      <c r="R228" s="226"/>
      <c r="S228" s="1"/>
      <c r="T228" s="1"/>
      <c r="U228" s="1"/>
      <c r="V228" s="4"/>
      <c r="W228" s="4"/>
      <c r="X228" s="4"/>
      <c r="Y228" s="4"/>
      <c r="Z228" s="4"/>
      <c r="AA228" s="4"/>
      <c r="AB228" s="1"/>
      <c r="AC228" s="1"/>
      <c r="AD228" s="1"/>
      <c r="AE228" s="1"/>
      <c r="AF228" s="1"/>
      <c r="AG228" s="1"/>
      <c r="AH228" s="1"/>
      <c r="AI228" s="1"/>
    </row>
    <row r="229" spans="1:35" s="2" customFormat="1" ht="11.5" x14ac:dyDescent="0.25">
      <c r="A229" s="1"/>
      <c r="B229" s="227"/>
      <c r="C229" s="227"/>
      <c r="D229" s="225"/>
      <c r="E229" s="225"/>
      <c r="F229" s="226"/>
      <c r="G229" s="166"/>
      <c r="H229" s="226"/>
      <c r="I229" s="166"/>
      <c r="J229" s="226"/>
      <c r="K229" s="166"/>
      <c r="L229" s="226"/>
      <c r="M229" s="166"/>
      <c r="N229" s="226"/>
      <c r="O229" s="166"/>
      <c r="P229" s="226"/>
      <c r="Q229" s="166"/>
      <c r="R229" s="226"/>
      <c r="S229" s="1"/>
      <c r="T229" s="1"/>
      <c r="U229" s="1"/>
      <c r="V229" s="4"/>
      <c r="W229" s="4"/>
      <c r="X229" s="4"/>
      <c r="Y229" s="4"/>
      <c r="Z229" s="4"/>
      <c r="AA229" s="4"/>
      <c r="AB229" s="1"/>
      <c r="AC229" s="1"/>
      <c r="AD229" s="1"/>
      <c r="AE229" s="1"/>
      <c r="AF229" s="1"/>
      <c r="AG229" s="1"/>
      <c r="AH229" s="1"/>
      <c r="AI229" s="1"/>
    </row>
    <row r="230" spans="1:35" s="2" customFormat="1" ht="11.5" x14ac:dyDescent="0.25">
      <c r="A230" s="1"/>
      <c r="B230" s="227"/>
      <c r="C230" s="227"/>
      <c r="D230" s="225"/>
      <c r="E230" s="225"/>
      <c r="F230" s="226"/>
      <c r="G230" s="166"/>
      <c r="H230" s="226"/>
      <c r="I230" s="166"/>
      <c r="J230" s="226"/>
      <c r="K230" s="166"/>
      <c r="L230" s="226"/>
      <c r="M230" s="166"/>
      <c r="N230" s="226"/>
      <c r="O230" s="166"/>
      <c r="P230" s="226"/>
      <c r="Q230" s="166"/>
      <c r="R230" s="226"/>
      <c r="S230" s="1"/>
      <c r="T230" s="1"/>
      <c r="U230" s="1"/>
      <c r="V230" s="4"/>
      <c r="W230" s="4"/>
      <c r="X230" s="4"/>
      <c r="Y230" s="4"/>
      <c r="Z230" s="4"/>
      <c r="AA230" s="4"/>
      <c r="AB230" s="1"/>
      <c r="AC230" s="1"/>
      <c r="AD230" s="1"/>
      <c r="AE230" s="1"/>
      <c r="AF230" s="1"/>
      <c r="AG230" s="1"/>
      <c r="AH230" s="1"/>
      <c r="AI230" s="1"/>
    </row>
    <row r="231" spans="1:35" s="2" customFormat="1" ht="11.5" x14ac:dyDescent="0.25">
      <c r="A231" s="1"/>
      <c r="B231" s="227"/>
      <c r="C231" s="227"/>
      <c r="D231" s="225"/>
      <c r="E231" s="225"/>
      <c r="F231" s="226"/>
      <c r="G231" s="166"/>
      <c r="H231" s="226"/>
      <c r="I231" s="166"/>
      <c r="J231" s="226"/>
      <c r="K231" s="166"/>
      <c r="L231" s="226"/>
      <c r="M231" s="166"/>
      <c r="N231" s="226"/>
      <c r="O231" s="166"/>
      <c r="P231" s="226"/>
      <c r="Q231" s="166"/>
      <c r="R231" s="226"/>
      <c r="S231" s="1"/>
      <c r="T231" s="1"/>
      <c r="U231" s="1"/>
      <c r="V231" s="4"/>
      <c r="W231" s="4"/>
      <c r="X231" s="4"/>
      <c r="Y231" s="4"/>
      <c r="Z231" s="4"/>
      <c r="AA231" s="4"/>
      <c r="AB231" s="1"/>
      <c r="AC231" s="1"/>
      <c r="AD231" s="1"/>
      <c r="AE231" s="1"/>
      <c r="AF231" s="1"/>
      <c r="AG231" s="1"/>
      <c r="AH231" s="1"/>
      <c r="AI231" s="1"/>
    </row>
    <row r="232" spans="1:35" s="2" customFormat="1" ht="11.5" x14ac:dyDescent="0.25">
      <c r="A232" s="1"/>
      <c r="B232" s="227"/>
      <c r="C232" s="227"/>
      <c r="D232" s="225"/>
      <c r="E232" s="225"/>
      <c r="F232" s="226"/>
      <c r="G232" s="166"/>
      <c r="H232" s="226"/>
      <c r="I232" s="166"/>
      <c r="J232" s="226"/>
      <c r="K232" s="166"/>
      <c r="L232" s="226"/>
      <c r="M232" s="166"/>
      <c r="N232" s="226"/>
      <c r="O232" s="166"/>
      <c r="P232" s="226"/>
      <c r="Q232" s="166"/>
      <c r="R232" s="226"/>
      <c r="S232" s="1"/>
      <c r="T232" s="1"/>
      <c r="U232" s="1"/>
      <c r="V232" s="4"/>
      <c r="W232" s="4"/>
      <c r="X232" s="4"/>
      <c r="Y232" s="4"/>
      <c r="Z232" s="4"/>
      <c r="AA232" s="4"/>
      <c r="AB232" s="1"/>
      <c r="AC232" s="1"/>
      <c r="AD232" s="1"/>
      <c r="AE232" s="1"/>
      <c r="AF232" s="1"/>
      <c r="AG232" s="1"/>
      <c r="AH232" s="1"/>
      <c r="AI232" s="1"/>
    </row>
    <row r="233" spans="1:35" s="2" customFormat="1" ht="11.5" x14ac:dyDescent="0.25">
      <c r="A233" s="1"/>
      <c r="B233" s="227"/>
      <c r="C233" s="227"/>
      <c r="D233" s="225"/>
      <c r="E233" s="225"/>
      <c r="F233" s="226"/>
      <c r="G233" s="166"/>
      <c r="H233" s="226"/>
      <c r="I233" s="166"/>
      <c r="J233" s="226"/>
      <c r="K233" s="166"/>
      <c r="L233" s="226"/>
      <c r="M233" s="166"/>
      <c r="N233" s="226"/>
      <c r="O233" s="166"/>
      <c r="P233" s="226"/>
      <c r="Q233" s="166"/>
      <c r="R233" s="226"/>
      <c r="S233" s="1"/>
      <c r="T233" s="1"/>
      <c r="U233" s="1"/>
      <c r="V233" s="4"/>
      <c r="W233" s="4"/>
      <c r="X233" s="4"/>
      <c r="Y233" s="4"/>
      <c r="Z233" s="4"/>
      <c r="AA233" s="4"/>
      <c r="AB233" s="1"/>
      <c r="AC233" s="1"/>
      <c r="AD233" s="1"/>
      <c r="AE233" s="1"/>
      <c r="AF233" s="1"/>
      <c r="AG233" s="1"/>
      <c r="AH233" s="1"/>
      <c r="AI233" s="1"/>
    </row>
    <row r="234" spans="1:35" s="2" customFormat="1" ht="11.5" x14ac:dyDescent="0.25">
      <c r="A234" s="1"/>
      <c r="B234" s="227"/>
      <c r="C234" s="227"/>
      <c r="D234" s="225"/>
      <c r="E234" s="225"/>
      <c r="F234" s="226"/>
      <c r="G234" s="166"/>
      <c r="H234" s="226"/>
      <c r="I234" s="166"/>
      <c r="J234" s="226"/>
      <c r="K234" s="166"/>
      <c r="L234" s="226"/>
      <c r="M234" s="166"/>
      <c r="N234" s="226"/>
      <c r="O234" s="166"/>
      <c r="P234" s="226"/>
      <c r="Q234" s="166"/>
      <c r="R234" s="226"/>
      <c r="S234" s="1"/>
      <c r="T234" s="1"/>
      <c r="U234" s="1"/>
      <c r="V234" s="4"/>
      <c r="W234" s="4"/>
      <c r="X234" s="4"/>
      <c r="Y234" s="4"/>
      <c r="Z234" s="4"/>
      <c r="AA234" s="4"/>
      <c r="AB234" s="1"/>
      <c r="AC234" s="1"/>
      <c r="AD234" s="1"/>
      <c r="AE234" s="1"/>
      <c r="AF234" s="1"/>
      <c r="AG234" s="1"/>
      <c r="AH234" s="1"/>
      <c r="AI234" s="1"/>
    </row>
    <row r="235" spans="1:35" s="2" customFormat="1" ht="11.5" x14ac:dyDescent="0.25">
      <c r="A235" s="1"/>
      <c r="B235" s="227"/>
      <c r="C235" s="227"/>
      <c r="D235" s="225"/>
      <c r="E235" s="225"/>
      <c r="F235" s="226"/>
      <c r="G235" s="166"/>
      <c r="H235" s="226"/>
      <c r="I235" s="166"/>
      <c r="J235" s="226"/>
      <c r="K235" s="166"/>
      <c r="L235" s="226"/>
      <c r="M235" s="166"/>
      <c r="N235" s="226"/>
      <c r="O235" s="166"/>
      <c r="P235" s="226"/>
      <c r="Q235" s="166"/>
      <c r="R235" s="226"/>
      <c r="S235" s="1"/>
      <c r="T235" s="1"/>
      <c r="U235" s="1"/>
      <c r="V235" s="4"/>
      <c r="W235" s="4"/>
      <c r="X235" s="4"/>
      <c r="Y235" s="4"/>
      <c r="Z235" s="4"/>
      <c r="AA235" s="4"/>
      <c r="AB235" s="1"/>
      <c r="AC235" s="1"/>
      <c r="AD235" s="1"/>
      <c r="AE235" s="1"/>
      <c r="AF235" s="1"/>
      <c r="AG235" s="1"/>
      <c r="AH235" s="1"/>
      <c r="AI235" s="1"/>
    </row>
    <row r="236" spans="1:35" s="2" customFormat="1" ht="11.5" x14ac:dyDescent="0.25">
      <c r="A236" s="1"/>
      <c r="B236" s="227"/>
      <c r="C236" s="227"/>
      <c r="D236" s="225"/>
      <c r="E236" s="225"/>
      <c r="F236" s="226"/>
      <c r="G236" s="166"/>
      <c r="H236" s="226"/>
      <c r="I236" s="166"/>
      <c r="J236" s="226"/>
      <c r="K236" s="166"/>
      <c r="L236" s="226"/>
      <c r="M236" s="166"/>
      <c r="N236" s="226"/>
      <c r="O236" s="166"/>
      <c r="P236" s="226"/>
      <c r="Q236" s="166"/>
      <c r="R236" s="226"/>
      <c r="S236" s="1"/>
      <c r="T236" s="1"/>
      <c r="U236" s="1"/>
      <c r="V236" s="4"/>
      <c r="W236" s="4"/>
      <c r="X236" s="4"/>
      <c r="Y236" s="4"/>
      <c r="Z236" s="4"/>
      <c r="AA236" s="4"/>
      <c r="AB236" s="1"/>
      <c r="AC236" s="1"/>
      <c r="AD236" s="1"/>
      <c r="AE236" s="1"/>
      <c r="AF236" s="1"/>
      <c r="AG236" s="1"/>
      <c r="AH236" s="1"/>
      <c r="AI236" s="1"/>
    </row>
    <row r="237" spans="1:35" s="2" customFormat="1" ht="11.5" x14ac:dyDescent="0.25">
      <c r="A237" s="1"/>
      <c r="B237" s="227"/>
      <c r="C237" s="227"/>
      <c r="D237" s="225"/>
      <c r="E237" s="225"/>
      <c r="F237" s="226"/>
      <c r="G237" s="166"/>
      <c r="H237" s="226"/>
      <c r="I237" s="166"/>
      <c r="J237" s="226"/>
      <c r="K237" s="166"/>
      <c r="L237" s="226"/>
      <c r="M237" s="166"/>
      <c r="N237" s="226"/>
      <c r="O237" s="166"/>
      <c r="P237" s="226"/>
      <c r="Q237" s="166"/>
      <c r="R237" s="226"/>
      <c r="S237" s="1"/>
      <c r="T237" s="1"/>
      <c r="U237" s="1"/>
      <c r="V237" s="4"/>
      <c r="W237" s="4"/>
      <c r="X237" s="4"/>
      <c r="Y237" s="4"/>
      <c r="Z237" s="4"/>
      <c r="AA237" s="4"/>
      <c r="AB237" s="1"/>
      <c r="AC237" s="1"/>
      <c r="AD237" s="1"/>
      <c r="AE237" s="1"/>
      <c r="AF237" s="1"/>
      <c r="AG237" s="1"/>
      <c r="AH237" s="1"/>
      <c r="AI237" s="1"/>
    </row>
    <row r="238" spans="1:35" s="2" customFormat="1" ht="11.5" x14ac:dyDescent="0.25">
      <c r="A238" s="1"/>
      <c r="B238" s="227"/>
      <c r="C238" s="227"/>
      <c r="D238" s="225"/>
      <c r="E238" s="225"/>
      <c r="F238" s="226"/>
      <c r="G238" s="166"/>
      <c r="H238" s="226"/>
      <c r="I238" s="166"/>
      <c r="J238" s="226"/>
      <c r="K238" s="166"/>
      <c r="L238" s="226"/>
      <c r="M238" s="166"/>
      <c r="N238" s="226"/>
      <c r="O238" s="166"/>
      <c r="P238" s="226"/>
      <c r="Q238" s="166"/>
      <c r="R238" s="226"/>
      <c r="S238" s="1"/>
      <c r="T238" s="1"/>
      <c r="U238" s="1"/>
      <c r="V238" s="4"/>
      <c r="W238" s="4"/>
      <c r="X238" s="4"/>
      <c r="Y238" s="4"/>
      <c r="Z238" s="4"/>
      <c r="AA238" s="4"/>
      <c r="AB238" s="1"/>
      <c r="AC238" s="1"/>
      <c r="AD238" s="1"/>
      <c r="AE238" s="1"/>
      <c r="AF238" s="1"/>
      <c r="AG238" s="1"/>
      <c r="AH238" s="1"/>
      <c r="AI238" s="1"/>
    </row>
    <row r="239" spans="1:35" s="2" customFormat="1" ht="11.5" x14ac:dyDescent="0.25">
      <c r="A239" s="1"/>
      <c r="B239" s="227"/>
      <c r="C239" s="227"/>
      <c r="D239" s="225"/>
      <c r="E239" s="225"/>
      <c r="F239" s="226"/>
      <c r="G239" s="166"/>
      <c r="H239" s="226"/>
      <c r="I239" s="166"/>
      <c r="J239" s="226"/>
      <c r="K239" s="166"/>
      <c r="L239" s="226"/>
      <c r="M239" s="166"/>
      <c r="N239" s="226"/>
      <c r="O239" s="166"/>
      <c r="P239" s="226"/>
      <c r="Q239" s="166"/>
      <c r="R239" s="226"/>
      <c r="S239" s="1"/>
      <c r="T239" s="1"/>
      <c r="U239" s="1"/>
      <c r="V239" s="4"/>
      <c r="W239" s="4"/>
      <c r="X239" s="4"/>
      <c r="Y239" s="4"/>
      <c r="Z239" s="4"/>
      <c r="AA239" s="4"/>
      <c r="AB239" s="1"/>
      <c r="AC239" s="1"/>
      <c r="AD239" s="1"/>
      <c r="AE239" s="1"/>
      <c r="AF239" s="1"/>
      <c r="AG239" s="1"/>
      <c r="AH239" s="1"/>
      <c r="AI239" s="1"/>
    </row>
    <row r="240" spans="1:35" s="2" customFormat="1" ht="11.5" x14ac:dyDescent="0.25">
      <c r="A240" s="1"/>
      <c r="B240" s="227"/>
      <c r="C240" s="227"/>
      <c r="D240" s="225"/>
      <c r="E240" s="225"/>
      <c r="F240" s="226"/>
      <c r="G240" s="166"/>
      <c r="H240" s="226"/>
      <c r="I240" s="166"/>
      <c r="J240" s="226"/>
      <c r="K240" s="166"/>
      <c r="L240" s="226"/>
      <c r="M240" s="166"/>
      <c r="N240" s="226"/>
      <c r="O240" s="166"/>
      <c r="P240" s="226"/>
      <c r="Q240" s="166"/>
      <c r="R240" s="226"/>
      <c r="S240" s="1"/>
      <c r="T240" s="1"/>
      <c r="U240" s="1"/>
      <c r="V240" s="4"/>
      <c r="W240" s="4"/>
      <c r="X240" s="4"/>
      <c r="Y240" s="4"/>
      <c r="Z240" s="4"/>
      <c r="AA240" s="4"/>
      <c r="AB240" s="1"/>
      <c r="AC240" s="1"/>
      <c r="AD240" s="1"/>
      <c r="AE240" s="1"/>
      <c r="AF240" s="1"/>
      <c r="AG240" s="1"/>
      <c r="AH240" s="1"/>
      <c r="AI240" s="1"/>
    </row>
    <row r="241" spans="1:35" s="2" customFormat="1" ht="11.5" x14ac:dyDescent="0.25">
      <c r="A241" s="1"/>
      <c r="B241" s="227"/>
      <c r="C241" s="227"/>
      <c r="D241" s="225"/>
      <c r="E241" s="225"/>
      <c r="F241" s="226"/>
      <c r="G241" s="166"/>
      <c r="H241" s="226"/>
      <c r="I241" s="166"/>
      <c r="J241" s="226"/>
      <c r="K241" s="166"/>
      <c r="L241" s="226"/>
      <c r="M241" s="166"/>
      <c r="N241" s="226"/>
      <c r="O241" s="166"/>
      <c r="P241" s="226"/>
      <c r="Q241" s="166"/>
      <c r="R241" s="226"/>
      <c r="S241" s="1"/>
      <c r="T241" s="1"/>
      <c r="U241" s="1"/>
      <c r="V241" s="4"/>
      <c r="W241" s="4"/>
      <c r="X241" s="4"/>
      <c r="Y241" s="4"/>
      <c r="Z241" s="4"/>
      <c r="AA241" s="4"/>
      <c r="AB241" s="1"/>
      <c r="AC241" s="1"/>
      <c r="AD241" s="1"/>
      <c r="AE241" s="1"/>
      <c r="AF241" s="1"/>
      <c r="AG241" s="1"/>
      <c r="AH241" s="1"/>
      <c r="AI241" s="1"/>
    </row>
    <row r="242" spans="1:35" s="2" customFormat="1" ht="11.5" x14ac:dyDescent="0.25">
      <c r="A242" s="1"/>
      <c r="B242" s="227"/>
      <c r="C242" s="227"/>
      <c r="D242" s="225"/>
      <c r="E242" s="225"/>
      <c r="F242" s="226"/>
      <c r="G242" s="166"/>
      <c r="H242" s="226"/>
      <c r="I242" s="166"/>
      <c r="J242" s="226"/>
      <c r="K242" s="166"/>
      <c r="L242" s="226"/>
      <c r="M242" s="166"/>
      <c r="N242" s="226"/>
      <c r="O242" s="166"/>
      <c r="P242" s="226"/>
      <c r="Q242" s="166"/>
      <c r="R242" s="226"/>
      <c r="S242" s="1"/>
      <c r="T242" s="1"/>
      <c r="U242" s="1"/>
      <c r="V242" s="4"/>
      <c r="W242" s="4"/>
      <c r="X242" s="4"/>
      <c r="Y242" s="4"/>
      <c r="Z242" s="4"/>
      <c r="AA242" s="4"/>
      <c r="AB242" s="1"/>
      <c r="AC242" s="1"/>
      <c r="AD242" s="1"/>
      <c r="AE242" s="1"/>
      <c r="AF242" s="1"/>
      <c r="AG242" s="1"/>
      <c r="AH242" s="1"/>
      <c r="AI242" s="1"/>
    </row>
    <row r="243" spans="1:35" s="2" customFormat="1" ht="11.5" x14ac:dyDescent="0.25">
      <c r="A243" s="1"/>
      <c r="B243" s="227"/>
      <c r="C243" s="227"/>
      <c r="D243" s="225"/>
      <c r="E243" s="225"/>
      <c r="F243" s="226"/>
      <c r="G243" s="166"/>
      <c r="H243" s="226"/>
      <c r="I243" s="166"/>
      <c r="J243" s="226"/>
      <c r="K243" s="166"/>
      <c r="L243" s="226"/>
      <c r="M243" s="166"/>
      <c r="N243" s="226"/>
      <c r="O243" s="166"/>
      <c r="P243" s="226"/>
      <c r="Q243" s="166"/>
      <c r="R243" s="226"/>
      <c r="S243" s="1"/>
      <c r="T243" s="1"/>
      <c r="U243" s="1"/>
      <c r="V243" s="4"/>
      <c r="W243" s="4"/>
      <c r="X243" s="4"/>
      <c r="Y243" s="4"/>
      <c r="Z243" s="4"/>
      <c r="AA243" s="4"/>
      <c r="AB243" s="1"/>
      <c r="AC243" s="1"/>
      <c r="AD243" s="1"/>
      <c r="AE243" s="1"/>
      <c r="AF243" s="1"/>
      <c r="AG243" s="1"/>
      <c r="AH243" s="1"/>
      <c r="AI243" s="1"/>
    </row>
    <row r="244" spans="1:35" s="2" customFormat="1" ht="11.5" x14ac:dyDescent="0.25">
      <c r="A244" s="1"/>
      <c r="B244" s="227"/>
      <c r="C244" s="227"/>
      <c r="D244" s="225"/>
      <c r="E244" s="225"/>
      <c r="F244" s="226"/>
      <c r="G244" s="166"/>
      <c r="H244" s="226"/>
      <c r="I244" s="166"/>
      <c r="J244" s="226"/>
      <c r="K244" s="166"/>
      <c r="L244" s="226"/>
      <c r="M244" s="166"/>
      <c r="N244" s="226"/>
      <c r="O244" s="166"/>
      <c r="P244" s="226"/>
      <c r="Q244" s="166"/>
      <c r="R244" s="226"/>
      <c r="S244" s="1"/>
      <c r="T244" s="1"/>
      <c r="U244" s="1"/>
      <c r="V244" s="4"/>
      <c r="W244" s="4"/>
      <c r="X244" s="4"/>
      <c r="Y244" s="4"/>
      <c r="Z244" s="4"/>
      <c r="AA244" s="4"/>
      <c r="AB244" s="1"/>
      <c r="AC244" s="1"/>
      <c r="AD244" s="1"/>
      <c r="AE244" s="1"/>
      <c r="AF244" s="1"/>
      <c r="AG244" s="1"/>
      <c r="AH244" s="1"/>
      <c r="AI244" s="1"/>
    </row>
    <row r="245" spans="1:35" s="2" customFormat="1" ht="11.5" x14ac:dyDescent="0.25">
      <c r="A245" s="1"/>
      <c r="B245" s="227"/>
      <c r="C245" s="227"/>
      <c r="D245" s="225"/>
      <c r="E245" s="225"/>
      <c r="F245" s="226"/>
      <c r="G245" s="166"/>
      <c r="H245" s="226"/>
      <c r="I245" s="166"/>
      <c r="J245" s="226"/>
      <c r="K245" s="166"/>
      <c r="L245" s="226"/>
      <c r="M245" s="166"/>
      <c r="N245" s="226"/>
      <c r="O245" s="166"/>
      <c r="P245" s="226"/>
      <c r="Q245" s="166"/>
      <c r="R245" s="226"/>
      <c r="S245" s="1"/>
      <c r="T245" s="1"/>
      <c r="U245" s="1"/>
      <c r="V245" s="4"/>
      <c r="W245" s="4"/>
      <c r="X245" s="4"/>
      <c r="Y245" s="4"/>
      <c r="Z245" s="4"/>
      <c r="AA245" s="4"/>
      <c r="AB245" s="1"/>
      <c r="AC245" s="1"/>
      <c r="AD245" s="1"/>
      <c r="AE245" s="1"/>
      <c r="AF245" s="1"/>
      <c r="AG245" s="1"/>
      <c r="AH245" s="1"/>
      <c r="AI245" s="1"/>
    </row>
    <row r="246" spans="1:35" s="2" customFormat="1" ht="11.5" x14ac:dyDescent="0.25">
      <c r="A246" s="1"/>
      <c r="B246" s="227"/>
      <c r="C246" s="227"/>
      <c r="D246" s="225"/>
      <c r="E246" s="225"/>
      <c r="F246" s="226"/>
      <c r="G246" s="166"/>
      <c r="H246" s="226"/>
      <c r="I246" s="166"/>
      <c r="J246" s="226"/>
      <c r="K246" s="166"/>
      <c r="L246" s="226"/>
      <c r="M246" s="166"/>
      <c r="N246" s="226"/>
      <c r="O246" s="166"/>
      <c r="P246" s="226"/>
      <c r="Q246" s="166"/>
      <c r="R246" s="226"/>
      <c r="S246" s="1"/>
      <c r="T246" s="1"/>
      <c r="U246" s="1"/>
      <c r="V246" s="4"/>
      <c r="W246" s="4"/>
      <c r="X246" s="4"/>
      <c r="Y246" s="4"/>
      <c r="Z246" s="4"/>
      <c r="AA246" s="4"/>
      <c r="AB246" s="1"/>
      <c r="AC246" s="1"/>
      <c r="AD246" s="1"/>
      <c r="AE246" s="1"/>
      <c r="AF246" s="1"/>
      <c r="AG246" s="1"/>
      <c r="AH246" s="1"/>
      <c r="AI246" s="1"/>
    </row>
    <row r="247" spans="1:35" s="2" customFormat="1" ht="11.5" x14ac:dyDescent="0.25">
      <c r="A247" s="1"/>
      <c r="B247" s="227"/>
      <c r="C247" s="227"/>
      <c r="D247" s="225"/>
      <c r="E247" s="225"/>
      <c r="F247" s="226"/>
      <c r="G247" s="166"/>
      <c r="H247" s="226"/>
      <c r="I247" s="166"/>
      <c r="J247" s="226"/>
      <c r="K247" s="166"/>
      <c r="L247" s="226"/>
      <c r="M247" s="166"/>
      <c r="N247" s="226"/>
      <c r="O247" s="166"/>
      <c r="P247" s="226"/>
      <c r="Q247" s="166"/>
      <c r="R247" s="226"/>
      <c r="S247" s="1"/>
      <c r="T247" s="1"/>
      <c r="U247" s="1"/>
      <c r="V247" s="4"/>
      <c r="W247" s="4"/>
      <c r="X247" s="4"/>
      <c r="Y247" s="4"/>
      <c r="Z247" s="4"/>
      <c r="AA247" s="4"/>
      <c r="AB247" s="1"/>
      <c r="AC247" s="1"/>
      <c r="AD247" s="1"/>
      <c r="AE247" s="1"/>
      <c r="AF247" s="1"/>
      <c r="AG247" s="1"/>
      <c r="AH247" s="1"/>
      <c r="AI247" s="1"/>
    </row>
    <row r="248" spans="1:35" s="2" customFormat="1" ht="11.5" x14ac:dyDescent="0.25">
      <c r="A248" s="1"/>
      <c r="B248" s="227"/>
      <c r="C248" s="227"/>
      <c r="D248" s="225"/>
      <c r="E248" s="225"/>
      <c r="F248" s="226"/>
      <c r="G248" s="166"/>
      <c r="H248" s="226"/>
      <c r="I248" s="166"/>
      <c r="J248" s="226"/>
      <c r="K248" s="166"/>
      <c r="L248" s="226"/>
      <c r="M248" s="166"/>
      <c r="N248" s="226"/>
      <c r="O248" s="166"/>
      <c r="P248" s="226"/>
      <c r="Q248" s="166"/>
      <c r="R248" s="226"/>
      <c r="S248" s="1"/>
      <c r="T248" s="1"/>
      <c r="U248" s="1"/>
      <c r="V248" s="4"/>
      <c r="W248" s="4"/>
      <c r="X248" s="4"/>
      <c r="Y248" s="4"/>
      <c r="Z248" s="4"/>
      <c r="AA248" s="4"/>
      <c r="AB248" s="1"/>
      <c r="AC248" s="1"/>
      <c r="AD248" s="1"/>
      <c r="AE248" s="1"/>
      <c r="AF248" s="1"/>
      <c r="AG248" s="1"/>
      <c r="AH248" s="1"/>
      <c r="AI248" s="1"/>
    </row>
    <row r="249" spans="1:35" s="2" customFormat="1" ht="11.5" x14ac:dyDescent="0.25">
      <c r="A249" s="1"/>
      <c r="B249" s="227"/>
      <c r="C249" s="227"/>
      <c r="D249" s="225"/>
      <c r="E249" s="225"/>
      <c r="F249" s="226"/>
      <c r="G249" s="166"/>
      <c r="H249" s="226"/>
      <c r="I249" s="166"/>
      <c r="J249" s="226"/>
      <c r="K249" s="166"/>
      <c r="L249" s="226"/>
      <c r="M249" s="166"/>
      <c r="N249" s="226"/>
      <c r="O249" s="166"/>
      <c r="P249" s="226"/>
      <c r="Q249" s="166"/>
      <c r="R249" s="226"/>
      <c r="S249" s="1"/>
      <c r="T249" s="1"/>
      <c r="U249" s="1"/>
      <c r="V249" s="4"/>
      <c r="W249" s="4"/>
      <c r="X249" s="4"/>
      <c r="Y249" s="4"/>
      <c r="Z249" s="4"/>
      <c r="AA249" s="4"/>
      <c r="AB249" s="1"/>
      <c r="AC249" s="1"/>
      <c r="AD249" s="1"/>
      <c r="AE249" s="1"/>
      <c r="AF249" s="1"/>
      <c r="AG249" s="1"/>
      <c r="AH249" s="1"/>
      <c r="AI249" s="1"/>
    </row>
    <row r="250" spans="1:35" s="2" customFormat="1" ht="11.5" x14ac:dyDescent="0.25">
      <c r="A250" s="1"/>
      <c r="B250" s="227"/>
      <c r="C250" s="227"/>
      <c r="D250" s="225"/>
      <c r="E250" s="225"/>
      <c r="F250" s="226"/>
      <c r="G250" s="166"/>
      <c r="H250" s="226"/>
      <c r="I250" s="166"/>
      <c r="J250" s="226"/>
      <c r="K250" s="166"/>
      <c r="L250" s="226"/>
      <c r="M250" s="166"/>
      <c r="N250" s="226"/>
      <c r="O250" s="166"/>
      <c r="P250" s="226"/>
      <c r="Q250" s="166"/>
      <c r="R250" s="226"/>
      <c r="S250" s="1"/>
      <c r="T250" s="1"/>
      <c r="U250" s="1"/>
      <c r="V250" s="4"/>
      <c r="W250" s="4"/>
      <c r="X250" s="4"/>
      <c r="Y250" s="4"/>
      <c r="Z250" s="4"/>
      <c r="AA250" s="4"/>
      <c r="AB250" s="1"/>
      <c r="AC250" s="1"/>
      <c r="AD250" s="1"/>
      <c r="AE250" s="1"/>
      <c r="AF250" s="1"/>
      <c r="AG250" s="1"/>
      <c r="AH250" s="1"/>
      <c r="AI250" s="1"/>
    </row>
    <row r="251" spans="1:35" s="2" customFormat="1" ht="11.5" x14ac:dyDescent="0.25">
      <c r="A251" s="1"/>
      <c r="B251" s="227"/>
      <c r="C251" s="227"/>
      <c r="D251" s="225"/>
      <c r="E251" s="225"/>
      <c r="F251" s="226"/>
      <c r="G251" s="166"/>
      <c r="H251" s="226"/>
      <c r="I251" s="166"/>
      <c r="J251" s="226"/>
      <c r="K251" s="166"/>
      <c r="L251" s="226"/>
      <c r="M251" s="166"/>
      <c r="N251" s="226"/>
      <c r="O251" s="166"/>
      <c r="P251" s="226"/>
      <c r="Q251" s="166"/>
      <c r="R251" s="226"/>
      <c r="S251" s="1"/>
      <c r="T251" s="1"/>
      <c r="U251" s="1"/>
      <c r="V251" s="4"/>
      <c r="W251" s="4"/>
      <c r="X251" s="4"/>
      <c r="Y251" s="4"/>
      <c r="Z251" s="4"/>
      <c r="AA251" s="4"/>
      <c r="AB251" s="1"/>
      <c r="AC251" s="1"/>
      <c r="AD251" s="1"/>
      <c r="AE251" s="1"/>
      <c r="AF251" s="1"/>
      <c r="AG251" s="1"/>
      <c r="AH251" s="1"/>
      <c r="AI251" s="1"/>
    </row>
    <row r="252" spans="1:35" s="2" customFormat="1" ht="11.5" x14ac:dyDescent="0.25">
      <c r="A252" s="1"/>
      <c r="B252" s="227"/>
      <c r="C252" s="227"/>
      <c r="D252" s="225"/>
      <c r="E252" s="225"/>
      <c r="F252" s="226"/>
      <c r="G252" s="166"/>
      <c r="H252" s="226"/>
      <c r="I252" s="166"/>
      <c r="J252" s="226"/>
      <c r="K252" s="166"/>
      <c r="L252" s="226"/>
      <c r="M252" s="166"/>
      <c r="N252" s="226"/>
      <c r="O252" s="166"/>
      <c r="P252" s="226"/>
      <c r="Q252" s="166"/>
      <c r="R252" s="226"/>
      <c r="S252" s="1"/>
      <c r="T252" s="1"/>
      <c r="U252" s="1"/>
      <c r="V252" s="4"/>
      <c r="W252" s="4"/>
      <c r="X252" s="4"/>
      <c r="Y252" s="4"/>
      <c r="Z252" s="4"/>
      <c r="AA252" s="4"/>
      <c r="AB252" s="1"/>
      <c r="AC252" s="1"/>
      <c r="AD252" s="1"/>
      <c r="AE252" s="1"/>
      <c r="AF252" s="1"/>
      <c r="AG252" s="1"/>
      <c r="AH252" s="1"/>
      <c r="AI252" s="1"/>
    </row>
    <row r="253" spans="1:35" s="2" customFormat="1" ht="11.5" x14ac:dyDescent="0.25">
      <c r="A253" s="1"/>
      <c r="B253" s="227"/>
      <c r="C253" s="227"/>
      <c r="D253" s="225"/>
      <c r="E253" s="225"/>
      <c r="F253" s="226"/>
      <c r="G253" s="166"/>
      <c r="H253" s="226"/>
      <c r="I253" s="166"/>
      <c r="J253" s="226"/>
      <c r="K253" s="166"/>
      <c r="L253" s="226"/>
      <c r="M253" s="166"/>
      <c r="N253" s="226"/>
      <c r="O253" s="166"/>
      <c r="P253" s="226"/>
      <c r="Q253" s="166"/>
      <c r="R253" s="226"/>
      <c r="S253" s="1"/>
      <c r="T253" s="1"/>
      <c r="U253" s="1"/>
      <c r="V253" s="4"/>
      <c r="W253" s="4"/>
      <c r="X253" s="4"/>
      <c r="Y253" s="4"/>
      <c r="Z253" s="4"/>
      <c r="AA253" s="4"/>
      <c r="AB253" s="1"/>
      <c r="AC253" s="1"/>
      <c r="AD253" s="1"/>
      <c r="AE253" s="1"/>
      <c r="AF253" s="1"/>
      <c r="AG253" s="1"/>
      <c r="AH253" s="1"/>
      <c r="AI253" s="1"/>
    </row>
    <row r="254" spans="1:35" s="2" customFormat="1" ht="11.5" x14ac:dyDescent="0.25">
      <c r="A254" s="1"/>
      <c r="B254" s="227"/>
      <c r="C254" s="227"/>
      <c r="D254" s="225"/>
      <c r="E254" s="225"/>
      <c r="F254" s="226"/>
      <c r="G254" s="166"/>
      <c r="H254" s="226"/>
      <c r="I254" s="166"/>
      <c r="J254" s="226"/>
      <c r="K254" s="166"/>
      <c r="L254" s="226"/>
      <c r="M254" s="166"/>
      <c r="N254" s="226"/>
      <c r="O254" s="166"/>
      <c r="P254" s="226"/>
      <c r="Q254" s="166"/>
      <c r="R254" s="226"/>
      <c r="S254" s="1"/>
      <c r="T254" s="1"/>
      <c r="U254" s="1"/>
      <c r="V254" s="4"/>
      <c r="W254" s="4"/>
      <c r="X254" s="4"/>
      <c r="Y254" s="4"/>
      <c r="Z254" s="4"/>
      <c r="AA254" s="4"/>
      <c r="AB254" s="1"/>
      <c r="AC254" s="1"/>
      <c r="AD254" s="1"/>
      <c r="AE254" s="1"/>
      <c r="AF254" s="1"/>
      <c r="AG254" s="1"/>
      <c r="AH254" s="1"/>
      <c r="AI254" s="1"/>
    </row>
    <row r="255" spans="1:35" s="2" customFormat="1" ht="11.5" x14ac:dyDescent="0.25">
      <c r="A255" s="1"/>
      <c r="B255" s="227"/>
      <c r="C255" s="227"/>
      <c r="D255" s="225"/>
      <c r="E255" s="225"/>
      <c r="F255" s="226"/>
      <c r="G255" s="166"/>
      <c r="H255" s="226"/>
      <c r="I255" s="166"/>
      <c r="J255" s="226"/>
      <c r="K255" s="166"/>
      <c r="L255" s="226"/>
      <c r="M255" s="166"/>
      <c r="N255" s="226"/>
      <c r="O255" s="166"/>
      <c r="P255" s="226"/>
      <c r="Q255" s="166"/>
      <c r="R255" s="226"/>
      <c r="S255" s="1"/>
      <c r="T255" s="1"/>
      <c r="U255" s="1"/>
      <c r="V255" s="4"/>
      <c r="W255" s="4"/>
      <c r="X255" s="4"/>
      <c r="Y255" s="4"/>
      <c r="Z255" s="4"/>
      <c r="AA255" s="4"/>
      <c r="AB255" s="1"/>
      <c r="AC255" s="1"/>
      <c r="AD255" s="1"/>
      <c r="AE255" s="1"/>
      <c r="AF255" s="1"/>
      <c r="AG255" s="1"/>
      <c r="AH255" s="1"/>
      <c r="AI255" s="1"/>
    </row>
    <row r="256" spans="1:35" s="2" customFormat="1" ht="11.5" x14ac:dyDescent="0.25">
      <c r="A256" s="1"/>
      <c r="B256" s="227"/>
      <c r="C256" s="227"/>
      <c r="D256" s="225"/>
      <c r="E256" s="225"/>
      <c r="F256" s="226"/>
      <c r="G256" s="166"/>
      <c r="H256" s="226"/>
      <c r="I256" s="166"/>
      <c r="J256" s="226"/>
      <c r="K256" s="166"/>
      <c r="L256" s="226"/>
      <c r="M256" s="166"/>
      <c r="N256" s="226"/>
      <c r="O256" s="166"/>
      <c r="P256" s="226"/>
      <c r="Q256" s="166"/>
      <c r="R256" s="226"/>
      <c r="S256" s="1"/>
      <c r="T256" s="1"/>
      <c r="U256" s="1"/>
      <c r="V256" s="4"/>
      <c r="W256" s="4"/>
      <c r="X256" s="4"/>
      <c r="Y256" s="4"/>
      <c r="Z256" s="4"/>
      <c r="AA256" s="4"/>
      <c r="AB256" s="1"/>
      <c r="AC256" s="1"/>
      <c r="AD256" s="1"/>
      <c r="AE256" s="1"/>
      <c r="AF256" s="1"/>
      <c r="AG256" s="1"/>
      <c r="AH256" s="1"/>
      <c r="AI256" s="1"/>
    </row>
    <row r="257" spans="1:35" s="2" customFormat="1" ht="11.5" x14ac:dyDescent="0.25">
      <c r="A257" s="1"/>
      <c r="B257" s="227"/>
      <c r="C257" s="227"/>
      <c r="D257" s="225"/>
      <c r="E257" s="225"/>
      <c r="F257" s="226"/>
      <c r="G257" s="166"/>
      <c r="H257" s="226"/>
      <c r="I257" s="166"/>
      <c r="J257" s="226"/>
      <c r="K257" s="166"/>
      <c r="L257" s="226"/>
      <c r="M257" s="166"/>
      <c r="N257" s="226"/>
      <c r="O257" s="166"/>
      <c r="P257" s="226"/>
      <c r="Q257" s="166"/>
      <c r="R257" s="226"/>
      <c r="S257" s="1"/>
      <c r="T257" s="1"/>
      <c r="U257" s="1"/>
      <c r="V257" s="4"/>
      <c r="W257" s="4"/>
      <c r="X257" s="4"/>
      <c r="Y257" s="4"/>
      <c r="Z257" s="4"/>
      <c r="AA257" s="4"/>
      <c r="AB257" s="1"/>
      <c r="AC257" s="1"/>
      <c r="AD257" s="1"/>
      <c r="AE257" s="1"/>
      <c r="AF257" s="1"/>
      <c r="AG257" s="1"/>
      <c r="AH257" s="1"/>
      <c r="AI257" s="1"/>
    </row>
    <row r="258" spans="1:35" s="2" customFormat="1" ht="11.5" x14ac:dyDescent="0.25">
      <c r="A258" s="1"/>
      <c r="B258" s="227"/>
      <c r="C258" s="227"/>
      <c r="D258" s="225"/>
      <c r="E258" s="225"/>
      <c r="F258" s="226"/>
      <c r="G258" s="166"/>
      <c r="H258" s="226"/>
      <c r="I258" s="166"/>
      <c r="J258" s="226"/>
      <c r="K258" s="166"/>
      <c r="L258" s="226"/>
      <c r="M258" s="166"/>
      <c r="N258" s="226"/>
      <c r="O258" s="166"/>
      <c r="P258" s="226"/>
      <c r="Q258" s="166"/>
      <c r="R258" s="226"/>
      <c r="S258" s="1"/>
      <c r="T258" s="1"/>
      <c r="U258" s="1"/>
      <c r="V258" s="4"/>
      <c r="W258" s="4"/>
      <c r="X258" s="4"/>
      <c r="Y258" s="4"/>
      <c r="Z258" s="4"/>
      <c r="AA258" s="4"/>
      <c r="AB258" s="1"/>
      <c r="AC258" s="1"/>
      <c r="AD258" s="1"/>
      <c r="AE258" s="1"/>
      <c r="AF258" s="1"/>
      <c r="AG258" s="1"/>
      <c r="AH258" s="1"/>
      <c r="AI258" s="1"/>
    </row>
    <row r="259" spans="1:35" s="2" customFormat="1" ht="11.5" x14ac:dyDescent="0.25">
      <c r="A259" s="1"/>
      <c r="B259" s="227"/>
      <c r="C259" s="227"/>
      <c r="D259" s="225"/>
      <c r="E259" s="225"/>
      <c r="F259" s="226"/>
      <c r="G259" s="166"/>
      <c r="H259" s="226"/>
      <c r="I259" s="166"/>
      <c r="J259" s="226"/>
      <c r="K259" s="166"/>
      <c r="L259" s="226"/>
      <c r="M259" s="166"/>
      <c r="N259" s="226"/>
      <c r="O259" s="166"/>
      <c r="P259" s="226"/>
      <c r="Q259" s="166"/>
      <c r="R259" s="226"/>
      <c r="S259" s="1"/>
      <c r="T259" s="1"/>
      <c r="U259" s="1"/>
      <c r="V259" s="4"/>
      <c r="W259" s="4"/>
      <c r="X259" s="4"/>
      <c r="Y259" s="4"/>
      <c r="Z259" s="4"/>
      <c r="AA259" s="4"/>
      <c r="AB259" s="1"/>
      <c r="AC259" s="1"/>
      <c r="AD259" s="1"/>
      <c r="AE259" s="1"/>
      <c r="AF259" s="1"/>
      <c r="AG259" s="1"/>
      <c r="AH259" s="1"/>
      <c r="AI259" s="1"/>
    </row>
    <row r="260" spans="1:35" s="2" customFormat="1" ht="11.5" x14ac:dyDescent="0.25">
      <c r="A260" s="1"/>
      <c r="B260" s="227"/>
      <c r="C260" s="227"/>
      <c r="D260" s="225"/>
      <c r="E260" s="225"/>
      <c r="F260" s="226"/>
      <c r="G260" s="166"/>
      <c r="H260" s="226"/>
      <c r="I260" s="166"/>
      <c r="J260" s="226"/>
      <c r="K260" s="166"/>
      <c r="L260" s="226"/>
      <c r="M260" s="166"/>
      <c r="N260" s="226"/>
      <c r="O260" s="166"/>
      <c r="P260" s="226"/>
      <c r="Q260" s="166"/>
      <c r="R260" s="226"/>
      <c r="S260" s="1"/>
      <c r="T260" s="1"/>
      <c r="U260" s="1"/>
      <c r="V260" s="4"/>
      <c r="W260" s="4"/>
      <c r="X260" s="4"/>
      <c r="Y260" s="4"/>
      <c r="Z260" s="4"/>
      <c r="AA260" s="4"/>
      <c r="AB260" s="1"/>
      <c r="AC260" s="1"/>
      <c r="AD260" s="1"/>
      <c r="AE260" s="1"/>
      <c r="AF260" s="1"/>
      <c r="AG260" s="1"/>
      <c r="AH260" s="1"/>
      <c r="AI260" s="1"/>
    </row>
    <row r="261" spans="1:35" s="2" customFormat="1" ht="11.5" x14ac:dyDescent="0.25">
      <c r="A261" s="1"/>
      <c r="B261" s="227"/>
      <c r="C261" s="227"/>
      <c r="D261" s="225"/>
      <c r="E261" s="225"/>
      <c r="F261" s="226"/>
      <c r="G261" s="166"/>
      <c r="H261" s="226"/>
      <c r="I261" s="166"/>
      <c r="J261" s="226"/>
      <c r="K261" s="166"/>
      <c r="L261" s="226"/>
      <c r="M261" s="166"/>
      <c r="N261" s="226"/>
      <c r="O261" s="166"/>
      <c r="P261" s="226"/>
      <c r="Q261" s="166"/>
      <c r="R261" s="226"/>
      <c r="S261" s="1"/>
      <c r="T261" s="1"/>
      <c r="U261" s="1"/>
      <c r="V261" s="4"/>
      <c r="W261" s="4"/>
      <c r="X261" s="4"/>
      <c r="Y261" s="4"/>
      <c r="Z261" s="4"/>
      <c r="AA261" s="4"/>
      <c r="AB261" s="1"/>
      <c r="AC261" s="1"/>
      <c r="AD261" s="1"/>
      <c r="AE261" s="1"/>
      <c r="AF261" s="1"/>
      <c r="AG261" s="1"/>
      <c r="AH261" s="1"/>
      <c r="AI261" s="1"/>
    </row>
    <row r="262" spans="1:35" s="2" customFormat="1" ht="11.5" x14ac:dyDescent="0.25">
      <c r="A262" s="1"/>
      <c r="B262" s="227"/>
      <c r="C262" s="227"/>
      <c r="D262" s="225"/>
      <c r="E262" s="225"/>
      <c r="F262" s="226"/>
      <c r="G262" s="166"/>
      <c r="H262" s="226"/>
      <c r="I262" s="166"/>
      <c r="J262" s="226"/>
      <c r="K262" s="166"/>
      <c r="L262" s="226"/>
      <c r="M262" s="166"/>
      <c r="N262" s="226"/>
      <c r="O262" s="166"/>
      <c r="P262" s="226"/>
      <c r="Q262" s="166"/>
      <c r="R262" s="226"/>
      <c r="S262" s="1"/>
      <c r="T262" s="1"/>
      <c r="U262" s="1"/>
      <c r="V262" s="4"/>
      <c r="W262" s="4"/>
      <c r="X262" s="4"/>
      <c r="Y262" s="4"/>
      <c r="Z262" s="4"/>
      <c r="AA262" s="4"/>
      <c r="AB262" s="1"/>
      <c r="AC262" s="1"/>
      <c r="AD262" s="1"/>
      <c r="AE262" s="1"/>
      <c r="AF262" s="1"/>
      <c r="AG262" s="1"/>
      <c r="AH262" s="1"/>
      <c r="AI262" s="1"/>
    </row>
    <row r="263" spans="1:35" s="2" customFormat="1" ht="11.5" x14ac:dyDescent="0.25">
      <c r="A263" s="1"/>
      <c r="B263" s="227"/>
      <c r="C263" s="227"/>
      <c r="D263" s="225"/>
      <c r="E263" s="225"/>
      <c r="F263" s="226"/>
      <c r="G263" s="166"/>
      <c r="H263" s="226"/>
      <c r="I263" s="166"/>
      <c r="J263" s="226"/>
      <c r="K263" s="166"/>
      <c r="L263" s="226"/>
      <c r="M263" s="166"/>
      <c r="N263" s="226"/>
      <c r="O263" s="166"/>
      <c r="P263" s="226"/>
      <c r="Q263" s="166"/>
      <c r="R263" s="226"/>
      <c r="S263" s="1"/>
      <c r="T263" s="1"/>
      <c r="U263" s="1"/>
      <c r="V263" s="4"/>
      <c r="W263" s="4"/>
      <c r="X263" s="4"/>
      <c r="Y263" s="4"/>
      <c r="Z263" s="4"/>
      <c r="AA263" s="4"/>
      <c r="AB263" s="1"/>
      <c r="AC263" s="1"/>
      <c r="AD263" s="1"/>
      <c r="AE263" s="1"/>
      <c r="AF263" s="1"/>
      <c r="AG263" s="1"/>
      <c r="AH263" s="1"/>
      <c r="AI263" s="1"/>
    </row>
    <row r="264" spans="1:35" s="2" customFormat="1" ht="11.5" x14ac:dyDescent="0.25">
      <c r="A264" s="1"/>
      <c r="B264" s="227"/>
      <c r="C264" s="227"/>
      <c r="D264" s="225"/>
      <c r="E264" s="225"/>
      <c r="F264" s="226"/>
      <c r="G264" s="166"/>
      <c r="H264" s="226"/>
      <c r="I264" s="166"/>
      <c r="J264" s="226"/>
      <c r="K264" s="166"/>
      <c r="L264" s="226"/>
      <c r="M264" s="166"/>
      <c r="N264" s="226"/>
      <c r="O264" s="166"/>
      <c r="P264" s="226"/>
      <c r="Q264" s="166"/>
      <c r="R264" s="226"/>
      <c r="S264" s="1"/>
      <c r="T264" s="1"/>
      <c r="U264" s="1"/>
      <c r="V264" s="4"/>
      <c r="W264" s="4"/>
      <c r="X264" s="4"/>
      <c r="Y264" s="4"/>
      <c r="Z264" s="4"/>
      <c r="AA264" s="4"/>
      <c r="AB264" s="1"/>
      <c r="AC264" s="1"/>
      <c r="AD264" s="1"/>
      <c r="AE264" s="1"/>
      <c r="AF264" s="1"/>
      <c r="AG264" s="1"/>
      <c r="AH264" s="1"/>
      <c r="AI264" s="1"/>
    </row>
    <row r="265" spans="1:35" s="2" customFormat="1" ht="11.5" x14ac:dyDescent="0.25">
      <c r="A265" s="1"/>
      <c r="B265" s="227"/>
      <c r="C265" s="227"/>
      <c r="D265" s="225"/>
      <c r="E265" s="225"/>
      <c r="F265" s="226"/>
      <c r="G265" s="166"/>
      <c r="H265" s="226"/>
      <c r="I265" s="166"/>
      <c r="J265" s="226"/>
      <c r="K265" s="166"/>
      <c r="L265" s="226"/>
      <c r="M265" s="166"/>
      <c r="N265" s="226"/>
      <c r="O265" s="166"/>
      <c r="P265" s="226"/>
      <c r="Q265" s="166"/>
      <c r="R265" s="226"/>
      <c r="S265" s="1"/>
      <c r="T265" s="1"/>
      <c r="U265" s="1"/>
      <c r="V265" s="4"/>
      <c r="W265" s="4"/>
      <c r="X265" s="4"/>
      <c r="Y265" s="4"/>
      <c r="Z265" s="4"/>
      <c r="AA265" s="4"/>
      <c r="AB265" s="1"/>
      <c r="AC265" s="1"/>
      <c r="AD265" s="1"/>
      <c r="AE265" s="1"/>
      <c r="AF265" s="1"/>
      <c r="AG265" s="1"/>
      <c r="AH265" s="1"/>
      <c r="AI265" s="1"/>
    </row>
    <row r="266" spans="1:35" s="2" customFormat="1" ht="11.5" x14ac:dyDescent="0.25">
      <c r="A266" s="1"/>
      <c r="B266" s="227"/>
      <c r="C266" s="227"/>
      <c r="D266" s="225"/>
      <c r="E266" s="225"/>
      <c r="F266" s="226"/>
      <c r="G266" s="166"/>
      <c r="H266" s="226"/>
      <c r="I266" s="166"/>
      <c r="J266" s="226"/>
      <c r="K266" s="166"/>
      <c r="L266" s="226"/>
      <c r="M266" s="166"/>
      <c r="N266" s="226"/>
      <c r="O266" s="166"/>
      <c r="P266" s="226"/>
      <c r="Q266" s="166"/>
      <c r="R266" s="226"/>
      <c r="S266" s="1"/>
      <c r="T266" s="1"/>
      <c r="U266" s="1"/>
      <c r="V266" s="4"/>
      <c r="W266" s="4"/>
      <c r="X266" s="4"/>
      <c r="Y266" s="4"/>
      <c r="Z266" s="4"/>
      <c r="AA266" s="4"/>
      <c r="AB266" s="1"/>
      <c r="AC266" s="1"/>
      <c r="AD266" s="1"/>
      <c r="AE266" s="1"/>
      <c r="AF266" s="1"/>
      <c r="AG266" s="1"/>
      <c r="AH266" s="1"/>
      <c r="AI266" s="1"/>
    </row>
    <row r="267" spans="1:35" s="2" customFormat="1" ht="11.5" x14ac:dyDescent="0.25">
      <c r="A267" s="1"/>
      <c r="B267" s="227"/>
      <c r="C267" s="227"/>
      <c r="D267" s="225"/>
      <c r="E267" s="225"/>
      <c r="F267" s="226"/>
      <c r="G267" s="166"/>
      <c r="H267" s="226"/>
      <c r="I267" s="166"/>
      <c r="J267" s="226"/>
      <c r="K267" s="166"/>
      <c r="L267" s="226"/>
      <c r="M267" s="166"/>
      <c r="N267" s="226"/>
      <c r="O267" s="166"/>
      <c r="P267" s="226"/>
      <c r="Q267" s="166"/>
      <c r="R267" s="226"/>
      <c r="S267" s="1"/>
      <c r="T267" s="1"/>
      <c r="U267" s="1"/>
      <c r="V267" s="4"/>
      <c r="W267" s="4"/>
      <c r="X267" s="4"/>
      <c r="Y267" s="4"/>
      <c r="Z267" s="4"/>
      <c r="AA267" s="4"/>
      <c r="AB267" s="1"/>
      <c r="AC267" s="1"/>
      <c r="AD267" s="1"/>
      <c r="AE267" s="1"/>
      <c r="AF267" s="1"/>
      <c r="AG267" s="1"/>
      <c r="AH267" s="1"/>
      <c r="AI267" s="1"/>
    </row>
    <row r="268" spans="1:35" s="2" customFormat="1" ht="11.5" x14ac:dyDescent="0.25">
      <c r="A268" s="1"/>
      <c r="B268" s="227"/>
      <c r="C268" s="227"/>
      <c r="D268" s="225"/>
      <c r="E268" s="225"/>
      <c r="F268" s="226"/>
      <c r="G268" s="166"/>
      <c r="H268" s="226"/>
      <c r="I268" s="166"/>
      <c r="J268" s="226"/>
      <c r="K268" s="166"/>
      <c r="L268" s="226"/>
      <c r="M268" s="166"/>
      <c r="N268" s="226"/>
      <c r="O268" s="166"/>
      <c r="P268" s="226"/>
      <c r="Q268" s="166"/>
      <c r="R268" s="226"/>
      <c r="S268" s="1"/>
      <c r="T268" s="1"/>
      <c r="U268" s="1"/>
      <c r="V268" s="4"/>
      <c r="W268" s="4"/>
      <c r="X268" s="4"/>
      <c r="Y268" s="4"/>
      <c r="Z268" s="4"/>
      <c r="AA268" s="4"/>
      <c r="AB268" s="1"/>
      <c r="AC268" s="1"/>
      <c r="AD268" s="1"/>
      <c r="AE268" s="1"/>
      <c r="AF268" s="1"/>
      <c r="AG268" s="1"/>
      <c r="AH268" s="1"/>
      <c r="AI268" s="1"/>
    </row>
    <row r="269" spans="1:35" s="2" customFormat="1" ht="11.5" x14ac:dyDescent="0.25">
      <c r="A269" s="1"/>
      <c r="B269" s="227"/>
      <c r="C269" s="227"/>
      <c r="D269" s="225"/>
      <c r="E269" s="225"/>
      <c r="F269" s="226"/>
      <c r="G269" s="166"/>
      <c r="H269" s="226"/>
      <c r="I269" s="166"/>
      <c r="J269" s="226"/>
      <c r="K269" s="166"/>
      <c r="L269" s="226"/>
      <c r="M269" s="166"/>
      <c r="N269" s="226"/>
      <c r="O269" s="166"/>
      <c r="P269" s="226"/>
      <c r="Q269" s="166"/>
      <c r="R269" s="226"/>
      <c r="S269" s="1"/>
      <c r="T269" s="1"/>
      <c r="U269" s="1"/>
      <c r="V269" s="4"/>
      <c r="W269" s="4"/>
      <c r="X269" s="4"/>
      <c r="Y269" s="4"/>
      <c r="Z269" s="4"/>
      <c r="AA269" s="4"/>
      <c r="AB269" s="1"/>
      <c r="AC269" s="1"/>
      <c r="AD269" s="1"/>
      <c r="AE269" s="1"/>
      <c r="AF269" s="1"/>
      <c r="AG269" s="1"/>
      <c r="AH269" s="1"/>
      <c r="AI269" s="1"/>
    </row>
    <row r="270" spans="1:35" s="2" customFormat="1" ht="11.5" x14ac:dyDescent="0.25">
      <c r="A270" s="1"/>
      <c r="B270" s="227"/>
      <c r="C270" s="227"/>
      <c r="D270" s="225"/>
      <c r="E270" s="225"/>
      <c r="F270" s="226"/>
      <c r="G270" s="166"/>
      <c r="H270" s="226"/>
      <c r="I270" s="166"/>
      <c r="J270" s="226"/>
      <c r="K270" s="166"/>
      <c r="L270" s="226"/>
      <c r="M270" s="166"/>
      <c r="N270" s="226"/>
      <c r="O270" s="166"/>
      <c r="P270" s="226"/>
      <c r="Q270" s="166"/>
      <c r="R270" s="226"/>
      <c r="S270" s="1"/>
      <c r="T270" s="1"/>
      <c r="U270" s="1"/>
      <c r="V270" s="4"/>
      <c r="W270" s="4"/>
      <c r="X270" s="4"/>
      <c r="Y270" s="4"/>
      <c r="Z270" s="4"/>
      <c r="AA270" s="4"/>
      <c r="AB270" s="1"/>
      <c r="AC270" s="1"/>
      <c r="AD270" s="1"/>
      <c r="AE270" s="1"/>
      <c r="AF270" s="1"/>
      <c r="AG270" s="1"/>
      <c r="AH270" s="1"/>
      <c r="AI270" s="1"/>
    </row>
    <row r="271" spans="1:35" s="2" customFormat="1" ht="11.5" x14ac:dyDescent="0.25">
      <c r="A271" s="1"/>
      <c r="B271" s="227"/>
      <c r="C271" s="227"/>
      <c r="D271" s="225"/>
      <c r="E271" s="225"/>
      <c r="F271" s="226"/>
      <c r="G271" s="166"/>
      <c r="H271" s="226"/>
      <c r="I271" s="166"/>
      <c r="J271" s="226"/>
      <c r="K271" s="166"/>
      <c r="L271" s="226"/>
      <c r="M271" s="166"/>
      <c r="N271" s="226"/>
      <c r="O271" s="166"/>
      <c r="P271" s="226"/>
      <c r="Q271" s="166"/>
      <c r="R271" s="226"/>
      <c r="S271" s="1"/>
      <c r="T271" s="1"/>
      <c r="U271" s="1"/>
      <c r="V271" s="4"/>
      <c r="W271" s="4"/>
      <c r="X271" s="4"/>
      <c r="Y271" s="4"/>
      <c r="Z271" s="4"/>
      <c r="AA271" s="4"/>
      <c r="AB271" s="1"/>
      <c r="AC271" s="1"/>
      <c r="AD271" s="1"/>
      <c r="AE271" s="1"/>
      <c r="AF271" s="1"/>
      <c r="AG271" s="1"/>
      <c r="AH271" s="1"/>
      <c r="AI271" s="1"/>
    </row>
    <row r="272" spans="1:35" s="2" customFormat="1" ht="11.5" x14ac:dyDescent="0.25">
      <c r="A272" s="1"/>
      <c r="B272" s="227"/>
      <c r="C272" s="227"/>
      <c r="D272" s="225"/>
      <c r="E272" s="225"/>
      <c r="F272" s="226"/>
      <c r="G272" s="166"/>
      <c r="H272" s="226"/>
      <c r="I272" s="166"/>
      <c r="J272" s="226"/>
      <c r="K272" s="166"/>
      <c r="L272" s="226"/>
      <c r="M272" s="166"/>
      <c r="N272" s="226"/>
      <c r="O272" s="166"/>
      <c r="P272" s="226"/>
      <c r="Q272" s="166"/>
      <c r="R272" s="226"/>
      <c r="S272" s="1"/>
      <c r="T272" s="1"/>
      <c r="U272" s="1"/>
      <c r="V272" s="4"/>
      <c r="W272" s="4"/>
      <c r="X272" s="4"/>
      <c r="Y272" s="4"/>
      <c r="Z272" s="4"/>
      <c r="AA272" s="4"/>
      <c r="AB272" s="1"/>
      <c r="AC272" s="1"/>
      <c r="AD272" s="1"/>
      <c r="AE272" s="1"/>
      <c r="AF272" s="1"/>
      <c r="AG272" s="1"/>
      <c r="AH272" s="1"/>
      <c r="AI272" s="1"/>
    </row>
    <row r="273" spans="1:35" s="2" customFormat="1" ht="11.5" x14ac:dyDescent="0.25">
      <c r="A273" s="1"/>
      <c r="B273" s="227"/>
      <c r="C273" s="227"/>
      <c r="D273" s="225"/>
      <c r="E273" s="225"/>
      <c r="F273" s="226"/>
      <c r="G273" s="166"/>
      <c r="H273" s="226"/>
      <c r="I273" s="166"/>
      <c r="J273" s="226"/>
      <c r="K273" s="166"/>
      <c r="L273" s="226"/>
      <c r="M273" s="166"/>
      <c r="N273" s="226"/>
      <c r="O273" s="166"/>
      <c r="P273" s="226"/>
      <c r="Q273" s="166"/>
      <c r="R273" s="226"/>
      <c r="S273" s="1"/>
      <c r="T273" s="1"/>
      <c r="U273" s="1"/>
      <c r="V273" s="4"/>
      <c r="W273" s="4"/>
      <c r="X273" s="4"/>
      <c r="Y273" s="4"/>
      <c r="Z273" s="4"/>
      <c r="AA273" s="4"/>
      <c r="AB273" s="1"/>
      <c r="AC273" s="1"/>
      <c r="AD273" s="1"/>
      <c r="AE273" s="1"/>
      <c r="AF273" s="1"/>
      <c r="AG273" s="1"/>
      <c r="AH273" s="1"/>
      <c r="AI273" s="1"/>
    </row>
    <row r="274" spans="1:35" s="2" customFormat="1" ht="11.5" x14ac:dyDescent="0.25">
      <c r="A274" s="1"/>
      <c r="B274" s="227"/>
      <c r="C274" s="227"/>
      <c r="D274" s="225"/>
      <c r="E274" s="225"/>
      <c r="F274" s="226"/>
      <c r="G274" s="166"/>
      <c r="H274" s="226"/>
      <c r="I274" s="166"/>
      <c r="J274" s="226"/>
      <c r="K274" s="166"/>
      <c r="L274" s="226"/>
      <c r="M274" s="166"/>
      <c r="N274" s="226"/>
      <c r="O274" s="166"/>
      <c r="P274" s="226"/>
      <c r="Q274" s="166"/>
      <c r="R274" s="226"/>
      <c r="S274" s="1"/>
      <c r="T274" s="1"/>
      <c r="U274" s="1"/>
      <c r="V274" s="4"/>
      <c r="W274" s="4"/>
      <c r="X274" s="4"/>
      <c r="Y274" s="4"/>
      <c r="Z274" s="4"/>
      <c r="AA274" s="4"/>
      <c r="AB274" s="1"/>
      <c r="AC274" s="1"/>
      <c r="AD274" s="1"/>
      <c r="AE274" s="1"/>
      <c r="AF274" s="1"/>
      <c r="AG274" s="1"/>
      <c r="AH274" s="1"/>
      <c r="AI274" s="1"/>
    </row>
    <row r="275" spans="1:35" s="2" customFormat="1" ht="11.5" x14ac:dyDescent="0.25">
      <c r="A275" s="1"/>
      <c r="B275" s="227"/>
      <c r="C275" s="227"/>
      <c r="D275" s="225"/>
      <c r="E275" s="225"/>
      <c r="F275" s="226"/>
      <c r="G275" s="166"/>
      <c r="H275" s="226"/>
      <c r="I275" s="166"/>
      <c r="J275" s="226"/>
      <c r="K275" s="166"/>
      <c r="L275" s="226"/>
      <c r="M275" s="166"/>
      <c r="N275" s="226"/>
      <c r="O275" s="166"/>
      <c r="P275" s="226"/>
      <c r="Q275" s="166"/>
      <c r="R275" s="226"/>
      <c r="S275" s="1"/>
      <c r="T275" s="1"/>
      <c r="U275" s="1"/>
      <c r="V275" s="4"/>
      <c r="W275" s="4"/>
      <c r="X275" s="4"/>
      <c r="Y275" s="4"/>
      <c r="Z275" s="4"/>
      <c r="AA275" s="4"/>
      <c r="AB275" s="1"/>
      <c r="AC275" s="1"/>
      <c r="AD275" s="1"/>
      <c r="AE275" s="1"/>
      <c r="AF275" s="1"/>
      <c r="AG275" s="1"/>
      <c r="AH275" s="1"/>
      <c r="AI275" s="1"/>
    </row>
    <row r="276" spans="1:35" s="2" customFormat="1" ht="11.5" x14ac:dyDescent="0.25">
      <c r="A276" s="1"/>
      <c r="B276" s="227"/>
      <c r="C276" s="227"/>
      <c r="D276" s="225"/>
      <c r="E276" s="225"/>
      <c r="F276" s="226"/>
      <c r="G276" s="166"/>
      <c r="H276" s="226"/>
      <c r="I276" s="166"/>
      <c r="J276" s="226"/>
      <c r="K276" s="166"/>
      <c r="L276" s="226"/>
      <c r="M276" s="166"/>
      <c r="N276" s="226"/>
      <c r="O276" s="166"/>
      <c r="P276" s="226"/>
      <c r="Q276" s="166"/>
      <c r="R276" s="226"/>
      <c r="S276" s="1"/>
      <c r="T276" s="1"/>
      <c r="U276" s="1"/>
      <c r="V276" s="4"/>
      <c r="W276" s="4"/>
      <c r="X276" s="4"/>
      <c r="Y276" s="4"/>
      <c r="Z276" s="4"/>
      <c r="AA276" s="4"/>
      <c r="AB276" s="1"/>
      <c r="AC276" s="1"/>
      <c r="AD276" s="1"/>
      <c r="AE276" s="1"/>
      <c r="AF276" s="1"/>
      <c r="AG276" s="1"/>
      <c r="AH276" s="1"/>
      <c r="AI276" s="1"/>
    </row>
    <row r="277" spans="1:35" s="2" customFormat="1" ht="11.5" x14ac:dyDescent="0.25">
      <c r="A277" s="1"/>
      <c r="B277" s="227"/>
      <c r="C277" s="227"/>
      <c r="D277" s="225"/>
      <c r="E277" s="225"/>
      <c r="F277" s="226"/>
      <c r="G277" s="166"/>
      <c r="H277" s="226"/>
      <c r="I277" s="166"/>
      <c r="J277" s="226"/>
      <c r="K277" s="166"/>
      <c r="L277" s="226"/>
      <c r="M277" s="166"/>
      <c r="N277" s="226"/>
      <c r="O277" s="166"/>
      <c r="P277" s="226"/>
      <c r="Q277" s="166"/>
      <c r="R277" s="226"/>
      <c r="S277" s="1"/>
      <c r="T277" s="1"/>
      <c r="U277" s="1"/>
      <c r="V277" s="4"/>
      <c r="W277" s="4"/>
      <c r="X277" s="4"/>
      <c r="Y277" s="4"/>
      <c r="Z277" s="4"/>
      <c r="AA277" s="4"/>
      <c r="AB277" s="1"/>
      <c r="AC277" s="1"/>
      <c r="AD277" s="1"/>
      <c r="AE277" s="1"/>
      <c r="AF277" s="1"/>
      <c r="AG277" s="1"/>
      <c r="AH277" s="1"/>
      <c r="AI277" s="1"/>
    </row>
    <row r="278" spans="1:35" s="2" customFormat="1" ht="11.5" x14ac:dyDescent="0.25">
      <c r="A278" s="1"/>
      <c r="B278" s="227"/>
      <c r="C278" s="227"/>
      <c r="D278" s="225"/>
      <c r="E278" s="225"/>
      <c r="F278" s="226"/>
      <c r="G278" s="166"/>
      <c r="H278" s="226"/>
      <c r="I278" s="166"/>
      <c r="J278" s="226"/>
      <c r="K278" s="166"/>
      <c r="L278" s="226"/>
      <c r="M278" s="166"/>
      <c r="N278" s="226"/>
      <c r="O278" s="166"/>
      <c r="P278" s="226"/>
      <c r="Q278" s="166"/>
      <c r="R278" s="226"/>
      <c r="S278" s="1"/>
      <c r="T278" s="1"/>
      <c r="U278" s="1"/>
      <c r="V278" s="4"/>
      <c r="W278" s="4"/>
      <c r="X278" s="4"/>
      <c r="Y278" s="4"/>
      <c r="Z278" s="4"/>
      <c r="AA278" s="4"/>
      <c r="AB278" s="1"/>
      <c r="AC278" s="1"/>
      <c r="AD278" s="1"/>
      <c r="AE278" s="1"/>
      <c r="AF278" s="1"/>
      <c r="AG278" s="1"/>
      <c r="AH278" s="1"/>
      <c r="AI278" s="1"/>
    </row>
    <row r="279" spans="1:35" s="2" customFormat="1" ht="11.5" x14ac:dyDescent="0.25">
      <c r="A279" s="1"/>
      <c r="B279" s="227"/>
      <c r="C279" s="227"/>
      <c r="D279" s="225"/>
      <c r="E279" s="225"/>
      <c r="F279" s="226"/>
      <c r="G279" s="166"/>
      <c r="H279" s="226"/>
      <c r="I279" s="166"/>
      <c r="J279" s="226"/>
      <c r="K279" s="166"/>
      <c r="L279" s="226"/>
      <c r="M279" s="166"/>
      <c r="N279" s="226"/>
      <c r="O279" s="166"/>
      <c r="P279" s="226"/>
      <c r="Q279" s="166"/>
      <c r="R279" s="226"/>
      <c r="S279" s="1"/>
      <c r="T279" s="1"/>
      <c r="U279" s="1"/>
      <c r="V279" s="4"/>
      <c r="W279" s="4"/>
      <c r="X279" s="4"/>
      <c r="Y279" s="4"/>
      <c r="Z279" s="4"/>
      <c r="AA279" s="4"/>
      <c r="AB279" s="1"/>
      <c r="AC279" s="1"/>
      <c r="AD279" s="1"/>
      <c r="AE279" s="1"/>
      <c r="AF279" s="1"/>
      <c r="AG279" s="1"/>
      <c r="AH279" s="1"/>
      <c r="AI279" s="1"/>
    </row>
    <row r="280" spans="1:35" s="2" customFormat="1" ht="11.5" x14ac:dyDescent="0.25">
      <c r="A280" s="1"/>
      <c r="B280" s="227"/>
      <c r="C280" s="227"/>
      <c r="D280" s="225"/>
      <c r="E280" s="225"/>
      <c r="F280" s="226"/>
      <c r="G280" s="166"/>
      <c r="H280" s="226"/>
      <c r="I280" s="166"/>
      <c r="J280" s="226"/>
      <c r="K280" s="166"/>
      <c r="L280" s="226"/>
      <c r="M280" s="166"/>
      <c r="N280" s="226"/>
      <c r="O280" s="166"/>
      <c r="P280" s="226"/>
      <c r="Q280" s="166"/>
      <c r="R280" s="226"/>
      <c r="S280" s="1"/>
      <c r="T280" s="1"/>
      <c r="U280" s="1"/>
      <c r="V280" s="4"/>
      <c r="W280" s="4"/>
      <c r="X280" s="4"/>
      <c r="Y280" s="4"/>
      <c r="Z280" s="4"/>
      <c r="AA280" s="4"/>
      <c r="AB280" s="1"/>
      <c r="AC280" s="1"/>
      <c r="AD280" s="1"/>
      <c r="AE280" s="1"/>
      <c r="AF280" s="1"/>
      <c r="AG280" s="1"/>
      <c r="AH280" s="1"/>
      <c r="AI280" s="1"/>
    </row>
    <row r="281" spans="1:35" s="2" customFormat="1" ht="11.5" x14ac:dyDescent="0.25">
      <c r="A281" s="1"/>
      <c r="B281" s="227"/>
      <c r="C281" s="227"/>
      <c r="D281" s="225"/>
      <c r="E281" s="225"/>
      <c r="F281" s="226"/>
      <c r="G281" s="166"/>
      <c r="H281" s="226"/>
      <c r="I281" s="166"/>
      <c r="J281" s="226"/>
      <c r="K281" s="166"/>
      <c r="L281" s="226"/>
      <c r="M281" s="166"/>
      <c r="N281" s="226"/>
      <c r="O281" s="166"/>
      <c r="P281" s="226"/>
      <c r="Q281" s="166"/>
      <c r="R281" s="226"/>
      <c r="S281" s="1"/>
      <c r="T281" s="1"/>
      <c r="U281" s="1"/>
      <c r="V281" s="4"/>
      <c r="W281" s="4"/>
      <c r="X281" s="4"/>
      <c r="Y281" s="4"/>
      <c r="Z281" s="4"/>
      <c r="AA281" s="4"/>
      <c r="AB281" s="1"/>
      <c r="AC281" s="1"/>
      <c r="AD281" s="1"/>
      <c r="AE281" s="1"/>
      <c r="AF281" s="1"/>
      <c r="AG281" s="1"/>
      <c r="AH281" s="1"/>
      <c r="AI281" s="1"/>
    </row>
    <row r="282" spans="1:35" s="2" customFormat="1" ht="11.5" x14ac:dyDescent="0.25">
      <c r="A282" s="1"/>
      <c r="B282" s="227"/>
      <c r="C282" s="227"/>
      <c r="D282" s="225"/>
      <c r="E282" s="225"/>
      <c r="F282" s="226"/>
      <c r="G282" s="166"/>
      <c r="H282" s="226"/>
      <c r="I282" s="166"/>
      <c r="J282" s="226"/>
      <c r="K282" s="166"/>
      <c r="L282" s="226"/>
      <c r="M282" s="166"/>
      <c r="N282" s="226"/>
      <c r="O282" s="166"/>
      <c r="P282" s="226"/>
      <c r="Q282" s="166"/>
      <c r="R282" s="226"/>
      <c r="S282" s="1"/>
      <c r="T282" s="1"/>
      <c r="U282" s="1"/>
      <c r="V282" s="4"/>
      <c r="W282" s="4"/>
      <c r="X282" s="4"/>
      <c r="Y282" s="4"/>
      <c r="Z282" s="4"/>
      <c r="AA282" s="4"/>
      <c r="AB282" s="1"/>
      <c r="AC282" s="1"/>
      <c r="AD282" s="1"/>
      <c r="AE282" s="1"/>
      <c r="AF282" s="1"/>
      <c r="AG282" s="1"/>
      <c r="AH282" s="1"/>
      <c r="AI282" s="1"/>
    </row>
    <row r="283" spans="1:35" s="2" customFormat="1" ht="11.5" x14ac:dyDescent="0.25">
      <c r="A283" s="1"/>
      <c r="B283" s="227"/>
      <c r="C283" s="227"/>
      <c r="D283" s="225"/>
      <c r="E283" s="225"/>
      <c r="F283" s="226"/>
      <c r="G283" s="166"/>
      <c r="H283" s="226"/>
      <c r="I283" s="166"/>
      <c r="J283" s="226"/>
      <c r="K283" s="166"/>
      <c r="L283" s="226"/>
      <c r="M283" s="166"/>
      <c r="N283" s="226"/>
      <c r="O283" s="166"/>
      <c r="P283" s="226"/>
      <c r="Q283" s="166"/>
      <c r="R283" s="226"/>
      <c r="S283" s="1"/>
      <c r="T283" s="1"/>
      <c r="U283" s="1"/>
      <c r="V283" s="4"/>
      <c r="W283" s="4"/>
      <c r="X283" s="4"/>
      <c r="Y283" s="4"/>
      <c r="Z283" s="4"/>
      <c r="AA283" s="4"/>
      <c r="AB283" s="1"/>
      <c r="AC283" s="1"/>
      <c r="AD283" s="1"/>
      <c r="AE283" s="1"/>
      <c r="AF283" s="1"/>
      <c r="AG283" s="1"/>
      <c r="AH283" s="1"/>
      <c r="AI283" s="1"/>
    </row>
    <row r="284" spans="1:35" s="2" customFormat="1" ht="11.5" x14ac:dyDescent="0.25">
      <c r="A284" s="1"/>
      <c r="B284" s="227"/>
      <c r="C284" s="227"/>
      <c r="D284" s="225"/>
      <c r="E284" s="225"/>
      <c r="F284" s="226"/>
      <c r="G284" s="166"/>
      <c r="H284" s="226"/>
      <c r="I284" s="166"/>
      <c r="J284" s="226"/>
      <c r="K284" s="166"/>
      <c r="L284" s="226"/>
      <c r="M284" s="166"/>
      <c r="N284" s="226"/>
      <c r="O284" s="166"/>
      <c r="P284" s="226"/>
      <c r="Q284" s="166"/>
      <c r="R284" s="226"/>
      <c r="S284" s="1"/>
      <c r="T284" s="1"/>
      <c r="U284" s="1"/>
      <c r="V284" s="4"/>
      <c r="W284" s="4"/>
      <c r="X284" s="4"/>
      <c r="Y284" s="4"/>
      <c r="Z284" s="4"/>
      <c r="AA284" s="4"/>
      <c r="AB284" s="1"/>
      <c r="AC284" s="1"/>
      <c r="AD284" s="1"/>
      <c r="AE284" s="1"/>
      <c r="AF284" s="1"/>
      <c r="AG284" s="1"/>
      <c r="AH284" s="1"/>
      <c r="AI284" s="1"/>
    </row>
    <row r="285" spans="1:35" s="2" customFormat="1" ht="11.5" x14ac:dyDescent="0.25">
      <c r="A285" s="1"/>
      <c r="B285" s="227"/>
      <c r="C285" s="227"/>
      <c r="D285" s="225"/>
      <c r="E285" s="225"/>
      <c r="F285" s="226"/>
      <c r="G285" s="166"/>
      <c r="H285" s="226"/>
      <c r="I285" s="166"/>
      <c r="J285" s="226"/>
      <c r="K285" s="166"/>
      <c r="L285" s="226"/>
      <c r="M285" s="166"/>
      <c r="N285" s="226"/>
      <c r="O285" s="166"/>
      <c r="P285" s="226"/>
      <c r="Q285" s="166"/>
      <c r="R285" s="226"/>
      <c r="S285" s="1"/>
      <c r="T285" s="1"/>
      <c r="U285" s="1"/>
      <c r="V285" s="4"/>
      <c r="W285" s="4"/>
      <c r="X285" s="4"/>
      <c r="Y285" s="4"/>
      <c r="Z285" s="4"/>
      <c r="AA285" s="4"/>
      <c r="AB285" s="1"/>
      <c r="AC285" s="1"/>
      <c r="AD285" s="1"/>
      <c r="AE285" s="1"/>
      <c r="AF285" s="1"/>
      <c r="AG285" s="1"/>
      <c r="AH285" s="1"/>
      <c r="AI285" s="1"/>
    </row>
    <row r="286" spans="1:35" s="2" customFormat="1" ht="11.5" x14ac:dyDescent="0.25">
      <c r="A286" s="1"/>
      <c r="B286" s="227"/>
      <c r="C286" s="227"/>
      <c r="D286" s="225"/>
      <c r="E286" s="225"/>
      <c r="F286" s="226"/>
      <c r="G286" s="166"/>
      <c r="H286" s="226"/>
      <c r="I286" s="166"/>
      <c r="J286" s="226"/>
      <c r="K286" s="166"/>
      <c r="L286" s="226"/>
      <c r="M286" s="166"/>
      <c r="N286" s="226"/>
      <c r="O286" s="166"/>
      <c r="P286" s="226"/>
      <c r="Q286" s="166"/>
      <c r="R286" s="226"/>
      <c r="S286" s="1"/>
      <c r="T286" s="1"/>
      <c r="U286" s="1"/>
      <c r="V286" s="4"/>
      <c r="W286" s="4"/>
      <c r="X286" s="4"/>
      <c r="Y286" s="4"/>
      <c r="Z286" s="4"/>
      <c r="AA286" s="4"/>
      <c r="AB286" s="1"/>
      <c r="AC286" s="1"/>
      <c r="AD286" s="1"/>
      <c r="AE286" s="1"/>
      <c r="AF286" s="1"/>
      <c r="AG286" s="1"/>
      <c r="AH286" s="1"/>
      <c r="AI286" s="1"/>
    </row>
    <row r="287" spans="1:35" s="2" customFormat="1" ht="11.5" x14ac:dyDescent="0.25">
      <c r="A287" s="1"/>
      <c r="B287" s="227"/>
      <c r="C287" s="227"/>
      <c r="D287" s="225"/>
      <c r="E287" s="225"/>
      <c r="F287" s="226"/>
      <c r="G287" s="166"/>
      <c r="H287" s="226"/>
      <c r="I287" s="166"/>
      <c r="J287" s="226"/>
      <c r="K287" s="166"/>
      <c r="L287" s="226"/>
      <c r="M287" s="166"/>
      <c r="N287" s="226"/>
      <c r="O287" s="166"/>
      <c r="P287" s="226"/>
      <c r="Q287" s="166"/>
      <c r="R287" s="226"/>
      <c r="S287" s="1"/>
      <c r="T287" s="1"/>
      <c r="U287" s="1"/>
      <c r="V287" s="4"/>
      <c r="W287" s="4"/>
      <c r="X287" s="4"/>
      <c r="Y287" s="4"/>
      <c r="Z287" s="4"/>
      <c r="AA287" s="4"/>
      <c r="AB287" s="1"/>
      <c r="AC287" s="1"/>
      <c r="AD287" s="1"/>
      <c r="AE287" s="1"/>
      <c r="AF287" s="1"/>
      <c r="AG287" s="1"/>
      <c r="AH287" s="1"/>
      <c r="AI287" s="1"/>
    </row>
    <row r="288" spans="1:35" s="2" customFormat="1" ht="11.5" x14ac:dyDescent="0.25">
      <c r="A288" s="1"/>
      <c r="B288" s="227"/>
      <c r="C288" s="227"/>
      <c r="D288" s="225"/>
      <c r="E288" s="225"/>
      <c r="F288" s="226"/>
      <c r="G288" s="166"/>
      <c r="H288" s="226"/>
      <c r="I288" s="166"/>
      <c r="J288" s="226"/>
      <c r="K288" s="166"/>
      <c r="L288" s="226"/>
      <c r="M288" s="166"/>
      <c r="N288" s="226"/>
      <c r="O288" s="166"/>
      <c r="P288" s="226"/>
      <c r="Q288" s="166"/>
      <c r="R288" s="226"/>
      <c r="S288" s="1"/>
      <c r="T288" s="1"/>
      <c r="U288" s="1"/>
      <c r="V288" s="4"/>
      <c r="W288" s="4"/>
      <c r="X288" s="4"/>
      <c r="Y288" s="4"/>
      <c r="Z288" s="4"/>
      <c r="AA288" s="4"/>
      <c r="AB288" s="1"/>
      <c r="AC288" s="1"/>
      <c r="AD288" s="1"/>
      <c r="AE288" s="1"/>
      <c r="AF288" s="1"/>
      <c r="AG288" s="1"/>
      <c r="AH288" s="1"/>
      <c r="AI288" s="1"/>
    </row>
    <row r="289" spans="1:35" s="2" customFormat="1" ht="11.5" x14ac:dyDescent="0.25">
      <c r="A289" s="1"/>
      <c r="B289" s="227"/>
      <c r="C289" s="227"/>
      <c r="D289" s="225"/>
      <c r="E289" s="225"/>
      <c r="F289" s="226"/>
      <c r="G289" s="166"/>
      <c r="H289" s="226"/>
      <c r="I289" s="166"/>
      <c r="J289" s="226"/>
      <c r="K289" s="166"/>
      <c r="L289" s="226"/>
      <c r="M289" s="166"/>
      <c r="N289" s="226"/>
      <c r="O289" s="166"/>
      <c r="P289" s="226"/>
      <c r="Q289" s="166"/>
      <c r="R289" s="226"/>
      <c r="S289" s="1"/>
      <c r="T289" s="1"/>
      <c r="U289" s="1"/>
      <c r="V289" s="4"/>
      <c r="W289" s="4"/>
      <c r="X289" s="4"/>
      <c r="Y289" s="4"/>
      <c r="Z289" s="4"/>
      <c r="AA289" s="4"/>
      <c r="AB289" s="1"/>
      <c r="AC289" s="1"/>
      <c r="AD289" s="1"/>
      <c r="AE289" s="1"/>
      <c r="AF289" s="1"/>
      <c r="AG289" s="1"/>
      <c r="AH289" s="1"/>
      <c r="AI289" s="1"/>
    </row>
    <row r="290" spans="1:35" s="2" customFormat="1" ht="11.5" x14ac:dyDescent="0.25">
      <c r="A290" s="1"/>
      <c r="B290" s="227"/>
      <c r="C290" s="227"/>
      <c r="D290" s="225"/>
      <c r="E290" s="225"/>
      <c r="F290" s="226"/>
      <c r="G290" s="166"/>
      <c r="H290" s="226"/>
      <c r="I290" s="166"/>
      <c r="J290" s="226"/>
      <c r="K290" s="166"/>
      <c r="L290" s="226"/>
      <c r="M290" s="166"/>
      <c r="N290" s="226"/>
      <c r="O290" s="166"/>
      <c r="P290" s="226"/>
      <c r="Q290" s="166"/>
      <c r="R290" s="226"/>
      <c r="S290" s="1"/>
      <c r="T290" s="1"/>
      <c r="U290" s="1"/>
      <c r="V290" s="4"/>
      <c r="W290" s="4"/>
      <c r="X290" s="4"/>
      <c r="Y290" s="4"/>
      <c r="Z290" s="4"/>
      <c r="AA290" s="4"/>
      <c r="AB290" s="1"/>
      <c r="AC290" s="1"/>
      <c r="AD290" s="1"/>
      <c r="AE290" s="1"/>
      <c r="AF290" s="1"/>
      <c r="AG290" s="1"/>
      <c r="AH290" s="1"/>
      <c r="AI290" s="1"/>
    </row>
    <row r="291" spans="1:35" s="2" customFormat="1" ht="11.5" x14ac:dyDescent="0.25">
      <c r="A291" s="1"/>
      <c r="B291" s="227"/>
      <c r="C291" s="227"/>
      <c r="D291" s="225"/>
      <c r="E291" s="225"/>
      <c r="F291" s="226"/>
      <c r="G291" s="166"/>
      <c r="H291" s="226"/>
      <c r="I291" s="166"/>
      <c r="J291" s="226"/>
      <c r="K291" s="166"/>
      <c r="L291" s="226"/>
      <c r="M291" s="166"/>
      <c r="N291" s="226"/>
      <c r="O291" s="166"/>
      <c r="P291" s="226"/>
      <c r="Q291" s="166"/>
      <c r="R291" s="226"/>
      <c r="S291" s="1"/>
      <c r="T291" s="1"/>
      <c r="U291" s="1"/>
      <c r="V291" s="4"/>
      <c r="W291" s="4"/>
      <c r="X291" s="4"/>
      <c r="Y291" s="4"/>
      <c r="Z291" s="4"/>
      <c r="AA291" s="4"/>
      <c r="AB291" s="1"/>
      <c r="AC291" s="1"/>
      <c r="AD291" s="1"/>
      <c r="AE291" s="1"/>
      <c r="AF291" s="1"/>
      <c r="AG291" s="1"/>
      <c r="AH291" s="1"/>
      <c r="AI291" s="1"/>
    </row>
    <row r="292" spans="1:35" s="2" customFormat="1" ht="11.5" x14ac:dyDescent="0.25">
      <c r="A292" s="1"/>
      <c r="B292" s="227"/>
      <c r="C292" s="227"/>
      <c r="D292" s="225"/>
      <c r="E292" s="225"/>
      <c r="F292" s="226"/>
      <c r="G292" s="166"/>
      <c r="H292" s="226"/>
      <c r="I292" s="166"/>
      <c r="J292" s="226"/>
      <c r="K292" s="166"/>
      <c r="L292" s="226"/>
      <c r="M292" s="166"/>
      <c r="N292" s="226"/>
      <c r="O292" s="166"/>
      <c r="P292" s="226"/>
      <c r="Q292" s="166"/>
      <c r="R292" s="226"/>
      <c r="S292" s="1"/>
      <c r="T292" s="1"/>
      <c r="U292" s="1"/>
      <c r="V292" s="4"/>
      <c r="W292" s="4"/>
      <c r="X292" s="4"/>
      <c r="Y292" s="4"/>
      <c r="Z292" s="4"/>
      <c r="AA292" s="4"/>
      <c r="AB292" s="1"/>
      <c r="AC292" s="1"/>
      <c r="AD292" s="1"/>
      <c r="AE292" s="1"/>
      <c r="AF292" s="1"/>
      <c r="AG292" s="1"/>
      <c r="AH292" s="1"/>
      <c r="AI292" s="1"/>
    </row>
    <row r="293" spans="1:35" s="2" customFormat="1" ht="11.5" x14ac:dyDescent="0.25">
      <c r="A293" s="1"/>
      <c r="B293" s="227"/>
      <c r="C293" s="227"/>
      <c r="D293" s="225"/>
      <c r="E293" s="225"/>
      <c r="F293" s="226"/>
      <c r="G293" s="166"/>
      <c r="H293" s="226"/>
      <c r="I293" s="166"/>
      <c r="J293" s="226"/>
      <c r="K293" s="166"/>
      <c r="L293" s="226"/>
      <c r="M293" s="166"/>
      <c r="N293" s="226"/>
      <c r="O293" s="166"/>
      <c r="P293" s="226"/>
      <c r="Q293" s="166"/>
      <c r="R293" s="226"/>
      <c r="S293" s="1"/>
      <c r="T293" s="1"/>
      <c r="U293" s="1"/>
      <c r="V293" s="4"/>
      <c r="W293" s="4"/>
      <c r="X293" s="4"/>
      <c r="Y293" s="4"/>
      <c r="Z293" s="4"/>
      <c r="AA293" s="4"/>
      <c r="AB293" s="1"/>
      <c r="AC293" s="1"/>
      <c r="AD293" s="1"/>
      <c r="AE293" s="1"/>
      <c r="AF293" s="1"/>
      <c r="AG293" s="1"/>
      <c r="AH293" s="1"/>
      <c r="AI293" s="1"/>
    </row>
    <row r="294" spans="1:35" s="2" customFormat="1" ht="11.5" x14ac:dyDescent="0.25">
      <c r="A294" s="1"/>
      <c r="B294" s="227"/>
      <c r="C294" s="227"/>
      <c r="D294" s="225"/>
      <c r="E294" s="225"/>
      <c r="F294" s="226"/>
      <c r="G294" s="166"/>
      <c r="H294" s="226"/>
      <c r="I294" s="166"/>
      <c r="J294" s="226"/>
      <c r="K294" s="166"/>
      <c r="L294" s="226"/>
      <c r="M294" s="166"/>
      <c r="N294" s="226"/>
      <c r="O294" s="166"/>
      <c r="P294" s="226"/>
      <c r="Q294" s="166"/>
      <c r="R294" s="226"/>
      <c r="S294" s="1"/>
      <c r="T294" s="1"/>
      <c r="U294" s="1"/>
      <c r="V294" s="4"/>
      <c r="W294" s="4"/>
      <c r="X294" s="4"/>
      <c r="Y294" s="4"/>
      <c r="Z294" s="4"/>
      <c r="AA294" s="4"/>
      <c r="AB294" s="1"/>
      <c r="AC294" s="1"/>
      <c r="AD294" s="1"/>
      <c r="AE294" s="1"/>
      <c r="AF294" s="1"/>
      <c r="AG294" s="1"/>
      <c r="AH294" s="1"/>
      <c r="AI294" s="1"/>
    </row>
    <row r="295" spans="1:35" s="2" customFormat="1" ht="11.5" x14ac:dyDescent="0.25">
      <c r="A295" s="1"/>
      <c r="B295" s="227"/>
      <c r="C295" s="227"/>
      <c r="D295" s="225"/>
      <c r="E295" s="225"/>
      <c r="F295" s="226"/>
      <c r="G295" s="166"/>
      <c r="H295" s="226"/>
      <c r="I295" s="166"/>
      <c r="J295" s="226"/>
      <c r="K295" s="166"/>
      <c r="L295" s="226"/>
      <c r="M295" s="166"/>
      <c r="N295" s="226"/>
      <c r="O295" s="166"/>
      <c r="P295" s="226"/>
      <c r="Q295" s="166"/>
      <c r="R295" s="226"/>
      <c r="S295" s="1"/>
      <c r="T295" s="1"/>
      <c r="U295" s="1"/>
      <c r="V295" s="4"/>
      <c r="W295" s="4"/>
      <c r="X295" s="4"/>
      <c r="Y295" s="4"/>
      <c r="Z295" s="4"/>
      <c r="AA295" s="4"/>
      <c r="AB295" s="1"/>
      <c r="AC295" s="1"/>
      <c r="AD295" s="1"/>
      <c r="AE295" s="1"/>
      <c r="AF295" s="1"/>
      <c r="AG295" s="1"/>
      <c r="AH295" s="1"/>
      <c r="AI295" s="1"/>
    </row>
    <row r="296" spans="1:35" s="2" customFormat="1" ht="11.5" x14ac:dyDescent="0.25">
      <c r="A296" s="1"/>
      <c r="B296" s="227"/>
      <c r="C296" s="227"/>
      <c r="D296" s="225"/>
      <c r="E296" s="225"/>
      <c r="F296" s="226"/>
      <c r="G296" s="166"/>
      <c r="H296" s="226"/>
      <c r="I296" s="166"/>
      <c r="J296" s="226"/>
      <c r="K296" s="166"/>
      <c r="L296" s="226"/>
      <c r="M296" s="166"/>
      <c r="N296" s="226"/>
      <c r="O296" s="166"/>
      <c r="P296" s="226"/>
      <c r="Q296" s="166"/>
      <c r="R296" s="226"/>
      <c r="S296" s="1"/>
      <c r="T296" s="1"/>
      <c r="U296" s="1"/>
      <c r="V296" s="4"/>
      <c r="W296" s="4"/>
      <c r="X296" s="4"/>
      <c r="Y296" s="4"/>
      <c r="Z296" s="4"/>
      <c r="AA296" s="4"/>
      <c r="AB296" s="1"/>
      <c r="AC296" s="1"/>
      <c r="AD296" s="1"/>
      <c r="AE296" s="1"/>
      <c r="AF296" s="1"/>
      <c r="AG296" s="1"/>
      <c r="AH296" s="1"/>
      <c r="AI296" s="1"/>
    </row>
    <row r="297" spans="1:35" s="2" customFormat="1" ht="11.5" x14ac:dyDescent="0.25">
      <c r="A297" s="1"/>
      <c r="B297" s="227"/>
      <c r="C297" s="227"/>
      <c r="D297" s="225"/>
      <c r="E297" s="225"/>
      <c r="F297" s="226"/>
      <c r="G297" s="166"/>
      <c r="H297" s="226"/>
      <c r="I297" s="166"/>
      <c r="J297" s="226"/>
      <c r="K297" s="166"/>
      <c r="L297" s="226"/>
      <c r="M297" s="166"/>
      <c r="N297" s="226"/>
      <c r="O297" s="166"/>
      <c r="P297" s="226"/>
      <c r="Q297" s="166"/>
      <c r="R297" s="226"/>
      <c r="S297" s="1"/>
      <c r="T297" s="1"/>
      <c r="U297" s="1"/>
      <c r="V297" s="4"/>
      <c r="W297" s="4"/>
      <c r="X297" s="4"/>
      <c r="Y297" s="4"/>
      <c r="Z297" s="4"/>
      <c r="AA297" s="4"/>
      <c r="AB297" s="1"/>
      <c r="AC297" s="1"/>
      <c r="AD297" s="1"/>
      <c r="AE297" s="1"/>
      <c r="AF297" s="1"/>
      <c r="AG297" s="1"/>
      <c r="AH297" s="1"/>
      <c r="AI297" s="1"/>
    </row>
    <row r="298" spans="1:35" s="2" customFormat="1" ht="11.5" x14ac:dyDescent="0.25">
      <c r="A298" s="1"/>
      <c r="B298" s="227"/>
      <c r="C298" s="227"/>
      <c r="D298" s="225"/>
      <c r="E298" s="225"/>
      <c r="F298" s="226"/>
      <c r="G298" s="166"/>
      <c r="H298" s="226"/>
      <c r="I298" s="166"/>
      <c r="J298" s="226"/>
      <c r="K298" s="166"/>
      <c r="L298" s="226"/>
      <c r="M298" s="166"/>
      <c r="N298" s="226"/>
      <c r="O298" s="166"/>
      <c r="P298" s="226"/>
      <c r="Q298" s="166"/>
      <c r="R298" s="226"/>
      <c r="S298" s="1"/>
      <c r="T298" s="1"/>
      <c r="U298" s="1"/>
      <c r="V298" s="4"/>
      <c r="W298" s="4"/>
      <c r="X298" s="4"/>
      <c r="Y298" s="4"/>
      <c r="Z298" s="4"/>
      <c r="AA298" s="4"/>
      <c r="AB298" s="1"/>
      <c r="AC298" s="1"/>
      <c r="AD298" s="1"/>
      <c r="AE298" s="1"/>
      <c r="AF298" s="1"/>
      <c r="AG298" s="1"/>
      <c r="AH298" s="1"/>
      <c r="AI298" s="1"/>
    </row>
    <row r="299" spans="1:35" s="2" customFormat="1" ht="11.5" x14ac:dyDescent="0.25">
      <c r="A299" s="1"/>
      <c r="B299" s="227"/>
      <c r="C299" s="227"/>
      <c r="D299" s="225"/>
      <c r="E299" s="225"/>
      <c r="F299" s="226"/>
      <c r="G299" s="166"/>
      <c r="H299" s="226"/>
      <c r="I299" s="166"/>
      <c r="J299" s="226"/>
      <c r="K299" s="166"/>
      <c r="L299" s="226"/>
      <c r="M299" s="166"/>
      <c r="N299" s="226"/>
      <c r="O299" s="166"/>
      <c r="P299" s="226"/>
      <c r="Q299" s="166"/>
      <c r="R299" s="226"/>
      <c r="S299" s="1"/>
      <c r="T299" s="1"/>
      <c r="U299" s="1"/>
      <c r="V299" s="4"/>
      <c r="W299" s="4"/>
      <c r="X299" s="4"/>
      <c r="Y299" s="4"/>
      <c r="Z299" s="4"/>
      <c r="AA299" s="4"/>
      <c r="AB299" s="1"/>
      <c r="AC299" s="1"/>
      <c r="AD299" s="1"/>
      <c r="AE299" s="1"/>
      <c r="AF299" s="1"/>
      <c r="AG299" s="1"/>
      <c r="AH299" s="1"/>
      <c r="AI299" s="1"/>
    </row>
    <row r="300" spans="1:35" s="2" customFormat="1" ht="11.5" x14ac:dyDescent="0.25">
      <c r="A300" s="1"/>
      <c r="B300" s="227"/>
      <c r="C300" s="227"/>
      <c r="D300" s="225"/>
      <c r="E300" s="225"/>
      <c r="F300" s="226"/>
      <c r="G300" s="166"/>
      <c r="H300" s="226"/>
      <c r="I300" s="166"/>
      <c r="J300" s="226"/>
      <c r="K300" s="166"/>
      <c r="L300" s="226"/>
      <c r="M300" s="166"/>
      <c r="N300" s="226"/>
      <c r="O300" s="166"/>
      <c r="P300" s="226"/>
      <c r="Q300" s="166"/>
      <c r="R300" s="226"/>
      <c r="S300" s="1"/>
      <c r="T300" s="1"/>
      <c r="U300" s="1"/>
      <c r="V300" s="4"/>
      <c r="W300" s="4"/>
      <c r="X300" s="4"/>
      <c r="Y300" s="4"/>
      <c r="Z300" s="4"/>
      <c r="AA300" s="4"/>
      <c r="AB300" s="1"/>
      <c r="AC300" s="1"/>
      <c r="AD300" s="1"/>
      <c r="AE300" s="1"/>
      <c r="AF300" s="1"/>
      <c r="AG300" s="1"/>
      <c r="AH300" s="1"/>
      <c r="AI300" s="1"/>
    </row>
    <row r="301" spans="1:35" s="2" customFormat="1" ht="11.5" x14ac:dyDescent="0.25">
      <c r="A301" s="1"/>
      <c r="B301" s="227"/>
      <c r="C301" s="227"/>
      <c r="D301" s="225"/>
      <c r="E301" s="225"/>
      <c r="F301" s="226"/>
      <c r="G301" s="166"/>
      <c r="H301" s="226"/>
      <c r="I301" s="166"/>
      <c r="J301" s="226"/>
      <c r="K301" s="166"/>
      <c r="L301" s="226"/>
      <c r="M301" s="166"/>
      <c r="N301" s="226"/>
      <c r="O301" s="166"/>
      <c r="P301" s="226"/>
      <c r="Q301" s="166"/>
      <c r="R301" s="226"/>
      <c r="S301" s="1"/>
      <c r="T301" s="1"/>
      <c r="U301" s="1"/>
      <c r="V301" s="4"/>
      <c r="W301" s="4"/>
      <c r="X301" s="4"/>
      <c r="Y301" s="4"/>
      <c r="Z301" s="4"/>
      <c r="AA301" s="4"/>
      <c r="AB301" s="1"/>
      <c r="AC301" s="1"/>
      <c r="AD301" s="1"/>
      <c r="AE301" s="1"/>
      <c r="AF301" s="1"/>
      <c r="AG301" s="1"/>
      <c r="AH301" s="1"/>
      <c r="AI301" s="1"/>
    </row>
    <row r="302" spans="1:35" s="2" customFormat="1" ht="11.5" x14ac:dyDescent="0.25">
      <c r="A302" s="1"/>
      <c r="B302" s="227"/>
      <c r="C302" s="227"/>
      <c r="D302" s="225"/>
      <c r="E302" s="225"/>
      <c r="F302" s="226"/>
      <c r="G302" s="166"/>
      <c r="H302" s="226"/>
      <c r="I302" s="166"/>
      <c r="J302" s="226"/>
      <c r="K302" s="166"/>
      <c r="L302" s="226"/>
      <c r="M302" s="166"/>
      <c r="N302" s="226"/>
      <c r="O302" s="166"/>
      <c r="P302" s="226"/>
      <c r="Q302" s="166"/>
      <c r="R302" s="226"/>
      <c r="S302" s="1"/>
      <c r="T302" s="1"/>
      <c r="U302" s="1"/>
      <c r="V302" s="4"/>
      <c r="W302" s="4"/>
      <c r="X302" s="4"/>
      <c r="Y302" s="4"/>
      <c r="Z302" s="4"/>
      <c r="AA302" s="4"/>
      <c r="AB302" s="1"/>
      <c r="AC302" s="1"/>
      <c r="AD302" s="1"/>
      <c r="AE302" s="1"/>
      <c r="AF302" s="1"/>
      <c r="AG302" s="1"/>
      <c r="AH302" s="1"/>
      <c r="AI302" s="1"/>
    </row>
    <row r="303" spans="1:35" s="2" customFormat="1" ht="11.5" x14ac:dyDescent="0.25">
      <c r="A303" s="1"/>
      <c r="B303" s="227"/>
      <c r="C303" s="227"/>
      <c r="D303" s="225"/>
      <c r="E303" s="225"/>
      <c r="F303" s="226"/>
      <c r="G303" s="166"/>
      <c r="H303" s="226"/>
      <c r="I303" s="166"/>
      <c r="J303" s="226"/>
      <c r="K303" s="166"/>
      <c r="L303" s="226"/>
      <c r="M303" s="166"/>
      <c r="N303" s="226"/>
      <c r="O303" s="166"/>
      <c r="P303" s="226"/>
      <c r="Q303" s="166"/>
      <c r="R303" s="226"/>
      <c r="S303" s="1"/>
      <c r="T303" s="1"/>
      <c r="U303" s="1"/>
      <c r="V303" s="4"/>
      <c r="W303" s="4"/>
      <c r="X303" s="4"/>
      <c r="Y303" s="4"/>
      <c r="Z303" s="4"/>
      <c r="AA303" s="4"/>
      <c r="AB303" s="1"/>
      <c r="AC303" s="1"/>
      <c r="AD303" s="1"/>
      <c r="AE303" s="1"/>
      <c r="AF303" s="1"/>
      <c r="AG303" s="1"/>
      <c r="AH303" s="1"/>
      <c r="AI303" s="1"/>
    </row>
    <row r="304" spans="1:35" s="2" customFormat="1" ht="11.5" x14ac:dyDescent="0.25">
      <c r="A304" s="1"/>
      <c r="B304" s="227"/>
      <c r="C304" s="227"/>
      <c r="D304" s="225"/>
      <c r="E304" s="225"/>
      <c r="F304" s="226"/>
      <c r="G304" s="166"/>
      <c r="H304" s="226"/>
      <c r="I304" s="166"/>
      <c r="J304" s="226"/>
      <c r="K304" s="166"/>
      <c r="L304" s="226"/>
      <c r="M304" s="166"/>
      <c r="N304" s="226"/>
      <c r="O304" s="166"/>
      <c r="P304" s="226"/>
      <c r="Q304" s="166"/>
      <c r="R304" s="226"/>
      <c r="S304" s="1"/>
      <c r="T304" s="1"/>
      <c r="U304" s="1"/>
      <c r="V304" s="4"/>
      <c r="W304" s="4"/>
      <c r="X304" s="4"/>
      <c r="Y304" s="4"/>
      <c r="Z304" s="4"/>
      <c r="AA304" s="4"/>
      <c r="AB304" s="1"/>
      <c r="AC304" s="1"/>
      <c r="AD304" s="1"/>
      <c r="AE304" s="1"/>
      <c r="AF304" s="1"/>
      <c r="AG304" s="1"/>
      <c r="AH304" s="1"/>
      <c r="AI304" s="1"/>
    </row>
    <row r="305" spans="1:35" s="2" customFormat="1" ht="11.5" x14ac:dyDescent="0.25">
      <c r="A305" s="1"/>
      <c r="B305" s="227"/>
      <c r="C305" s="227"/>
      <c r="D305" s="225"/>
      <c r="E305" s="225"/>
      <c r="F305" s="226"/>
      <c r="G305" s="166"/>
      <c r="H305" s="226"/>
      <c r="I305" s="166"/>
      <c r="J305" s="226"/>
      <c r="K305" s="166"/>
      <c r="L305" s="226"/>
      <c r="M305" s="166"/>
      <c r="N305" s="226"/>
      <c r="O305" s="166"/>
      <c r="P305" s="226"/>
      <c r="Q305" s="166"/>
      <c r="R305" s="226"/>
      <c r="S305" s="1"/>
      <c r="T305" s="1"/>
      <c r="U305" s="1"/>
      <c r="V305" s="4"/>
      <c r="W305" s="4"/>
      <c r="X305" s="4"/>
      <c r="Y305" s="4"/>
      <c r="Z305" s="4"/>
      <c r="AA305" s="4"/>
      <c r="AB305" s="1"/>
      <c r="AC305" s="1"/>
      <c r="AD305" s="1"/>
      <c r="AE305" s="1"/>
      <c r="AF305" s="1"/>
      <c r="AG305" s="1"/>
      <c r="AH305" s="1"/>
      <c r="AI305" s="1"/>
    </row>
    <row r="306" spans="1:35" s="2" customFormat="1" ht="11.5" x14ac:dyDescent="0.25">
      <c r="A306" s="1"/>
      <c r="B306" s="227"/>
      <c r="C306" s="227"/>
      <c r="D306" s="225"/>
      <c r="E306" s="225"/>
      <c r="F306" s="226"/>
      <c r="G306" s="166"/>
      <c r="H306" s="226"/>
      <c r="I306" s="166"/>
      <c r="J306" s="226"/>
      <c r="K306" s="166"/>
      <c r="L306" s="226"/>
      <c r="M306" s="166"/>
      <c r="N306" s="226"/>
      <c r="O306" s="166"/>
      <c r="P306" s="226"/>
      <c r="Q306" s="166"/>
      <c r="R306" s="226"/>
      <c r="S306" s="1"/>
      <c r="T306" s="1"/>
      <c r="U306" s="1"/>
      <c r="V306" s="4"/>
      <c r="W306" s="4"/>
      <c r="X306" s="4"/>
      <c r="Y306" s="4"/>
      <c r="Z306" s="4"/>
      <c r="AA306" s="4"/>
      <c r="AB306" s="1"/>
      <c r="AC306" s="1"/>
      <c r="AD306" s="1"/>
      <c r="AE306" s="1"/>
      <c r="AF306" s="1"/>
      <c r="AG306" s="1"/>
      <c r="AH306" s="1"/>
      <c r="AI306" s="1"/>
    </row>
    <row r="307" spans="1:35" s="2" customFormat="1" ht="11.5" x14ac:dyDescent="0.25">
      <c r="A307" s="1"/>
      <c r="B307" s="227"/>
      <c r="C307" s="227"/>
      <c r="D307" s="225"/>
      <c r="E307" s="225"/>
      <c r="F307" s="226"/>
      <c r="G307" s="166"/>
      <c r="H307" s="226"/>
      <c r="I307" s="166"/>
      <c r="J307" s="226"/>
      <c r="K307" s="166"/>
      <c r="L307" s="226"/>
      <c r="M307" s="166"/>
      <c r="N307" s="226"/>
      <c r="O307" s="166"/>
      <c r="P307" s="226"/>
      <c r="Q307" s="166"/>
      <c r="R307" s="226"/>
      <c r="S307" s="1"/>
      <c r="T307" s="1"/>
      <c r="U307" s="1"/>
      <c r="V307" s="4"/>
      <c r="W307" s="4"/>
      <c r="X307" s="4"/>
      <c r="Y307" s="4"/>
      <c r="Z307" s="4"/>
      <c r="AA307" s="4"/>
      <c r="AB307" s="1"/>
      <c r="AC307" s="1"/>
      <c r="AD307" s="1"/>
      <c r="AE307" s="1"/>
      <c r="AF307" s="1"/>
      <c r="AG307" s="1"/>
      <c r="AH307" s="1"/>
      <c r="AI307" s="1"/>
    </row>
    <row r="308" spans="1:35" s="2" customFormat="1" ht="11.5" x14ac:dyDescent="0.25">
      <c r="A308" s="1"/>
      <c r="B308" s="227"/>
      <c r="C308" s="227"/>
      <c r="D308" s="225"/>
      <c r="E308" s="225"/>
      <c r="F308" s="226"/>
      <c r="G308" s="166"/>
      <c r="H308" s="226"/>
      <c r="I308" s="166"/>
      <c r="J308" s="226"/>
      <c r="K308" s="166"/>
      <c r="L308" s="226"/>
      <c r="M308" s="166"/>
      <c r="N308" s="226"/>
      <c r="O308" s="166"/>
      <c r="P308" s="226"/>
      <c r="Q308" s="166"/>
      <c r="R308" s="226"/>
      <c r="S308" s="1"/>
      <c r="T308" s="1"/>
      <c r="U308" s="1"/>
      <c r="V308" s="4"/>
      <c r="W308" s="4"/>
      <c r="X308" s="4"/>
      <c r="Y308" s="4"/>
      <c r="Z308" s="4"/>
      <c r="AA308" s="4"/>
      <c r="AB308" s="1"/>
      <c r="AC308" s="1"/>
      <c r="AD308" s="1"/>
      <c r="AE308" s="1"/>
      <c r="AF308" s="1"/>
      <c r="AG308" s="1"/>
      <c r="AH308" s="1"/>
      <c r="AI308" s="1"/>
    </row>
    <row r="309" spans="1:35" s="2" customFormat="1" ht="11.5" x14ac:dyDescent="0.25">
      <c r="A309" s="1"/>
      <c r="B309" s="227"/>
      <c r="C309" s="227"/>
      <c r="D309" s="225"/>
      <c r="E309" s="225"/>
      <c r="F309" s="226"/>
      <c r="G309" s="166"/>
      <c r="H309" s="226"/>
      <c r="I309" s="166"/>
      <c r="J309" s="226"/>
      <c r="K309" s="166"/>
      <c r="L309" s="226"/>
      <c r="M309" s="166"/>
      <c r="N309" s="226"/>
      <c r="O309" s="166"/>
      <c r="P309" s="226"/>
      <c r="Q309" s="166"/>
      <c r="R309" s="226"/>
      <c r="S309" s="1"/>
      <c r="T309" s="1"/>
      <c r="U309" s="1"/>
      <c r="V309" s="4"/>
      <c r="W309" s="4"/>
      <c r="X309" s="4"/>
      <c r="Y309" s="4"/>
      <c r="Z309" s="4"/>
      <c r="AA309" s="4"/>
      <c r="AB309" s="1"/>
      <c r="AC309" s="1"/>
      <c r="AD309" s="1"/>
      <c r="AE309" s="1"/>
      <c r="AF309" s="1"/>
      <c r="AG309" s="1"/>
      <c r="AH309" s="1"/>
      <c r="AI309" s="1"/>
    </row>
    <row r="310" spans="1:35" s="2" customFormat="1" ht="11.5" x14ac:dyDescent="0.25">
      <c r="A310" s="1"/>
      <c r="B310" s="227"/>
      <c r="C310" s="227"/>
      <c r="D310" s="225"/>
      <c r="E310" s="225"/>
      <c r="F310" s="226"/>
      <c r="G310" s="166"/>
      <c r="H310" s="226"/>
      <c r="I310" s="166"/>
      <c r="J310" s="226"/>
      <c r="K310" s="166"/>
      <c r="L310" s="226"/>
      <c r="M310" s="166"/>
      <c r="N310" s="226"/>
      <c r="O310" s="166"/>
      <c r="P310" s="226"/>
      <c r="Q310" s="166"/>
      <c r="R310" s="226"/>
      <c r="S310" s="1"/>
      <c r="T310" s="1"/>
      <c r="U310" s="1"/>
      <c r="V310" s="4"/>
      <c r="W310" s="4"/>
      <c r="X310" s="4"/>
      <c r="Y310" s="4"/>
      <c r="Z310" s="4"/>
      <c r="AA310" s="4"/>
      <c r="AB310" s="1"/>
      <c r="AC310" s="1"/>
      <c r="AD310" s="1"/>
      <c r="AE310" s="1"/>
      <c r="AF310" s="1"/>
      <c r="AG310" s="1"/>
      <c r="AH310" s="1"/>
      <c r="AI310" s="1"/>
    </row>
    <row r="311" spans="1:35" s="2" customFormat="1" ht="11.5" x14ac:dyDescent="0.25">
      <c r="A311" s="1"/>
      <c r="B311" s="227"/>
      <c r="C311" s="227"/>
      <c r="D311" s="225"/>
      <c r="E311" s="225"/>
      <c r="F311" s="226"/>
      <c r="G311" s="166"/>
      <c r="H311" s="226"/>
      <c r="I311" s="166"/>
      <c r="J311" s="226"/>
      <c r="K311" s="166"/>
      <c r="L311" s="226"/>
      <c r="M311" s="166"/>
      <c r="N311" s="226"/>
      <c r="O311" s="166"/>
      <c r="P311" s="226"/>
      <c r="Q311" s="166"/>
      <c r="R311" s="226"/>
      <c r="S311" s="1"/>
      <c r="T311" s="1"/>
      <c r="U311" s="1"/>
      <c r="V311" s="4"/>
      <c r="W311" s="4"/>
      <c r="X311" s="4"/>
      <c r="Y311" s="4"/>
      <c r="Z311" s="4"/>
      <c r="AA311" s="4"/>
      <c r="AB311" s="1"/>
      <c r="AC311" s="1"/>
      <c r="AD311" s="1"/>
      <c r="AE311" s="1"/>
      <c r="AF311" s="1"/>
      <c r="AG311" s="1"/>
      <c r="AH311" s="1"/>
      <c r="AI311" s="1"/>
    </row>
    <row r="312" spans="1:35" s="2" customFormat="1" ht="11.5" x14ac:dyDescent="0.25">
      <c r="A312" s="1"/>
      <c r="B312" s="227"/>
      <c r="C312" s="227"/>
      <c r="D312" s="225"/>
      <c r="E312" s="225"/>
      <c r="F312" s="226"/>
      <c r="G312" s="166"/>
      <c r="H312" s="226"/>
      <c r="I312" s="166"/>
      <c r="J312" s="226"/>
      <c r="K312" s="166"/>
      <c r="L312" s="226"/>
      <c r="M312" s="166"/>
      <c r="N312" s="226"/>
      <c r="O312" s="166"/>
      <c r="P312" s="226"/>
      <c r="Q312" s="166"/>
      <c r="R312" s="226"/>
      <c r="S312" s="1"/>
      <c r="T312" s="1"/>
      <c r="U312" s="1"/>
      <c r="V312" s="4"/>
      <c r="W312" s="4"/>
      <c r="X312" s="4"/>
      <c r="Y312" s="4"/>
      <c r="Z312" s="4"/>
      <c r="AA312" s="4"/>
      <c r="AB312" s="1"/>
      <c r="AC312" s="1"/>
      <c r="AD312" s="1"/>
      <c r="AE312" s="1"/>
      <c r="AF312" s="1"/>
      <c r="AG312" s="1"/>
      <c r="AH312" s="1"/>
      <c r="AI312" s="1"/>
    </row>
    <row r="313" spans="1:35" s="2" customFormat="1" ht="11.5" x14ac:dyDescent="0.25">
      <c r="A313" s="1"/>
      <c r="B313" s="227"/>
      <c r="C313" s="227"/>
      <c r="D313" s="225"/>
      <c r="E313" s="225"/>
      <c r="F313" s="226"/>
      <c r="G313" s="166"/>
      <c r="H313" s="226"/>
      <c r="I313" s="166"/>
      <c r="J313" s="226"/>
      <c r="K313" s="166"/>
      <c r="L313" s="226"/>
      <c r="M313" s="166"/>
      <c r="N313" s="226"/>
      <c r="O313" s="166"/>
      <c r="P313" s="226"/>
      <c r="Q313" s="166"/>
      <c r="R313" s="226"/>
      <c r="S313" s="1"/>
      <c r="T313" s="1"/>
      <c r="U313" s="1"/>
      <c r="V313" s="4"/>
      <c r="W313" s="4"/>
      <c r="X313" s="4"/>
      <c r="Y313" s="4"/>
      <c r="Z313" s="4"/>
      <c r="AA313" s="4"/>
      <c r="AB313" s="1"/>
      <c r="AC313" s="1"/>
      <c r="AD313" s="1"/>
      <c r="AE313" s="1"/>
      <c r="AF313" s="1"/>
      <c r="AG313" s="1"/>
      <c r="AH313" s="1"/>
      <c r="AI313" s="1"/>
    </row>
    <row r="314" spans="1:35" s="2" customFormat="1" ht="11.5" x14ac:dyDescent="0.25">
      <c r="A314" s="1"/>
      <c r="B314" s="227"/>
      <c r="C314" s="227"/>
      <c r="D314" s="225"/>
      <c r="E314" s="225"/>
      <c r="F314" s="226"/>
      <c r="G314" s="166"/>
      <c r="H314" s="226"/>
      <c r="I314" s="166"/>
      <c r="J314" s="226"/>
      <c r="K314" s="166"/>
      <c r="L314" s="226"/>
      <c r="M314" s="166"/>
      <c r="N314" s="226"/>
      <c r="O314" s="166"/>
      <c r="P314" s="226"/>
      <c r="Q314" s="166"/>
      <c r="R314" s="226"/>
      <c r="S314" s="1"/>
      <c r="T314" s="1"/>
      <c r="U314" s="1"/>
      <c r="V314" s="4"/>
      <c r="W314" s="4"/>
      <c r="X314" s="4"/>
      <c r="Y314" s="4"/>
      <c r="Z314" s="4"/>
      <c r="AA314" s="4"/>
      <c r="AB314" s="1"/>
      <c r="AC314" s="1"/>
      <c r="AD314" s="1"/>
      <c r="AE314" s="1"/>
      <c r="AF314" s="1"/>
      <c r="AG314" s="1"/>
      <c r="AH314" s="1"/>
      <c r="AI314" s="1"/>
    </row>
    <row r="315" spans="1:35" s="2" customFormat="1" ht="11.5" x14ac:dyDescent="0.25">
      <c r="A315" s="1"/>
      <c r="B315" s="227"/>
      <c r="C315" s="227"/>
      <c r="D315" s="225"/>
      <c r="E315" s="225"/>
      <c r="F315" s="226"/>
      <c r="G315" s="166"/>
      <c r="H315" s="226"/>
      <c r="I315" s="166"/>
      <c r="J315" s="226"/>
      <c r="K315" s="166"/>
      <c r="L315" s="226"/>
      <c r="M315" s="166"/>
      <c r="N315" s="226"/>
      <c r="O315" s="166"/>
      <c r="P315" s="226"/>
      <c r="Q315" s="166"/>
      <c r="R315" s="226"/>
      <c r="S315" s="1"/>
      <c r="T315" s="1"/>
      <c r="U315" s="1"/>
      <c r="V315" s="4"/>
      <c r="W315" s="4"/>
      <c r="X315" s="4"/>
      <c r="Y315" s="4"/>
      <c r="Z315" s="4"/>
      <c r="AA315" s="4"/>
      <c r="AB315" s="1"/>
      <c r="AC315" s="1"/>
      <c r="AD315" s="1"/>
      <c r="AE315" s="1"/>
      <c r="AF315" s="1"/>
      <c r="AG315" s="1"/>
      <c r="AH315" s="1"/>
      <c r="AI315" s="1"/>
    </row>
    <row r="316" spans="1:35" s="2" customFormat="1" ht="11.5" x14ac:dyDescent="0.25">
      <c r="A316" s="1"/>
      <c r="B316" s="227"/>
      <c r="C316" s="227"/>
      <c r="D316" s="225"/>
      <c r="E316" s="225"/>
      <c r="F316" s="226"/>
      <c r="G316" s="166"/>
      <c r="H316" s="226"/>
      <c r="I316" s="166"/>
      <c r="J316" s="226"/>
      <c r="K316" s="166"/>
      <c r="L316" s="226"/>
      <c r="M316" s="166"/>
      <c r="N316" s="226"/>
      <c r="O316" s="166"/>
      <c r="P316" s="226"/>
      <c r="Q316" s="166"/>
      <c r="R316" s="226"/>
      <c r="S316" s="1"/>
      <c r="T316" s="1"/>
      <c r="U316" s="1"/>
      <c r="V316" s="4"/>
      <c r="W316" s="4"/>
      <c r="X316" s="4"/>
      <c r="Y316" s="4"/>
      <c r="Z316" s="4"/>
      <c r="AA316" s="4"/>
      <c r="AB316" s="1"/>
      <c r="AC316" s="1"/>
      <c r="AD316" s="1"/>
      <c r="AE316" s="1"/>
      <c r="AF316" s="1"/>
      <c r="AG316" s="1"/>
      <c r="AH316" s="1"/>
      <c r="AI316" s="1"/>
    </row>
    <row r="317" spans="1:35" s="2" customFormat="1" ht="11.5" x14ac:dyDescent="0.25">
      <c r="A317" s="1"/>
      <c r="B317" s="227"/>
      <c r="C317" s="227"/>
      <c r="D317" s="225"/>
      <c r="E317" s="225"/>
      <c r="F317" s="226"/>
      <c r="G317" s="166"/>
      <c r="H317" s="226"/>
      <c r="I317" s="166"/>
      <c r="J317" s="226"/>
      <c r="K317" s="166"/>
      <c r="L317" s="226"/>
      <c r="M317" s="166"/>
      <c r="N317" s="226"/>
      <c r="O317" s="166"/>
      <c r="P317" s="226"/>
      <c r="Q317" s="166"/>
      <c r="R317" s="226"/>
      <c r="S317" s="1"/>
      <c r="T317" s="1"/>
      <c r="U317" s="1"/>
      <c r="V317" s="4"/>
      <c r="W317" s="4"/>
      <c r="X317" s="4"/>
      <c r="Y317" s="4"/>
      <c r="Z317" s="4"/>
      <c r="AA317" s="4"/>
      <c r="AB317" s="1"/>
      <c r="AC317" s="1"/>
      <c r="AD317" s="1"/>
      <c r="AE317" s="1"/>
      <c r="AF317" s="1"/>
      <c r="AG317" s="1"/>
      <c r="AH317" s="1"/>
      <c r="AI317" s="1"/>
    </row>
    <row r="318" spans="1:35" s="2" customFormat="1" ht="11.5" x14ac:dyDescent="0.25">
      <c r="A318" s="1"/>
      <c r="B318" s="227"/>
      <c r="C318" s="227"/>
      <c r="D318" s="225"/>
      <c r="E318" s="225"/>
      <c r="F318" s="226"/>
      <c r="G318" s="166"/>
      <c r="H318" s="226"/>
      <c r="I318" s="166"/>
      <c r="J318" s="226"/>
      <c r="K318" s="166"/>
      <c r="L318" s="226"/>
      <c r="M318" s="166"/>
      <c r="N318" s="226"/>
      <c r="O318" s="166"/>
      <c r="P318" s="226"/>
      <c r="Q318" s="166"/>
      <c r="R318" s="226"/>
      <c r="S318" s="1"/>
      <c r="T318" s="1"/>
      <c r="U318" s="1"/>
      <c r="V318" s="4"/>
      <c r="W318" s="4"/>
      <c r="X318" s="4"/>
      <c r="Y318" s="4"/>
      <c r="Z318" s="4"/>
      <c r="AA318" s="4"/>
      <c r="AB318" s="1"/>
      <c r="AC318" s="1"/>
      <c r="AD318" s="1"/>
      <c r="AE318" s="1"/>
      <c r="AF318" s="1"/>
      <c r="AG318" s="1"/>
      <c r="AH318" s="1"/>
      <c r="AI318" s="1"/>
    </row>
    <row r="319" spans="1:35" s="2" customFormat="1" ht="11.5" x14ac:dyDescent="0.25">
      <c r="A319" s="1"/>
      <c r="B319" s="227"/>
      <c r="C319" s="227"/>
      <c r="D319" s="225"/>
      <c r="E319" s="225"/>
      <c r="F319" s="226"/>
      <c r="G319" s="166"/>
      <c r="H319" s="226"/>
      <c r="I319" s="166"/>
      <c r="J319" s="226"/>
      <c r="K319" s="166"/>
      <c r="L319" s="226"/>
      <c r="M319" s="166"/>
      <c r="N319" s="226"/>
      <c r="O319" s="166"/>
      <c r="P319" s="226"/>
      <c r="Q319" s="166"/>
      <c r="R319" s="226"/>
      <c r="S319" s="1"/>
      <c r="T319" s="1"/>
      <c r="U319" s="1"/>
      <c r="V319" s="4"/>
      <c r="W319" s="4"/>
      <c r="X319" s="4"/>
      <c r="Y319" s="4"/>
      <c r="Z319" s="4"/>
      <c r="AA319" s="4"/>
      <c r="AB319" s="1"/>
      <c r="AC319" s="1"/>
      <c r="AD319" s="1"/>
      <c r="AE319" s="1"/>
      <c r="AF319" s="1"/>
      <c r="AG319" s="1"/>
      <c r="AH319" s="1"/>
      <c r="AI319" s="1"/>
    </row>
    <row r="320" spans="1:35" s="2" customFormat="1" ht="11.5" x14ac:dyDescent="0.25">
      <c r="A320" s="1"/>
      <c r="B320" s="227"/>
      <c r="C320" s="227"/>
      <c r="D320" s="225"/>
      <c r="E320" s="225"/>
      <c r="F320" s="226"/>
      <c r="G320" s="166"/>
      <c r="H320" s="226"/>
      <c r="I320" s="166"/>
      <c r="J320" s="226"/>
      <c r="K320" s="166"/>
      <c r="L320" s="226"/>
      <c r="M320" s="166"/>
      <c r="N320" s="226"/>
      <c r="O320" s="166"/>
      <c r="P320" s="226"/>
      <c r="Q320" s="166"/>
      <c r="R320" s="226"/>
      <c r="S320" s="1"/>
      <c r="T320" s="1"/>
      <c r="U320" s="1"/>
      <c r="V320" s="4"/>
      <c r="W320" s="4"/>
      <c r="X320" s="4"/>
      <c r="Y320" s="4"/>
      <c r="Z320" s="4"/>
      <c r="AA320" s="4"/>
      <c r="AB320" s="1"/>
      <c r="AC320" s="1"/>
      <c r="AD320" s="1"/>
      <c r="AE320" s="1"/>
      <c r="AF320" s="1"/>
      <c r="AG320" s="1"/>
      <c r="AH320" s="1"/>
      <c r="AI320" s="1"/>
    </row>
    <row r="321" spans="1:35" s="2" customFormat="1" ht="11.5" x14ac:dyDescent="0.25">
      <c r="A321" s="1"/>
      <c r="B321" s="227"/>
      <c r="C321" s="227"/>
      <c r="D321" s="225"/>
      <c r="E321" s="225"/>
      <c r="F321" s="226"/>
      <c r="G321" s="166"/>
      <c r="H321" s="226"/>
      <c r="I321" s="166"/>
      <c r="J321" s="226"/>
      <c r="K321" s="166"/>
      <c r="L321" s="226"/>
      <c r="M321" s="166"/>
      <c r="N321" s="226"/>
      <c r="O321" s="166"/>
      <c r="P321" s="226"/>
      <c r="Q321" s="166"/>
      <c r="R321" s="226"/>
      <c r="S321" s="1"/>
      <c r="T321" s="1"/>
      <c r="U321" s="1"/>
      <c r="V321" s="4"/>
      <c r="W321" s="4"/>
      <c r="X321" s="4"/>
      <c r="Y321" s="4"/>
      <c r="Z321" s="4"/>
      <c r="AA321" s="4"/>
      <c r="AB321" s="1"/>
      <c r="AC321" s="1"/>
      <c r="AD321" s="1"/>
      <c r="AE321" s="1"/>
      <c r="AF321" s="1"/>
      <c r="AG321" s="1"/>
      <c r="AH321" s="1"/>
      <c r="AI321" s="1"/>
    </row>
    <row r="322" spans="1:35" s="2" customFormat="1" ht="11.5" x14ac:dyDescent="0.25">
      <c r="A322" s="1"/>
      <c r="B322" s="227"/>
      <c r="C322" s="227"/>
      <c r="D322" s="225"/>
      <c r="E322" s="225"/>
      <c r="F322" s="226"/>
      <c r="G322" s="166"/>
      <c r="H322" s="226"/>
      <c r="I322" s="166"/>
      <c r="J322" s="226"/>
      <c r="K322" s="166"/>
      <c r="L322" s="226"/>
      <c r="M322" s="166"/>
      <c r="N322" s="226"/>
      <c r="O322" s="166"/>
      <c r="P322" s="226"/>
      <c r="Q322" s="166"/>
      <c r="R322" s="226"/>
      <c r="S322" s="1"/>
      <c r="T322" s="1"/>
      <c r="U322" s="1"/>
      <c r="V322" s="4"/>
      <c r="W322" s="4"/>
      <c r="X322" s="4"/>
      <c r="Y322" s="4"/>
      <c r="Z322" s="4"/>
      <c r="AA322" s="4"/>
      <c r="AB322" s="1"/>
      <c r="AC322" s="1"/>
      <c r="AD322" s="1"/>
      <c r="AE322" s="1"/>
      <c r="AF322" s="1"/>
      <c r="AG322" s="1"/>
      <c r="AH322" s="1"/>
      <c r="AI322" s="1"/>
    </row>
    <row r="323" spans="1:35" s="2" customFormat="1" ht="11.5" x14ac:dyDescent="0.25">
      <c r="A323" s="1"/>
      <c r="B323" s="227"/>
      <c r="C323" s="227"/>
      <c r="D323" s="225"/>
      <c r="E323" s="225"/>
      <c r="F323" s="226"/>
      <c r="G323" s="166"/>
      <c r="H323" s="226"/>
      <c r="I323" s="166"/>
      <c r="J323" s="226"/>
      <c r="K323" s="166"/>
      <c r="L323" s="226"/>
      <c r="M323" s="166"/>
      <c r="N323" s="226"/>
      <c r="O323" s="166"/>
      <c r="P323" s="226"/>
      <c r="Q323" s="166"/>
      <c r="R323" s="226"/>
      <c r="S323" s="1"/>
      <c r="T323" s="1"/>
      <c r="U323" s="1"/>
      <c r="V323" s="4"/>
      <c r="W323" s="4"/>
      <c r="X323" s="4"/>
      <c r="Y323" s="4"/>
      <c r="Z323" s="4"/>
      <c r="AA323" s="4"/>
      <c r="AB323" s="1"/>
      <c r="AC323" s="1"/>
      <c r="AD323" s="1"/>
      <c r="AE323" s="1"/>
      <c r="AF323" s="1"/>
      <c r="AG323" s="1"/>
      <c r="AH323" s="1"/>
      <c r="AI323" s="1"/>
    </row>
    <row r="324" spans="1:35" s="2" customFormat="1" ht="11.5" x14ac:dyDescent="0.25">
      <c r="A324" s="1"/>
      <c r="B324" s="227"/>
      <c r="C324" s="227"/>
      <c r="D324" s="225"/>
      <c r="E324" s="225"/>
      <c r="F324" s="226"/>
      <c r="G324" s="166"/>
      <c r="H324" s="226"/>
      <c r="I324" s="166"/>
      <c r="J324" s="226"/>
      <c r="K324" s="166"/>
      <c r="L324" s="226"/>
      <c r="M324" s="166"/>
      <c r="N324" s="226"/>
      <c r="O324" s="166"/>
      <c r="P324" s="226"/>
      <c r="Q324" s="166"/>
      <c r="R324" s="226"/>
      <c r="S324" s="1"/>
      <c r="T324" s="1"/>
      <c r="U324" s="1"/>
      <c r="V324" s="4"/>
      <c r="W324" s="4"/>
      <c r="X324" s="4"/>
      <c r="Y324" s="4"/>
      <c r="Z324" s="4"/>
      <c r="AA324" s="4"/>
      <c r="AB324" s="1"/>
      <c r="AC324" s="1"/>
      <c r="AD324" s="1"/>
      <c r="AE324" s="1"/>
      <c r="AF324" s="1"/>
      <c r="AG324" s="1"/>
      <c r="AH324" s="1"/>
      <c r="AI324" s="1"/>
    </row>
    <row r="325" spans="1:35" s="2" customFormat="1" ht="11.5" x14ac:dyDescent="0.25">
      <c r="A325" s="1"/>
      <c r="B325" s="227"/>
      <c r="C325" s="227"/>
      <c r="D325" s="225"/>
      <c r="E325" s="225"/>
      <c r="F325" s="226"/>
      <c r="G325" s="166"/>
      <c r="H325" s="226"/>
      <c r="I325" s="166"/>
      <c r="J325" s="226"/>
      <c r="K325" s="166"/>
      <c r="L325" s="226"/>
      <c r="M325" s="166"/>
      <c r="N325" s="226"/>
      <c r="O325" s="166"/>
      <c r="P325" s="226"/>
      <c r="Q325" s="166"/>
      <c r="R325" s="226"/>
      <c r="S325" s="1"/>
      <c r="T325" s="1"/>
      <c r="U325" s="1"/>
      <c r="V325" s="4"/>
      <c r="W325" s="4"/>
      <c r="X325" s="4"/>
      <c r="Y325" s="4"/>
      <c r="Z325" s="4"/>
      <c r="AA325" s="4"/>
      <c r="AB325" s="1"/>
      <c r="AC325" s="1"/>
      <c r="AD325" s="1"/>
      <c r="AE325" s="1"/>
      <c r="AF325" s="1"/>
      <c r="AG325" s="1"/>
      <c r="AH325" s="1"/>
      <c r="AI325" s="1"/>
    </row>
    <row r="326" spans="1:35" s="2" customFormat="1" ht="11.5" x14ac:dyDescent="0.25">
      <c r="A326" s="1"/>
      <c r="B326" s="227"/>
      <c r="C326" s="227"/>
      <c r="D326" s="225"/>
      <c r="E326" s="225"/>
      <c r="F326" s="226"/>
      <c r="G326" s="166"/>
      <c r="H326" s="226"/>
      <c r="I326" s="166"/>
      <c r="J326" s="226"/>
      <c r="K326" s="166"/>
      <c r="L326" s="226"/>
      <c r="M326" s="166"/>
      <c r="N326" s="226"/>
      <c r="O326" s="166"/>
      <c r="P326" s="226"/>
      <c r="Q326" s="166"/>
      <c r="R326" s="226"/>
      <c r="S326" s="1"/>
      <c r="T326" s="1"/>
      <c r="U326" s="1"/>
      <c r="V326" s="4"/>
      <c r="W326" s="4"/>
      <c r="X326" s="4"/>
      <c r="Y326" s="4"/>
      <c r="Z326" s="4"/>
      <c r="AA326" s="4"/>
      <c r="AB326" s="1"/>
      <c r="AC326" s="1"/>
      <c r="AD326" s="1"/>
      <c r="AE326" s="1"/>
      <c r="AF326" s="1"/>
      <c r="AG326" s="1"/>
      <c r="AH326" s="1"/>
      <c r="AI326" s="1"/>
    </row>
    <row r="327" spans="1:35" s="2" customFormat="1" ht="11.5" x14ac:dyDescent="0.25">
      <c r="A327" s="1"/>
      <c r="B327" s="227"/>
      <c r="C327" s="227"/>
      <c r="D327" s="225"/>
      <c r="E327" s="225"/>
      <c r="F327" s="226"/>
      <c r="G327" s="166"/>
      <c r="H327" s="226"/>
      <c r="I327" s="166"/>
      <c r="J327" s="226"/>
      <c r="K327" s="166"/>
      <c r="L327" s="226"/>
      <c r="M327" s="166"/>
      <c r="N327" s="226"/>
      <c r="O327" s="166"/>
      <c r="P327" s="226"/>
      <c r="Q327" s="166"/>
      <c r="R327" s="226"/>
      <c r="S327" s="1"/>
      <c r="T327" s="1"/>
      <c r="U327" s="1"/>
      <c r="V327" s="4"/>
      <c r="W327" s="4"/>
      <c r="X327" s="4"/>
      <c r="Y327" s="4"/>
      <c r="Z327" s="4"/>
      <c r="AA327" s="4"/>
      <c r="AB327" s="1"/>
      <c r="AC327" s="1"/>
      <c r="AD327" s="1"/>
      <c r="AE327" s="1"/>
      <c r="AF327" s="1"/>
      <c r="AG327" s="1"/>
      <c r="AH327" s="1"/>
      <c r="AI327" s="1"/>
    </row>
    <row r="328" spans="1:35" s="2" customFormat="1" ht="11.5" x14ac:dyDescent="0.25">
      <c r="A328" s="1"/>
      <c r="B328" s="227"/>
      <c r="C328" s="227"/>
      <c r="D328" s="225"/>
      <c r="E328" s="225"/>
      <c r="F328" s="226"/>
      <c r="G328" s="166"/>
      <c r="H328" s="226"/>
      <c r="I328" s="166"/>
      <c r="J328" s="226"/>
      <c r="K328" s="166"/>
      <c r="L328" s="226"/>
      <c r="M328" s="166"/>
      <c r="N328" s="226"/>
      <c r="O328" s="166"/>
      <c r="P328" s="226"/>
      <c r="Q328" s="166"/>
      <c r="R328" s="226"/>
      <c r="S328" s="1"/>
      <c r="T328" s="1"/>
      <c r="U328" s="1"/>
      <c r="V328" s="4"/>
      <c r="W328" s="4"/>
      <c r="X328" s="4"/>
      <c r="Y328" s="4"/>
      <c r="Z328" s="4"/>
      <c r="AA328" s="4"/>
      <c r="AB328" s="1"/>
      <c r="AC328" s="1"/>
      <c r="AD328" s="1"/>
      <c r="AE328" s="1"/>
      <c r="AF328" s="1"/>
      <c r="AG328" s="1"/>
      <c r="AH328" s="1"/>
      <c r="AI328" s="1"/>
    </row>
    <row r="329" spans="1:35" s="2" customFormat="1" ht="11.5" x14ac:dyDescent="0.25">
      <c r="A329" s="1"/>
      <c r="B329" s="227"/>
      <c r="C329" s="227"/>
      <c r="D329" s="225"/>
      <c r="E329" s="225"/>
      <c r="F329" s="226"/>
      <c r="G329" s="166"/>
      <c r="H329" s="226"/>
      <c r="I329" s="166"/>
      <c r="J329" s="226"/>
      <c r="K329" s="166"/>
      <c r="L329" s="226"/>
      <c r="M329" s="166"/>
      <c r="N329" s="226"/>
      <c r="O329" s="166"/>
      <c r="P329" s="226"/>
      <c r="Q329" s="166"/>
      <c r="R329" s="226"/>
      <c r="S329" s="1"/>
      <c r="T329" s="1"/>
      <c r="U329" s="1"/>
      <c r="V329" s="4"/>
      <c r="W329" s="4"/>
      <c r="X329" s="4"/>
      <c r="Y329" s="4"/>
      <c r="Z329" s="4"/>
      <c r="AA329" s="4"/>
      <c r="AB329" s="1"/>
      <c r="AC329" s="1"/>
      <c r="AD329" s="1"/>
      <c r="AE329" s="1"/>
      <c r="AF329" s="1"/>
      <c r="AG329" s="1"/>
      <c r="AH329" s="1"/>
      <c r="AI329" s="1"/>
    </row>
    <row r="330" spans="1:35" s="2" customFormat="1" ht="11.5" x14ac:dyDescent="0.25">
      <c r="A330" s="1"/>
      <c r="B330" s="227"/>
      <c r="C330" s="227"/>
      <c r="D330" s="225"/>
      <c r="E330" s="225"/>
      <c r="F330" s="226"/>
      <c r="G330" s="166"/>
      <c r="H330" s="226"/>
      <c r="I330" s="166"/>
      <c r="J330" s="226"/>
      <c r="K330" s="166"/>
      <c r="L330" s="226"/>
      <c r="M330" s="166"/>
      <c r="N330" s="226"/>
      <c r="O330" s="166"/>
      <c r="P330" s="226"/>
      <c r="Q330" s="166"/>
      <c r="R330" s="226"/>
      <c r="S330" s="1"/>
      <c r="T330" s="1"/>
      <c r="U330" s="1"/>
      <c r="V330" s="4"/>
      <c r="W330" s="4"/>
      <c r="X330" s="4"/>
      <c r="Y330" s="4"/>
      <c r="Z330" s="4"/>
      <c r="AA330" s="4"/>
      <c r="AB330" s="1"/>
      <c r="AC330" s="1"/>
      <c r="AD330" s="1"/>
      <c r="AE330" s="1"/>
      <c r="AF330" s="1"/>
      <c r="AG330" s="1"/>
      <c r="AH330" s="1"/>
      <c r="AI330" s="1"/>
    </row>
    <row r="331" spans="1:35" s="2" customFormat="1" ht="11.5" x14ac:dyDescent="0.25">
      <c r="A331" s="1"/>
      <c r="B331" s="227"/>
      <c r="C331" s="227"/>
      <c r="D331" s="225"/>
      <c r="E331" s="225"/>
      <c r="F331" s="226"/>
      <c r="G331" s="166"/>
      <c r="H331" s="226"/>
      <c r="I331" s="166"/>
      <c r="J331" s="226"/>
      <c r="K331" s="166"/>
      <c r="L331" s="226"/>
      <c r="M331" s="166"/>
      <c r="N331" s="226"/>
      <c r="O331" s="166"/>
      <c r="P331" s="226"/>
      <c r="Q331" s="166"/>
      <c r="R331" s="226"/>
      <c r="S331" s="1"/>
      <c r="T331" s="1"/>
      <c r="U331" s="1"/>
      <c r="V331" s="4"/>
      <c r="W331" s="4"/>
      <c r="X331" s="4"/>
      <c r="Y331" s="4"/>
      <c r="Z331" s="4"/>
      <c r="AA331" s="4"/>
      <c r="AB331" s="1"/>
      <c r="AC331" s="1"/>
      <c r="AD331" s="1"/>
      <c r="AE331" s="1"/>
      <c r="AF331" s="1"/>
      <c r="AG331" s="1"/>
      <c r="AH331" s="1"/>
      <c r="AI331" s="1"/>
    </row>
    <row r="332" spans="1:35" s="2" customFormat="1" ht="11.5" x14ac:dyDescent="0.25">
      <c r="A332" s="1"/>
      <c r="B332" s="227"/>
      <c r="C332" s="227"/>
      <c r="D332" s="225"/>
      <c r="E332" s="225"/>
      <c r="F332" s="226"/>
      <c r="G332" s="166"/>
      <c r="H332" s="226"/>
      <c r="I332" s="166"/>
      <c r="J332" s="226"/>
      <c r="K332" s="166"/>
      <c r="L332" s="226"/>
      <c r="M332" s="166"/>
      <c r="N332" s="226"/>
      <c r="O332" s="166"/>
      <c r="P332" s="226"/>
      <c r="Q332" s="166"/>
      <c r="R332" s="226"/>
      <c r="S332" s="1"/>
      <c r="T332" s="1"/>
      <c r="U332" s="1"/>
      <c r="V332" s="4"/>
      <c r="W332" s="4"/>
      <c r="X332" s="4"/>
      <c r="Y332" s="4"/>
      <c r="Z332" s="4"/>
      <c r="AA332" s="4"/>
      <c r="AB332" s="1"/>
      <c r="AC332" s="1"/>
      <c r="AD332" s="1"/>
      <c r="AE332" s="1"/>
      <c r="AF332" s="1"/>
      <c r="AG332" s="1"/>
      <c r="AH332" s="1"/>
      <c r="AI332" s="1"/>
    </row>
    <row r="333" spans="1:35" s="2" customFormat="1" ht="11.5" x14ac:dyDescent="0.25">
      <c r="A333" s="1"/>
      <c r="B333" s="227"/>
      <c r="C333" s="227"/>
      <c r="D333" s="225"/>
      <c r="E333" s="225"/>
      <c r="F333" s="226"/>
      <c r="G333" s="166"/>
      <c r="H333" s="226"/>
      <c r="I333" s="166"/>
      <c r="J333" s="226"/>
      <c r="K333" s="166"/>
      <c r="L333" s="226"/>
      <c r="M333" s="166"/>
      <c r="N333" s="226"/>
      <c r="O333" s="166"/>
      <c r="P333" s="226"/>
      <c r="Q333" s="166"/>
      <c r="R333" s="226"/>
      <c r="S333" s="1"/>
      <c r="T333" s="1"/>
      <c r="U333" s="1"/>
      <c r="V333" s="4"/>
      <c r="W333" s="4"/>
      <c r="X333" s="4"/>
      <c r="Y333" s="4"/>
      <c r="Z333" s="4"/>
      <c r="AA333" s="4"/>
      <c r="AB333" s="1"/>
      <c r="AC333" s="1"/>
      <c r="AD333" s="1"/>
      <c r="AE333" s="1"/>
      <c r="AF333" s="1"/>
      <c r="AG333" s="1"/>
      <c r="AH333" s="1"/>
      <c r="AI333" s="1"/>
    </row>
    <row r="334" spans="1:35" s="2" customFormat="1" ht="11.5" x14ac:dyDescent="0.25">
      <c r="A334" s="1"/>
      <c r="B334" s="227"/>
      <c r="C334" s="227"/>
      <c r="D334" s="225"/>
      <c r="E334" s="225"/>
      <c r="F334" s="226"/>
      <c r="G334" s="166"/>
      <c r="H334" s="226"/>
      <c r="I334" s="166"/>
      <c r="J334" s="226"/>
      <c r="K334" s="166"/>
      <c r="L334" s="226"/>
      <c r="M334" s="166"/>
      <c r="N334" s="226"/>
      <c r="O334" s="166"/>
      <c r="P334" s="226"/>
      <c r="Q334" s="166"/>
      <c r="R334" s="226"/>
      <c r="S334" s="1"/>
      <c r="T334" s="1"/>
      <c r="U334" s="1"/>
      <c r="V334" s="4"/>
      <c r="W334" s="4"/>
      <c r="X334" s="4"/>
      <c r="Y334" s="4"/>
      <c r="Z334" s="4"/>
      <c r="AA334" s="4"/>
      <c r="AB334" s="1"/>
      <c r="AC334" s="1"/>
      <c r="AD334" s="1"/>
      <c r="AE334" s="1"/>
      <c r="AF334" s="1"/>
      <c r="AG334" s="1"/>
      <c r="AH334" s="1"/>
      <c r="AI334" s="1"/>
    </row>
    <row r="335" spans="1:35" s="2" customFormat="1" ht="11.5" x14ac:dyDescent="0.25">
      <c r="A335" s="1"/>
      <c r="B335" s="227"/>
      <c r="C335" s="227"/>
      <c r="D335" s="225"/>
      <c r="E335" s="225"/>
      <c r="F335" s="226"/>
      <c r="G335" s="166"/>
      <c r="H335" s="226"/>
      <c r="I335" s="166"/>
      <c r="J335" s="226"/>
      <c r="K335" s="166"/>
      <c r="L335" s="226"/>
      <c r="M335" s="166"/>
      <c r="N335" s="226"/>
      <c r="O335" s="166"/>
      <c r="P335" s="226"/>
      <c r="Q335" s="166"/>
      <c r="R335" s="226"/>
      <c r="S335" s="1"/>
      <c r="T335" s="1"/>
      <c r="U335" s="1"/>
      <c r="V335" s="4"/>
      <c r="W335" s="4"/>
      <c r="X335" s="4"/>
      <c r="Y335" s="4"/>
      <c r="Z335" s="4"/>
      <c r="AA335" s="4"/>
      <c r="AB335" s="1"/>
      <c r="AC335" s="1"/>
      <c r="AD335" s="1"/>
      <c r="AE335" s="1"/>
      <c r="AF335" s="1"/>
      <c r="AG335" s="1"/>
      <c r="AH335" s="1"/>
      <c r="AI335" s="1"/>
    </row>
    <row r="336" spans="1:35" s="2" customFormat="1" ht="11.5" x14ac:dyDescent="0.25">
      <c r="A336" s="1"/>
      <c r="B336" s="227"/>
      <c r="C336" s="227"/>
      <c r="D336" s="225"/>
      <c r="E336" s="225"/>
      <c r="F336" s="226"/>
      <c r="G336" s="166"/>
      <c r="H336" s="226"/>
      <c r="I336" s="166"/>
      <c r="J336" s="226"/>
      <c r="K336" s="166"/>
      <c r="L336" s="226"/>
      <c r="M336" s="166"/>
      <c r="N336" s="226"/>
      <c r="O336" s="166"/>
      <c r="P336" s="226"/>
      <c r="Q336" s="166"/>
      <c r="R336" s="226"/>
      <c r="S336" s="1"/>
      <c r="T336" s="1"/>
      <c r="U336" s="1"/>
      <c r="V336" s="4"/>
      <c r="W336" s="4"/>
      <c r="X336" s="4"/>
      <c r="Y336" s="4"/>
      <c r="Z336" s="4"/>
      <c r="AA336" s="4"/>
      <c r="AB336" s="1"/>
      <c r="AC336" s="1"/>
      <c r="AD336" s="1"/>
      <c r="AE336" s="1"/>
      <c r="AF336" s="1"/>
      <c r="AG336" s="1"/>
      <c r="AH336" s="1"/>
      <c r="AI336" s="1"/>
    </row>
    <row r="337" spans="1:35" s="2" customFormat="1" ht="11.5" x14ac:dyDescent="0.25">
      <c r="A337" s="1"/>
      <c r="B337" s="227"/>
      <c r="C337" s="227"/>
      <c r="D337" s="225"/>
      <c r="E337" s="225"/>
      <c r="F337" s="226"/>
      <c r="G337" s="166"/>
      <c r="H337" s="226"/>
      <c r="I337" s="166"/>
      <c r="J337" s="226"/>
      <c r="K337" s="166"/>
      <c r="L337" s="226"/>
      <c r="M337" s="166"/>
      <c r="N337" s="226"/>
      <c r="O337" s="166"/>
      <c r="P337" s="226"/>
      <c r="Q337" s="166"/>
      <c r="R337" s="226"/>
      <c r="S337" s="1"/>
      <c r="T337" s="1"/>
      <c r="U337" s="1"/>
      <c r="V337" s="4"/>
      <c r="W337" s="4"/>
      <c r="X337" s="4"/>
      <c r="Y337" s="4"/>
      <c r="Z337" s="4"/>
      <c r="AA337" s="4"/>
      <c r="AB337" s="1"/>
      <c r="AC337" s="1"/>
      <c r="AD337" s="1"/>
      <c r="AE337" s="1"/>
      <c r="AF337" s="1"/>
      <c r="AG337" s="1"/>
      <c r="AH337" s="1"/>
      <c r="AI337" s="1"/>
    </row>
    <row r="338" spans="1:35" s="2" customFormat="1" ht="11.5" x14ac:dyDescent="0.25">
      <c r="A338" s="1"/>
      <c r="B338" s="227"/>
      <c r="C338" s="227"/>
      <c r="D338" s="225"/>
      <c r="E338" s="225"/>
      <c r="F338" s="226"/>
      <c r="G338" s="166"/>
      <c r="H338" s="226"/>
      <c r="I338" s="166"/>
      <c r="J338" s="226"/>
      <c r="K338" s="166"/>
      <c r="L338" s="226"/>
      <c r="M338" s="166"/>
      <c r="N338" s="226"/>
      <c r="O338" s="166"/>
      <c r="P338" s="226"/>
      <c r="Q338" s="166"/>
      <c r="R338" s="226"/>
      <c r="S338" s="1"/>
      <c r="T338" s="1"/>
      <c r="U338" s="1"/>
      <c r="V338" s="4"/>
      <c r="W338" s="4"/>
      <c r="X338" s="4"/>
      <c r="Y338" s="4"/>
      <c r="Z338" s="4"/>
      <c r="AA338" s="4"/>
      <c r="AB338" s="1"/>
      <c r="AC338" s="1"/>
      <c r="AD338" s="1"/>
      <c r="AE338" s="1"/>
      <c r="AF338" s="1"/>
      <c r="AG338" s="1"/>
      <c r="AH338" s="1"/>
      <c r="AI338" s="1"/>
    </row>
    <row r="339" spans="1:35" s="2" customFormat="1" ht="11.5" x14ac:dyDescent="0.25">
      <c r="A339" s="1"/>
      <c r="B339" s="227"/>
      <c r="C339" s="227"/>
      <c r="D339" s="225"/>
      <c r="E339" s="225"/>
      <c r="F339" s="226"/>
      <c r="G339" s="166"/>
      <c r="H339" s="226"/>
      <c r="I339" s="166"/>
      <c r="J339" s="226"/>
      <c r="K339" s="166"/>
      <c r="L339" s="226"/>
      <c r="M339" s="166"/>
      <c r="N339" s="226"/>
      <c r="O339" s="166"/>
      <c r="P339" s="226"/>
      <c r="Q339" s="166"/>
      <c r="R339" s="226"/>
      <c r="S339" s="1"/>
      <c r="T339" s="1"/>
      <c r="U339" s="1"/>
      <c r="V339" s="4"/>
      <c r="W339" s="4"/>
      <c r="X339" s="4"/>
      <c r="Y339" s="4"/>
      <c r="Z339" s="4"/>
      <c r="AA339" s="4"/>
      <c r="AB339" s="1"/>
      <c r="AC339" s="1"/>
      <c r="AD339" s="1"/>
      <c r="AE339" s="1"/>
      <c r="AF339" s="1"/>
      <c r="AG339" s="1"/>
      <c r="AH339" s="1"/>
      <c r="AI339" s="1"/>
    </row>
    <row r="340" spans="1:35" s="2" customFormat="1" ht="11.5" x14ac:dyDescent="0.25">
      <c r="A340" s="1"/>
      <c r="B340" s="227"/>
      <c r="C340" s="227"/>
      <c r="D340" s="225"/>
      <c r="E340" s="225"/>
      <c r="F340" s="226"/>
      <c r="G340" s="166"/>
      <c r="H340" s="226"/>
      <c r="I340" s="166"/>
      <c r="J340" s="226"/>
      <c r="K340" s="166"/>
      <c r="L340" s="226"/>
      <c r="M340" s="166"/>
      <c r="N340" s="226"/>
      <c r="O340" s="166"/>
      <c r="P340" s="226"/>
      <c r="Q340" s="166"/>
      <c r="R340" s="226"/>
      <c r="S340" s="1"/>
      <c r="T340" s="1"/>
      <c r="U340" s="1"/>
      <c r="V340" s="4"/>
      <c r="W340" s="4"/>
      <c r="X340" s="4"/>
      <c r="Y340" s="4"/>
      <c r="Z340" s="4"/>
      <c r="AA340" s="4"/>
      <c r="AB340" s="1"/>
      <c r="AC340" s="1"/>
      <c r="AD340" s="1"/>
      <c r="AE340" s="1"/>
      <c r="AF340" s="1"/>
      <c r="AG340" s="1"/>
      <c r="AH340" s="1"/>
      <c r="AI340" s="1"/>
    </row>
    <row r="341" spans="1:35" s="2" customFormat="1" ht="11.5" x14ac:dyDescent="0.25">
      <c r="A341" s="1"/>
      <c r="B341" s="227"/>
      <c r="C341" s="227"/>
      <c r="D341" s="225"/>
      <c r="E341" s="225"/>
      <c r="F341" s="226"/>
      <c r="G341" s="166"/>
      <c r="H341" s="226"/>
      <c r="I341" s="166"/>
      <c r="J341" s="226"/>
      <c r="K341" s="166"/>
      <c r="L341" s="226"/>
      <c r="M341" s="166"/>
      <c r="N341" s="226"/>
      <c r="O341" s="166"/>
      <c r="P341" s="226"/>
      <c r="Q341" s="166"/>
      <c r="R341" s="226"/>
      <c r="S341" s="1"/>
      <c r="T341" s="1"/>
      <c r="U341" s="1"/>
      <c r="V341" s="4"/>
      <c r="W341" s="4"/>
      <c r="X341" s="4"/>
      <c r="Y341" s="4"/>
      <c r="Z341" s="4"/>
      <c r="AA341" s="4"/>
      <c r="AB341" s="1"/>
      <c r="AC341" s="1"/>
      <c r="AD341" s="1"/>
      <c r="AE341" s="1"/>
      <c r="AF341" s="1"/>
      <c r="AG341" s="1"/>
      <c r="AH341" s="1"/>
      <c r="AI341" s="1"/>
    </row>
    <row r="342" spans="1:35" s="2" customFormat="1" ht="11.5" x14ac:dyDescent="0.25">
      <c r="A342" s="1"/>
      <c r="B342" s="227"/>
      <c r="C342" s="227"/>
      <c r="D342" s="225"/>
      <c r="E342" s="225"/>
      <c r="F342" s="226"/>
      <c r="G342" s="166"/>
      <c r="H342" s="226"/>
      <c r="I342" s="166"/>
      <c r="J342" s="226"/>
      <c r="K342" s="166"/>
      <c r="L342" s="226"/>
      <c r="M342" s="166"/>
      <c r="N342" s="226"/>
      <c r="O342" s="166"/>
      <c r="P342" s="226"/>
      <c r="Q342" s="166"/>
      <c r="R342" s="226"/>
      <c r="S342" s="1"/>
      <c r="T342" s="1"/>
      <c r="U342" s="1"/>
      <c r="V342" s="4"/>
      <c r="W342" s="4"/>
      <c r="X342" s="4"/>
      <c r="Y342" s="4"/>
      <c r="Z342" s="4"/>
      <c r="AA342" s="4"/>
      <c r="AB342" s="1"/>
      <c r="AC342" s="1"/>
      <c r="AD342" s="1"/>
      <c r="AE342" s="1"/>
      <c r="AF342" s="1"/>
      <c r="AG342" s="1"/>
      <c r="AH342" s="1"/>
      <c r="AI342" s="1"/>
    </row>
    <row r="343" spans="1:35" s="2" customFormat="1" ht="11.5" x14ac:dyDescent="0.25">
      <c r="A343" s="1"/>
      <c r="B343" s="227"/>
      <c r="C343" s="227"/>
      <c r="D343" s="225"/>
      <c r="E343" s="225"/>
      <c r="F343" s="226"/>
      <c r="G343" s="166"/>
      <c r="H343" s="226"/>
      <c r="I343" s="166"/>
      <c r="J343" s="226"/>
      <c r="K343" s="166"/>
      <c r="L343" s="226"/>
      <c r="M343" s="166"/>
      <c r="N343" s="226"/>
      <c r="O343" s="166"/>
      <c r="P343" s="226"/>
      <c r="Q343" s="166"/>
      <c r="R343" s="226"/>
      <c r="S343" s="1"/>
      <c r="T343" s="1"/>
      <c r="U343" s="1"/>
      <c r="V343" s="4"/>
      <c r="W343" s="4"/>
      <c r="X343" s="4"/>
      <c r="Y343" s="4"/>
      <c r="Z343" s="4"/>
      <c r="AA343" s="4"/>
      <c r="AB343" s="1"/>
      <c r="AC343" s="1"/>
      <c r="AD343" s="1"/>
      <c r="AE343" s="1"/>
      <c r="AF343" s="1"/>
      <c r="AG343" s="1"/>
      <c r="AH343" s="1"/>
      <c r="AI343" s="1"/>
    </row>
    <row r="344" spans="1:35" s="2" customFormat="1" ht="11.5" x14ac:dyDescent="0.25">
      <c r="A344" s="1"/>
      <c r="B344" s="227"/>
      <c r="C344" s="227"/>
      <c r="D344" s="225"/>
      <c r="E344" s="225"/>
      <c r="F344" s="226"/>
      <c r="G344" s="166"/>
      <c r="H344" s="226"/>
      <c r="I344" s="166"/>
      <c r="J344" s="226"/>
      <c r="K344" s="166"/>
      <c r="L344" s="226"/>
      <c r="M344" s="166"/>
      <c r="N344" s="226"/>
      <c r="O344" s="166"/>
      <c r="P344" s="226"/>
      <c r="Q344" s="166"/>
      <c r="R344" s="226"/>
      <c r="S344" s="1"/>
      <c r="T344" s="1"/>
      <c r="U344" s="1"/>
      <c r="V344" s="4"/>
      <c r="W344" s="4"/>
      <c r="X344" s="4"/>
      <c r="Y344" s="4"/>
      <c r="Z344" s="4"/>
      <c r="AA344" s="4"/>
      <c r="AB344" s="1"/>
      <c r="AC344" s="1"/>
      <c r="AD344" s="1"/>
      <c r="AE344" s="1"/>
      <c r="AF344" s="1"/>
      <c r="AG344" s="1"/>
      <c r="AH344" s="1"/>
      <c r="AI344" s="1"/>
    </row>
    <row r="345" spans="1:35" s="2" customFormat="1" ht="11.5" x14ac:dyDescent="0.25">
      <c r="A345" s="1"/>
      <c r="B345" s="227"/>
      <c r="C345" s="227"/>
      <c r="D345" s="225"/>
      <c r="E345" s="225"/>
      <c r="F345" s="226"/>
      <c r="G345" s="166"/>
      <c r="H345" s="226"/>
      <c r="I345" s="166"/>
      <c r="J345" s="226"/>
      <c r="K345" s="166"/>
      <c r="L345" s="226"/>
      <c r="M345" s="166"/>
      <c r="N345" s="226"/>
      <c r="O345" s="166"/>
      <c r="P345" s="226"/>
      <c r="Q345" s="166"/>
      <c r="R345" s="226"/>
      <c r="S345" s="1"/>
      <c r="T345" s="1"/>
      <c r="U345" s="1"/>
      <c r="V345" s="4"/>
      <c r="W345" s="4"/>
      <c r="X345" s="4"/>
      <c r="Y345" s="4"/>
      <c r="Z345" s="4"/>
      <c r="AA345" s="4"/>
      <c r="AB345" s="1"/>
      <c r="AC345" s="1"/>
      <c r="AD345" s="1"/>
      <c r="AE345" s="1"/>
      <c r="AF345" s="1"/>
      <c r="AG345" s="1"/>
      <c r="AH345" s="1"/>
      <c r="AI345" s="1"/>
    </row>
    <row r="346" spans="1:35" s="2" customFormat="1" ht="11.5" x14ac:dyDescent="0.25">
      <c r="A346" s="1"/>
      <c r="B346" s="227"/>
      <c r="C346" s="227"/>
      <c r="D346" s="225"/>
      <c r="E346" s="225"/>
      <c r="F346" s="226"/>
      <c r="G346" s="166"/>
      <c r="H346" s="226"/>
      <c r="I346" s="166"/>
      <c r="J346" s="226"/>
      <c r="K346" s="166"/>
      <c r="L346" s="226"/>
      <c r="M346" s="166"/>
      <c r="N346" s="226"/>
      <c r="O346" s="166"/>
      <c r="P346" s="226"/>
      <c r="Q346" s="166"/>
      <c r="R346" s="226"/>
      <c r="S346" s="1"/>
      <c r="T346" s="1"/>
      <c r="U346" s="1"/>
      <c r="V346" s="4"/>
      <c r="W346" s="4"/>
      <c r="X346" s="4"/>
      <c r="Y346" s="4"/>
      <c r="Z346" s="4"/>
      <c r="AA346" s="4"/>
      <c r="AB346" s="1"/>
      <c r="AC346" s="1"/>
      <c r="AD346" s="1"/>
      <c r="AE346" s="1"/>
      <c r="AF346" s="1"/>
      <c r="AG346" s="1"/>
      <c r="AH346" s="1"/>
      <c r="AI346" s="1"/>
    </row>
    <row r="347" spans="1:35" s="2" customFormat="1" ht="11.5" x14ac:dyDescent="0.25">
      <c r="A347" s="1"/>
      <c r="B347" s="227"/>
      <c r="C347" s="227"/>
      <c r="D347" s="225"/>
      <c r="E347" s="225"/>
      <c r="F347" s="226"/>
      <c r="G347" s="166"/>
      <c r="H347" s="226"/>
      <c r="I347" s="166"/>
      <c r="J347" s="226"/>
      <c r="K347" s="166"/>
      <c r="L347" s="226"/>
      <c r="M347" s="166"/>
      <c r="N347" s="226"/>
      <c r="O347" s="166"/>
      <c r="P347" s="226"/>
      <c r="Q347" s="166"/>
      <c r="R347" s="226"/>
      <c r="S347" s="1"/>
      <c r="T347" s="1"/>
      <c r="U347" s="1"/>
      <c r="V347" s="4"/>
      <c r="W347" s="4"/>
      <c r="X347" s="4"/>
      <c r="Y347" s="4"/>
      <c r="Z347" s="4"/>
      <c r="AA347" s="4"/>
      <c r="AB347" s="1"/>
      <c r="AC347" s="1"/>
      <c r="AD347" s="1"/>
      <c r="AE347" s="1"/>
      <c r="AF347" s="1"/>
      <c r="AG347" s="1"/>
      <c r="AH347" s="1"/>
      <c r="AI347" s="1"/>
    </row>
    <row r="348" spans="1:35" s="2" customFormat="1" ht="11.5" x14ac:dyDescent="0.25">
      <c r="A348" s="1"/>
      <c r="B348" s="227"/>
      <c r="C348" s="227"/>
      <c r="D348" s="225"/>
      <c r="E348" s="225"/>
      <c r="F348" s="226"/>
      <c r="G348" s="166"/>
      <c r="H348" s="226"/>
      <c r="I348" s="166"/>
      <c r="J348" s="226"/>
      <c r="K348" s="166"/>
      <c r="L348" s="226"/>
      <c r="M348" s="166"/>
      <c r="N348" s="226"/>
      <c r="O348" s="166"/>
      <c r="P348" s="226"/>
      <c r="Q348" s="166"/>
      <c r="R348" s="226"/>
      <c r="S348" s="1"/>
      <c r="T348" s="1"/>
      <c r="U348" s="1"/>
      <c r="V348" s="4"/>
      <c r="W348" s="4"/>
      <c r="X348" s="4"/>
      <c r="Y348" s="4"/>
      <c r="Z348" s="4"/>
      <c r="AA348" s="4"/>
      <c r="AB348" s="1"/>
      <c r="AC348" s="1"/>
      <c r="AD348" s="1"/>
      <c r="AE348" s="1"/>
      <c r="AF348" s="1"/>
      <c r="AG348" s="1"/>
      <c r="AH348" s="1"/>
      <c r="AI348" s="1"/>
    </row>
    <row r="349" spans="1:35" s="2" customFormat="1" ht="11.5" x14ac:dyDescent="0.25">
      <c r="A349" s="1"/>
      <c r="B349" s="227"/>
      <c r="C349" s="227"/>
      <c r="D349" s="225"/>
      <c r="E349" s="225"/>
      <c r="F349" s="226"/>
      <c r="G349" s="166"/>
      <c r="H349" s="226"/>
      <c r="I349" s="166"/>
      <c r="J349" s="226"/>
      <c r="K349" s="166"/>
      <c r="L349" s="226"/>
      <c r="M349" s="166"/>
      <c r="N349" s="226"/>
      <c r="O349" s="166"/>
      <c r="P349" s="226"/>
      <c r="Q349" s="166"/>
      <c r="R349" s="226"/>
      <c r="S349" s="1"/>
      <c r="T349" s="1"/>
      <c r="U349" s="1"/>
      <c r="V349" s="4"/>
      <c r="W349" s="4"/>
      <c r="X349" s="4"/>
      <c r="Y349" s="4"/>
      <c r="Z349" s="4"/>
      <c r="AA349" s="4"/>
      <c r="AB349" s="1"/>
      <c r="AC349" s="1"/>
      <c r="AD349" s="1"/>
      <c r="AE349" s="1"/>
      <c r="AF349" s="1"/>
      <c r="AG349" s="1"/>
      <c r="AH349" s="1"/>
      <c r="AI349" s="1"/>
    </row>
    <row r="350" spans="1:35" s="2" customFormat="1" ht="11.5" x14ac:dyDescent="0.25">
      <c r="A350" s="1"/>
      <c r="B350" s="227"/>
      <c r="C350" s="227"/>
      <c r="D350" s="225"/>
      <c r="E350" s="225"/>
      <c r="F350" s="226"/>
      <c r="G350" s="166"/>
      <c r="H350" s="226"/>
      <c r="I350" s="166"/>
      <c r="J350" s="226"/>
      <c r="K350" s="166"/>
      <c r="L350" s="226"/>
      <c r="M350" s="166"/>
      <c r="N350" s="226"/>
      <c r="O350" s="166"/>
      <c r="P350" s="226"/>
      <c r="Q350" s="166"/>
      <c r="R350" s="226"/>
      <c r="S350" s="1"/>
      <c r="T350" s="1"/>
      <c r="U350" s="1"/>
      <c r="V350" s="4"/>
      <c r="W350" s="4"/>
      <c r="X350" s="4"/>
      <c r="Y350" s="4"/>
      <c r="Z350" s="4"/>
      <c r="AA350" s="4"/>
      <c r="AB350" s="1"/>
      <c r="AC350" s="1"/>
      <c r="AD350" s="1"/>
      <c r="AE350" s="1"/>
      <c r="AF350" s="1"/>
      <c r="AG350" s="1"/>
      <c r="AH350" s="1"/>
      <c r="AI350" s="1"/>
    </row>
    <row r="351" spans="1:35" s="2" customFormat="1" ht="11.5" x14ac:dyDescent="0.25">
      <c r="A351" s="1"/>
      <c r="B351" s="227"/>
      <c r="C351" s="227"/>
      <c r="D351" s="225"/>
      <c r="E351" s="225"/>
      <c r="F351" s="226"/>
      <c r="G351" s="166"/>
      <c r="H351" s="226"/>
      <c r="I351" s="166"/>
      <c r="J351" s="226"/>
      <c r="K351" s="166"/>
      <c r="L351" s="226"/>
      <c r="M351" s="166"/>
      <c r="N351" s="226"/>
      <c r="O351" s="166"/>
      <c r="P351" s="226"/>
      <c r="Q351" s="166"/>
      <c r="R351" s="226"/>
      <c r="S351" s="1"/>
      <c r="T351" s="1"/>
      <c r="U351" s="1"/>
      <c r="V351" s="4"/>
      <c r="W351" s="4"/>
      <c r="X351" s="4"/>
      <c r="Y351" s="4"/>
      <c r="Z351" s="4"/>
      <c r="AA351" s="4"/>
      <c r="AB351" s="1"/>
      <c r="AC351" s="1"/>
      <c r="AD351" s="1"/>
      <c r="AE351" s="1"/>
      <c r="AF351" s="1"/>
      <c r="AG351" s="1"/>
      <c r="AH351" s="1"/>
      <c r="AI351" s="1"/>
    </row>
    <row r="352" spans="1:35" s="2" customFormat="1" ht="11.5" x14ac:dyDescent="0.25">
      <c r="A352" s="1"/>
      <c r="B352" s="227"/>
      <c r="C352" s="227"/>
      <c r="D352" s="225"/>
      <c r="E352" s="225"/>
      <c r="F352" s="226"/>
      <c r="G352" s="166"/>
      <c r="H352" s="226"/>
      <c r="I352" s="166"/>
      <c r="J352" s="226"/>
      <c r="K352" s="166"/>
      <c r="L352" s="226"/>
      <c r="M352" s="166"/>
      <c r="N352" s="226"/>
      <c r="O352" s="166"/>
      <c r="P352" s="226"/>
      <c r="Q352" s="166"/>
      <c r="R352" s="226"/>
      <c r="S352" s="1"/>
      <c r="T352" s="1"/>
      <c r="U352" s="1"/>
      <c r="V352" s="4"/>
      <c r="W352" s="4"/>
      <c r="X352" s="4"/>
      <c r="Y352" s="4"/>
      <c r="Z352" s="4"/>
      <c r="AA352" s="4"/>
      <c r="AB352" s="1"/>
      <c r="AC352" s="1"/>
      <c r="AD352" s="1"/>
      <c r="AE352" s="1"/>
      <c r="AF352" s="1"/>
      <c r="AG352" s="1"/>
      <c r="AH352" s="1"/>
      <c r="AI352" s="1"/>
    </row>
    <row r="353" spans="1:35" s="2" customFormat="1" ht="11.5" x14ac:dyDescent="0.25">
      <c r="A353" s="1"/>
      <c r="B353" s="227"/>
      <c r="C353" s="227"/>
      <c r="D353" s="225"/>
      <c r="E353" s="225"/>
      <c r="F353" s="226"/>
      <c r="G353" s="166"/>
      <c r="H353" s="226"/>
      <c r="I353" s="166"/>
      <c r="J353" s="226"/>
      <c r="K353" s="166"/>
      <c r="L353" s="226"/>
      <c r="M353" s="166"/>
      <c r="N353" s="226"/>
      <c r="O353" s="166"/>
      <c r="P353" s="226"/>
      <c r="Q353" s="166"/>
      <c r="R353" s="226"/>
      <c r="S353" s="1"/>
      <c r="T353" s="1"/>
      <c r="U353" s="1"/>
      <c r="V353" s="4"/>
      <c r="W353" s="4"/>
      <c r="X353" s="4"/>
      <c r="Y353" s="4"/>
      <c r="Z353" s="4"/>
      <c r="AA353" s="4"/>
      <c r="AB353" s="1"/>
      <c r="AC353" s="1"/>
      <c r="AD353" s="1"/>
      <c r="AE353" s="1"/>
      <c r="AF353" s="1"/>
      <c r="AG353" s="1"/>
      <c r="AH353" s="1"/>
      <c r="AI353" s="1"/>
    </row>
    <row r="354" spans="1:35" s="2" customFormat="1" ht="11.5" x14ac:dyDescent="0.25">
      <c r="A354" s="1"/>
      <c r="B354" s="227"/>
      <c r="C354" s="227"/>
      <c r="D354" s="225"/>
      <c r="E354" s="225"/>
      <c r="F354" s="226"/>
      <c r="G354" s="166"/>
      <c r="H354" s="226"/>
      <c r="I354" s="166"/>
      <c r="J354" s="226"/>
      <c r="K354" s="166"/>
      <c r="L354" s="226"/>
      <c r="M354" s="166"/>
      <c r="N354" s="226"/>
      <c r="O354" s="166"/>
      <c r="P354" s="226"/>
      <c r="Q354" s="166"/>
      <c r="R354" s="226"/>
      <c r="S354" s="1"/>
      <c r="T354" s="1"/>
      <c r="U354" s="1"/>
      <c r="V354" s="4"/>
      <c r="W354" s="4"/>
      <c r="X354" s="4"/>
      <c r="Y354" s="4"/>
      <c r="Z354" s="4"/>
      <c r="AA354" s="4"/>
      <c r="AB354" s="1"/>
      <c r="AC354" s="1"/>
      <c r="AD354" s="1"/>
      <c r="AE354" s="1"/>
      <c r="AF354" s="1"/>
      <c r="AG354" s="1"/>
      <c r="AH354" s="1"/>
      <c r="AI354" s="1"/>
    </row>
    <row r="355" spans="1:35" s="2" customFormat="1" ht="11.5" x14ac:dyDescent="0.25">
      <c r="A355" s="1"/>
      <c r="B355" s="227"/>
      <c r="C355" s="227"/>
      <c r="D355" s="225"/>
      <c r="E355" s="225"/>
      <c r="F355" s="226"/>
      <c r="G355" s="166"/>
      <c r="H355" s="226"/>
      <c r="I355" s="166"/>
      <c r="J355" s="226"/>
      <c r="K355" s="166"/>
      <c r="L355" s="226"/>
      <c r="M355" s="166"/>
      <c r="N355" s="226"/>
      <c r="O355" s="166"/>
      <c r="P355" s="226"/>
      <c r="Q355" s="166"/>
      <c r="R355" s="226"/>
      <c r="S355" s="1"/>
      <c r="T355" s="1"/>
      <c r="U355" s="1"/>
      <c r="V355" s="4"/>
      <c r="W355" s="4"/>
      <c r="X355" s="4"/>
      <c r="Y355" s="4"/>
      <c r="Z355" s="4"/>
      <c r="AA355" s="4"/>
      <c r="AB355" s="1"/>
      <c r="AC355" s="1"/>
      <c r="AD355" s="1"/>
      <c r="AE355" s="1"/>
      <c r="AF355" s="1"/>
      <c r="AG355" s="1"/>
      <c r="AH355" s="1"/>
      <c r="AI355" s="1"/>
    </row>
    <row r="356" spans="1:35" s="2" customFormat="1" ht="11.5" x14ac:dyDescent="0.25">
      <c r="A356" s="1"/>
      <c r="B356" s="227"/>
      <c r="C356" s="227"/>
      <c r="D356" s="225"/>
      <c r="E356" s="225"/>
      <c r="F356" s="226"/>
      <c r="G356" s="166"/>
      <c r="H356" s="226"/>
      <c r="I356" s="166"/>
      <c r="J356" s="226"/>
      <c r="K356" s="166"/>
      <c r="L356" s="226"/>
      <c r="M356" s="166"/>
      <c r="N356" s="226"/>
      <c r="O356" s="166"/>
      <c r="P356" s="226"/>
      <c r="Q356" s="166"/>
      <c r="R356" s="226"/>
      <c r="S356" s="1"/>
      <c r="T356" s="1"/>
      <c r="U356" s="1"/>
      <c r="V356" s="4"/>
      <c r="W356" s="4"/>
      <c r="X356" s="4"/>
      <c r="Y356" s="4"/>
      <c r="Z356" s="4"/>
      <c r="AA356" s="4"/>
      <c r="AB356" s="1"/>
      <c r="AC356" s="1"/>
      <c r="AD356" s="1"/>
      <c r="AE356" s="1"/>
      <c r="AF356" s="1"/>
      <c r="AG356" s="1"/>
      <c r="AH356" s="1"/>
      <c r="AI356" s="1"/>
    </row>
    <row r="357" spans="1:35" s="2" customFormat="1" ht="11.5" x14ac:dyDescent="0.25">
      <c r="A357" s="1"/>
      <c r="B357" s="227"/>
      <c r="C357" s="227"/>
      <c r="D357" s="225"/>
      <c r="E357" s="225"/>
      <c r="F357" s="226"/>
      <c r="G357" s="166"/>
      <c r="H357" s="226"/>
      <c r="I357" s="166"/>
      <c r="J357" s="226"/>
      <c r="K357" s="166"/>
      <c r="L357" s="226"/>
      <c r="M357" s="166"/>
      <c r="N357" s="226"/>
      <c r="O357" s="166"/>
      <c r="P357" s="226"/>
      <c r="Q357" s="166"/>
      <c r="R357" s="226"/>
      <c r="S357" s="1"/>
      <c r="T357" s="1"/>
      <c r="U357" s="1"/>
      <c r="V357" s="4"/>
      <c r="W357" s="4"/>
      <c r="X357" s="4"/>
      <c r="Y357" s="4"/>
      <c r="Z357" s="4"/>
      <c r="AA357" s="4"/>
      <c r="AB357" s="1"/>
      <c r="AC357" s="1"/>
      <c r="AD357" s="1"/>
      <c r="AE357" s="1"/>
      <c r="AF357" s="1"/>
      <c r="AG357" s="1"/>
      <c r="AH357" s="1"/>
      <c r="AI357" s="1"/>
    </row>
    <row r="358" spans="1:35" s="2" customFormat="1" ht="11.5" x14ac:dyDescent="0.25">
      <c r="A358" s="1"/>
      <c r="B358" s="227"/>
      <c r="C358" s="227"/>
      <c r="D358" s="225"/>
      <c r="E358" s="225"/>
      <c r="F358" s="226"/>
      <c r="G358" s="166"/>
      <c r="H358" s="226"/>
      <c r="I358" s="166"/>
      <c r="J358" s="226"/>
      <c r="K358" s="166"/>
      <c r="L358" s="226"/>
      <c r="M358" s="166"/>
      <c r="N358" s="226"/>
      <c r="O358" s="166"/>
      <c r="P358" s="226"/>
      <c r="Q358" s="166"/>
      <c r="R358" s="226"/>
      <c r="S358" s="1"/>
      <c r="T358" s="1"/>
      <c r="U358" s="1"/>
      <c r="V358" s="4"/>
      <c r="W358" s="4"/>
      <c r="X358" s="4"/>
      <c r="Y358" s="4"/>
      <c r="Z358" s="4"/>
      <c r="AA358" s="4"/>
      <c r="AB358" s="1"/>
      <c r="AC358" s="1"/>
      <c r="AD358" s="1"/>
      <c r="AE358" s="1"/>
      <c r="AF358" s="1"/>
      <c r="AG358" s="1"/>
      <c r="AH358" s="1"/>
      <c r="AI358" s="1"/>
    </row>
    <row r="359" spans="1:35" s="2" customFormat="1" ht="11.5" x14ac:dyDescent="0.25">
      <c r="A359" s="1"/>
      <c r="B359" s="227"/>
      <c r="C359" s="227"/>
      <c r="D359" s="225"/>
      <c r="E359" s="225"/>
      <c r="F359" s="226"/>
      <c r="G359" s="166"/>
      <c r="H359" s="226"/>
      <c r="I359" s="166"/>
      <c r="J359" s="226"/>
      <c r="K359" s="166"/>
      <c r="L359" s="226"/>
      <c r="M359" s="166"/>
      <c r="N359" s="226"/>
      <c r="O359" s="166"/>
      <c r="P359" s="226"/>
      <c r="Q359" s="166"/>
      <c r="R359" s="226"/>
      <c r="S359" s="1"/>
      <c r="T359" s="1"/>
      <c r="U359" s="1"/>
      <c r="V359" s="4"/>
      <c r="W359" s="4"/>
      <c r="X359" s="4"/>
      <c r="Y359" s="4"/>
      <c r="Z359" s="4"/>
      <c r="AA359" s="4"/>
      <c r="AB359" s="1"/>
      <c r="AC359" s="1"/>
      <c r="AD359" s="1"/>
      <c r="AE359" s="1"/>
      <c r="AF359" s="1"/>
      <c r="AG359" s="1"/>
      <c r="AH359" s="1"/>
      <c r="AI359" s="1"/>
    </row>
    <row r="360" spans="1:35" s="2" customFormat="1" ht="11.5" x14ac:dyDescent="0.25">
      <c r="A360" s="1"/>
      <c r="B360" s="227"/>
      <c r="C360" s="227"/>
      <c r="D360" s="225"/>
      <c r="E360" s="225"/>
      <c r="F360" s="226"/>
      <c r="G360" s="166"/>
      <c r="H360" s="226"/>
      <c r="I360" s="166"/>
      <c r="J360" s="226"/>
      <c r="K360" s="166"/>
      <c r="L360" s="226"/>
      <c r="M360" s="166"/>
      <c r="N360" s="226"/>
      <c r="O360" s="166"/>
      <c r="P360" s="226"/>
      <c r="Q360" s="166"/>
      <c r="R360" s="226"/>
      <c r="S360" s="1"/>
      <c r="T360" s="1"/>
      <c r="U360" s="1"/>
      <c r="V360" s="4"/>
      <c r="W360" s="4"/>
      <c r="X360" s="4"/>
      <c r="Y360" s="4"/>
      <c r="Z360" s="4"/>
      <c r="AA360" s="4"/>
      <c r="AB360" s="1"/>
      <c r="AC360" s="1"/>
      <c r="AD360" s="1"/>
      <c r="AE360" s="1"/>
      <c r="AF360" s="1"/>
      <c r="AG360" s="1"/>
      <c r="AH360" s="1"/>
      <c r="AI360" s="1"/>
    </row>
    <row r="361" spans="1:35" s="2" customFormat="1" ht="11.5" x14ac:dyDescent="0.25">
      <c r="A361" s="1"/>
      <c r="B361" s="227"/>
      <c r="C361" s="227"/>
      <c r="D361" s="225"/>
      <c r="E361" s="225"/>
      <c r="F361" s="226"/>
      <c r="G361" s="166"/>
      <c r="H361" s="226"/>
      <c r="I361" s="166"/>
      <c r="J361" s="226"/>
      <c r="K361" s="166"/>
      <c r="L361" s="226"/>
      <c r="M361" s="166"/>
      <c r="N361" s="226"/>
      <c r="O361" s="166"/>
      <c r="P361" s="226"/>
      <c r="Q361" s="166"/>
      <c r="R361" s="226"/>
      <c r="S361" s="1"/>
      <c r="T361" s="1"/>
      <c r="U361" s="1"/>
      <c r="V361" s="4"/>
      <c r="W361" s="4"/>
      <c r="X361" s="4"/>
      <c r="Y361" s="4"/>
      <c r="Z361" s="4"/>
      <c r="AA361" s="4"/>
      <c r="AB361" s="1"/>
      <c r="AC361" s="1"/>
      <c r="AD361" s="1"/>
      <c r="AE361" s="1"/>
      <c r="AF361" s="1"/>
      <c r="AG361" s="1"/>
      <c r="AH361" s="1"/>
      <c r="AI361" s="1"/>
    </row>
    <row r="362" spans="1:35" s="2" customFormat="1" ht="11.5" x14ac:dyDescent="0.25">
      <c r="A362" s="1"/>
      <c r="B362" s="227"/>
      <c r="C362" s="227"/>
      <c r="D362" s="225"/>
      <c r="E362" s="225"/>
      <c r="F362" s="226"/>
      <c r="G362" s="166"/>
      <c r="H362" s="226"/>
      <c r="I362" s="166"/>
      <c r="J362" s="226"/>
      <c r="K362" s="166"/>
      <c r="L362" s="226"/>
      <c r="M362" s="166"/>
      <c r="N362" s="226"/>
      <c r="O362" s="166"/>
      <c r="P362" s="226"/>
      <c r="Q362" s="166"/>
      <c r="R362" s="226"/>
      <c r="S362" s="1"/>
      <c r="T362" s="1"/>
      <c r="U362" s="1"/>
      <c r="V362" s="4"/>
      <c r="W362" s="4"/>
      <c r="X362" s="4"/>
      <c r="Y362" s="4"/>
      <c r="Z362" s="4"/>
      <c r="AA362" s="4"/>
      <c r="AB362" s="1"/>
      <c r="AC362" s="1"/>
      <c r="AD362" s="1"/>
      <c r="AE362" s="1"/>
      <c r="AF362" s="1"/>
      <c r="AG362" s="1"/>
      <c r="AH362" s="1"/>
      <c r="AI362" s="1"/>
    </row>
    <row r="363" spans="1:35" s="2" customFormat="1" ht="11.5" x14ac:dyDescent="0.25">
      <c r="A363" s="1"/>
      <c r="B363" s="227"/>
      <c r="C363" s="227"/>
      <c r="D363" s="225"/>
      <c r="E363" s="225"/>
      <c r="F363" s="226"/>
      <c r="G363" s="166"/>
      <c r="H363" s="226"/>
      <c r="I363" s="166"/>
      <c r="J363" s="226"/>
      <c r="K363" s="166"/>
      <c r="L363" s="226"/>
      <c r="M363" s="166"/>
      <c r="N363" s="226"/>
      <c r="O363" s="166"/>
      <c r="P363" s="226"/>
      <c r="Q363" s="166"/>
      <c r="R363" s="226"/>
      <c r="S363" s="1"/>
      <c r="T363" s="1"/>
      <c r="U363" s="1"/>
      <c r="V363" s="4"/>
      <c r="W363" s="4"/>
      <c r="X363" s="4"/>
      <c r="Y363" s="4"/>
      <c r="Z363" s="4"/>
      <c r="AA363" s="4"/>
      <c r="AB363" s="1"/>
      <c r="AC363" s="1"/>
      <c r="AD363" s="1"/>
      <c r="AE363" s="1"/>
      <c r="AF363" s="1"/>
      <c r="AG363" s="1"/>
      <c r="AH363" s="1"/>
      <c r="AI363" s="1"/>
    </row>
    <row r="364" spans="1:35" s="2" customFormat="1" ht="11.5" x14ac:dyDescent="0.25">
      <c r="A364" s="1"/>
      <c r="B364" s="227"/>
      <c r="C364" s="227"/>
      <c r="D364" s="225"/>
      <c r="E364" s="225"/>
      <c r="F364" s="226"/>
      <c r="G364" s="166"/>
      <c r="H364" s="226"/>
      <c r="I364" s="166"/>
      <c r="J364" s="226"/>
      <c r="K364" s="166"/>
      <c r="L364" s="226"/>
      <c r="M364" s="166"/>
      <c r="N364" s="226"/>
      <c r="O364" s="166"/>
      <c r="P364" s="226"/>
      <c r="Q364" s="166"/>
      <c r="R364" s="226"/>
      <c r="S364" s="1"/>
      <c r="T364" s="1"/>
      <c r="U364" s="1"/>
      <c r="V364" s="4"/>
      <c r="W364" s="4"/>
      <c r="X364" s="4"/>
      <c r="Y364" s="4"/>
      <c r="Z364" s="4"/>
      <c r="AA364" s="4"/>
      <c r="AB364" s="1"/>
      <c r="AC364" s="1"/>
      <c r="AD364" s="1"/>
      <c r="AE364" s="1"/>
      <c r="AF364" s="1"/>
      <c r="AG364" s="1"/>
      <c r="AH364" s="1"/>
      <c r="AI364" s="1"/>
    </row>
    <row r="365" spans="1:35" s="2" customFormat="1" ht="11.5" x14ac:dyDescent="0.25">
      <c r="A365" s="1"/>
      <c r="B365" s="227"/>
      <c r="C365" s="227"/>
      <c r="D365" s="225"/>
      <c r="E365" s="225"/>
      <c r="F365" s="226"/>
      <c r="G365" s="166"/>
      <c r="H365" s="226"/>
      <c r="I365" s="166"/>
      <c r="J365" s="226"/>
      <c r="K365" s="166"/>
      <c r="L365" s="226"/>
      <c r="M365" s="166"/>
      <c r="N365" s="226"/>
      <c r="O365" s="166"/>
      <c r="P365" s="226"/>
      <c r="Q365" s="166"/>
      <c r="R365" s="226"/>
      <c r="S365" s="1"/>
      <c r="T365" s="1"/>
      <c r="U365" s="1"/>
      <c r="V365" s="4"/>
      <c r="W365" s="4"/>
      <c r="X365" s="4"/>
      <c r="Y365" s="4"/>
      <c r="Z365" s="4"/>
      <c r="AA365" s="4"/>
      <c r="AB365" s="1"/>
      <c r="AC365" s="1"/>
      <c r="AD365" s="1"/>
      <c r="AE365" s="1"/>
      <c r="AF365" s="1"/>
      <c r="AG365" s="1"/>
      <c r="AH365" s="1"/>
      <c r="AI365" s="1"/>
    </row>
    <row r="366" spans="1:35" s="2" customFormat="1" ht="11.5" x14ac:dyDescent="0.25">
      <c r="A366" s="1"/>
      <c r="B366" s="227"/>
      <c r="C366" s="227"/>
      <c r="D366" s="225"/>
      <c r="E366" s="225"/>
      <c r="F366" s="226"/>
      <c r="G366" s="166"/>
      <c r="H366" s="226"/>
      <c r="I366" s="166"/>
      <c r="J366" s="226"/>
      <c r="K366" s="166"/>
      <c r="L366" s="226"/>
      <c r="M366" s="166"/>
      <c r="N366" s="226"/>
      <c r="O366" s="166"/>
      <c r="P366" s="226"/>
      <c r="Q366" s="166"/>
      <c r="R366" s="226"/>
      <c r="S366" s="1"/>
      <c r="T366" s="1"/>
      <c r="U366" s="1"/>
      <c r="V366" s="4"/>
      <c r="W366" s="4"/>
      <c r="X366" s="4"/>
      <c r="Y366" s="4"/>
      <c r="Z366" s="4"/>
      <c r="AA366" s="4"/>
      <c r="AB366" s="1"/>
      <c r="AC366" s="1"/>
      <c r="AD366" s="1"/>
      <c r="AE366" s="1"/>
      <c r="AF366" s="1"/>
      <c r="AG366" s="1"/>
      <c r="AH366" s="1"/>
      <c r="AI366" s="1"/>
    </row>
    <row r="367" spans="1:35" s="2" customFormat="1" ht="11.5" x14ac:dyDescent="0.25">
      <c r="A367" s="1"/>
      <c r="B367" s="227"/>
      <c r="C367" s="227"/>
      <c r="D367" s="225"/>
      <c r="E367" s="225"/>
      <c r="F367" s="226"/>
      <c r="G367" s="166"/>
      <c r="H367" s="226"/>
      <c r="I367" s="166"/>
      <c r="J367" s="226"/>
      <c r="K367" s="166"/>
      <c r="L367" s="226"/>
      <c r="M367" s="166"/>
      <c r="N367" s="226"/>
      <c r="O367" s="166"/>
      <c r="P367" s="226"/>
      <c r="Q367" s="166"/>
      <c r="R367" s="226"/>
      <c r="S367" s="1"/>
      <c r="T367" s="1"/>
      <c r="U367" s="1"/>
      <c r="V367" s="4"/>
      <c r="W367" s="4"/>
      <c r="X367" s="4"/>
      <c r="Y367" s="4"/>
      <c r="Z367" s="4"/>
      <c r="AA367" s="4"/>
      <c r="AB367" s="1"/>
      <c r="AC367" s="1"/>
      <c r="AD367" s="1"/>
      <c r="AE367" s="1"/>
      <c r="AF367" s="1"/>
      <c r="AG367" s="1"/>
      <c r="AH367" s="1"/>
      <c r="AI367" s="1"/>
    </row>
    <row r="368" spans="1:35" s="2" customFormat="1" ht="11.5" x14ac:dyDescent="0.25">
      <c r="A368" s="1"/>
      <c r="B368" s="227"/>
      <c r="C368" s="227"/>
      <c r="D368" s="225"/>
      <c r="E368" s="225"/>
      <c r="F368" s="226"/>
      <c r="G368" s="166"/>
      <c r="H368" s="226"/>
      <c r="I368" s="166"/>
      <c r="J368" s="226"/>
      <c r="K368" s="166"/>
      <c r="L368" s="226"/>
      <c r="M368" s="166"/>
      <c r="N368" s="226"/>
      <c r="O368" s="166"/>
      <c r="P368" s="226"/>
      <c r="Q368" s="166"/>
      <c r="R368" s="226"/>
      <c r="S368" s="1"/>
      <c r="T368" s="1"/>
      <c r="U368" s="1"/>
      <c r="V368" s="4"/>
      <c r="W368" s="4"/>
      <c r="X368" s="4"/>
      <c r="Y368" s="4"/>
      <c r="Z368" s="4"/>
      <c r="AA368" s="4"/>
      <c r="AB368" s="1"/>
      <c r="AC368" s="1"/>
      <c r="AD368" s="1"/>
      <c r="AE368" s="1"/>
      <c r="AF368" s="1"/>
      <c r="AG368" s="1"/>
      <c r="AH368" s="1"/>
      <c r="AI368" s="1"/>
    </row>
    <row r="369" spans="1:35" s="2" customFormat="1" ht="11.5" x14ac:dyDescent="0.25">
      <c r="A369" s="1"/>
      <c r="B369" s="227"/>
      <c r="C369" s="227"/>
      <c r="D369" s="225"/>
      <c r="E369" s="225"/>
      <c r="F369" s="226"/>
      <c r="G369" s="166"/>
      <c r="H369" s="226"/>
      <c r="I369" s="166"/>
      <c r="J369" s="226"/>
      <c r="K369" s="166"/>
      <c r="L369" s="226"/>
      <c r="M369" s="166"/>
      <c r="N369" s="226"/>
      <c r="O369" s="166"/>
      <c r="P369" s="226"/>
      <c r="Q369" s="166"/>
      <c r="R369" s="226"/>
      <c r="S369" s="1"/>
      <c r="T369" s="1"/>
      <c r="U369" s="1"/>
      <c r="V369" s="4"/>
      <c r="W369" s="4"/>
      <c r="X369" s="4"/>
      <c r="Y369" s="4"/>
      <c r="Z369" s="4"/>
      <c r="AA369" s="4"/>
      <c r="AB369" s="1"/>
      <c r="AC369" s="1"/>
      <c r="AD369" s="1"/>
      <c r="AE369" s="1"/>
      <c r="AF369" s="1"/>
      <c r="AG369" s="1"/>
      <c r="AH369" s="1"/>
      <c r="AI369" s="1"/>
    </row>
    <row r="370" spans="1:35" s="2" customFormat="1" ht="11.5" x14ac:dyDescent="0.25">
      <c r="A370" s="1"/>
      <c r="B370" s="227"/>
      <c r="C370" s="227"/>
      <c r="D370" s="225"/>
      <c r="E370" s="225"/>
      <c r="F370" s="226"/>
      <c r="G370" s="166"/>
      <c r="H370" s="226"/>
      <c r="I370" s="166"/>
      <c r="J370" s="226"/>
      <c r="K370" s="166"/>
      <c r="L370" s="226"/>
      <c r="M370" s="166"/>
      <c r="N370" s="226"/>
      <c r="O370" s="166"/>
      <c r="P370" s="226"/>
      <c r="Q370" s="166"/>
      <c r="R370" s="226"/>
      <c r="S370" s="1"/>
      <c r="T370" s="1"/>
      <c r="U370" s="1"/>
      <c r="V370" s="4"/>
      <c r="W370" s="4"/>
      <c r="X370" s="4"/>
      <c r="Y370" s="4"/>
      <c r="Z370" s="4"/>
      <c r="AA370" s="4"/>
      <c r="AB370" s="1"/>
      <c r="AC370" s="1"/>
      <c r="AD370" s="1"/>
      <c r="AE370" s="1"/>
      <c r="AF370" s="1"/>
      <c r="AG370" s="1"/>
      <c r="AH370" s="1"/>
      <c r="AI370" s="1"/>
    </row>
    <row r="371" spans="1:35" s="2" customFormat="1" ht="11.5" x14ac:dyDescent="0.25">
      <c r="A371" s="1"/>
      <c r="B371" s="227"/>
      <c r="C371" s="227"/>
      <c r="D371" s="225"/>
      <c r="E371" s="225"/>
      <c r="F371" s="226"/>
      <c r="G371" s="166"/>
      <c r="H371" s="226"/>
      <c r="I371" s="166"/>
      <c r="J371" s="226"/>
      <c r="K371" s="166"/>
      <c r="L371" s="226"/>
      <c r="M371" s="166"/>
      <c r="N371" s="226"/>
      <c r="O371" s="166"/>
      <c r="P371" s="226"/>
      <c r="Q371" s="166"/>
      <c r="R371" s="226"/>
      <c r="S371" s="1"/>
      <c r="T371" s="1"/>
      <c r="U371" s="1"/>
      <c r="V371" s="4"/>
      <c r="W371" s="4"/>
      <c r="X371" s="4"/>
      <c r="Y371" s="4"/>
      <c r="Z371" s="4"/>
      <c r="AA371" s="4"/>
      <c r="AB371" s="1"/>
      <c r="AC371" s="1"/>
      <c r="AD371" s="1"/>
      <c r="AE371" s="1"/>
      <c r="AF371" s="1"/>
      <c r="AG371" s="1"/>
      <c r="AH371" s="1"/>
      <c r="AI371" s="1"/>
    </row>
    <row r="372" spans="1:35" s="2" customFormat="1" ht="11.5" x14ac:dyDescent="0.25">
      <c r="A372" s="1"/>
      <c r="B372" s="227"/>
      <c r="C372" s="227"/>
      <c r="D372" s="225"/>
      <c r="E372" s="225"/>
      <c r="F372" s="226"/>
      <c r="G372" s="166"/>
      <c r="H372" s="226"/>
      <c r="I372" s="166"/>
      <c r="J372" s="226"/>
      <c r="K372" s="166"/>
      <c r="L372" s="226"/>
      <c r="M372" s="166"/>
      <c r="N372" s="226"/>
      <c r="O372" s="166"/>
      <c r="P372" s="226"/>
      <c r="Q372" s="166"/>
      <c r="R372" s="226"/>
      <c r="S372" s="1"/>
      <c r="T372" s="1"/>
      <c r="U372" s="1"/>
      <c r="V372" s="4"/>
      <c r="W372" s="4"/>
      <c r="X372" s="4"/>
      <c r="Y372" s="4"/>
      <c r="Z372" s="4"/>
      <c r="AA372" s="4"/>
      <c r="AB372" s="1"/>
      <c r="AC372" s="1"/>
      <c r="AD372" s="1"/>
      <c r="AE372" s="1"/>
      <c r="AF372" s="1"/>
      <c r="AG372" s="1"/>
      <c r="AH372" s="1"/>
      <c r="AI372" s="1"/>
    </row>
    <row r="373" spans="1:35" s="2" customFormat="1" ht="11.5" x14ac:dyDescent="0.25">
      <c r="A373" s="1"/>
      <c r="B373" s="227"/>
      <c r="C373" s="227"/>
      <c r="D373" s="225"/>
      <c r="E373" s="225"/>
      <c r="F373" s="226"/>
      <c r="G373" s="166"/>
      <c r="H373" s="226"/>
      <c r="I373" s="166"/>
      <c r="J373" s="226"/>
      <c r="K373" s="166"/>
      <c r="L373" s="226"/>
      <c r="M373" s="166"/>
      <c r="N373" s="226"/>
      <c r="O373" s="166"/>
      <c r="P373" s="226"/>
      <c r="Q373" s="166"/>
      <c r="R373" s="226"/>
      <c r="S373" s="1"/>
      <c r="T373" s="1"/>
      <c r="U373" s="1"/>
      <c r="V373" s="4"/>
      <c r="W373" s="4"/>
      <c r="X373" s="4"/>
      <c r="Y373" s="4"/>
      <c r="Z373" s="4"/>
      <c r="AA373" s="4"/>
      <c r="AB373" s="1"/>
      <c r="AC373" s="1"/>
      <c r="AD373" s="1"/>
      <c r="AE373" s="1"/>
      <c r="AF373" s="1"/>
      <c r="AG373" s="1"/>
      <c r="AH373" s="1"/>
      <c r="AI373" s="1"/>
    </row>
    <row r="374" spans="1:35" s="2" customFormat="1" ht="11.5" x14ac:dyDescent="0.25">
      <c r="A374" s="1"/>
      <c r="B374" s="227"/>
      <c r="C374" s="227"/>
      <c r="D374" s="225"/>
      <c r="E374" s="225"/>
      <c r="F374" s="226"/>
      <c r="G374" s="166"/>
      <c r="H374" s="226"/>
      <c r="I374" s="166"/>
      <c r="J374" s="226"/>
      <c r="K374" s="166"/>
      <c r="L374" s="226"/>
      <c r="M374" s="166"/>
      <c r="N374" s="226"/>
      <c r="O374" s="166"/>
      <c r="P374" s="226"/>
      <c r="Q374" s="166"/>
      <c r="R374" s="226"/>
      <c r="S374" s="1"/>
      <c r="T374" s="1"/>
      <c r="U374" s="1"/>
      <c r="V374" s="4"/>
      <c r="W374" s="4"/>
      <c r="X374" s="4"/>
      <c r="Y374" s="4"/>
      <c r="Z374" s="4"/>
      <c r="AA374" s="4"/>
      <c r="AB374" s="1"/>
      <c r="AC374" s="1"/>
      <c r="AD374" s="1"/>
      <c r="AE374" s="1"/>
      <c r="AF374" s="1"/>
      <c r="AG374" s="1"/>
      <c r="AH374" s="1"/>
      <c r="AI374" s="1"/>
    </row>
    <row r="375" spans="1:35" s="2" customFormat="1" ht="11.5" x14ac:dyDescent="0.25">
      <c r="A375" s="1"/>
      <c r="B375" s="227"/>
      <c r="C375" s="227"/>
      <c r="D375" s="225"/>
      <c r="E375" s="225"/>
      <c r="F375" s="226"/>
      <c r="G375" s="166"/>
      <c r="H375" s="226"/>
      <c r="I375" s="166"/>
      <c r="J375" s="226"/>
      <c r="K375" s="166"/>
      <c r="L375" s="226"/>
      <c r="M375" s="166"/>
      <c r="N375" s="226"/>
      <c r="O375" s="166"/>
      <c r="P375" s="226"/>
      <c r="Q375" s="166"/>
      <c r="R375" s="226"/>
      <c r="S375" s="1"/>
      <c r="T375" s="1"/>
      <c r="U375" s="1"/>
      <c r="V375" s="4"/>
      <c r="W375" s="4"/>
      <c r="X375" s="4"/>
      <c r="Y375" s="4"/>
      <c r="Z375" s="4"/>
      <c r="AA375" s="4"/>
      <c r="AB375" s="1"/>
      <c r="AC375" s="1"/>
      <c r="AD375" s="1"/>
      <c r="AE375" s="1"/>
      <c r="AF375" s="1"/>
      <c r="AG375" s="1"/>
      <c r="AH375" s="1"/>
      <c r="AI375" s="1"/>
    </row>
    <row r="376" spans="1:35" s="2" customFormat="1" ht="11.5" x14ac:dyDescent="0.25">
      <c r="A376" s="1"/>
      <c r="B376" s="227"/>
      <c r="C376" s="227"/>
      <c r="D376" s="225"/>
      <c r="E376" s="225"/>
      <c r="F376" s="226"/>
      <c r="G376" s="166"/>
      <c r="H376" s="226"/>
      <c r="I376" s="166"/>
      <c r="J376" s="226"/>
      <c r="K376" s="166"/>
      <c r="L376" s="226"/>
      <c r="M376" s="166"/>
      <c r="N376" s="226"/>
      <c r="O376" s="166"/>
      <c r="P376" s="226"/>
      <c r="Q376" s="166"/>
      <c r="R376" s="226"/>
      <c r="S376" s="1"/>
      <c r="T376" s="1"/>
      <c r="U376" s="1"/>
      <c r="V376" s="4"/>
      <c r="W376" s="4"/>
      <c r="X376" s="4"/>
      <c r="Y376" s="4"/>
      <c r="Z376" s="4"/>
      <c r="AA376" s="4"/>
      <c r="AB376" s="1"/>
      <c r="AC376" s="1"/>
      <c r="AD376" s="1"/>
      <c r="AE376" s="1"/>
      <c r="AF376" s="1"/>
      <c r="AG376" s="1"/>
      <c r="AH376" s="1"/>
      <c r="AI376" s="1"/>
    </row>
    <row r="377" spans="1:35" s="2" customFormat="1" ht="11.5" x14ac:dyDescent="0.25">
      <c r="A377" s="1"/>
      <c r="B377" s="227"/>
      <c r="C377" s="227"/>
      <c r="D377" s="225"/>
      <c r="E377" s="225"/>
      <c r="F377" s="226"/>
      <c r="G377" s="166"/>
      <c r="H377" s="226"/>
      <c r="I377" s="166"/>
      <c r="J377" s="226"/>
      <c r="K377" s="166"/>
      <c r="L377" s="226"/>
      <c r="M377" s="166"/>
      <c r="N377" s="226"/>
      <c r="O377" s="166"/>
      <c r="P377" s="226"/>
      <c r="Q377" s="166"/>
      <c r="R377" s="226"/>
      <c r="S377" s="1"/>
      <c r="T377" s="1"/>
      <c r="U377" s="1"/>
      <c r="V377" s="4"/>
      <c r="W377" s="4"/>
      <c r="X377" s="4"/>
      <c r="Y377" s="4"/>
      <c r="Z377" s="4"/>
      <c r="AA377" s="4"/>
      <c r="AB377" s="1"/>
      <c r="AC377" s="1"/>
      <c r="AD377" s="1"/>
      <c r="AE377" s="1"/>
      <c r="AF377" s="1"/>
      <c r="AG377" s="1"/>
      <c r="AH377" s="1"/>
      <c r="AI377" s="1"/>
    </row>
    <row r="378" spans="1:35" s="2" customFormat="1" ht="11.5" x14ac:dyDescent="0.25">
      <c r="A378" s="1"/>
      <c r="B378" s="227"/>
      <c r="C378" s="227"/>
      <c r="D378" s="225"/>
      <c r="E378" s="225"/>
      <c r="F378" s="226"/>
      <c r="G378" s="166"/>
      <c r="H378" s="226"/>
      <c r="I378" s="166"/>
      <c r="J378" s="226"/>
      <c r="K378" s="166"/>
      <c r="L378" s="226"/>
      <c r="M378" s="166"/>
      <c r="N378" s="226"/>
      <c r="O378" s="166"/>
      <c r="P378" s="226"/>
      <c r="Q378" s="166"/>
      <c r="R378" s="226"/>
      <c r="S378" s="1"/>
      <c r="T378" s="1"/>
      <c r="U378" s="1"/>
      <c r="V378" s="4"/>
      <c r="W378" s="4"/>
      <c r="X378" s="4"/>
      <c r="Y378" s="4"/>
      <c r="Z378" s="4"/>
      <c r="AA378" s="4"/>
      <c r="AB378" s="1"/>
      <c r="AC378" s="1"/>
      <c r="AD378" s="1"/>
      <c r="AE378" s="1"/>
      <c r="AF378" s="1"/>
      <c r="AG378" s="1"/>
      <c r="AH378" s="1"/>
      <c r="AI378" s="1"/>
    </row>
    <row r="379" spans="1:35" s="2" customFormat="1" ht="11.5" x14ac:dyDescent="0.25">
      <c r="A379" s="1"/>
      <c r="B379" s="227"/>
      <c r="C379" s="227"/>
      <c r="D379" s="225"/>
      <c r="E379" s="225"/>
      <c r="F379" s="226"/>
      <c r="G379" s="166"/>
      <c r="H379" s="226"/>
      <c r="I379" s="166"/>
      <c r="J379" s="226"/>
      <c r="K379" s="166"/>
      <c r="L379" s="226"/>
      <c r="M379" s="166"/>
      <c r="N379" s="226"/>
      <c r="O379" s="166"/>
      <c r="P379" s="226"/>
      <c r="Q379" s="166"/>
      <c r="R379" s="226"/>
      <c r="S379" s="1"/>
      <c r="T379" s="1"/>
      <c r="U379" s="1"/>
      <c r="V379" s="4"/>
      <c r="W379" s="4"/>
      <c r="X379" s="4"/>
      <c r="Y379" s="4"/>
      <c r="Z379" s="4"/>
      <c r="AA379" s="4"/>
      <c r="AB379" s="1"/>
      <c r="AC379" s="1"/>
      <c r="AD379" s="1"/>
      <c r="AE379" s="1"/>
      <c r="AF379" s="1"/>
      <c r="AG379" s="1"/>
      <c r="AH379" s="1"/>
      <c r="AI379" s="1"/>
    </row>
    <row r="380" spans="1:35" s="2" customFormat="1" ht="11.5" x14ac:dyDescent="0.25">
      <c r="A380" s="1"/>
      <c r="B380" s="227"/>
      <c r="C380" s="227"/>
      <c r="D380" s="225"/>
      <c r="E380" s="225"/>
      <c r="F380" s="226"/>
      <c r="G380" s="166"/>
      <c r="H380" s="226"/>
      <c r="I380" s="166"/>
      <c r="J380" s="226"/>
      <c r="K380" s="166"/>
      <c r="L380" s="226"/>
      <c r="M380" s="166"/>
      <c r="N380" s="226"/>
      <c r="O380" s="166"/>
      <c r="P380" s="226"/>
      <c r="Q380" s="166"/>
      <c r="R380" s="226"/>
      <c r="S380" s="1"/>
      <c r="T380" s="1"/>
      <c r="U380" s="1"/>
      <c r="V380" s="4"/>
      <c r="W380" s="4"/>
      <c r="X380" s="4"/>
      <c r="Y380" s="4"/>
      <c r="Z380" s="4"/>
      <c r="AA380" s="4"/>
      <c r="AB380" s="1"/>
      <c r="AC380" s="1"/>
      <c r="AD380" s="1"/>
      <c r="AE380" s="1"/>
      <c r="AF380" s="1"/>
      <c r="AG380" s="1"/>
      <c r="AH380" s="1"/>
      <c r="AI380" s="1"/>
    </row>
    <row r="381" spans="1:35" s="2" customFormat="1" ht="11.5" x14ac:dyDescent="0.25">
      <c r="A381" s="1"/>
      <c r="B381" s="227"/>
      <c r="C381" s="227"/>
      <c r="D381" s="225"/>
      <c r="E381" s="225"/>
      <c r="F381" s="226"/>
      <c r="G381" s="166"/>
      <c r="H381" s="226"/>
      <c r="I381" s="166"/>
      <c r="J381" s="226"/>
      <c r="K381" s="166"/>
      <c r="L381" s="226"/>
      <c r="M381" s="166"/>
      <c r="N381" s="226"/>
      <c r="O381" s="166"/>
      <c r="P381" s="226"/>
      <c r="Q381" s="166"/>
      <c r="R381" s="226"/>
      <c r="S381" s="1"/>
      <c r="T381" s="1"/>
      <c r="U381" s="1"/>
      <c r="V381" s="4"/>
      <c r="W381" s="4"/>
      <c r="X381" s="4"/>
      <c r="Y381" s="4"/>
      <c r="Z381" s="4"/>
      <c r="AA381" s="4"/>
      <c r="AB381" s="1"/>
      <c r="AC381" s="1"/>
      <c r="AD381" s="1"/>
      <c r="AE381" s="1"/>
      <c r="AF381" s="1"/>
      <c r="AG381" s="1"/>
      <c r="AH381" s="1"/>
      <c r="AI381" s="1"/>
    </row>
    <row r="382" spans="1:35" s="2" customFormat="1" ht="11.5" x14ac:dyDescent="0.25">
      <c r="A382" s="1"/>
      <c r="B382" s="227"/>
      <c r="C382" s="227"/>
      <c r="D382" s="225"/>
      <c r="E382" s="225"/>
      <c r="F382" s="226"/>
      <c r="G382" s="166"/>
      <c r="H382" s="226"/>
      <c r="I382" s="166"/>
      <c r="J382" s="226"/>
      <c r="K382" s="166"/>
      <c r="L382" s="226"/>
      <c r="M382" s="166"/>
      <c r="N382" s="226"/>
      <c r="O382" s="166"/>
      <c r="P382" s="226"/>
      <c r="Q382" s="166"/>
      <c r="R382" s="226"/>
      <c r="S382" s="1"/>
      <c r="T382" s="1"/>
      <c r="U382" s="1"/>
      <c r="V382" s="4"/>
      <c r="W382" s="4"/>
      <c r="X382" s="4"/>
      <c r="Y382" s="4"/>
      <c r="Z382" s="4"/>
      <c r="AA382" s="4"/>
      <c r="AB382" s="1"/>
      <c r="AC382" s="1"/>
      <c r="AD382" s="1"/>
      <c r="AE382" s="1"/>
      <c r="AF382" s="1"/>
      <c r="AG382" s="1"/>
      <c r="AH382" s="1"/>
      <c r="AI382" s="1"/>
    </row>
    <row r="383" spans="1:35" s="2" customFormat="1" ht="11.5" x14ac:dyDescent="0.25">
      <c r="A383" s="1"/>
      <c r="B383" s="227"/>
      <c r="C383" s="227"/>
      <c r="D383" s="225"/>
      <c r="E383" s="225"/>
      <c r="F383" s="226"/>
      <c r="G383" s="166"/>
      <c r="H383" s="226"/>
      <c r="I383" s="166"/>
      <c r="J383" s="226"/>
      <c r="K383" s="166"/>
      <c r="L383" s="226"/>
      <c r="M383" s="166"/>
      <c r="N383" s="226"/>
      <c r="O383" s="166"/>
      <c r="P383" s="226"/>
      <c r="Q383" s="166"/>
      <c r="R383" s="226"/>
      <c r="S383" s="1"/>
      <c r="T383" s="1"/>
      <c r="U383" s="1"/>
      <c r="V383" s="4"/>
      <c r="W383" s="4"/>
      <c r="X383" s="4"/>
      <c r="Y383" s="4"/>
      <c r="Z383" s="4"/>
      <c r="AA383" s="4"/>
      <c r="AB383" s="1"/>
      <c r="AC383" s="1"/>
      <c r="AD383" s="1"/>
      <c r="AE383" s="1"/>
      <c r="AF383" s="1"/>
      <c r="AG383" s="1"/>
      <c r="AH383" s="1"/>
      <c r="AI383" s="1"/>
    </row>
    <row r="384" spans="1:35" s="2" customFormat="1" ht="11.5" x14ac:dyDescent="0.25">
      <c r="A384" s="1"/>
      <c r="B384" s="227"/>
      <c r="C384" s="227"/>
      <c r="D384" s="225"/>
      <c r="E384" s="225"/>
      <c r="F384" s="226"/>
      <c r="G384" s="166"/>
      <c r="H384" s="226"/>
      <c r="I384" s="166"/>
      <c r="J384" s="226"/>
      <c r="K384" s="166"/>
      <c r="L384" s="226"/>
      <c r="M384" s="166"/>
      <c r="N384" s="226"/>
      <c r="O384" s="166"/>
      <c r="P384" s="226"/>
      <c r="Q384" s="166"/>
      <c r="R384" s="226"/>
      <c r="S384" s="1"/>
      <c r="T384" s="1"/>
      <c r="U384" s="1"/>
      <c r="V384" s="4"/>
      <c r="W384" s="4"/>
      <c r="X384" s="4"/>
      <c r="Y384" s="4"/>
      <c r="Z384" s="4"/>
      <c r="AA384" s="4"/>
      <c r="AB384" s="1"/>
      <c r="AC384" s="1"/>
      <c r="AD384" s="1"/>
      <c r="AE384" s="1"/>
      <c r="AF384" s="1"/>
      <c r="AG384" s="1"/>
      <c r="AH384" s="1"/>
      <c r="AI384" s="1"/>
    </row>
    <row r="385" spans="1:35" s="2" customFormat="1" ht="11.5" x14ac:dyDescent="0.25">
      <c r="A385" s="1"/>
      <c r="B385" s="227"/>
      <c r="C385" s="227"/>
      <c r="D385" s="225"/>
      <c r="E385" s="225"/>
      <c r="F385" s="226"/>
      <c r="G385" s="166"/>
      <c r="H385" s="226"/>
      <c r="I385" s="166"/>
      <c r="J385" s="226"/>
      <c r="K385" s="166"/>
      <c r="L385" s="226"/>
      <c r="M385" s="166"/>
      <c r="N385" s="226"/>
      <c r="O385" s="166"/>
      <c r="P385" s="226"/>
      <c r="Q385" s="166"/>
      <c r="R385" s="226"/>
      <c r="S385" s="1"/>
      <c r="T385" s="1"/>
      <c r="U385" s="1"/>
      <c r="V385" s="4"/>
      <c r="W385" s="4"/>
      <c r="X385" s="4"/>
      <c r="Y385" s="4"/>
      <c r="Z385" s="4"/>
      <c r="AA385" s="4"/>
      <c r="AB385" s="1"/>
      <c r="AC385" s="1"/>
      <c r="AD385" s="1"/>
      <c r="AE385" s="1"/>
      <c r="AF385" s="1"/>
      <c r="AG385" s="1"/>
      <c r="AH385" s="1"/>
      <c r="AI385" s="1"/>
    </row>
    <row r="386" spans="1:35" s="2" customFormat="1" ht="11.5" x14ac:dyDescent="0.25">
      <c r="A386" s="1"/>
      <c r="B386" s="227"/>
      <c r="C386" s="227"/>
      <c r="D386" s="225"/>
      <c r="E386" s="225"/>
      <c r="F386" s="226"/>
      <c r="G386" s="166"/>
      <c r="H386" s="226"/>
      <c r="I386" s="166"/>
      <c r="J386" s="226"/>
      <c r="K386" s="166"/>
      <c r="L386" s="226"/>
      <c r="M386" s="166"/>
      <c r="N386" s="226"/>
      <c r="O386" s="166"/>
      <c r="P386" s="226"/>
      <c r="Q386" s="166"/>
      <c r="R386" s="226"/>
      <c r="S386" s="1"/>
      <c r="T386" s="1"/>
      <c r="U386" s="1"/>
      <c r="V386" s="4"/>
      <c r="W386" s="4"/>
      <c r="X386" s="4"/>
      <c r="Y386" s="4"/>
      <c r="Z386" s="4"/>
      <c r="AA386" s="4"/>
      <c r="AB386" s="1"/>
      <c r="AC386" s="1"/>
      <c r="AD386" s="1"/>
      <c r="AE386" s="1"/>
      <c r="AF386" s="1"/>
      <c r="AG386" s="1"/>
      <c r="AH386" s="1"/>
      <c r="AI386" s="1"/>
    </row>
    <row r="387" spans="1:35" s="2" customFormat="1" ht="11.5" x14ac:dyDescent="0.25">
      <c r="A387" s="1"/>
      <c r="B387" s="227"/>
      <c r="C387" s="227"/>
      <c r="D387" s="225"/>
      <c r="E387" s="225"/>
      <c r="F387" s="226"/>
      <c r="G387" s="166"/>
      <c r="H387" s="226"/>
      <c r="I387" s="166"/>
      <c r="J387" s="226"/>
      <c r="K387" s="166"/>
      <c r="L387" s="226"/>
      <c r="M387" s="166"/>
      <c r="N387" s="226"/>
      <c r="O387" s="166"/>
      <c r="P387" s="226"/>
      <c r="Q387" s="166"/>
      <c r="R387" s="226"/>
      <c r="S387" s="1"/>
      <c r="T387" s="1"/>
      <c r="U387" s="1"/>
      <c r="V387" s="4"/>
      <c r="W387" s="4"/>
      <c r="X387" s="4"/>
      <c r="Y387" s="4"/>
      <c r="Z387" s="4"/>
      <c r="AA387" s="4"/>
      <c r="AB387" s="1"/>
      <c r="AC387" s="1"/>
      <c r="AD387" s="1"/>
      <c r="AE387" s="1"/>
      <c r="AF387" s="1"/>
      <c r="AG387" s="1"/>
      <c r="AH387" s="1"/>
      <c r="AI387" s="1"/>
    </row>
    <row r="388" spans="1:35" s="2" customFormat="1" ht="11.5" x14ac:dyDescent="0.25">
      <c r="A388" s="1"/>
      <c r="B388" s="227"/>
      <c r="C388" s="227"/>
      <c r="D388" s="225"/>
      <c r="E388" s="225"/>
      <c r="F388" s="226"/>
      <c r="G388" s="166"/>
      <c r="H388" s="226"/>
      <c r="I388" s="166"/>
      <c r="J388" s="226"/>
      <c r="K388" s="166"/>
      <c r="L388" s="226"/>
      <c r="M388" s="166"/>
      <c r="N388" s="226"/>
      <c r="O388" s="166"/>
      <c r="P388" s="226"/>
      <c r="Q388" s="166"/>
      <c r="R388" s="226"/>
      <c r="S388" s="1"/>
      <c r="T388" s="1"/>
      <c r="U388" s="1"/>
      <c r="V388" s="4"/>
      <c r="W388" s="4"/>
      <c r="X388" s="4"/>
      <c r="Y388" s="4"/>
      <c r="Z388" s="4"/>
      <c r="AA388" s="4"/>
      <c r="AB388" s="1"/>
      <c r="AC388" s="1"/>
      <c r="AD388" s="1"/>
      <c r="AE388" s="1"/>
      <c r="AF388" s="1"/>
      <c r="AG388" s="1"/>
      <c r="AH388" s="1"/>
      <c r="AI388" s="1"/>
    </row>
    <row r="389" spans="1:35" s="2" customFormat="1" ht="11.5" x14ac:dyDescent="0.25">
      <c r="A389" s="1"/>
      <c r="B389" s="227"/>
      <c r="C389" s="227"/>
      <c r="D389" s="225"/>
      <c r="E389" s="225"/>
      <c r="F389" s="226"/>
      <c r="G389" s="166"/>
      <c r="H389" s="226"/>
      <c r="I389" s="166"/>
      <c r="J389" s="226"/>
      <c r="K389" s="166"/>
      <c r="L389" s="226"/>
      <c r="M389" s="166"/>
      <c r="N389" s="226"/>
      <c r="O389" s="166"/>
      <c r="P389" s="226"/>
      <c r="Q389" s="166"/>
      <c r="R389" s="226"/>
      <c r="S389" s="1"/>
      <c r="T389" s="1"/>
      <c r="U389" s="1"/>
      <c r="V389" s="4"/>
      <c r="W389" s="4"/>
      <c r="X389" s="4"/>
      <c r="Y389" s="4"/>
      <c r="Z389" s="4"/>
      <c r="AA389" s="4"/>
      <c r="AB389" s="1"/>
      <c r="AC389" s="1"/>
      <c r="AD389" s="1"/>
      <c r="AE389" s="1"/>
      <c r="AF389" s="1"/>
      <c r="AG389" s="1"/>
      <c r="AH389" s="1"/>
      <c r="AI389" s="1"/>
    </row>
    <row r="390" spans="1:35" s="2" customFormat="1" ht="11.5" x14ac:dyDescent="0.25">
      <c r="A390" s="1"/>
      <c r="B390" s="227"/>
      <c r="C390" s="227"/>
      <c r="D390" s="225"/>
      <c r="E390" s="225"/>
      <c r="F390" s="226"/>
      <c r="G390" s="166"/>
      <c r="H390" s="226"/>
      <c r="I390" s="166"/>
      <c r="J390" s="226"/>
      <c r="K390" s="166"/>
      <c r="L390" s="226"/>
      <c r="M390" s="166"/>
      <c r="N390" s="226"/>
      <c r="O390" s="166"/>
      <c r="P390" s="226"/>
      <c r="Q390" s="166"/>
      <c r="R390" s="226"/>
      <c r="S390" s="1"/>
      <c r="T390" s="1"/>
      <c r="U390" s="1"/>
      <c r="V390" s="4"/>
      <c r="W390" s="4"/>
      <c r="X390" s="4"/>
      <c r="Y390" s="4"/>
      <c r="Z390" s="4"/>
      <c r="AA390" s="4"/>
      <c r="AB390" s="1"/>
      <c r="AC390" s="1"/>
      <c r="AD390" s="1"/>
      <c r="AE390" s="1"/>
      <c r="AF390" s="1"/>
      <c r="AG390" s="1"/>
      <c r="AH390" s="1"/>
      <c r="AI390" s="1"/>
    </row>
    <row r="391" spans="1:35" s="2" customFormat="1" ht="11.5" x14ac:dyDescent="0.25">
      <c r="A391" s="1"/>
      <c r="B391" s="227"/>
      <c r="C391" s="227"/>
      <c r="D391" s="225"/>
      <c r="E391" s="225"/>
      <c r="F391" s="226"/>
      <c r="G391" s="166"/>
      <c r="H391" s="226"/>
      <c r="I391" s="166"/>
      <c r="J391" s="226"/>
      <c r="K391" s="166"/>
      <c r="L391" s="226"/>
      <c r="M391" s="166"/>
      <c r="N391" s="226"/>
      <c r="O391" s="166"/>
      <c r="P391" s="226"/>
      <c r="Q391" s="166"/>
      <c r="R391" s="226"/>
      <c r="S391" s="1"/>
      <c r="T391" s="1"/>
      <c r="U391" s="1"/>
      <c r="V391" s="4"/>
      <c r="W391" s="4"/>
      <c r="X391" s="4"/>
      <c r="Y391" s="4"/>
      <c r="Z391" s="4"/>
      <c r="AA391" s="4"/>
      <c r="AB391" s="1"/>
      <c r="AC391" s="1"/>
      <c r="AD391" s="1"/>
      <c r="AE391" s="1"/>
      <c r="AF391" s="1"/>
      <c r="AG391" s="1"/>
      <c r="AH391" s="1"/>
      <c r="AI391" s="1"/>
    </row>
    <row r="392" spans="1:35" s="2" customFormat="1" ht="11.5" x14ac:dyDescent="0.25">
      <c r="A392" s="1"/>
      <c r="B392" s="227"/>
      <c r="C392" s="227"/>
      <c r="D392" s="225"/>
      <c r="E392" s="225"/>
      <c r="F392" s="226"/>
      <c r="G392" s="166"/>
      <c r="H392" s="226"/>
      <c r="I392" s="166"/>
      <c r="J392" s="226"/>
      <c r="K392" s="166"/>
      <c r="L392" s="226"/>
      <c r="M392" s="166"/>
      <c r="N392" s="226"/>
      <c r="O392" s="166"/>
      <c r="P392" s="226"/>
      <c r="Q392" s="166"/>
      <c r="R392" s="226"/>
      <c r="S392" s="1"/>
      <c r="T392" s="1"/>
      <c r="U392" s="1"/>
      <c r="V392" s="4"/>
      <c r="W392" s="4"/>
      <c r="X392" s="4"/>
      <c r="Y392" s="4"/>
      <c r="Z392" s="4"/>
      <c r="AA392" s="4"/>
      <c r="AB392" s="1"/>
      <c r="AC392" s="1"/>
      <c r="AD392" s="1"/>
      <c r="AE392" s="1"/>
      <c r="AF392" s="1"/>
      <c r="AG392" s="1"/>
      <c r="AH392" s="1"/>
      <c r="AI392" s="1"/>
    </row>
    <row r="393" spans="1:35" s="2" customFormat="1" ht="11.5" x14ac:dyDescent="0.25">
      <c r="A393" s="1"/>
      <c r="B393" s="227"/>
      <c r="C393" s="227"/>
      <c r="D393" s="225"/>
      <c r="E393" s="225"/>
      <c r="F393" s="226"/>
      <c r="G393" s="166"/>
      <c r="H393" s="226"/>
      <c r="I393" s="166"/>
      <c r="J393" s="226"/>
      <c r="K393" s="166"/>
      <c r="L393" s="226"/>
      <c r="M393" s="166"/>
      <c r="N393" s="226"/>
      <c r="O393" s="166"/>
      <c r="P393" s="226"/>
      <c r="Q393" s="166"/>
      <c r="R393" s="226"/>
      <c r="S393" s="1"/>
      <c r="T393" s="1"/>
      <c r="U393" s="1"/>
      <c r="V393" s="4"/>
      <c r="W393" s="4"/>
      <c r="X393" s="4"/>
      <c r="Y393" s="4"/>
      <c r="Z393" s="4"/>
      <c r="AA393" s="4"/>
      <c r="AB393" s="1"/>
      <c r="AC393" s="1"/>
      <c r="AD393" s="1"/>
      <c r="AE393" s="1"/>
      <c r="AF393" s="1"/>
      <c r="AG393" s="1"/>
      <c r="AH393" s="1"/>
      <c r="AI393" s="1"/>
    </row>
    <row r="394" spans="1:35" s="2" customFormat="1" ht="11.5" x14ac:dyDescent="0.25">
      <c r="A394" s="1"/>
      <c r="B394" s="227"/>
      <c r="C394" s="227"/>
      <c r="D394" s="225"/>
      <c r="E394" s="225"/>
      <c r="F394" s="226"/>
      <c r="G394" s="166"/>
      <c r="H394" s="226"/>
      <c r="I394" s="166"/>
      <c r="J394" s="226"/>
      <c r="K394" s="166"/>
      <c r="L394" s="226"/>
      <c r="M394" s="166"/>
      <c r="N394" s="226"/>
      <c r="O394" s="166"/>
      <c r="P394" s="226"/>
      <c r="Q394" s="166"/>
      <c r="R394" s="226"/>
      <c r="S394" s="1"/>
      <c r="T394" s="1"/>
      <c r="U394" s="1"/>
      <c r="V394" s="4"/>
      <c r="W394" s="4"/>
      <c r="X394" s="4"/>
      <c r="Y394" s="4"/>
      <c r="Z394" s="4"/>
      <c r="AA394" s="4"/>
      <c r="AB394" s="1"/>
      <c r="AC394" s="1"/>
      <c r="AD394" s="1"/>
      <c r="AE394" s="1"/>
      <c r="AF394" s="1"/>
      <c r="AG394" s="1"/>
      <c r="AH394" s="1"/>
      <c r="AI394" s="1"/>
    </row>
    <row r="395" spans="1:35" s="2" customFormat="1" ht="11.5" x14ac:dyDescent="0.25">
      <c r="A395" s="1"/>
      <c r="B395" s="227"/>
      <c r="C395" s="227"/>
      <c r="D395" s="225"/>
      <c r="E395" s="225"/>
      <c r="F395" s="226"/>
      <c r="G395" s="166"/>
      <c r="H395" s="226"/>
      <c r="I395" s="166"/>
      <c r="J395" s="226"/>
      <c r="K395" s="166"/>
      <c r="L395" s="226"/>
      <c r="M395" s="166"/>
      <c r="N395" s="226"/>
      <c r="O395" s="166"/>
      <c r="P395" s="226"/>
      <c r="Q395" s="166"/>
      <c r="R395" s="226"/>
      <c r="S395" s="1"/>
      <c r="T395" s="1"/>
      <c r="U395" s="1"/>
      <c r="V395" s="4"/>
      <c r="W395" s="4"/>
      <c r="X395" s="4"/>
      <c r="Y395" s="4"/>
      <c r="Z395" s="4"/>
      <c r="AA395" s="4"/>
      <c r="AB395" s="1"/>
      <c r="AC395" s="1"/>
      <c r="AD395" s="1"/>
      <c r="AE395" s="1"/>
      <c r="AF395" s="1"/>
      <c r="AG395" s="1"/>
      <c r="AH395" s="1"/>
      <c r="AI395" s="1"/>
    </row>
    <row r="396" spans="1:35" s="2" customFormat="1" ht="11.5" x14ac:dyDescent="0.25">
      <c r="A396" s="1"/>
      <c r="B396" s="227"/>
      <c r="C396" s="227"/>
      <c r="D396" s="225"/>
      <c r="E396" s="225"/>
      <c r="F396" s="226"/>
      <c r="G396" s="166"/>
      <c r="H396" s="226"/>
      <c r="I396" s="166"/>
      <c r="J396" s="226"/>
      <c r="K396" s="166"/>
      <c r="L396" s="226"/>
      <c r="M396" s="166"/>
      <c r="N396" s="226"/>
      <c r="O396" s="166"/>
      <c r="P396" s="226"/>
      <c r="Q396" s="166"/>
      <c r="R396" s="226"/>
      <c r="S396" s="1"/>
      <c r="T396" s="1"/>
      <c r="U396" s="1"/>
      <c r="V396" s="4"/>
      <c r="W396" s="4"/>
      <c r="X396" s="4"/>
      <c r="Y396" s="4"/>
      <c r="Z396" s="4"/>
      <c r="AA396" s="4"/>
      <c r="AB396" s="1"/>
      <c r="AC396" s="1"/>
      <c r="AD396" s="1"/>
      <c r="AE396" s="1"/>
      <c r="AF396" s="1"/>
      <c r="AG396" s="1"/>
      <c r="AH396" s="1"/>
      <c r="AI396" s="1"/>
    </row>
    <row r="397" spans="1:35" s="2" customFormat="1" ht="11.5" x14ac:dyDescent="0.25">
      <c r="A397" s="1"/>
      <c r="B397" s="227"/>
      <c r="C397" s="227"/>
      <c r="D397" s="225"/>
      <c r="E397" s="225"/>
      <c r="F397" s="226"/>
      <c r="G397" s="166"/>
      <c r="H397" s="226"/>
      <c r="I397" s="166"/>
      <c r="J397" s="226"/>
      <c r="K397" s="166"/>
      <c r="L397" s="226"/>
      <c r="M397" s="166"/>
      <c r="N397" s="226"/>
      <c r="O397" s="166"/>
      <c r="P397" s="226"/>
      <c r="Q397" s="166"/>
      <c r="R397" s="226"/>
      <c r="S397" s="1"/>
      <c r="T397" s="1"/>
      <c r="U397" s="1"/>
      <c r="V397" s="4"/>
      <c r="W397" s="4"/>
      <c r="X397" s="4"/>
      <c r="Y397" s="4"/>
      <c r="Z397" s="4"/>
      <c r="AA397" s="4"/>
      <c r="AB397" s="1"/>
      <c r="AC397" s="1"/>
      <c r="AD397" s="1"/>
      <c r="AE397" s="1"/>
      <c r="AF397" s="1"/>
      <c r="AG397" s="1"/>
      <c r="AH397" s="1"/>
      <c r="AI397" s="1"/>
    </row>
    <row r="398" spans="1:35" s="2" customFormat="1" ht="11.5" x14ac:dyDescent="0.25">
      <c r="A398" s="1"/>
      <c r="B398" s="227"/>
      <c r="C398" s="227"/>
      <c r="D398" s="225"/>
      <c r="E398" s="225"/>
      <c r="F398" s="226"/>
      <c r="G398" s="166"/>
      <c r="H398" s="226"/>
      <c r="I398" s="166"/>
      <c r="J398" s="226"/>
      <c r="K398" s="166"/>
      <c r="L398" s="226"/>
      <c r="M398" s="166"/>
      <c r="N398" s="226"/>
      <c r="O398" s="166"/>
      <c r="P398" s="226"/>
      <c r="Q398" s="166"/>
      <c r="R398" s="226"/>
      <c r="S398" s="1"/>
      <c r="T398" s="1"/>
      <c r="U398" s="1"/>
      <c r="V398" s="4"/>
      <c r="W398" s="4"/>
      <c r="X398" s="4"/>
      <c r="Y398" s="4"/>
      <c r="Z398" s="4"/>
      <c r="AA398" s="4"/>
      <c r="AB398" s="1"/>
      <c r="AC398" s="1"/>
      <c r="AD398" s="1"/>
      <c r="AE398" s="1"/>
      <c r="AF398" s="1"/>
      <c r="AG398" s="1"/>
      <c r="AH398" s="1"/>
      <c r="AI398" s="1"/>
    </row>
    <row r="399" spans="1:35" s="2" customFormat="1" ht="11.5" x14ac:dyDescent="0.25">
      <c r="A399" s="1"/>
      <c r="B399" s="227"/>
      <c r="C399" s="227"/>
      <c r="D399" s="225"/>
      <c r="E399" s="225"/>
      <c r="F399" s="226"/>
      <c r="G399" s="166"/>
      <c r="H399" s="226"/>
      <c r="I399" s="166"/>
      <c r="J399" s="226"/>
      <c r="K399" s="166"/>
      <c r="L399" s="226"/>
      <c r="M399" s="166"/>
      <c r="N399" s="226"/>
      <c r="O399" s="166"/>
      <c r="P399" s="226"/>
      <c r="Q399" s="166"/>
      <c r="R399" s="226"/>
      <c r="S399" s="1"/>
      <c r="T399" s="1"/>
      <c r="U399" s="1"/>
      <c r="V399" s="4"/>
      <c r="W399" s="4"/>
      <c r="X399" s="4"/>
      <c r="Y399" s="4"/>
      <c r="Z399" s="4"/>
      <c r="AA399" s="4"/>
      <c r="AB399" s="1"/>
      <c r="AC399" s="1"/>
      <c r="AD399" s="1"/>
      <c r="AE399" s="1"/>
      <c r="AF399" s="1"/>
      <c r="AG399" s="1"/>
      <c r="AH399" s="1"/>
      <c r="AI399" s="1"/>
    </row>
    <row r="400" spans="1:35" s="2" customFormat="1" ht="11.5" x14ac:dyDescent="0.25">
      <c r="A400" s="1"/>
      <c r="B400" s="227"/>
      <c r="C400" s="227"/>
      <c r="D400" s="225"/>
      <c r="E400" s="225"/>
      <c r="F400" s="226"/>
      <c r="G400" s="166"/>
      <c r="H400" s="226"/>
      <c r="I400" s="166"/>
      <c r="J400" s="226"/>
      <c r="K400" s="166"/>
      <c r="L400" s="226"/>
      <c r="M400" s="166"/>
      <c r="N400" s="226"/>
      <c r="O400" s="166"/>
      <c r="P400" s="226"/>
      <c r="Q400" s="166"/>
      <c r="R400" s="226"/>
      <c r="S400" s="1"/>
      <c r="T400" s="1"/>
      <c r="U400" s="1"/>
      <c r="V400" s="4"/>
      <c r="W400" s="4"/>
      <c r="X400" s="4"/>
      <c r="Y400" s="4"/>
      <c r="Z400" s="4"/>
      <c r="AA400" s="4"/>
      <c r="AB400" s="1"/>
      <c r="AC400" s="1"/>
      <c r="AD400" s="1"/>
      <c r="AE400" s="1"/>
      <c r="AF400" s="1"/>
      <c r="AG400" s="1"/>
      <c r="AH400" s="1"/>
      <c r="AI400" s="1"/>
    </row>
    <row r="401" spans="1:35" s="2" customFormat="1" ht="11.5" x14ac:dyDescent="0.25">
      <c r="A401" s="1"/>
      <c r="B401" s="227"/>
      <c r="C401" s="227"/>
      <c r="D401" s="225"/>
      <c r="E401" s="225"/>
      <c r="F401" s="226"/>
      <c r="G401" s="166"/>
      <c r="H401" s="226"/>
      <c r="I401" s="166"/>
      <c r="J401" s="226"/>
      <c r="K401" s="166"/>
      <c r="L401" s="226"/>
      <c r="M401" s="166"/>
      <c r="N401" s="226"/>
      <c r="O401" s="166"/>
      <c r="P401" s="226"/>
      <c r="Q401" s="166"/>
      <c r="R401" s="226"/>
      <c r="S401" s="1"/>
      <c r="T401" s="1"/>
      <c r="U401" s="1"/>
      <c r="V401" s="4"/>
      <c r="W401" s="4"/>
      <c r="X401" s="4"/>
      <c r="Y401" s="4"/>
      <c r="Z401" s="4"/>
      <c r="AA401" s="4"/>
      <c r="AB401" s="1"/>
      <c r="AC401" s="1"/>
      <c r="AD401" s="1"/>
      <c r="AE401" s="1"/>
      <c r="AF401" s="1"/>
      <c r="AG401" s="1"/>
      <c r="AH401" s="1"/>
      <c r="AI401" s="1"/>
    </row>
    <row r="402" spans="1:35" s="2" customFormat="1" ht="11.5" x14ac:dyDescent="0.25">
      <c r="A402" s="1"/>
      <c r="B402" s="227"/>
      <c r="C402" s="227"/>
      <c r="D402" s="225"/>
      <c r="E402" s="225"/>
      <c r="F402" s="226"/>
      <c r="G402" s="166"/>
      <c r="H402" s="226"/>
      <c r="I402" s="166"/>
      <c r="J402" s="226"/>
      <c r="K402" s="166"/>
      <c r="L402" s="226"/>
      <c r="M402" s="166"/>
      <c r="N402" s="226"/>
      <c r="O402" s="166"/>
      <c r="P402" s="226"/>
      <c r="Q402" s="166"/>
      <c r="R402" s="226"/>
      <c r="S402" s="1"/>
      <c r="T402" s="1"/>
      <c r="U402" s="1"/>
      <c r="V402" s="4"/>
      <c r="W402" s="4"/>
      <c r="X402" s="4"/>
      <c r="Y402" s="4"/>
      <c r="Z402" s="4"/>
      <c r="AA402" s="4"/>
      <c r="AB402" s="1"/>
      <c r="AC402" s="1"/>
      <c r="AD402" s="1"/>
      <c r="AE402" s="1"/>
      <c r="AF402" s="1"/>
      <c r="AG402" s="1"/>
      <c r="AH402" s="1"/>
      <c r="AI402" s="1"/>
    </row>
    <row r="403" spans="1:35" s="2" customFormat="1" ht="11.5" x14ac:dyDescent="0.25">
      <c r="A403" s="1"/>
      <c r="B403" s="227"/>
      <c r="C403" s="227"/>
      <c r="D403" s="225"/>
      <c r="E403" s="225"/>
      <c r="F403" s="226"/>
      <c r="G403" s="166"/>
      <c r="H403" s="226"/>
      <c r="I403" s="166"/>
      <c r="J403" s="226"/>
      <c r="K403" s="166"/>
      <c r="L403" s="226"/>
      <c r="M403" s="166"/>
      <c r="N403" s="226"/>
      <c r="O403" s="166"/>
      <c r="P403" s="226"/>
      <c r="Q403" s="166"/>
      <c r="R403" s="226"/>
      <c r="S403" s="1"/>
      <c r="T403" s="1"/>
      <c r="U403" s="1"/>
      <c r="V403" s="4"/>
      <c r="W403" s="4"/>
      <c r="X403" s="4"/>
      <c r="Y403" s="4"/>
      <c r="Z403" s="4"/>
      <c r="AA403" s="4"/>
      <c r="AB403" s="1"/>
      <c r="AC403" s="1"/>
      <c r="AD403" s="1"/>
      <c r="AE403" s="1"/>
      <c r="AF403" s="1"/>
      <c r="AG403" s="1"/>
      <c r="AH403" s="1"/>
      <c r="AI403" s="1"/>
    </row>
    <row r="404" spans="1:35" s="2" customFormat="1" ht="11.5" x14ac:dyDescent="0.25">
      <c r="A404" s="1"/>
      <c r="B404" s="227"/>
      <c r="C404" s="227"/>
      <c r="D404" s="225"/>
      <c r="E404" s="225"/>
      <c r="F404" s="226"/>
      <c r="G404" s="166"/>
      <c r="H404" s="226"/>
      <c r="I404" s="166"/>
      <c r="J404" s="226"/>
      <c r="K404" s="166"/>
      <c r="L404" s="226"/>
      <c r="M404" s="166"/>
      <c r="N404" s="226"/>
      <c r="O404" s="166"/>
      <c r="P404" s="226"/>
      <c r="Q404" s="166"/>
      <c r="R404" s="226"/>
      <c r="S404" s="1"/>
      <c r="T404" s="1"/>
      <c r="U404" s="1"/>
      <c r="V404" s="4"/>
      <c r="W404" s="4"/>
      <c r="X404" s="4"/>
      <c r="Y404" s="4"/>
      <c r="Z404" s="4"/>
      <c r="AA404" s="4"/>
      <c r="AB404" s="1"/>
      <c r="AC404" s="1"/>
      <c r="AD404" s="1"/>
      <c r="AE404" s="1"/>
      <c r="AF404" s="1"/>
      <c r="AG404" s="1"/>
      <c r="AH404" s="1"/>
      <c r="AI404" s="1"/>
    </row>
    <row r="405" spans="1:35" s="2" customFormat="1" ht="11.5" x14ac:dyDescent="0.25">
      <c r="A405" s="1"/>
      <c r="B405" s="227"/>
      <c r="C405" s="227"/>
      <c r="D405" s="225"/>
      <c r="E405" s="225"/>
      <c r="F405" s="226"/>
      <c r="G405" s="166"/>
      <c r="H405" s="226"/>
      <c r="I405" s="166"/>
      <c r="J405" s="226"/>
      <c r="K405" s="166"/>
      <c r="L405" s="226"/>
      <c r="M405" s="166"/>
      <c r="N405" s="226"/>
      <c r="O405" s="166"/>
      <c r="P405" s="226"/>
      <c r="Q405" s="166"/>
      <c r="R405" s="226"/>
      <c r="S405" s="1"/>
      <c r="T405" s="1"/>
      <c r="U405" s="1"/>
      <c r="V405" s="4"/>
      <c r="W405" s="4"/>
      <c r="X405" s="4"/>
      <c r="Y405" s="4"/>
      <c r="Z405" s="4"/>
      <c r="AA405" s="4"/>
      <c r="AB405" s="1"/>
      <c r="AC405" s="1"/>
      <c r="AD405" s="1"/>
      <c r="AE405" s="1"/>
      <c r="AF405" s="1"/>
      <c r="AG405" s="1"/>
      <c r="AH405" s="1"/>
      <c r="AI405" s="1"/>
    </row>
    <row r="406" spans="1:35" s="2" customFormat="1" ht="11.5" x14ac:dyDescent="0.25">
      <c r="A406" s="1"/>
      <c r="B406" s="227"/>
      <c r="C406" s="227"/>
      <c r="D406" s="225"/>
      <c r="E406" s="225"/>
      <c r="F406" s="226"/>
      <c r="G406" s="166"/>
      <c r="H406" s="226"/>
      <c r="I406" s="166"/>
      <c r="J406" s="226"/>
      <c r="K406" s="166"/>
      <c r="L406" s="226"/>
      <c r="M406" s="166"/>
      <c r="N406" s="226"/>
      <c r="O406" s="166"/>
      <c r="P406" s="226"/>
      <c r="Q406" s="166"/>
      <c r="R406" s="226"/>
      <c r="S406" s="1"/>
      <c r="T406" s="1"/>
      <c r="U406" s="1"/>
      <c r="V406" s="4"/>
      <c r="W406" s="4"/>
      <c r="X406" s="4"/>
      <c r="Y406" s="4"/>
      <c r="Z406" s="4"/>
      <c r="AA406" s="4"/>
      <c r="AB406" s="1"/>
      <c r="AC406" s="1"/>
      <c r="AD406" s="1"/>
      <c r="AE406" s="1"/>
      <c r="AF406" s="1"/>
      <c r="AG406" s="1"/>
      <c r="AH406" s="1"/>
      <c r="AI406" s="1"/>
    </row>
    <row r="407" spans="1:35" s="2" customFormat="1" ht="11.5" x14ac:dyDescent="0.25">
      <c r="A407" s="1"/>
      <c r="B407" s="227"/>
      <c r="C407" s="227"/>
      <c r="D407" s="225"/>
      <c r="E407" s="225"/>
      <c r="F407" s="226"/>
      <c r="G407" s="166"/>
      <c r="H407" s="226"/>
      <c r="I407" s="166"/>
      <c r="J407" s="226"/>
      <c r="K407" s="166"/>
      <c r="L407" s="226"/>
      <c r="M407" s="166"/>
      <c r="N407" s="226"/>
      <c r="O407" s="166"/>
      <c r="P407" s="226"/>
      <c r="Q407" s="166"/>
      <c r="R407" s="226"/>
      <c r="S407" s="1"/>
      <c r="T407" s="1"/>
      <c r="U407" s="1"/>
      <c r="V407" s="4"/>
      <c r="W407" s="4"/>
      <c r="X407" s="4"/>
      <c r="Y407" s="4"/>
      <c r="Z407" s="4"/>
      <c r="AA407" s="4"/>
      <c r="AB407" s="1"/>
      <c r="AC407" s="1"/>
      <c r="AD407" s="1"/>
      <c r="AE407" s="1"/>
      <c r="AF407" s="1"/>
      <c r="AG407" s="1"/>
      <c r="AH407" s="1"/>
      <c r="AI407" s="1"/>
    </row>
    <row r="408" spans="1:35" s="2" customFormat="1" ht="11.5" x14ac:dyDescent="0.25">
      <c r="A408" s="1"/>
      <c r="B408" s="227"/>
      <c r="C408" s="227"/>
      <c r="D408" s="225"/>
      <c r="E408" s="225"/>
      <c r="F408" s="226"/>
      <c r="G408" s="166"/>
      <c r="H408" s="226"/>
      <c r="I408" s="166"/>
      <c r="J408" s="226"/>
      <c r="K408" s="166"/>
      <c r="L408" s="226"/>
      <c r="M408" s="166"/>
      <c r="N408" s="226"/>
      <c r="O408" s="166"/>
      <c r="P408" s="226"/>
      <c r="Q408" s="166"/>
      <c r="R408" s="226"/>
      <c r="S408" s="1"/>
      <c r="T408" s="1"/>
      <c r="U408" s="1"/>
      <c r="V408" s="4"/>
      <c r="W408" s="4"/>
      <c r="X408" s="4"/>
      <c r="Y408" s="4"/>
      <c r="Z408" s="4"/>
      <c r="AA408" s="4"/>
      <c r="AB408" s="1"/>
      <c r="AC408" s="1"/>
      <c r="AD408" s="1"/>
      <c r="AE408" s="1"/>
      <c r="AF408" s="1"/>
      <c r="AG408" s="1"/>
      <c r="AH408" s="1"/>
      <c r="AI408" s="1"/>
    </row>
    <row r="409" spans="1:35" s="2" customFormat="1" ht="11.5" x14ac:dyDescent="0.25">
      <c r="A409" s="1"/>
      <c r="B409" s="227"/>
      <c r="C409" s="227"/>
      <c r="D409" s="225"/>
      <c r="E409" s="225"/>
      <c r="F409" s="226"/>
      <c r="G409" s="166"/>
      <c r="H409" s="226"/>
      <c r="I409" s="166"/>
      <c r="J409" s="226"/>
      <c r="K409" s="166"/>
      <c r="L409" s="226"/>
      <c r="M409" s="166"/>
      <c r="N409" s="226"/>
      <c r="O409" s="166"/>
      <c r="P409" s="226"/>
      <c r="Q409" s="166"/>
      <c r="R409" s="226"/>
      <c r="S409" s="1"/>
      <c r="T409" s="1"/>
      <c r="U409" s="1"/>
      <c r="V409" s="4"/>
      <c r="W409" s="4"/>
      <c r="X409" s="4"/>
      <c r="Y409" s="4"/>
      <c r="Z409" s="4"/>
      <c r="AA409" s="4"/>
      <c r="AB409" s="1"/>
      <c r="AC409" s="1"/>
      <c r="AD409" s="1"/>
      <c r="AE409" s="1"/>
      <c r="AF409" s="1"/>
      <c r="AG409" s="1"/>
      <c r="AH409" s="1"/>
      <c r="AI409" s="1"/>
    </row>
    <row r="410" spans="1:35" s="2" customFormat="1" ht="11.5" x14ac:dyDescent="0.25">
      <c r="A410" s="1"/>
      <c r="B410" s="227"/>
      <c r="C410" s="227"/>
      <c r="D410" s="225"/>
      <c r="E410" s="225"/>
      <c r="F410" s="226"/>
      <c r="G410" s="166"/>
      <c r="H410" s="226"/>
      <c r="I410" s="166"/>
      <c r="J410" s="226"/>
      <c r="K410" s="166"/>
      <c r="L410" s="226"/>
      <c r="M410" s="166"/>
      <c r="N410" s="226"/>
      <c r="O410" s="166"/>
      <c r="P410" s="226"/>
      <c r="Q410" s="166"/>
      <c r="R410" s="226"/>
      <c r="S410" s="1"/>
      <c r="T410" s="1"/>
      <c r="U410" s="1"/>
      <c r="V410" s="4"/>
      <c r="W410" s="4"/>
      <c r="X410" s="4"/>
      <c r="Y410" s="4"/>
      <c r="Z410" s="4"/>
      <c r="AA410" s="4"/>
      <c r="AB410" s="1"/>
      <c r="AC410" s="1"/>
      <c r="AD410" s="1"/>
      <c r="AE410" s="1"/>
      <c r="AF410" s="1"/>
      <c r="AG410" s="1"/>
      <c r="AH410" s="1"/>
      <c r="AI410" s="1"/>
    </row>
    <row r="411" spans="1:35" s="2" customFormat="1" ht="11.5" x14ac:dyDescent="0.25">
      <c r="A411" s="1"/>
      <c r="B411" s="227"/>
      <c r="C411" s="227"/>
      <c r="D411" s="225"/>
      <c r="E411" s="225"/>
      <c r="F411" s="226"/>
      <c r="G411" s="166"/>
      <c r="H411" s="226"/>
      <c r="I411" s="166"/>
      <c r="J411" s="226"/>
      <c r="K411" s="166"/>
      <c r="L411" s="226"/>
      <c r="M411" s="166"/>
      <c r="N411" s="226"/>
      <c r="O411" s="166"/>
      <c r="P411" s="226"/>
      <c r="Q411" s="166"/>
      <c r="R411" s="226"/>
      <c r="S411" s="1"/>
      <c r="T411" s="1"/>
      <c r="U411" s="1"/>
      <c r="V411" s="4"/>
      <c r="W411" s="4"/>
      <c r="X411" s="4"/>
      <c r="Y411" s="4"/>
      <c r="Z411" s="4"/>
      <c r="AA411" s="4"/>
      <c r="AB411" s="1"/>
      <c r="AC411" s="1"/>
      <c r="AD411" s="1"/>
      <c r="AE411" s="1"/>
      <c r="AF411" s="1"/>
      <c r="AG411" s="1"/>
      <c r="AH411" s="1"/>
      <c r="AI411" s="1"/>
    </row>
    <row r="412" spans="1:35" s="2" customFormat="1" ht="11.5" x14ac:dyDescent="0.25">
      <c r="A412" s="1"/>
      <c r="B412" s="227"/>
      <c r="C412" s="227"/>
      <c r="D412" s="225"/>
      <c r="E412" s="225"/>
      <c r="F412" s="226"/>
      <c r="G412" s="166"/>
      <c r="H412" s="226"/>
      <c r="I412" s="166"/>
      <c r="J412" s="226"/>
      <c r="K412" s="166"/>
      <c r="L412" s="226"/>
      <c r="M412" s="166"/>
      <c r="N412" s="226"/>
      <c r="O412" s="166"/>
      <c r="P412" s="226"/>
      <c r="Q412" s="166"/>
      <c r="R412" s="226"/>
      <c r="S412" s="1"/>
      <c r="T412" s="1"/>
      <c r="U412" s="1"/>
      <c r="V412" s="4"/>
      <c r="W412" s="4"/>
      <c r="X412" s="4"/>
      <c r="Y412" s="4"/>
      <c r="Z412" s="4"/>
      <c r="AA412" s="4"/>
      <c r="AB412" s="1"/>
      <c r="AC412" s="1"/>
      <c r="AD412" s="1"/>
      <c r="AE412" s="1"/>
      <c r="AF412" s="1"/>
      <c r="AG412" s="1"/>
      <c r="AH412" s="1"/>
      <c r="AI412" s="1"/>
    </row>
    <row r="413" spans="1:35" s="2" customFormat="1" ht="11.5" x14ac:dyDescent="0.25">
      <c r="A413" s="1"/>
      <c r="B413" s="227"/>
      <c r="C413" s="227"/>
      <c r="D413" s="225"/>
      <c r="E413" s="225"/>
      <c r="F413" s="226"/>
      <c r="G413" s="166"/>
      <c r="H413" s="226"/>
      <c r="I413" s="166"/>
      <c r="J413" s="226"/>
      <c r="K413" s="166"/>
      <c r="L413" s="226"/>
      <c r="M413" s="166"/>
      <c r="N413" s="226"/>
      <c r="O413" s="166"/>
      <c r="P413" s="226"/>
      <c r="Q413" s="166"/>
      <c r="R413" s="226"/>
      <c r="S413" s="1"/>
      <c r="T413" s="1"/>
      <c r="U413" s="1"/>
      <c r="V413" s="4"/>
      <c r="W413" s="4"/>
      <c r="X413" s="4"/>
      <c r="Y413" s="4"/>
      <c r="Z413" s="4"/>
      <c r="AA413" s="4"/>
      <c r="AB413" s="1"/>
      <c r="AC413" s="1"/>
      <c r="AD413" s="1"/>
      <c r="AE413" s="1"/>
      <c r="AF413" s="1"/>
      <c r="AG413" s="1"/>
      <c r="AH413" s="1"/>
      <c r="AI413" s="1"/>
    </row>
    <row r="414" spans="1:35" s="2" customFormat="1" ht="11.5" x14ac:dyDescent="0.25">
      <c r="A414" s="1"/>
      <c r="B414" s="227"/>
      <c r="C414" s="227"/>
      <c r="D414" s="225"/>
      <c r="E414" s="225"/>
      <c r="F414" s="226"/>
      <c r="G414" s="166"/>
      <c r="H414" s="226"/>
      <c r="I414" s="166"/>
      <c r="J414" s="226"/>
      <c r="K414" s="166"/>
      <c r="L414" s="226"/>
      <c r="M414" s="166"/>
      <c r="N414" s="226"/>
      <c r="O414" s="166"/>
      <c r="P414" s="226"/>
      <c r="Q414" s="166"/>
      <c r="R414" s="226"/>
      <c r="S414" s="1"/>
      <c r="T414" s="1"/>
      <c r="U414" s="1"/>
      <c r="V414" s="4"/>
      <c r="W414" s="4"/>
      <c r="X414" s="4"/>
      <c r="Y414" s="4"/>
      <c r="Z414" s="4"/>
      <c r="AA414" s="4"/>
      <c r="AB414" s="1"/>
      <c r="AC414" s="1"/>
      <c r="AD414" s="1"/>
      <c r="AE414" s="1"/>
      <c r="AF414" s="1"/>
      <c r="AG414" s="1"/>
      <c r="AH414" s="1"/>
      <c r="AI414" s="1"/>
    </row>
    <row r="415" spans="1:35" s="2" customFormat="1" ht="11.5" x14ac:dyDescent="0.25">
      <c r="A415" s="1"/>
      <c r="B415" s="227"/>
      <c r="C415" s="227"/>
      <c r="D415" s="225"/>
      <c r="E415" s="225"/>
      <c r="F415" s="226"/>
      <c r="G415" s="166"/>
      <c r="H415" s="226"/>
      <c r="I415" s="166"/>
      <c r="J415" s="226"/>
      <c r="K415" s="166"/>
      <c r="L415" s="226"/>
      <c r="M415" s="166"/>
      <c r="N415" s="226"/>
      <c r="O415" s="166"/>
      <c r="P415" s="226"/>
      <c r="Q415" s="166"/>
      <c r="R415" s="226"/>
      <c r="S415" s="1"/>
      <c r="T415" s="1"/>
      <c r="U415" s="1"/>
      <c r="V415" s="4"/>
      <c r="W415" s="4"/>
      <c r="X415" s="4"/>
      <c r="Y415" s="4"/>
      <c r="Z415" s="4"/>
      <c r="AA415" s="4"/>
      <c r="AB415" s="1"/>
      <c r="AC415" s="1"/>
      <c r="AD415" s="1"/>
      <c r="AE415" s="1"/>
      <c r="AF415" s="1"/>
      <c r="AG415" s="1"/>
      <c r="AH415" s="1"/>
      <c r="AI415" s="1"/>
    </row>
    <row r="416" spans="1:35" s="2" customFormat="1" ht="11.5" x14ac:dyDescent="0.25">
      <c r="A416" s="1"/>
      <c r="B416" s="227"/>
      <c r="C416" s="227"/>
      <c r="D416" s="225"/>
      <c r="E416" s="225"/>
      <c r="F416" s="226"/>
      <c r="G416" s="166"/>
      <c r="H416" s="226"/>
      <c r="I416" s="166"/>
      <c r="J416" s="226"/>
      <c r="K416" s="166"/>
      <c r="L416" s="226"/>
      <c r="M416" s="166"/>
      <c r="N416" s="226"/>
      <c r="O416" s="166"/>
      <c r="P416" s="226"/>
      <c r="Q416" s="166"/>
      <c r="R416" s="226"/>
      <c r="S416" s="1"/>
      <c r="T416" s="1"/>
      <c r="U416" s="1"/>
      <c r="V416" s="4"/>
      <c r="W416" s="4"/>
      <c r="X416" s="4"/>
      <c r="Y416" s="4"/>
      <c r="Z416" s="4"/>
      <c r="AA416" s="4"/>
      <c r="AB416" s="1"/>
      <c r="AC416" s="1"/>
      <c r="AD416" s="1"/>
      <c r="AE416" s="1"/>
      <c r="AF416" s="1"/>
      <c r="AG416" s="1"/>
      <c r="AH416" s="1"/>
      <c r="AI416" s="1"/>
    </row>
    <row r="417" spans="1:35" s="2" customFormat="1" ht="11.5" x14ac:dyDescent="0.25">
      <c r="A417" s="1"/>
      <c r="B417" s="227"/>
      <c r="C417" s="227"/>
      <c r="D417" s="225"/>
      <c r="E417" s="225"/>
      <c r="F417" s="226"/>
      <c r="G417" s="166"/>
      <c r="H417" s="226"/>
      <c r="I417" s="166"/>
      <c r="J417" s="226"/>
      <c r="K417" s="166"/>
      <c r="L417" s="226"/>
      <c r="M417" s="166"/>
      <c r="N417" s="226"/>
      <c r="O417" s="166"/>
      <c r="P417" s="226"/>
      <c r="Q417" s="166"/>
      <c r="R417" s="226"/>
      <c r="S417" s="1"/>
      <c r="T417" s="1"/>
      <c r="U417" s="1"/>
      <c r="V417" s="4"/>
      <c r="W417" s="4"/>
      <c r="X417" s="4"/>
      <c r="Y417" s="4"/>
      <c r="Z417" s="4"/>
      <c r="AA417" s="4"/>
      <c r="AB417" s="1"/>
      <c r="AC417" s="1"/>
      <c r="AD417" s="1"/>
      <c r="AE417" s="1"/>
      <c r="AF417" s="1"/>
      <c r="AG417" s="1"/>
      <c r="AH417" s="1"/>
      <c r="AI417" s="1"/>
    </row>
    <row r="418" spans="1:35" s="2" customFormat="1" ht="11.5" x14ac:dyDescent="0.25">
      <c r="A418" s="1"/>
      <c r="B418" s="227"/>
      <c r="C418" s="227"/>
      <c r="D418" s="225"/>
      <c r="E418" s="225"/>
      <c r="F418" s="226"/>
      <c r="G418" s="166"/>
      <c r="H418" s="226"/>
      <c r="I418" s="166"/>
      <c r="J418" s="226"/>
      <c r="K418" s="166"/>
      <c r="L418" s="226"/>
      <c r="M418" s="166"/>
      <c r="N418" s="226"/>
      <c r="O418" s="166"/>
      <c r="P418" s="226"/>
      <c r="Q418" s="166"/>
      <c r="R418" s="226"/>
      <c r="S418" s="1"/>
      <c r="T418" s="1"/>
      <c r="U418" s="1"/>
      <c r="V418" s="4"/>
      <c r="W418" s="4"/>
      <c r="X418" s="4"/>
      <c r="Y418" s="4"/>
      <c r="Z418" s="4"/>
      <c r="AA418" s="4"/>
      <c r="AB418" s="1"/>
      <c r="AC418" s="1"/>
      <c r="AD418" s="1"/>
      <c r="AE418" s="1"/>
      <c r="AF418" s="1"/>
      <c r="AG418" s="1"/>
      <c r="AH418" s="1"/>
      <c r="AI418" s="1"/>
    </row>
    <row r="419" spans="1:35" s="2" customFormat="1" ht="11.5" x14ac:dyDescent="0.25">
      <c r="A419" s="1"/>
      <c r="B419" s="227"/>
      <c r="C419" s="227"/>
      <c r="D419" s="225"/>
      <c r="E419" s="225"/>
      <c r="F419" s="226"/>
      <c r="G419" s="166"/>
      <c r="H419" s="226"/>
      <c r="I419" s="166"/>
      <c r="J419" s="226"/>
      <c r="K419" s="166"/>
      <c r="L419" s="226"/>
      <c r="M419" s="166"/>
      <c r="N419" s="226"/>
      <c r="O419" s="166"/>
      <c r="P419" s="226"/>
      <c r="Q419" s="166"/>
      <c r="R419" s="226"/>
      <c r="S419" s="1"/>
      <c r="T419" s="1"/>
      <c r="U419" s="1"/>
      <c r="V419" s="4"/>
      <c r="W419" s="4"/>
      <c r="X419" s="4"/>
      <c r="Y419" s="4"/>
      <c r="Z419" s="4"/>
      <c r="AA419" s="4"/>
      <c r="AB419" s="1"/>
      <c r="AC419" s="1"/>
      <c r="AD419" s="1"/>
      <c r="AE419" s="1"/>
      <c r="AF419" s="1"/>
      <c r="AG419" s="1"/>
      <c r="AH419" s="1"/>
      <c r="AI419" s="1"/>
    </row>
    <row r="420" spans="1:35" s="2" customFormat="1" ht="11.5" x14ac:dyDescent="0.25">
      <c r="A420" s="1"/>
      <c r="B420" s="227"/>
      <c r="C420" s="227"/>
      <c r="D420" s="225"/>
      <c r="E420" s="225"/>
      <c r="F420" s="226"/>
      <c r="G420" s="166"/>
      <c r="H420" s="226"/>
      <c r="I420" s="166"/>
      <c r="J420" s="226"/>
      <c r="K420" s="166"/>
      <c r="L420" s="226"/>
      <c r="M420" s="166"/>
      <c r="N420" s="226"/>
      <c r="O420" s="166"/>
      <c r="P420" s="226"/>
      <c r="Q420" s="166"/>
      <c r="R420" s="226"/>
      <c r="S420" s="1"/>
      <c r="T420" s="1"/>
      <c r="U420" s="1"/>
      <c r="V420" s="4"/>
      <c r="W420" s="4"/>
      <c r="X420" s="4"/>
      <c r="Y420" s="4"/>
      <c r="Z420" s="4"/>
      <c r="AA420" s="4"/>
      <c r="AB420" s="1"/>
      <c r="AC420" s="1"/>
      <c r="AD420" s="1"/>
      <c r="AE420" s="1"/>
      <c r="AF420" s="1"/>
      <c r="AG420" s="1"/>
      <c r="AH420" s="1"/>
      <c r="AI420" s="1"/>
    </row>
    <row r="421" spans="1:35" s="2" customFormat="1" ht="11.5" x14ac:dyDescent="0.25">
      <c r="A421" s="1"/>
      <c r="B421" s="227"/>
      <c r="C421" s="227"/>
      <c r="D421" s="225"/>
      <c r="E421" s="225"/>
      <c r="F421" s="226"/>
      <c r="G421" s="166"/>
      <c r="H421" s="226"/>
      <c r="I421" s="166"/>
      <c r="J421" s="226"/>
      <c r="K421" s="166"/>
      <c r="L421" s="226"/>
      <c r="M421" s="166"/>
      <c r="N421" s="226"/>
      <c r="O421" s="166"/>
      <c r="P421" s="226"/>
      <c r="Q421" s="166"/>
      <c r="R421" s="226"/>
      <c r="S421" s="1"/>
      <c r="T421" s="1"/>
      <c r="U421" s="1"/>
      <c r="V421" s="4"/>
      <c r="W421" s="4"/>
      <c r="X421" s="4"/>
      <c r="Y421" s="4"/>
      <c r="Z421" s="4"/>
      <c r="AA421" s="4"/>
      <c r="AB421" s="1"/>
      <c r="AC421" s="1"/>
      <c r="AD421" s="1"/>
      <c r="AE421" s="1"/>
      <c r="AF421" s="1"/>
      <c r="AG421" s="1"/>
      <c r="AH421" s="1"/>
      <c r="AI421" s="1"/>
    </row>
    <row r="422" spans="1:35" s="2" customFormat="1" ht="11.5" x14ac:dyDescent="0.25">
      <c r="A422" s="1"/>
      <c r="B422" s="227"/>
      <c r="C422" s="227"/>
      <c r="D422" s="225"/>
      <c r="E422" s="225"/>
      <c r="F422" s="226"/>
      <c r="G422" s="166"/>
      <c r="H422" s="226"/>
      <c r="I422" s="166"/>
      <c r="J422" s="226"/>
      <c r="K422" s="166"/>
      <c r="L422" s="226"/>
      <c r="M422" s="166"/>
      <c r="N422" s="226"/>
      <c r="O422" s="166"/>
      <c r="P422" s="226"/>
      <c r="Q422" s="166"/>
      <c r="R422" s="226"/>
      <c r="S422" s="1"/>
      <c r="T422" s="1"/>
      <c r="U422" s="1"/>
      <c r="V422" s="4"/>
      <c r="W422" s="4"/>
      <c r="X422" s="4"/>
      <c r="Y422" s="4"/>
      <c r="Z422" s="4"/>
      <c r="AA422" s="4"/>
      <c r="AB422" s="1"/>
      <c r="AC422" s="1"/>
      <c r="AD422" s="1"/>
      <c r="AE422" s="1"/>
      <c r="AF422" s="1"/>
      <c r="AG422" s="1"/>
      <c r="AH422" s="1"/>
      <c r="AI422" s="1"/>
    </row>
    <row r="423" spans="1:35" s="2" customFormat="1" ht="11.5" x14ac:dyDescent="0.25">
      <c r="A423" s="1"/>
      <c r="B423" s="227"/>
      <c r="C423" s="227"/>
      <c r="D423" s="225"/>
      <c r="E423" s="225"/>
      <c r="F423" s="226"/>
      <c r="G423" s="166"/>
      <c r="H423" s="226"/>
      <c r="I423" s="166"/>
      <c r="J423" s="226"/>
      <c r="K423" s="166"/>
      <c r="L423" s="226"/>
      <c r="M423" s="166"/>
      <c r="N423" s="226"/>
      <c r="O423" s="166"/>
      <c r="P423" s="226"/>
      <c r="Q423" s="166"/>
      <c r="R423" s="226"/>
      <c r="S423" s="1"/>
      <c r="T423" s="1"/>
      <c r="U423" s="1"/>
      <c r="V423" s="4"/>
      <c r="W423" s="4"/>
      <c r="X423" s="4"/>
      <c r="Y423" s="4"/>
      <c r="Z423" s="4"/>
      <c r="AA423" s="4"/>
      <c r="AB423" s="1"/>
      <c r="AC423" s="1"/>
      <c r="AD423" s="1"/>
      <c r="AE423" s="1"/>
      <c r="AF423" s="1"/>
      <c r="AG423" s="1"/>
      <c r="AH423" s="1"/>
      <c r="AI423" s="1"/>
    </row>
    <row r="424" spans="1:35" s="2" customFormat="1" ht="11.5" x14ac:dyDescent="0.25">
      <c r="A424" s="1"/>
      <c r="B424" s="227"/>
      <c r="C424" s="227"/>
      <c r="D424" s="225"/>
      <c r="E424" s="225"/>
      <c r="F424" s="226"/>
      <c r="G424" s="166"/>
      <c r="H424" s="226"/>
      <c r="I424" s="166"/>
      <c r="J424" s="226"/>
      <c r="K424" s="166"/>
      <c r="L424" s="226"/>
      <c r="M424" s="166"/>
      <c r="N424" s="226"/>
      <c r="O424" s="166"/>
      <c r="P424" s="226"/>
      <c r="Q424" s="166"/>
      <c r="R424" s="226"/>
      <c r="S424" s="1"/>
      <c r="T424" s="1"/>
      <c r="U424" s="1"/>
      <c r="V424" s="4"/>
      <c r="W424" s="4"/>
      <c r="X424" s="4"/>
      <c r="Y424" s="4"/>
      <c r="Z424" s="4"/>
      <c r="AA424" s="4"/>
      <c r="AB424" s="1"/>
      <c r="AC424" s="1"/>
      <c r="AD424" s="1"/>
      <c r="AE424" s="1"/>
      <c r="AF424" s="1"/>
      <c r="AG424" s="1"/>
      <c r="AH424" s="1"/>
      <c r="AI424" s="1"/>
    </row>
    <row r="425" spans="1:35" s="2" customFormat="1" ht="11.5" x14ac:dyDescent="0.25">
      <c r="A425" s="1"/>
      <c r="B425" s="227"/>
      <c r="C425" s="227"/>
      <c r="D425" s="225"/>
      <c r="E425" s="225"/>
      <c r="F425" s="226"/>
      <c r="G425" s="166"/>
      <c r="H425" s="226"/>
      <c r="I425" s="166"/>
      <c r="J425" s="226"/>
      <c r="K425" s="166"/>
      <c r="L425" s="226"/>
      <c r="M425" s="166"/>
      <c r="N425" s="226"/>
      <c r="O425" s="166"/>
      <c r="P425" s="226"/>
      <c r="Q425" s="166"/>
      <c r="R425" s="226"/>
      <c r="S425" s="1"/>
      <c r="T425" s="1"/>
      <c r="U425" s="1"/>
      <c r="V425" s="4"/>
      <c r="W425" s="4"/>
      <c r="X425" s="4"/>
      <c r="Y425" s="4"/>
      <c r="Z425" s="4"/>
      <c r="AA425" s="4"/>
      <c r="AB425" s="1"/>
      <c r="AC425" s="1"/>
      <c r="AD425" s="1"/>
      <c r="AE425" s="1"/>
      <c r="AF425" s="1"/>
      <c r="AG425" s="1"/>
      <c r="AH425" s="1"/>
      <c r="AI425" s="1"/>
    </row>
    <row r="426" spans="1:35" s="2" customFormat="1" ht="11.5" x14ac:dyDescent="0.25">
      <c r="A426" s="1"/>
      <c r="B426" s="227"/>
      <c r="C426" s="227"/>
      <c r="D426" s="225"/>
      <c r="E426" s="225"/>
      <c r="F426" s="226"/>
      <c r="G426" s="166"/>
      <c r="H426" s="226"/>
      <c r="I426" s="166"/>
      <c r="J426" s="226"/>
      <c r="K426" s="166"/>
      <c r="L426" s="226"/>
      <c r="M426" s="166"/>
      <c r="N426" s="226"/>
      <c r="O426" s="166"/>
      <c r="P426" s="226"/>
      <c r="Q426" s="166"/>
      <c r="R426" s="226"/>
      <c r="S426" s="1"/>
      <c r="T426" s="1"/>
      <c r="U426" s="1"/>
      <c r="V426" s="4"/>
      <c r="W426" s="4"/>
      <c r="X426" s="4"/>
      <c r="Y426" s="4"/>
      <c r="Z426" s="4"/>
      <c r="AA426" s="4"/>
      <c r="AB426" s="1"/>
      <c r="AC426" s="1"/>
      <c r="AD426" s="1"/>
      <c r="AE426" s="1"/>
      <c r="AF426" s="1"/>
      <c r="AG426" s="1"/>
      <c r="AH426" s="1"/>
      <c r="AI426" s="1"/>
    </row>
    <row r="427" spans="1:35" s="2" customFormat="1" ht="11.5" x14ac:dyDescent="0.25">
      <c r="A427" s="1"/>
      <c r="B427" s="227"/>
      <c r="C427" s="227"/>
      <c r="D427" s="225"/>
      <c r="E427" s="225"/>
      <c r="F427" s="226"/>
      <c r="G427" s="166"/>
      <c r="H427" s="226"/>
      <c r="I427" s="166"/>
      <c r="J427" s="226"/>
      <c r="K427" s="166"/>
      <c r="L427" s="226"/>
      <c r="M427" s="166"/>
      <c r="N427" s="226"/>
      <c r="O427" s="166"/>
      <c r="P427" s="226"/>
      <c r="Q427" s="166"/>
      <c r="R427" s="226"/>
      <c r="S427" s="1"/>
      <c r="T427" s="1"/>
      <c r="U427" s="1"/>
      <c r="V427" s="4"/>
      <c r="W427" s="4"/>
      <c r="X427" s="4"/>
      <c r="Y427" s="4"/>
      <c r="Z427" s="4"/>
      <c r="AA427" s="4"/>
      <c r="AB427" s="1"/>
      <c r="AC427" s="1"/>
      <c r="AD427" s="1"/>
      <c r="AE427" s="1"/>
      <c r="AF427" s="1"/>
      <c r="AG427" s="1"/>
      <c r="AH427" s="1"/>
      <c r="AI427" s="1"/>
    </row>
    <row r="428" spans="1:35" s="2" customFormat="1" ht="11.5" x14ac:dyDescent="0.25">
      <c r="A428" s="1"/>
      <c r="B428" s="227"/>
      <c r="C428" s="227"/>
      <c r="D428" s="225"/>
      <c r="E428" s="225"/>
      <c r="F428" s="226"/>
      <c r="G428" s="166"/>
      <c r="H428" s="226"/>
      <c r="I428" s="166"/>
      <c r="J428" s="226"/>
      <c r="K428" s="166"/>
      <c r="L428" s="226"/>
      <c r="M428" s="166"/>
      <c r="N428" s="226"/>
      <c r="O428" s="166"/>
      <c r="P428" s="226"/>
      <c r="Q428" s="166"/>
      <c r="R428" s="226"/>
      <c r="S428" s="1"/>
      <c r="T428" s="1"/>
      <c r="U428" s="1"/>
      <c r="V428" s="4"/>
      <c r="W428" s="4"/>
      <c r="X428" s="4"/>
      <c r="Y428" s="4"/>
      <c r="Z428" s="4"/>
      <c r="AA428" s="4"/>
      <c r="AB428" s="1"/>
      <c r="AC428" s="1"/>
      <c r="AD428" s="1"/>
      <c r="AE428" s="1"/>
      <c r="AF428" s="1"/>
      <c r="AG428" s="1"/>
      <c r="AH428" s="1"/>
      <c r="AI428" s="1"/>
    </row>
    <row r="429" spans="1:35" s="2" customFormat="1" ht="11.5" x14ac:dyDescent="0.25">
      <c r="A429" s="1"/>
      <c r="B429" s="227"/>
      <c r="C429" s="227"/>
      <c r="D429" s="225"/>
      <c r="E429" s="225"/>
      <c r="F429" s="226"/>
      <c r="G429" s="166"/>
      <c r="H429" s="226"/>
      <c r="I429" s="166"/>
      <c r="J429" s="226"/>
      <c r="K429" s="166"/>
      <c r="L429" s="226"/>
      <c r="M429" s="166"/>
      <c r="N429" s="226"/>
      <c r="O429" s="166"/>
      <c r="P429" s="226"/>
      <c r="Q429" s="166"/>
      <c r="R429" s="226"/>
      <c r="S429" s="1"/>
      <c r="T429" s="1"/>
      <c r="U429" s="1"/>
      <c r="V429" s="4"/>
      <c r="W429" s="4"/>
      <c r="X429" s="4"/>
      <c r="Y429" s="4"/>
      <c r="Z429" s="4"/>
      <c r="AA429" s="4"/>
      <c r="AB429" s="1"/>
      <c r="AC429" s="1"/>
      <c r="AD429" s="1"/>
      <c r="AE429" s="1"/>
      <c r="AF429" s="1"/>
      <c r="AG429" s="1"/>
      <c r="AH429" s="1"/>
      <c r="AI429" s="1"/>
    </row>
    <row r="430" spans="1:35" s="2" customFormat="1" ht="11.5" x14ac:dyDescent="0.25">
      <c r="A430" s="1"/>
      <c r="B430" s="227"/>
      <c r="C430" s="227"/>
      <c r="D430" s="225"/>
      <c r="E430" s="225"/>
      <c r="F430" s="226"/>
      <c r="G430" s="166"/>
      <c r="H430" s="226"/>
      <c r="I430" s="166"/>
      <c r="J430" s="226"/>
      <c r="K430" s="166"/>
      <c r="L430" s="226"/>
      <c r="M430" s="166"/>
      <c r="N430" s="226"/>
      <c r="O430" s="166"/>
      <c r="P430" s="226"/>
      <c r="Q430" s="166"/>
      <c r="R430" s="226"/>
      <c r="S430" s="1"/>
      <c r="T430" s="1"/>
      <c r="U430" s="1"/>
      <c r="V430" s="4"/>
      <c r="W430" s="4"/>
      <c r="X430" s="4"/>
      <c r="Y430" s="4"/>
      <c r="Z430" s="4"/>
      <c r="AA430" s="4"/>
      <c r="AB430" s="1"/>
      <c r="AC430" s="1"/>
      <c r="AD430" s="1"/>
      <c r="AE430" s="1"/>
      <c r="AF430" s="1"/>
      <c r="AG430" s="1"/>
      <c r="AH430" s="1"/>
      <c r="AI430" s="1"/>
    </row>
    <row r="431" spans="1:35" s="2" customFormat="1" ht="11.5" x14ac:dyDescent="0.25">
      <c r="A431" s="1"/>
      <c r="B431" s="227"/>
      <c r="C431" s="227"/>
      <c r="D431" s="225"/>
      <c r="E431" s="225"/>
      <c r="F431" s="226"/>
      <c r="G431" s="166"/>
      <c r="H431" s="226"/>
      <c r="I431" s="166"/>
      <c r="J431" s="226"/>
      <c r="K431" s="166"/>
      <c r="L431" s="226"/>
      <c r="M431" s="166"/>
      <c r="N431" s="226"/>
      <c r="O431" s="166"/>
      <c r="P431" s="226"/>
      <c r="Q431" s="166"/>
      <c r="R431" s="226"/>
      <c r="S431" s="1"/>
      <c r="T431" s="1"/>
      <c r="U431" s="1"/>
      <c r="V431" s="4"/>
      <c r="W431" s="4"/>
      <c r="X431" s="4"/>
      <c r="Y431" s="4"/>
      <c r="Z431" s="4"/>
      <c r="AA431" s="4"/>
      <c r="AB431" s="1"/>
      <c r="AC431" s="1"/>
      <c r="AD431" s="1"/>
      <c r="AE431" s="1"/>
      <c r="AF431" s="1"/>
      <c r="AG431" s="1"/>
      <c r="AH431" s="1"/>
      <c r="AI431" s="1"/>
    </row>
    <row r="432" spans="1:35" s="2" customFormat="1" ht="11.5" x14ac:dyDescent="0.25">
      <c r="A432" s="1"/>
      <c r="B432" s="227"/>
      <c r="C432" s="227"/>
      <c r="D432" s="225"/>
      <c r="E432" s="225"/>
      <c r="F432" s="226"/>
      <c r="G432" s="166"/>
      <c r="H432" s="226"/>
      <c r="I432" s="166"/>
      <c r="J432" s="226"/>
      <c r="K432" s="166"/>
      <c r="L432" s="226"/>
      <c r="M432" s="166"/>
      <c r="N432" s="226"/>
      <c r="O432" s="166"/>
      <c r="P432" s="226"/>
      <c r="Q432" s="166"/>
      <c r="R432" s="226"/>
      <c r="S432" s="1"/>
      <c r="T432" s="1"/>
      <c r="U432" s="1"/>
      <c r="V432" s="4"/>
      <c r="W432" s="4"/>
      <c r="X432" s="4"/>
      <c r="Y432" s="4"/>
      <c r="Z432" s="4"/>
      <c r="AA432" s="4"/>
      <c r="AB432" s="1"/>
      <c r="AC432" s="1"/>
      <c r="AD432" s="1"/>
      <c r="AE432" s="1"/>
      <c r="AF432" s="1"/>
      <c r="AG432" s="1"/>
      <c r="AH432" s="1"/>
      <c r="AI432" s="1"/>
    </row>
    <row r="433" spans="1:35" s="2" customFormat="1" ht="11.5" x14ac:dyDescent="0.25">
      <c r="A433" s="1"/>
      <c r="B433" s="227"/>
      <c r="C433" s="227"/>
      <c r="D433" s="225"/>
      <c r="E433" s="225"/>
      <c r="F433" s="226"/>
      <c r="G433" s="166"/>
      <c r="H433" s="226"/>
      <c r="I433" s="166"/>
      <c r="J433" s="226"/>
      <c r="K433" s="166"/>
      <c r="L433" s="226"/>
      <c r="M433" s="166"/>
      <c r="N433" s="226"/>
      <c r="O433" s="166"/>
      <c r="P433" s="226"/>
      <c r="Q433" s="166"/>
      <c r="R433" s="226"/>
      <c r="S433" s="1"/>
      <c r="T433" s="1"/>
      <c r="U433" s="1"/>
      <c r="V433" s="4"/>
      <c r="W433" s="4"/>
      <c r="X433" s="4"/>
      <c r="Y433" s="4"/>
      <c r="Z433" s="4"/>
      <c r="AA433" s="4"/>
      <c r="AB433" s="1"/>
      <c r="AC433" s="1"/>
      <c r="AD433" s="1"/>
      <c r="AE433" s="1"/>
      <c r="AF433" s="1"/>
      <c r="AG433" s="1"/>
      <c r="AH433" s="1"/>
      <c r="AI433" s="1"/>
    </row>
    <row r="434" spans="1:35" s="2" customFormat="1" ht="11.5" x14ac:dyDescent="0.25">
      <c r="A434" s="1"/>
      <c r="B434" s="227"/>
      <c r="C434" s="227"/>
      <c r="D434" s="225"/>
      <c r="E434" s="225"/>
      <c r="F434" s="226"/>
      <c r="G434" s="166"/>
      <c r="H434" s="226"/>
      <c r="I434" s="166"/>
      <c r="J434" s="226"/>
      <c r="K434" s="166"/>
      <c r="L434" s="226"/>
      <c r="M434" s="166"/>
      <c r="N434" s="226"/>
      <c r="O434" s="166"/>
      <c r="P434" s="226"/>
      <c r="Q434" s="166"/>
      <c r="R434" s="226"/>
      <c r="S434" s="1"/>
      <c r="T434" s="1"/>
      <c r="U434" s="1"/>
      <c r="V434" s="4"/>
      <c r="W434" s="4"/>
      <c r="X434" s="4"/>
      <c r="Y434" s="4"/>
      <c r="Z434" s="4"/>
      <c r="AA434" s="4"/>
      <c r="AB434" s="1"/>
      <c r="AC434" s="1"/>
      <c r="AD434" s="1"/>
      <c r="AE434" s="1"/>
      <c r="AF434" s="1"/>
      <c r="AG434" s="1"/>
      <c r="AH434" s="1"/>
      <c r="AI434" s="1"/>
    </row>
    <row r="435" spans="1:35" s="2" customFormat="1" ht="11.5" x14ac:dyDescent="0.25">
      <c r="A435" s="1"/>
      <c r="B435" s="227"/>
      <c r="C435" s="227"/>
      <c r="D435" s="225"/>
      <c r="E435" s="225"/>
      <c r="F435" s="226"/>
      <c r="G435" s="166"/>
      <c r="H435" s="226"/>
      <c r="I435" s="166"/>
      <c r="J435" s="226"/>
      <c r="K435" s="166"/>
      <c r="L435" s="226"/>
      <c r="M435" s="166"/>
      <c r="N435" s="226"/>
      <c r="O435" s="166"/>
      <c r="P435" s="226"/>
      <c r="Q435" s="166"/>
      <c r="R435" s="226"/>
      <c r="S435" s="1"/>
      <c r="T435" s="1"/>
      <c r="U435" s="1"/>
      <c r="V435" s="4"/>
      <c r="W435" s="4"/>
      <c r="X435" s="4"/>
      <c r="Y435" s="4"/>
      <c r="Z435" s="4"/>
      <c r="AA435" s="4"/>
      <c r="AB435" s="1"/>
      <c r="AC435" s="1"/>
      <c r="AD435" s="1"/>
      <c r="AE435" s="1"/>
      <c r="AF435" s="1"/>
      <c r="AG435" s="1"/>
      <c r="AH435" s="1"/>
      <c r="AI435" s="1"/>
    </row>
    <row r="436" spans="1:35" s="2" customFormat="1" ht="11.5" x14ac:dyDescent="0.25">
      <c r="A436" s="1"/>
      <c r="B436" s="227"/>
      <c r="C436" s="227"/>
      <c r="D436" s="225"/>
      <c r="E436" s="225"/>
      <c r="F436" s="226"/>
      <c r="G436" s="166"/>
      <c r="H436" s="226"/>
      <c r="I436" s="166"/>
      <c r="J436" s="226"/>
      <c r="K436" s="166"/>
      <c r="L436" s="226"/>
      <c r="M436" s="166"/>
      <c r="N436" s="226"/>
      <c r="O436" s="166"/>
      <c r="P436" s="226"/>
      <c r="Q436" s="166"/>
      <c r="R436" s="226"/>
      <c r="S436" s="1"/>
      <c r="T436" s="1"/>
      <c r="U436" s="1"/>
      <c r="V436" s="4"/>
      <c r="W436" s="4"/>
      <c r="X436" s="4"/>
      <c r="Y436" s="4"/>
      <c r="Z436" s="4"/>
      <c r="AA436" s="4"/>
      <c r="AB436" s="1"/>
      <c r="AC436" s="1"/>
      <c r="AD436" s="1"/>
      <c r="AE436" s="1"/>
      <c r="AF436" s="1"/>
      <c r="AG436" s="1"/>
      <c r="AH436" s="1"/>
      <c r="AI436" s="1"/>
    </row>
    <row r="437" spans="1:35" s="2" customFormat="1" ht="11.5" x14ac:dyDescent="0.25">
      <c r="A437" s="1"/>
      <c r="B437" s="227"/>
      <c r="C437" s="227"/>
      <c r="D437" s="225"/>
      <c r="E437" s="225"/>
      <c r="F437" s="226"/>
      <c r="G437" s="166"/>
      <c r="H437" s="226"/>
      <c r="I437" s="166"/>
      <c r="J437" s="226"/>
      <c r="K437" s="166"/>
      <c r="L437" s="226"/>
      <c r="M437" s="166"/>
      <c r="N437" s="226"/>
      <c r="O437" s="166"/>
      <c r="P437" s="226"/>
      <c r="Q437" s="166"/>
      <c r="R437" s="226"/>
      <c r="S437" s="1"/>
      <c r="T437" s="1"/>
      <c r="U437" s="1"/>
      <c r="V437" s="4"/>
      <c r="W437" s="4"/>
      <c r="X437" s="4"/>
      <c r="Y437" s="4"/>
      <c r="Z437" s="4"/>
      <c r="AA437" s="4"/>
      <c r="AB437" s="1"/>
      <c r="AC437" s="1"/>
      <c r="AD437" s="1"/>
      <c r="AE437" s="1"/>
      <c r="AF437" s="1"/>
      <c r="AG437" s="1"/>
      <c r="AH437" s="1"/>
      <c r="AI437" s="1"/>
    </row>
    <row r="438" spans="1:35" s="2" customFormat="1" ht="11.5" x14ac:dyDescent="0.25">
      <c r="A438" s="1"/>
      <c r="B438" s="227"/>
      <c r="C438" s="227"/>
      <c r="D438" s="225"/>
      <c r="E438" s="225"/>
      <c r="F438" s="226"/>
      <c r="G438" s="166"/>
      <c r="H438" s="226"/>
      <c r="I438" s="166"/>
      <c r="J438" s="226"/>
      <c r="K438" s="166"/>
      <c r="L438" s="226"/>
      <c r="M438" s="166"/>
      <c r="N438" s="226"/>
      <c r="O438" s="166"/>
      <c r="P438" s="226"/>
      <c r="Q438" s="166"/>
      <c r="R438" s="226"/>
      <c r="S438" s="1"/>
      <c r="T438" s="1"/>
      <c r="U438" s="1"/>
      <c r="V438" s="4"/>
      <c r="W438" s="4"/>
      <c r="X438" s="4"/>
      <c r="Y438" s="4"/>
      <c r="Z438" s="4"/>
      <c r="AA438" s="4"/>
      <c r="AB438" s="1"/>
      <c r="AC438" s="1"/>
      <c r="AD438" s="1"/>
      <c r="AE438" s="1"/>
      <c r="AF438" s="1"/>
      <c r="AG438" s="1"/>
      <c r="AH438" s="1"/>
      <c r="AI438" s="1"/>
    </row>
    <row r="439" spans="1:35" s="2" customFormat="1" ht="11.5" x14ac:dyDescent="0.25">
      <c r="A439" s="1"/>
      <c r="B439" s="227"/>
      <c r="C439" s="227"/>
      <c r="D439" s="225"/>
      <c r="E439" s="225"/>
      <c r="F439" s="226"/>
      <c r="G439" s="166"/>
      <c r="H439" s="226"/>
      <c r="I439" s="166"/>
      <c r="J439" s="226"/>
      <c r="K439" s="166"/>
      <c r="L439" s="226"/>
      <c r="M439" s="166"/>
      <c r="N439" s="226"/>
      <c r="O439" s="166"/>
      <c r="P439" s="226"/>
      <c r="Q439" s="166"/>
      <c r="R439" s="226"/>
      <c r="S439" s="1"/>
      <c r="T439" s="1"/>
      <c r="U439" s="1"/>
      <c r="V439" s="4"/>
      <c r="W439" s="4"/>
      <c r="X439" s="4"/>
      <c r="Y439" s="4"/>
      <c r="Z439" s="4"/>
      <c r="AA439" s="4"/>
      <c r="AB439" s="1"/>
      <c r="AC439" s="1"/>
      <c r="AD439" s="1"/>
      <c r="AE439" s="1"/>
      <c r="AF439" s="1"/>
      <c r="AG439" s="1"/>
      <c r="AH439" s="1"/>
      <c r="AI439" s="1"/>
    </row>
    <row r="440" spans="1:35" s="2" customFormat="1" ht="11.5" x14ac:dyDescent="0.25">
      <c r="A440" s="1"/>
      <c r="B440" s="227"/>
      <c r="C440" s="227"/>
      <c r="D440" s="225"/>
      <c r="E440" s="225"/>
      <c r="F440" s="226"/>
      <c r="G440" s="166"/>
      <c r="H440" s="226"/>
      <c r="I440" s="166"/>
      <c r="J440" s="226"/>
      <c r="K440" s="166"/>
      <c r="L440" s="226"/>
      <c r="M440" s="166"/>
      <c r="N440" s="226"/>
      <c r="O440" s="166"/>
      <c r="P440" s="226"/>
      <c r="Q440" s="166"/>
      <c r="R440" s="226"/>
      <c r="S440" s="1"/>
      <c r="T440" s="1"/>
      <c r="U440" s="1"/>
      <c r="V440" s="4"/>
      <c r="W440" s="4"/>
      <c r="X440" s="4"/>
      <c r="Y440" s="4"/>
      <c r="Z440" s="4"/>
      <c r="AA440" s="4"/>
      <c r="AB440" s="1"/>
      <c r="AC440" s="1"/>
      <c r="AD440" s="1"/>
      <c r="AE440" s="1"/>
      <c r="AF440" s="1"/>
      <c r="AG440" s="1"/>
      <c r="AH440" s="1"/>
      <c r="AI440" s="1"/>
    </row>
    <row r="441" spans="1:35" s="2" customFormat="1" ht="11.5" x14ac:dyDescent="0.25">
      <c r="A441" s="1"/>
      <c r="B441" s="227"/>
      <c r="C441" s="227"/>
      <c r="D441" s="225"/>
      <c r="E441" s="225"/>
      <c r="F441" s="226"/>
      <c r="G441" s="166"/>
      <c r="H441" s="226"/>
      <c r="I441" s="166"/>
      <c r="J441" s="226"/>
      <c r="K441" s="166"/>
      <c r="L441" s="226"/>
      <c r="M441" s="166"/>
      <c r="N441" s="226"/>
      <c r="O441" s="166"/>
      <c r="P441" s="226"/>
      <c r="Q441" s="166"/>
      <c r="R441" s="226"/>
      <c r="S441" s="1"/>
      <c r="T441" s="1"/>
      <c r="U441" s="1"/>
      <c r="V441" s="4"/>
      <c r="W441" s="4"/>
      <c r="X441" s="4"/>
      <c r="Y441" s="4"/>
      <c r="Z441" s="4"/>
      <c r="AA441" s="4"/>
      <c r="AB441" s="1"/>
      <c r="AC441" s="1"/>
      <c r="AD441" s="1"/>
      <c r="AE441" s="1"/>
      <c r="AF441" s="1"/>
      <c r="AG441" s="1"/>
      <c r="AH441" s="1"/>
      <c r="AI441" s="1"/>
    </row>
    <row r="442" spans="1:35" s="2" customFormat="1" ht="11.5" x14ac:dyDescent="0.25">
      <c r="A442" s="1"/>
      <c r="B442" s="227"/>
      <c r="C442" s="227"/>
      <c r="D442" s="225"/>
      <c r="E442" s="225"/>
      <c r="F442" s="226"/>
      <c r="G442" s="166"/>
      <c r="H442" s="226"/>
      <c r="I442" s="166"/>
      <c r="J442" s="226"/>
      <c r="K442" s="166"/>
      <c r="L442" s="226"/>
      <c r="M442" s="166"/>
      <c r="N442" s="226"/>
      <c r="O442" s="166"/>
      <c r="P442" s="226"/>
      <c r="Q442" s="166"/>
      <c r="R442" s="226"/>
      <c r="S442" s="1"/>
      <c r="T442" s="1"/>
      <c r="U442" s="1"/>
      <c r="V442" s="4"/>
      <c r="W442" s="4"/>
      <c r="X442" s="4"/>
      <c r="Y442" s="4"/>
      <c r="Z442" s="4"/>
      <c r="AA442" s="4"/>
      <c r="AB442" s="1"/>
      <c r="AC442" s="1"/>
      <c r="AD442" s="1"/>
      <c r="AE442" s="1"/>
      <c r="AF442" s="1"/>
      <c r="AG442" s="1"/>
      <c r="AH442" s="1"/>
      <c r="AI442" s="1"/>
    </row>
    <row r="443" spans="1:35" s="2" customFormat="1" ht="11.5" x14ac:dyDescent="0.25">
      <c r="A443" s="1"/>
      <c r="B443" s="227"/>
      <c r="C443" s="227"/>
      <c r="D443" s="225"/>
      <c r="E443" s="225"/>
      <c r="F443" s="226"/>
      <c r="G443" s="166"/>
      <c r="H443" s="226"/>
      <c r="I443" s="166"/>
      <c r="J443" s="226"/>
      <c r="K443" s="166"/>
      <c r="L443" s="226"/>
      <c r="M443" s="166"/>
      <c r="N443" s="226"/>
      <c r="O443" s="166"/>
      <c r="P443" s="226"/>
      <c r="Q443" s="166"/>
      <c r="R443" s="226"/>
      <c r="S443" s="1"/>
      <c r="T443" s="1"/>
      <c r="U443" s="1"/>
      <c r="V443" s="4"/>
      <c r="W443" s="4"/>
      <c r="X443" s="4"/>
      <c r="Y443" s="4"/>
      <c r="Z443" s="4"/>
      <c r="AA443" s="4"/>
      <c r="AB443" s="1"/>
      <c r="AC443" s="1"/>
      <c r="AD443" s="1"/>
      <c r="AE443" s="1"/>
      <c r="AF443" s="1"/>
      <c r="AG443" s="1"/>
      <c r="AH443" s="1"/>
      <c r="AI443" s="1"/>
    </row>
    <row r="444" spans="1:35" s="2" customFormat="1" ht="11.5" x14ac:dyDescent="0.25">
      <c r="A444" s="1"/>
      <c r="B444" s="227"/>
      <c r="C444" s="227"/>
      <c r="D444" s="225"/>
      <c r="E444" s="225"/>
      <c r="F444" s="226"/>
      <c r="G444" s="166"/>
      <c r="H444" s="226"/>
      <c r="I444" s="166"/>
      <c r="J444" s="226"/>
      <c r="K444" s="166"/>
      <c r="L444" s="226"/>
      <c r="M444" s="166"/>
      <c r="N444" s="226"/>
      <c r="O444" s="166"/>
      <c r="P444" s="226"/>
      <c r="Q444" s="166"/>
      <c r="R444" s="226"/>
      <c r="S444" s="1"/>
      <c r="T444" s="1"/>
      <c r="U444" s="1"/>
      <c r="V444" s="4"/>
      <c r="W444" s="4"/>
      <c r="X444" s="4"/>
      <c r="Y444" s="4"/>
      <c r="Z444" s="4"/>
      <c r="AA444" s="4"/>
      <c r="AB444" s="1"/>
      <c r="AC444" s="1"/>
      <c r="AD444" s="1"/>
      <c r="AE444" s="1"/>
      <c r="AF444" s="1"/>
      <c r="AG444" s="1"/>
      <c r="AH444" s="1"/>
      <c r="AI444" s="1"/>
    </row>
    <row r="445" spans="1:35" s="2" customFormat="1" ht="11.5" x14ac:dyDescent="0.25">
      <c r="A445" s="1"/>
      <c r="B445" s="227"/>
      <c r="C445" s="227"/>
      <c r="D445" s="225"/>
      <c r="E445" s="225"/>
      <c r="F445" s="226"/>
      <c r="G445" s="166"/>
      <c r="H445" s="226"/>
      <c r="I445" s="166"/>
      <c r="J445" s="226"/>
      <c r="K445" s="166"/>
      <c r="L445" s="226"/>
      <c r="M445" s="166"/>
      <c r="N445" s="226"/>
      <c r="O445" s="166"/>
      <c r="P445" s="226"/>
      <c r="Q445" s="166"/>
      <c r="R445" s="226"/>
      <c r="S445" s="1"/>
      <c r="T445" s="1"/>
      <c r="U445" s="1"/>
      <c r="V445" s="4"/>
      <c r="W445" s="4"/>
      <c r="X445" s="4"/>
      <c r="Y445" s="4"/>
      <c r="Z445" s="4"/>
      <c r="AA445" s="4"/>
      <c r="AB445" s="1"/>
      <c r="AC445" s="1"/>
      <c r="AD445" s="1"/>
      <c r="AE445" s="1"/>
      <c r="AF445" s="1"/>
      <c r="AG445" s="1"/>
      <c r="AH445" s="1"/>
      <c r="AI445" s="1"/>
    </row>
    <row r="446" spans="1:35" s="2" customFormat="1" ht="11.5" x14ac:dyDescent="0.25">
      <c r="A446" s="1"/>
      <c r="B446" s="227"/>
      <c r="C446" s="227"/>
      <c r="D446" s="225"/>
      <c r="E446" s="225"/>
      <c r="F446" s="226"/>
      <c r="G446" s="166"/>
      <c r="H446" s="226"/>
      <c r="I446" s="166"/>
      <c r="J446" s="226"/>
      <c r="K446" s="166"/>
      <c r="L446" s="226"/>
      <c r="M446" s="166"/>
      <c r="N446" s="226"/>
      <c r="O446" s="166"/>
      <c r="P446" s="226"/>
      <c r="Q446" s="166"/>
      <c r="R446" s="226"/>
      <c r="S446" s="1"/>
      <c r="T446" s="1"/>
      <c r="U446" s="1"/>
      <c r="V446" s="4"/>
      <c r="W446" s="4"/>
      <c r="X446" s="4"/>
      <c r="Y446" s="4"/>
      <c r="Z446" s="4"/>
      <c r="AA446" s="4"/>
      <c r="AB446" s="1"/>
      <c r="AC446" s="1"/>
      <c r="AD446" s="1"/>
      <c r="AE446" s="1"/>
      <c r="AF446" s="1"/>
      <c r="AG446" s="1"/>
      <c r="AH446" s="1"/>
      <c r="AI446" s="1"/>
    </row>
    <row r="447" spans="1:35" s="2" customFormat="1" ht="11.5" x14ac:dyDescent="0.25">
      <c r="A447" s="1"/>
      <c r="B447" s="227"/>
      <c r="C447" s="227"/>
      <c r="D447" s="225"/>
      <c r="E447" s="225"/>
      <c r="F447" s="226"/>
      <c r="G447" s="166"/>
      <c r="H447" s="226"/>
      <c r="I447" s="166"/>
      <c r="J447" s="226"/>
      <c r="K447" s="166"/>
      <c r="L447" s="226"/>
      <c r="M447" s="166"/>
      <c r="N447" s="226"/>
      <c r="O447" s="166"/>
      <c r="P447" s="226"/>
      <c r="Q447" s="166"/>
      <c r="R447" s="226"/>
      <c r="S447" s="1"/>
      <c r="T447" s="1"/>
      <c r="U447" s="1"/>
      <c r="V447" s="4"/>
      <c r="W447" s="4"/>
      <c r="X447" s="4"/>
      <c r="Y447" s="4"/>
      <c r="Z447" s="4"/>
      <c r="AA447" s="4"/>
      <c r="AB447" s="1"/>
      <c r="AC447" s="1"/>
      <c r="AD447" s="1"/>
      <c r="AE447" s="1"/>
      <c r="AF447" s="1"/>
      <c r="AG447" s="1"/>
      <c r="AH447" s="1"/>
      <c r="AI447" s="1"/>
    </row>
    <row r="448" spans="1:35" s="2" customFormat="1" ht="11.5" x14ac:dyDescent="0.25">
      <c r="A448" s="1"/>
      <c r="B448" s="227"/>
      <c r="C448" s="227"/>
      <c r="D448" s="225"/>
      <c r="E448" s="225"/>
      <c r="F448" s="226"/>
      <c r="G448" s="166"/>
      <c r="H448" s="226"/>
      <c r="I448" s="166"/>
      <c r="J448" s="226"/>
      <c r="K448" s="166"/>
      <c r="L448" s="226"/>
      <c r="M448" s="166"/>
      <c r="N448" s="226"/>
      <c r="O448" s="166"/>
      <c r="P448" s="226"/>
      <c r="Q448" s="166"/>
      <c r="R448" s="226"/>
      <c r="S448" s="1"/>
      <c r="T448" s="1"/>
      <c r="U448" s="1"/>
      <c r="V448" s="4"/>
      <c r="W448" s="4"/>
      <c r="X448" s="4"/>
      <c r="Y448" s="4"/>
      <c r="Z448" s="4"/>
      <c r="AA448" s="4"/>
      <c r="AB448" s="1"/>
      <c r="AC448" s="1"/>
      <c r="AD448" s="1"/>
      <c r="AE448" s="1"/>
      <c r="AF448" s="1"/>
      <c r="AG448" s="1"/>
      <c r="AH448" s="1"/>
      <c r="AI448" s="1"/>
    </row>
    <row r="449" spans="1:35" s="2" customFormat="1" ht="11.5" x14ac:dyDescent="0.25">
      <c r="A449" s="1"/>
      <c r="B449" s="227"/>
      <c r="C449" s="227"/>
      <c r="D449" s="225"/>
      <c r="E449" s="225"/>
      <c r="F449" s="226"/>
      <c r="G449" s="166"/>
      <c r="H449" s="226"/>
      <c r="I449" s="166"/>
      <c r="J449" s="226"/>
      <c r="K449" s="166"/>
      <c r="L449" s="226"/>
      <c r="M449" s="166"/>
      <c r="N449" s="226"/>
      <c r="O449" s="166"/>
      <c r="P449" s="226"/>
      <c r="Q449" s="166"/>
      <c r="R449" s="226"/>
      <c r="S449" s="1"/>
      <c r="T449" s="1"/>
      <c r="U449" s="1"/>
      <c r="V449" s="4"/>
      <c r="W449" s="4"/>
      <c r="X449" s="4"/>
      <c r="Y449" s="4"/>
      <c r="Z449" s="4"/>
      <c r="AA449" s="4"/>
      <c r="AB449" s="1"/>
      <c r="AC449" s="1"/>
      <c r="AD449" s="1"/>
      <c r="AE449" s="1"/>
      <c r="AF449" s="1"/>
      <c r="AG449" s="1"/>
      <c r="AH449" s="1"/>
      <c r="AI449" s="1"/>
    </row>
    <row r="450" spans="1:35" s="2" customFormat="1" ht="11.5" x14ac:dyDescent="0.25">
      <c r="A450" s="1"/>
      <c r="B450" s="227"/>
      <c r="C450" s="227"/>
      <c r="D450" s="225"/>
      <c r="E450" s="225"/>
      <c r="F450" s="226"/>
      <c r="G450" s="166"/>
      <c r="H450" s="226"/>
      <c r="I450" s="166"/>
      <c r="J450" s="226"/>
      <c r="K450" s="166"/>
      <c r="L450" s="226"/>
      <c r="M450" s="166"/>
      <c r="N450" s="226"/>
      <c r="O450" s="166"/>
      <c r="P450" s="226"/>
      <c r="Q450" s="166"/>
      <c r="R450" s="226"/>
      <c r="S450" s="1"/>
      <c r="T450" s="1"/>
      <c r="U450" s="1"/>
      <c r="V450" s="4"/>
      <c r="W450" s="4"/>
      <c r="X450" s="4"/>
      <c r="Y450" s="4"/>
      <c r="Z450" s="4"/>
      <c r="AA450" s="4"/>
      <c r="AB450" s="1"/>
      <c r="AC450" s="1"/>
      <c r="AD450" s="1"/>
      <c r="AE450" s="1"/>
      <c r="AF450" s="1"/>
      <c r="AG450" s="1"/>
      <c r="AH450" s="1"/>
      <c r="AI450" s="1"/>
    </row>
    <row r="451" spans="1:35" s="2" customFormat="1" ht="11.5" x14ac:dyDescent="0.25">
      <c r="A451" s="1"/>
      <c r="B451" s="227"/>
      <c r="C451" s="227"/>
      <c r="D451" s="225"/>
      <c r="E451" s="225"/>
      <c r="F451" s="226"/>
      <c r="G451" s="166"/>
      <c r="H451" s="226"/>
      <c r="I451" s="166"/>
      <c r="J451" s="226"/>
      <c r="K451" s="166"/>
      <c r="L451" s="226"/>
      <c r="M451" s="166"/>
      <c r="N451" s="226"/>
      <c r="O451" s="166"/>
      <c r="P451" s="226"/>
      <c r="Q451" s="166"/>
      <c r="R451" s="226"/>
      <c r="S451" s="1"/>
      <c r="T451" s="1"/>
      <c r="U451" s="1"/>
      <c r="V451" s="4"/>
      <c r="W451" s="4"/>
      <c r="X451" s="4"/>
      <c r="Y451" s="4"/>
      <c r="Z451" s="4"/>
      <c r="AA451" s="4"/>
      <c r="AB451" s="1"/>
      <c r="AC451" s="1"/>
      <c r="AD451" s="1"/>
      <c r="AE451" s="1"/>
      <c r="AF451" s="1"/>
      <c r="AG451" s="1"/>
      <c r="AH451" s="1"/>
      <c r="AI451" s="1"/>
    </row>
    <row r="452" spans="1:35" s="2" customFormat="1" ht="11.5" x14ac:dyDescent="0.25">
      <c r="A452" s="1"/>
      <c r="B452" s="227"/>
      <c r="C452" s="227"/>
      <c r="D452" s="225"/>
      <c r="E452" s="225"/>
      <c r="F452" s="226"/>
      <c r="G452" s="166"/>
      <c r="H452" s="226"/>
      <c r="I452" s="166"/>
      <c r="J452" s="226"/>
      <c r="K452" s="166"/>
      <c r="L452" s="226"/>
      <c r="M452" s="166"/>
      <c r="N452" s="226"/>
      <c r="O452" s="166"/>
      <c r="P452" s="226"/>
      <c r="Q452" s="166"/>
      <c r="R452" s="226"/>
      <c r="S452" s="1"/>
      <c r="T452" s="1"/>
      <c r="U452" s="1"/>
      <c r="V452" s="4"/>
      <c r="W452" s="4"/>
      <c r="X452" s="4"/>
      <c r="Y452" s="4"/>
      <c r="Z452" s="4"/>
      <c r="AA452" s="4"/>
      <c r="AB452" s="1"/>
      <c r="AC452" s="1"/>
      <c r="AD452" s="1"/>
      <c r="AE452" s="1"/>
      <c r="AF452" s="1"/>
      <c r="AG452" s="1"/>
      <c r="AH452" s="1"/>
      <c r="AI452" s="1"/>
    </row>
    <row r="453" spans="1:35" s="2" customFormat="1" ht="11.5" x14ac:dyDescent="0.25">
      <c r="A453" s="1"/>
      <c r="B453" s="227"/>
      <c r="C453" s="227"/>
      <c r="D453" s="225"/>
      <c r="E453" s="225"/>
      <c r="F453" s="226"/>
      <c r="G453" s="166"/>
      <c r="H453" s="226"/>
      <c r="I453" s="166"/>
      <c r="J453" s="226"/>
      <c r="K453" s="166"/>
      <c r="L453" s="226"/>
      <c r="M453" s="166"/>
      <c r="N453" s="226"/>
      <c r="O453" s="166"/>
      <c r="P453" s="226"/>
      <c r="Q453" s="166"/>
      <c r="R453" s="226"/>
      <c r="S453" s="1"/>
      <c r="T453" s="1"/>
      <c r="U453" s="1"/>
      <c r="V453" s="4"/>
      <c r="W453" s="4"/>
      <c r="X453" s="4"/>
      <c r="Y453" s="4"/>
      <c r="Z453" s="4"/>
      <c r="AA453" s="4"/>
      <c r="AB453" s="1"/>
      <c r="AC453" s="1"/>
      <c r="AD453" s="1"/>
      <c r="AE453" s="1"/>
      <c r="AF453" s="1"/>
      <c r="AG453" s="1"/>
      <c r="AH453" s="1"/>
      <c r="AI453" s="1"/>
    </row>
    <row r="454" spans="1:35" s="2" customFormat="1" ht="11.5" x14ac:dyDescent="0.25">
      <c r="A454" s="1"/>
      <c r="B454" s="227"/>
      <c r="C454" s="227"/>
      <c r="D454" s="225"/>
      <c r="E454" s="225"/>
      <c r="F454" s="226"/>
      <c r="G454" s="166"/>
      <c r="H454" s="226"/>
      <c r="I454" s="166"/>
      <c r="J454" s="226"/>
      <c r="K454" s="166"/>
      <c r="L454" s="226"/>
      <c r="M454" s="166"/>
      <c r="N454" s="226"/>
      <c r="O454" s="166"/>
      <c r="P454" s="226"/>
      <c r="Q454" s="166"/>
      <c r="R454" s="226"/>
      <c r="S454" s="1"/>
      <c r="T454" s="1"/>
      <c r="U454" s="1"/>
      <c r="V454" s="4"/>
      <c r="W454" s="4"/>
      <c r="X454" s="4"/>
      <c r="Y454" s="4"/>
      <c r="Z454" s="4"/>
      <c r="AA454" s="4"/>
      <c r="AB454" s="1"/>
      <c r="AC454" s="1"/>
      <c r="AD454" s="1"/>
      <c r="AE454" s="1"/>
      <c r="AF454" s="1"/>
      <c r="AG454" s="1"/>
      <c r="AH454" s="1"/>
      <c r="AI454" s="1"/>
    </row>
    <row r="455" spans="1:35" s="2" customFormat="1" ht="11.5" x14ac:dyDescent="0.25">
      <c r="A455" s="1"/>
      <c r="B455" s="227"/>
      <c r="C455" s="227"/>
      <c r="D455" s="225"/>
      <c r="E455" s="225"/>
      <c r="F455" s="226"/>
      <c r="G455" s="166"/>
      <c r="H455" s="226"/>
      <c r="I455" s="166"/>
      <c r="J455" s="226"/>
      <c r="K455" s="166"/>
      <c r="L455" s="226"/>
      <c r="M455" s="166"/>
      <c r="N455" s="226"/>
      <c r="O455" s="166"/>
      <c r="P455" s="226"/>
      <c r="Q455" s="166"/>
      <c r="R455" s="226"/>
      <c r="S455" s="1"/>
      <c r="T455" s="1"/>
      <c r="U455" s="1"/>
      <c r="V455" s="4"/>
      <c r="W455" s="4"/>
      <c r="X455" s="4"/>
      <c r="Y455" s="4"/>
      <c r="Z455" s="4"/>
      <c r="AA455" s="4"/>
      <c r="AB455" s="1"/>
      <c r="AC455" s="1"/>
      <c r="AD455" s="1"/>
      <c r="AE455" s="1"/>
      <c r="AF455" s="1"/>
      <c r="AG455" s="1"/>
      <c r="AH455" s="1"/>
      <c r="AI455" s="1"/>
    </row>
    <row r="456" spans="1:35" s="2" customFormat="1" ht="11.5" x14ac:dyDescent="0.25">
      <c r="A456" s="1"/>
      <c r="B456" s="227"/>
      <c r="C456" s="227"/>
      <c r="D456" s="225"/>
      <c r="E456" s="225"/>
      <c r="F456" s="226"/>
      <c r="G456" s="166"/>
      <c r="H456" s="226"/>
      <c r="I456" s="166"/>
      <c r="J456" s="226"/>
      <c r="K456" s="166"/>
      <c r="L456" s="226"/>
      <c r="M456" s="166"/>
      <c r="N456" s="226"/>
      <c r="O456" s="166"/>
      <c r="P456" s="226"/>
      <c r="Q456" s="166"/>
      <c r="R456" s="226"/>
      <c r="S456" s="1"/>
      <c r="T456" s="1"/>
      <c r="U456" s="1"/>
      <c r="V456" s="4"/>
      <c r="W456" s="4"/>
      <c r="X456" s="4"/>
      <c r="Y456" s="4"/>
      <c r="Z456" s="4"/>
      <c r="AA456" s="4"/>
      <c r="AB456" s="1"/>
      <c r="AC456" s="1"/>
      <c r="AD456" s="1"/>
      <c r="AE456" s="1"/>
      <c r="AF456" s="1"/>
      <c r="AG456" s="1"/>
      <c r="AH456" s="1"/>
      <c r="AI456" s="1"/>
    </row>
    <row r="457" spans="1:35" s="2" customFormat="1" ht="11.5" x14ac:dyDescent="0.25">
      <c r="A457" s="1"/>
      <c r="B457" s="227"/>
      <c r="C457" s="227"/>
      <c r="D457" s="225"/>
      <c r="E457" s="225"/>
      <c r="F457" s="226"/>
      <c r="G457" s="166"/>
      <c r="H457" s="226"/>
      <c r="I457" s="166"/>
      <c r="J457" s="226"/>
      <c r="K457" s="166"/>
      <c r="L457" s="226"/>
      <c r="M457" s="166"/>
      <c r="N457" s="226"/>
      <c r="O457" s="166"/>
      <c r="P457" s="226"/>
      <c r="Q457" s="166"/>
      <c r="R457" s="226"/>
      <c r="S457" s="1"/>
      <c r="T457" s="1"/>
      <c r="U457" s="1"/>
      <c r="V457" s="4"/>
      <c r="W457" s="4"/>
      <c r="X457" s="4"/>
      <c r="Y457" s="4"/>
      <c r="Z457" s="4"/>
      <c r="AA457" s="4"/>
      <c r="AB457" s="1"/>
      <c r="AC457" s="1"/>
      <c r="AD457" s="1"/>
      <c r="AE457" s="1"/>
      <c r="AF457" s="1"/>
      <c r="AG457" s="1"/>
      <c r="AH457" s="1"/>
      <c r="AI457" s="1"/>
    </row>
    <row r="458" spans="1:35" s="2" customFormat="1" ht="11.5" x14ac:dyDescent="0.25">
      <c r="A458" s="1"/>
      <c r="B458" s="227"/>
      <c r="C458" s="227"/>
      <c r="D458" s="225"/>
      <c r="E458" s="225"/>
      <c r="F458" s="226"/>
      <c r="G458" s="166"/>
      <c r="H458" s="226"/>
      <c r="I458" s="166"/>
      <c r="J458" s="226"/>
      <c r="K458" s="166"/>
      <c r="L458" s="226"/>
      <c r="M458" s="166"/>
      <c r="N458" s="226"/>
      <c r="O458" s="166"/>
      <c r="P458" s="226"/>
      <c r="Q458" s="166"/>
      <c r="R458" s="226"/>
      <c r="S458" s="1"/>
      <c r="T458" s="1"/>
      <c r="U458" s="1"/>
      <c r="V458" s="4"/>
      <c r="W458" s="4"/>
      <c r="X458" s="4"/>
      <c r="Y458" s="4"/>
      <c r="Z458" s="4"/>
      <c r="AA458" s="4"/>
      <c r="AB458" s="1"/>
      <c r="AC458" s="1"/>
      <c r="AD458" s="1"/>
      <c r="AE458" s="1"/>
      <c r="AF458" s="1"/>
      <c r="AG458" s="1"/>
      <c r="AH458" s="1"/>
      <c r="AI458" s="1"/>
    </row>
    <row r="459" spans="1:35" s="2" customFormat="1" ht="11.5" x14ac:dyDescent="0.25">
      <c r="A459" s="1"/>
      <c r="B459" s="227"/>
      <c r="C459" s="227"/>
      <c r="D459" s="225"/>
      <c r="E459" s="225"/>
      <c r="F459" s="226"/>
      <c r="G459" s="166"/>
      <c r="H459" s="226"/>
      <c r="I459" s="166"/>
      <c r="J459" s="226"/>
      <c r="K459" s="166"/>
      <c r="L459" s="226"/>
      <c r="M459" s="166"/>
      <c r="N459" s="226"/>
      <c r="O459" s="166"/>
      <c r="P459" s="226"/>
      <c r="Q459" s="166"/>
      <c r="R459" s="226"/>
      <c r="S459" s="1"/>
      <c r="T459" s="1"/>
      <c r="U459" s="1"/>
      <c r="V459" s="4"/>
      <c r="W459" s="4"/>
      <c r="X459" s="4"/>
      <c r="Y459" s="4"/>
      <c r="Z459" s="4"/>
      <c r="AA459" s="4"/>
      <c r="AB459" s="1"/>
      <c r="AC459" s="1"/>
      <c r="AD459" s="1"/>
      <c r="AE459" s="1"/>
      <c r="AF459" s="1"/>
      <c r="AG459" s="1"/>
      <c r="AH459" s="1"/>
      <c r="AI459" s="1"/>
    </row>
    <row r="460" spans="1:35" s="2" customFormat="1" ht="11.5" x14ac:dyDescent="0.25">
      <c r="A460" s="1"/>
      <c r="B460" s="227"/>
      <c r="C460" s="227"/>
      <c r="D460" s="225"/>
      <c r="E460" s="225"/>
      <c r="F460" s="226"/>
      <c r="G460" s="166"/>
      <c r="H460" s="226"/>
      <c r="I460" s="166"/>
      <c r="J460" s="226"/>
      <c r="K460" s="166"/>
      <c r="L460" s="226"/>
      <c r="M460" s="166"/>
      <c r="N460" s="226"/>
      <c r="O460" s="166"/>
      <c r="P460" s="226"/>
      <c r="Q460" s="166"/>
      <c r="R460" s="226"/>
      <c r="S460" s="1"/>
      <c r="T460" s="1"/>
      <c r="U460" s="1"/>
      <c r="V460" s="4"/>
      <c r="W460" s="4"/>
      <c r="X460" s="4"/>
      <c r="Y460" s="4"/>
      <c r="Z460" s="4"/>
      <c r="AA460" s="4"/>
      <c r="AB460" s="1"/>
      <c r="AC460" s="1"/>
      <c r="AD460" s="1"/>
      <c r="AE460" s="1"/>
      <c r="AF460" s="1"/>
      <c r="AG460" s="1"/>
      <c r="AH460" s="1"/>
      <c r="AI460" s="1"/>
    </row>
    <row r="461" spans="1:35" s="2" customFormat="1" ht="11.5" x14ac:dyDescent="0.25">
      <c r="A461" s="1"/>
      <c r="B461" s="227"/>
      <c r="C461" s="227"/>
      <c r="D461" s="225"/>
      <c r="E461" s="225"/>
      <c r="F461" s="226"/>
      <c r="G461" s="166"/>
      <c r="H461" s="226"/>
      <c r="I461" s="166"/>
      <c r="J461" s="226"/>
      <c r="K461" s="166"/>
      <c r="L461" s="226"/>
      <c r="M461" s="166"/>
      <c r="N461" s="226"/>
      <c r="O461" s="166"/>
      <c r="P461" s="226"/>
      <c r="Q461" s="166"/>
      <c r="R461" s="226"/>
      <c r="S461" s="1"/>
      <c r="T461" s="1"/>
      <c r="U461" s="1"/>
      <c r="V461" s="4"/>
      <c r="W461" s="4"/>
      <c r="X461" s="4"/>
      <c r="Y461" s="4"/>
      <c r="Z461" s="4"/>
      <c r="AA461" s="4"/>
      <c r="AB461" s="1"/>
      <c r="AC461" s="1"/>
      <c r="AD461" s="1"/>
      <c r="AE461" s="1"/>
      <c r="AF461" s="1"/>
      <c r="AG461" s="1"/>
      <c r="AH461" s="1"/>
      <c r="AI461" s="1"/>
    </row>
    <row r="462" spans="1:35" s="2" customFormat="1" ht="11.5" x14ac:dyDescent="0.25">
      <c r="A462" s="1"/>
      <c r="B462" s="227"/>
      <c r="C462" s="227"/>
      <c r="D462" s="225"/>
      <c r="E462" s="225"/>
      <c r="F462" s="226"/>
      <c r="G462" s="166"/>
      <c r="H462" s="226"/>
      <c r="I462" s="166"/>
      <c r="J462" s="226"/>
      <c r="K462" s="166"/>
      <c r="L462" s="226"/>
      <c r="M462" s="166"/>
      <c r="N462" s="226"/>
      <c r="O462" s="166"/>
      <c r="P462" s="226"/>
      <c r="Q462" s="166"/>
      <c r="R462" s="226"/>
      <c r="S462" s="1"/>
      <c r="T462" s="1"/>
      <c r="U462" s="1"/>
      <c r="V462" s="4"/>
      <c r="W462" s="4"/>
      <c r="X462" s="4"/>
      <c r="Y462" s="4"/>
      <c r="Z462" s="4"/>
      <c r="AA462" s="4"/>
      <c r="AB462" s="1"/>
      <c r="AC462" s="1"/>
      <c r="AD462" s="1"/>
      <c r="AE462" s="1"/>
      <c r="AF462" s="1"/>
      <c r="AG462" s="1"/>
      <c r="AH462" s="1"/>
      <c r="AI462" s="1"/>
    </row>
    <row r="463" spans="1:35" s="2" customFormat="1" ht="11.5" x14ac:dyDescent="0.25">
      <c r="A463" s="1"/>
      <c r="B463" s="227"/>
      <c r="C463" s="227"/>
      <c r="D463" s="225"/>
      <c r="E463" s="225"/>
      <c r="F463" s="226"/>
      <c r="G463" s="166"/>
      <c r="H463" s="226"/>
      <c r="I463" s="166"/>
      <c r="J463" s="226"/>
      <c r="K463" s="166"/>
      <c r="L463" s="226"/>
      <c r="M463" s="166"/>
      <c r="N463" s="226"/>
      <c r="O463" s="166"/>
      <c r="P463" s="226"/>
      <c r="Q463" s="166"/>
      <c r="R463" s="226"/>
      <c r="S463" s="1"/>
      <c r="T463" s="1"/>
      <c r="U463" s="1"/>
      <c r="V463" s="4"/>
      <c r="W463" s="4"/>
      <c r="X463" s="4"/>
      <c r="Y463" s="4"/>
      <c r="Z463" s="4"/>
      <c r="AA463" s="4"/>
      <c r="AB463" s="1"/>
      <c r="AC463" s="1"/>
      <c r="AD463" s="1"/>
      <c r="AE463" s="1"/>
      <c r="AF463" s="1"/>
      <c r="AG463" s="1"/>
      <c r="AH463" s="1"/>
      <c r="AI463" s="1"/>
    </row>
    <row r="464" spans="1:35" s="2" customFormat="1" ht="11.5" x14ac:dyDescent="0.25">
      <c r="A464" s="1"/>
      <c r="B464" s="227"/>
      <c r="C464" s="227"/>
      <c r="D464" s="225"/>
      <c r="E464" s="225"/>
      <c r="F464" s="226"/>
      <c r="G464" s="166"/>
      <c r="H464" s="226"/>
      <c r="I464" s="166"/>
      <c r="J464" s="226"/>
      <c r="K464" s="166"/>
      <c r="L464" s="226"/>
      <c r="M464" s="166"/>
      <c r="N464" s="226"/>
      <c r="O464" s="166"/>
      <c r="P464" s="226"/>
      <c r="Q464" s="166"/>
      <c r="R464" s="226"/>
      <c r="S464" s="1"/>
      <c r="T464" s="1"/>
      <c r="U464" s="1"/>
      <c r="V464" s="4"/>
      <c r="W464" s="4"/>
      <c r="X464" s="4"/>
      <c r="Y464" s="4"/>
      <c r="Z464" s="4"/>
      <c r="AA464" s="4"/>
      <c r="AB464" s="1"/>
      <c r="AC464" s="1"/>
      <c r="AD464" s="1"/>
      <c r="AE464" s="1"/>
      <c r="AF464" s="1"/>
      <c r="AG464" s="1"/>
      <c r="AH464" s="1"/>
      <c r="AI464" s="1"/>
    </row>
    <row r="465" spans="1:35" s="2" customFormat="1" ht="11.5" x14ac:dyDescent="0.25">
      <c r="A465" s="1"/>
      <c r="B465" s="227"/>
      <c r="C465" s="227"/>
      <c r="D465" s="225"/>
      <c r="E465" s="225"/>
      <c r="F465" s="226"/>
      <c r="G465" s="166"/>
      <c r="H465" s="226"/>
      <c r="I465" s="166"/>
      <c r="J465" s="226"/>
      <c r="K465" s="166"/>
      <c r="L465" s="226"/>
      <c r="M465" s="166"/>
      <c r="N465" s="226"/>
      <c r="O465" s="166"/>
      <c r="P465" s="226"/>
      <c r="Q465" s="166"/>
      <c r="R465" s="226"/>
      <c r="S465" s="1"/>
      <c r="T465" s="1"/>
      <c r="U465" s="1"/>
      <c r="V465" s="4"/>
      <c r="W465" s="4"/>
      <c r="X465" s="4"/>
      <c r="Y465" s="4"/>
      <c r="Z465" s="4"/>
      <c r="AA465" s="4"/>
      <c r="AB465" s="1"/>
      <c r="AC465" s="1"/>
      <c r="AD465" s="1"/>
      <c r="AE465" s="1"/>
      <c r="AF465" s="1"/>
      <c r="AG465" s="1"/>
      <c r="AH465" s="1"/>
      <c r="AI465" s="1"/>
    </row>
    <row r="466" spans="1:35" s="2" customFormat="1" ht="11.5" x14ac:dyDescent="0.25">
      <c r="A466" s="1"/>
      <c r="B466" s="227"/>
      <c r="C466" s="227"/>
      <c r="D466" s="225"/>
      <c r="E466" s="225"/>
      <c r="F466" s="226"/>
      <c r="G466" s="166"/>
      <c r="H466" s="226"/>
      <c r="I466" s="166"/>
      <c r="J466" s="226"/>
      <c r="K466" s="166"/>
      <c r="L466" s="226"/>
      <c r="M466" s="166"/>
      <c r="N466" s="226"/>
      <c r="O466" s="166"/>
      <c r="P466" s="226"/>
      <c r="Q466" s="166"/>
      <c r="R466" s="226"/>
      <c r="S466" s="1"/>
      <c r="T466" s="1"/>
      <c r="U466" s="1"/>
      <c r="V466" s="4"/>
      <c r="W466" s="4"/>
      <c r="X466" s="4"/>
      <c r="Y466" s="4"/>
      <c r="Z466" s="4"/>
      <c r="AA466" s="4"/>
      <c r="AB466" s="1"/>
      <c r="AC466" s="1"/>
      <c r="AD466" s="1"/>
      <c r="AE466" s="1"/>
      <c r="AF466" s="1"/>
      <c r="AG466" s="1"/>
      <c r="AH466" s="1"/>
      <c r="AI466" s="1"/>
    </row>
    <row r="467" spans="1:35" s="2" customFormat="1" ht="11.5" x14ac:dyDescent="0.25">
      <c r="A467" s="1"/>
      <c r="B467" s="227"/>
      <c r="C467" s="227"/>
      <c r="D467" s="225"/>
      <c r="E467" s="225"/>
      <c r="F467" s="226"/>
      <c r="G467" s="166"/>
      <c r="H467" s="226"/>
      <c r="I467" s="166"/>
      <c r="J467" s="226"/>
      <c r="K467" s="166"/>
      <c r="L467" s="226"/>
      <c r="M467" s="166"/>
      <c r="N467" s="226"/>
      <c r="O467" s="166"/>
      <c r="P467" s="226"/>
      <c r="Q467" s="166"/>
      <c r="R467" s="226"/>
      <c r="S467" s="1"/>
      <c r="T467" s="1"/>
      <c r="U467" s="1"/>
      <c r="V467" s="4"/>
      <c r="W467" s="4"/>
      <c r="X467" s="4"/>
      <c r="Y467" s="4"/>
      <c r="Z467" s="4"/>
      <c r="AA467" s="4"/>
      <c r="AB467" s="1"/>
      <c r="AC467" s="1"/>
      <c r="AD467" s="1"/>
      <c r="AE467" s="1"/>
      <c r="AF467" s="1"/>
      <c r="AG467" s="1"/>
      <c r="AH467" s="1"/>
      <c r="AI467" s="1"/>
    </row>
    <row r="468" spans="1:35" s="2" customFormat="1" ht="11.5" x14ac:dyDescent="0.25">
      <c r="A468" s="1"/>
      <c r="B468" s="227"/>
      <c r="C468" s="227"/>
      <c r="D468" s="225"/>
      <c r="E468" s="225"/>
      <c r="F468" s="226"/>
      <c r="G468" s="166"/>
      <c r="H468" s="226"/>
      <c r="I468" s="166"/>
      <c r="J468" s="226"/>
      <c r="K468" s="166"/>
      <c r="L468" s="226"/>
      <c r="M468" s="166"/>
      <c r="N468" s="226"/>
      <c r="O468" s="166"/>
      <c r="P468" s="226"/>
      <c r="Q468" s="166"/>
      <c r="R468" s="226"/>
      <c r="S468" s="1"/>
      <c r="T468" s="1"/>
      <c r="U468" s="1"/>
      <c r="V468" s="4"/>
      <c r="W468" s="4"/>
      <c r="X468" s="4"/>
      <c r="Y468" s="4"/>
      <c r="Z468" s="4"/>
      <c r="AA468" s="4"/>
      <c r="AB468" s="1"/>
      <c r="AC468" s="1"/>
      <c r="AD468" s="1"/>
      <c r="AE468" s="1"/>
      <c r="AF468" s="1"/>
      <c r="AG468" s="1"/>
      <c r="AH468" s="1"/>
      <c r="AI468" s="1"/>
    </row>
    <row r="469" spans="1:35" s="2" customFormat="1" ht="11.5" x14ac:dyDescent="0.25">
      <c r="A469" s="1"/>
      <c r="B469" s="227"/>
      <c r="C469" s="227"/>
      <c r="D469" s="225"/>
      <c r="E469" s="225"/>
      <c r="F469" s="226"/>
      <c r="G469" s="166"/>
      <c r="H469" s="226"/>
      <c r="I469" s="166"/>
      <c r="J469" s="226"/>
      <c r="K469" s="166"/>
      <c r="L469" s="226"/>
      <c r="M469" s="166"/>
      <c r="N469" s="226"/>
      <c r="O469" s="166"/>
      <c r="P469" s="226"/>
      <c r="Q469" s="166"/>
      <c r="R469" s="226"/>
      <c r="S469" s="1"/>
      <c r="T469" s="1"/>
      <c r="U469" s="1"/>
      <c r="V469" s="4"/>
      <c r="W469" s="4"/>
      <c r="X469" s="4"/>
      <c r="Y469" s="4"/>
      <c r="Z469" s="4"/>
      <c r="AA469" s="4"/>
      <c r="AB469" s="1"/>
      <c r="AC469" s="1"/>
      <c r="AD469" s="1"/>
      <c r="AE469" s="1"/>
      <c r="AF469" s="1"/>
      <c r="AG469" s="1"/>
      <c r="AH469" s="1"/>
      <c r="AI469" s="1"/>
    </row>
    <row r="470" spans="1:35" s="2" customFormat="1" ht="11.5" x14ac:dyDescent="0.25">
      <c r="A470" s="1"/>
      <c r="B470" s="227"/>
      <c r="C470" s="227"/>
      <c r="D470" s="225"/>
      <c r="E470" s="225"/>
      <c r="F470" s="226"/>
      <c r="G470" s="166"/>
      <c r="H470" s="226"/>
      <c r="I470" s="166"/>
      <c r="J470" s="226"/>
      <c r="K470" s="166"/>
      <c r="L470" s="226"/>
      <c r="M470" s="166"/>
      <c r="N470" s="226"/>
      <c r="O470" s="166"/>
      <c r="P470" s="226"/>
      <c r="Q470" s="166"/>
      <c r="R470" s="226"/>
      <c r="S470" s="1"/>
      <c r="T470" s="1"/>
      <c r="U470" s="1"/>
      <c r="V470" s="4"/>
      <c r="W470" s="4"/>
      <c r="X470" s="4"/>
      <c r="Y470" s="4"/>
      <c r="Z470" s="4"/>
      <c r="AA470" s="4"/>
      <c r="AB470" s="1"/>
      <c r="AC470" s="1"/>
      <c r="AD470" s="1"/>
      <c r="AE470" s="1"/>
      <c r="AF470" s="1"/>
      <c r="AG470" s="1"/>
      <c r="AH470" s="1"/>
      <c r="AI470" s="1"/>
    </row>
    <row r="471" spans="1:35" s="2" customFormat="1" ht="11.5" x14ac:dyDescent="0.25">
      <c r="A471" s="1"/>
      <c r="B471" s="227"/>
      <c r="C471" s="227"/>
      <c r="D471" s="225"/>
      <c r="E471" s="225"/>
      <c r="F471" s="226"/>
      <c r="G471" s="166"/>
      <c r="H471" s="226"/>
      <c r="I471" s="166"/>
      <c r="J471" s="226"/>
      <c r="K471" s="166"/>
      <c r="L471" s="226"/>
      <c r="M471" s="166"/>
      <c r="N471" s="226"/>
      <c r="O471" s="166"/>
      <c r="P471" s="226"/>
      <c r="Q471" s="166"/>
      <c r="R471" s="226"/>
      <c r="S471" s="1"/>
      <c r="T471" s="1"/>
      <c r="U471" s="1"/>
      <c r="V471" s="4"/>
      <c r="W471" s="4"/>
      <c r="X471" s="4"/>
      <c r="Y471" s="4"/>
      <c r="Z471" s="4"/>
      <c r="AA471" s="4"/>
      <c r="AB471" s="1"/>
      <c r="AC471" s="1"/>
      <c r="AD471" s="1"/>
      <c r="AE471" s="1"/>
      <c r="AF471" s="1"/>
      <c r="AG471" s="1"/>
      <c r="AH471" s="1"/>
      <c r="AI471" s="1"/>
    </row>
    <row r="472" spans="1:35" s="2" customFormat="1" ht="11.5" x14ac:dyDescent="0.25">
      <c r="A472" s="1"/>
      <c r="B472" s="227"/>
      <c r="C472" s="227"/>
      <c r="D472" s="225"/>
      <c r="E472" s="225"/>
      <c r="F472" s="226"/>
      <c r="G472" s="166"/>
      <c r="H472" s="226"/>
      <c r="I472" s="166"/>
      <c r="J472" s="226"/>
      <c r="K472" s="166"/>
      <c r="L472" s="226"/>
      <c r="M472" s="166"/>
      <c r="N472" s="226"/>
      <c r="O472" s="166"/>
      <c r="P472" s="226"/>
      <c r="Q472" s="166"/>
      <c r="R472" s="226"/>
      <c r="S472" s="1"/>
      <c r="T472" s="1"/>
      <c r="U472" s="1"/>
      <c r="V472" s="4"/>
      <c r="W472" s="4"/>
      <c r="X472" s="4"/>
      <c r="Y472" s="4"/>
      <c r="Z472" s="4"/>
      <c r="AA472" s="4"/>
      <c r="AB472" s="1"/>
      <c r="AC472" s="1"/>
      <c r="AD472" s="1"/>
      <c r="AE472" s="1"/>
      <c r="AF472" s="1"/>
      <c r="AG472" s="1"/>
      <c r="AH472" s="1"/>
      <c r="AI472" s="1"/>
    </row>
    <row r="473" spans="1:35" s="2" customFormat="1" ht="11.5" x14ac:dyDescent="0.25">
      <c r="A473" s="1"/>
      <c r="B473" s="227"/>
      <c r="C473" s="227"/>
      <c r="D473" s="225"/>
      <c r="E473" s="225"/>
      <c r="F473" s="226"/>
      <c r="G473" s="166"/>
      <c r="H473" s="226"/>
      <c r="I473" s="166"/>
      <c r="J473" s="226"/>
      <c r="K473" s="166"/>
      <c r="L473" s="226"/>
      <c r="M473" s="166"/>
      <c r="N473" s="226"/>
      <c r="O473" s="166"/>
      <c r="P473" s="226"/>
      <c r="Q473" s="166"/>
      <c r="R473" s="226"/>
      <c r="S473" s="1"/>
      <c r="T473" s="1"/>
      <c r="U473" s="1"/>
      <c r="V473" s="4"/>
      <c r="W473" s="4"/>
      <c r="X473" s="4"/>
      <c r="Y473" s="4"/>
      <c r="Z473" s="4"/>
      <c r="AA473" s="4"/>
      <c r="AB473" s="1"/>
      <c r="AC473" s="1"/>
      <c r="AD473" s="1"/>
      <c r="AE473" s="1"/>
      <c r="AF473" s="1"/>
      <c r="AG473" s="1"/>
      <c r="AH473" s="1"/>
      <c r="AI473" s="1"/>
    </row>
    <row r="474" spans="1:35" s="2" customFormat="1" ht="11.5" x14ac:dyDescent="0.25">
      <c r="A474" s="1"/>
      <c r="B474" s="227"/>
      <c r="C474" s="227"/>
      <c r="D474" s="225"/>
      <c r="E474" s="225"/>
      <c r="F474" s="226"/>
      <c r="G474" s="166"/>
      <c r="H474" s="226"/>
      <c r="I474" s="166"/>
      <c r="J474" s="226"/>
      <c r="K474" s="166"/>
      <c r="L474" s="226"/>
      <c r="M474" s="166"/>
      <c r="N474" s="226"/>
      <c r="O474" s="166"/>
      <c r="P474" s="226"/>
      <c r="Q474" s="166"/>
      <c r="R474" s="226"/>
      <c r="S474" s="1"/>
      <c r="T474" s="1"/>
      <c r="U474" s="1"/>
      <c r="V474" s="4"/>
      <c r="W474" s="4"/>
      <c r="X474" s="4"/>
      <c r="Y474" s="4"/>
      <c r="Z474" s="4"/>
      <c r="AA474" s="4"/>
      <c r="AB474" s="1"/>
      <c r="AC474" s="1"/>
      <c r="AD474" s="1"/>
      <c r="AE474" s="1"/>
      <c r="AF474" s="1"/>
      <c r="AG474" s="1"/>
      <c r="AH474" s="1"/>
      <c r="AI474" s="1"/>
    </row>
    <row r="475" spans="1:35" s="2" customFormat="1" ht="11.5" x14ac:dyDescent="0.25">
      <c r="A475" s="1"/>
      <c r="B475" s="227"/>
      <c r="C475" s="227"/>
      <c r="D475" s="225"/>
      <c r="E475" s="225"/>
      <c r="F475" s="226"/>
      <c r="G475" s="166"/>
      <c r="H475" s="226"/>
      <c r="I475" s="166"/>
      <c r="J475" s="226"/>
      <c r="K475" s="166"/>
      <c r="L475" s="226"/>
      <c r="M475" s="166"/>
      <c r="N475" s="226"/>
      <c r="O475" s="166"/>
      <c r="P475" s="226"/>
      <c r="Q475" s="166"/>
      <c r="R475" s="226"/>
      <c r="S475" s="1"/>
      <c r="T475" s="1"/>
      <c r="U475" s="1"/>
      <c r="V475" s="4"/>
      <c r="W475" s="4"/>
      <c r="X475" s="4"/>
      <c r="Y475" s="4"/>
      <c r="Z475" s="4"/>
      <c r="AA475" s="4"/>
      <c r="AB475" s="1"/>
      <c r="AC475" s="1"/>
      <c r="AD475" s="1"/>
      <c r="AE475" s="1"/>
      <c r="AF475" s="1"/>
      <c r="AG475" s="1"/>
      <c r="AH475" s="1"/>
      <c r="AI475" s="1"/>
    </row>
    <row r="476" spans="1:35" s="2" customFormat="1" ht="11.5" x14ac:dyDescent="0.25">
      <c r="A476" s="1"/>
      <c r="B476" s="227"/>
      <c r="C476" s="227"/>
      <c r="D476" s="225"/>
      <c r="E476" s="225"/>
      <c r="F476" s="226"/>
      <c r="G476" s="166"/>
      <c r="H476" s="226"/>
      <c r="I476" s="166"/>
      <c r="J476" s="226"/>
      <c r="K476" s="166"/>
      <c r="L476" s="226"/>
      <c r="M476" s="166"/>
      <c r="N476" s="226"/>
      <c r="O476" s="166"/>
      <c r="P476" s="226"/>
      <c r="Q476" s="166"/>
      <c r="R476" s="226"/>
      <c r="S476" s="1"/>
      <c r="T476" s="1"/>
      <c r="U476" s="1"/>
      <c r="V476" s="4"/>
      <c r="W476" s="4"/>
      <c r="X476" s="4"/>
      <c r="Y476" s="4"/>
      <c r="Z476" s="4"/>
      <c r="AA476" s="4"/>
      <c r="AB476" s="1"/>
      <c r="AC476" s="1"/>
      <c r="AD476" s="1"/>
      <c r="AE476" s="1"/>
      <c r="AF476" s="1"/>
      <c r="AG476" s="1"/>
      <c r="AH476" s="1"/>
      <c r="AI476" s="1"/>
    </row>
    <row r="477" spans="1:35" s="2" customFormat="1" ht="11.5" x14ac:dyDescent="0.25">
      <c r="A477" s="1"/>
      <c r="B477" s="227"/>
      <c r="C477" s="227"/>
      <c r="D477" s="225"/>
      <c r="E477" s="225"/>
      <c r="F477" s="226"/>
      <c r="G477" s="166"/>
      <c r="H477" s="226"/>
      <c r="I477" s="166"/>
      <c r="J477" s="226"/>
      <c r="K477" s="166"/>
      <c r="L477" s="226"/>
      <c r="M477" s="166"/>
      <c r="N477" s="226"/>
      <c r="O477" s="166"/>
      <c r="P477" s="226"/>
      <c r="Q477" s="166"/>
      <c r="R477" s="226"/>
      <c r="S477" s="1"/>
      <c r="T477" s="1"/>
      <c r="U477" s="1"/>
      <c r="V477" s="4"/>
      <c r="W477" s="4"/>
      <c r="X477" s="4"/>
      <c r="Y477" s="4"/>
      <c r="Z477" s="4"/>
      <c r="AA477" s="4"/>
      <c r="AB477" s="1"/>
      <c r="AC477" s="1"/>
      <c r="AD477" s="1"/>
      <c r="AE477" s="1"/>
      <c r="AF477" s="1"/>
      <c r="AG477" s="1"/>
      <c r="AH477" s="1"/>
      <c r="AI477" s="1"/>
    </row>
    <row r="478" spans="1:35" s="2" customFormat="1" ht="11.5" x14ac:dyDescent="0.25">
      <c r="A478" s="1"/>
      <c r="B478" s="227"/>
      <c r="C478" s="227"/>
      <c r="D478" s="225"/>
      <c r="E478" s="225"/>
      <c r="F478" s="226"/>
      <c r="G478" s="166"/>
      <c r="H478" s="226"/>
      <c r="I478" s="166"/>
      <c r="J478" s="226"/>
      <c r="K478" s="166"/>
      <c r="L478" s="226"/>
      <c r="M478" s="166"/>
      <c r="N478" s="226"/>
      <c r="O478" s="166"/>
      <c r="P478" s="226"/>
      <c r="Q478" s="166"/>
      <c r="R478" s="226"/>
      <c r="S478" s="1"/>
      <c r="T478" s="1"/>
      <c r="U478" s="1"/>
      <c r="V478" s="4"/>
      <c r="W478" s="4"/>
      <c r="X478" s="4"/>
      <c r="Y478" s="4"/>
      <c r="Z478" s="4"/>
      <c r="AA478" s="4"/>
      <c r="AB478" s="1"/>
      <c r="AC478" s="1"/>
      <c r="AD478" s="1"/>
      <c r="AE478" s="1"/>
      <c r="AF478" s="1"/>
      <c r="AG478" s="1"/>
      <c r="AH478" s="1"/>
      <c r="AI478" s="1"/>
    </row>
    <row r="479" spans="1:35" s="2" customFormat="1" ht="11.5" x14ac:dyDescent="0.25">
      <c r="A479" s="1"/>
      <c r="B479" s="227"/>
      <c r="C479" s="227"/>
      <c r="D479" s="225"/>
      <c r="E479" s="225"/>
      <c r="F479" s="226"/>
      <c r="G479" s="166"/>
      <c r="H479" s="226"/>
      <c r="I479" s="166"/>
      <c r="J479" s="226"/>
      <c r="K479" s="166"/>
      <c r="L479" s="226"/>
      <c r="M479" s="166"/>
      <c r="N479" s="226"/>
      <c r="O479" s="166"/>
      <c r="P479" s="226"/>
      <c r="Q479" s="166"/>
      <c r="R479" s="226"/>
      <c r="S479" s="1"/>
      <c r="T479" s="1"/>
      <c r="U479" s="1"/>
      <c r="V479" s="4"/>
      <c r="W479" s="4"/>
      <c r="X479" s="4"/>
      <c r="Y479" s="4"/>
      <c r="Z479" s="4"/>
      <c r="AA479" s="4"/>
      <c r="AB479" s="1"/>
      <c r="AC479" s="1"/>
      <c r="AD479" s="1"/>
      <c r="AE479" s="1"/>
      <c r="AF479" s="1"/>
      <c r="AG479" s="1"/>
      <c r="AH479" s="1"/>
      <c r="AI479" s="1"/>
    </row>
    <row r="480" spans="1:35" s="2" customFormat="1" ht="11.5" x14ac:dyDescent="0.25">
      <c r="A480" s="1"/>
      <c r="B480" s="227"/>
      <c r="C480" s="227"/>
      <c r="D480" s="225"/>
      <c r="E480" s="225"/>
      <c r="F480" s="226"/>
      <c r="G480" s="166"/>
      <c r="H480" s="226"/>
      <c r="I480" s="166"/>
      <c r="J480" s="226"/>
      <c r="K480" s="166"/>
      <c r="L480" s="226"/>
      <c r="M480" s="166"/>
      <c r="N480" s="226"/>
      <c r="O480" s="166"/>
      <c r="P480" s="226"/>
      <c r="Q480" s="166"/>
      <c r="R480" s="226"/>
      <c r="S480" s="1"/>
      <c r="T480" s="1"/>
      <c r="U480" s="1"/>
      <c r="V480" s="4"/>
      <c r="W480" s="4"/>
      <c r="X480" s="4"/>
      <c r="Y480" s="4"/>
      <c r="Z480" s="4"/>
      <c r="AA480" s="4"/>
      <c r="AB480" s="1"/>
      <c r="AC480" s="1"/>
      <c r="AD480" s="1"/>
      <c r="AE480" s="1"/>
      <c r="AF480" s="1"/>
      <c r="AG480" s="1"/>
      <c r="AH480" s="1"/>
      <c r="AI480" s="1"/>
    </row>
    <row r="481" spans="1:35" s="2" customFormat="1" ht="11.5" x14ac:dyDescent="0.25">
      <c r="A481" s="1"/>
      <c r="B481" s="227"/>
      <c r="C481" s="227"/>
      <c r="D481" s="225"/>
      <c r="E481" s="225"/>
      <c r="F481" s="226"/>
      <c r="G481" s="166"/>
      <c r="H481" s="226"/>
      <c r="I481" s="166"/>
      <c r="J481" s="226"/>
      <c r="K481" s="166"/>
      <c r="L481" s="226"/>
      <c r="M481" s="166"/>
      <c r="N481" s="226"/>
      <c r="O481" s="166"/>
      <c r="P481" s="226"/>
      <c r="Q481" s="166"/>
      <c r="R481" s="226"/>
      <c r="S481" s="1"/>
      <c r="T481" s="1"/>
      <c r="U481" s="1"/>
      <c r="V481" s="4"/>
      <c r="W481" s="4"/>
      <c r="X481" s="4"/>
      <c r="Y481" s="4"/>
      <c r="Z481" s="4"/>
      <c r="AA481" s="4"/>
      <c r="AB481" s="1"/>
      <c r="AC481" s="1"/>
      <c r="AD481" s="1"/>
      <c r="AE481" s="1"/>
      <c r="AF481" s="1"/>
      <c r="AG481" s="1"/>
      <c r="AH481" s="1"/>
      <c r="AI481" s="1"/>
    </row>
    <row r="482" spans="1:35" s="2" customFormat="1" ht="11.5" x14ac:dyDescent="0.25">
      <c r="A482" s="1"/>
      <c r="B482" s="227"/>
      <c r="C482" s="227"/>
      <c r="D482" s="225"/>
      <c r="E482" s="225"/>
      <c r="F482" s="226"/>
      <c r="G482" s="166"/>
      <c r="H482" s="226"/>
      <c r="I482" s="166"/>
      <c r="J482" s="226"/>
      <c r="K482" s="166"/>
      <c r="L482" s="226"/>
      <c r="M482" s="166"/>
      <c r="N482" s="226"/>
      <c r="O482" s="166"/>
      <c r="P482" s="226"/>
      <c r="Q482" s="166"/>
      <c r="R482" s="226"/>
      <c r="S482" s="1"/>
      <c r="T482" s="1"/>
      <c r="U482" s="1"/>
      <c r="V482" s="4"/>
      <c r="W482" s="4"/>
      <c r="X482" s="4"/>
      <c r="Y482" s="4"/>
      <c r="Z482" s="4"/>
      <c r="AA482" s="4"/>
      <c r="AB482" s="1"/>
      <c r="AC482" s="1"/>
      <c r="AD482" s="1"/>
      <c r="AE482" s="1"/>
      <c r="AF482" s="1"/>
      <c r="AG482" s="1"/>
      <c r="AH482" s="1"/>
      <c r="AI482" s="1"/>
    </row>
    <row r="483" spans="1:35" s="2" customFormat="1" ht="11.5" x14ac:dyDescent="0.25">
      <c r="A483" s="1"/>
      <c r="B483" s="227"/>
      <c r="C483" s="227"/>
      <c r="D483" s="225"/>
      <c r="E483" s="225"/>
      <c r="F483" s="226"/>
      <c r="G483" s="166"/>
      <c r="H483" s="226"/>
      <c r="I483" s="166"/>
      <c r="J483" s="226"/>
      <c r="K483" s="166"/>
      <c r="L483" s="226"/>
      <c r="M483" s="166"/>
      <c r="N483" s="226"/>
      <c r="O483" s="166"/>
      <c r="P483" s="226"/>
      <c r="Q483" s="166"/>
      <c r="R483" s="226"/>
      <c r="S483" s="1"/>
      <c r="T483" s="1"/>
      <c r="U483" s="1"/>
      <c r="V483" s="4"/>
      <c r="W483" s="4"/>
      <c r="X483" s="4"/>
      <c r="Y483" s="4"/>
      <c r="Z483" s="4"/>
      <c r="AA483" s="4"/>
      <c r="AB483" s="1"/>
      <c r="AC483" s="1"/>
      <c r="AD483" s="1"/>
      <c r="AE483" s="1"/>
      <c r="AF483" s="1"/>
      <c r="AG483" s="1"/>
      <c r="AH483" s="1"/>
      <c r="AI483" s="1"/>
    </row>
    <row r="484" spans="1:35" s="2" customFormat="1" ht="11.5" x14ac:dyDescent="0.25">
      <c r="A484" s="1"/>
      <c r="B484" s="227"/>
      <c r="C484" s="227"/>
      <c r="D484" s="225"/>
      <c r="E484" s="225"/>
      <c r="F484" s="226"/>
      <c r="G484" s="166"/>
      <c r="H484" s="226"/>
      <c r="I484" s="166"/>
      <c r="J484" s="226"/>
      <c r="K484" s="166"/>
      <c r="L484" s="226"/>
      <c r="M484" s="166"/>
      <c r="N484" s="226"/>
      <c r="O484" s="166"/>
      <c r="P484" s="226"/>
      <c r="Q484" s="166"/>
      <c r="R484" s="226"/>
      <c r="S484" s="1"/>
      <c r="T484" s="1"/>
      <c r="U484" s="1"/>
      <c r="V484" s="4"/>
      <c r="W484" s="4"/>
      <c r="X484" s="4"/>
      <c r="Y484" s="4"/>
      <c r="Z484" s="4"/>
      <c r="AA484" s="4"/>
      <c r="AB484" s="1"/>
      <c r="AC484" s="1"/>
      <c r="AD484" s="1"/>
      <c r="AE484" s="1"/>
      <c r="AF484" s="1"/>
      <c r="AG484" s="1"/>
      <c r="AH484" s="1"/>
      <c r="AI484" s="1"/>
    </row>
    <row r="485" spans="1:35" s="2" customFormat="1" ht="11.5" x14ac:dyDescent="0.25">
      <c r="A485" s="1"/>
      <c r="B485" s="227"/>
      <c r="C485" s="227"/>
      <c r="D485" s="225"/>
      <c r="E485" s="225"/>
      <c r="F485" s="226"/>
      <c r="G485" s="166"/>
      <c r="H485" s="226"/>
      <c r="I485" s="166"/>
      <c r="J485" s="226"/>
      <c r="K485" s="166"/>
      <c r="L485" s="226"/>
      <c r="M485" s="166"/>
      <c r="N485" s="226"/>
      <c r="O485" s="166"/>
      <c r="P485" s="226"/>
      <c r="Q485" s="166"/>
      <c r="R485" s="226"/>
      <c r="S485" s="1"/>
      <c r="T485" s="1"/>
      <c r="U485" s="1"/>
      <c r="V485" s="4"/>
      <c r="W485" s="4"/>
      <c r="X485" s="4"/>
      <c r="Y485" s="4"/>
      <c r="Z485" s="4"/>
      <c r="AA485" s="4"/>
      <c r="AB485" s="1"/>
      <c r="AC485" s="1"/>
      <c r="AD485" s="1"/>
      <c r="AE485" s="1"/>
      <c r="AF485" s="1"/>
      <c r="AG485" s="1"/>
      <c r="AH485" s="1"/>
      <c r="AI485" s="1"/>
    </row>
    <row r="486" spans="1:35" s="2" customFormat="1" ht="11.5" x14ac:dyDescent="0.25">
      <c r="A486" s="1"/>
      <c r="B486" s="227"/>
      <c r="C486" s="227"/>
      <c r="D486" s="225"/>
      <c r="E486" s="225"/>
      <c r="F486" s="226"/>
      <c r="G486" s="166"/>
      <c r="H486" s="226"/>
      <c r="I486" s="166"/>
      <c r="J486" s="226"/>
      <c r="K486" s="166"/>
      <c r="L486" s="226"/>
      <c r="M486" s="166"/>
      <c r="N486" s="226"/>
      <c r="O486" s="166"/>
      <c r="P486" s="226"/>
      <c r="Q486" s="166"/>
      <c r="R486" s="226"/>
      <c r="S486" s="1"/>
      <c r="T486" s="1"/>
      <c r="U486" s="1"/>
      <c r="V486" s="4"/>
      <c r="W486" s="4"/>
      <c r="X486" s="4"/>
      <c r="Y486" s="4"/>
      <c r="Z486" s="4"/>
      <c r="AA486" s="4"/>
      <c r="AB486" s="1"/>
      <c r="AC486" s="1"/>
      <c r="AD486" s="1"/>
      <c r="AE486" s="1"/>
      <c r="AF486" s="1"/>
      <c r="AG486" s="1"/>
      <c r="AH486" s="1"/>
      <c r="AI486" s="1"/>
    </row>
    <row r="487" spans="1:35" s="2" customFormat="1" ht="11.5" x14ac:dyDescent="0.25">
      <c r="A487" s="1"/>
      <c r="B487" s="227"/>
      <c r="C487" s="227"/>
      <c r="D487" s="225"/>
      <c r="E487" s="225"/>
      <c r="F487" s="226"/>
      <c r="G487" s="166"/>
      <c r="H487" s="226"/>
      <c r="I487" s="166"/>
      <c r="J487" s="226"/>
      <c r="K487" s="166"/>
      <c r="L487" s="226"/>
      <c r="M487" s="166"/>
      <c r="N487" s="226"/>
      <c r="O487" s="166"/>
      <c r="P487" s="226"/>
      <c r="Q487" s="166"/>
      <c r="R487" s="226"/>
      <c r="S487" s="1"/>
      <c r="T487" s="1"/>
      <c r="U487" s="1"/>
      <c r="V487" s="4"/>
      <c r="W487" s="4"/>
      <c r="X487" s="4"/>
      <c r="Y487" s="4"/>
      <c r="Z487" s="4"/>
      <c r="AA487" s="4"/>
      <c r="AB487" s="1"/>
      <c r="AC487" s="1"/>
      <c r="AD487" s="1"/>
      <c r="AE487" s="1"/>
      <c r="AF487" s="1"/>
      <c r="AG487" s="1"/>
      <c r="AH487" s="1"/>
      <c r="AI487" s="1"/>
    </row>
    <row r="488" spans="1:35" s="2" customFormat="1" ht="11.5" x14ac:dyDescent="0.25">
      <c r="A488" s="1"/>
      <c r="B488" s="227"/>
      <c r="C488" s="227"/>
      <c r="D488" s="225"/>
      <c r="E488" s="225"/>
      <c r="F488" s="226"/>
      <c r="G488" s="166"/>
      <c r="H488" s="226"/>
      <c r="I488" s="166"/>
      <c r="J488" s="226"/>
      <c r="K488" s="166"/>
      <c r="L488" s="226"/>
      <c r="M488" s="166"/>
      <c r="N488" s="226"/>
      <c r="O488" s="166"/>
      <c r="P488" s="226"/>
      <c r="Q488" s="166"/>
      <c r="R488" s="226"/>
      <c r="S488" s="1"/>
      <c r="T488" s="1"/>
      <c r="U488" s="1"/>
      <c r="V488" s="4"/>
      <c r="W488" s="4"/>
      <c r="X488" s="4"/>
      <c r="Y488" s="4"/>
      <c r="Z488" s="4"/>
      <c r="AA488" s="4"/>
      <c r="AB488" s="1"/>
      <c r="AC488" s="1"/>
      <c r="AD488" s="1"/>
      <c r="AE488" s="1"/>
      <c r="AF488" s="1"/>
      <c r="AG488" s="1"/>
      <c r="AH488" s="1"/>
      <c r="AI488" s="1"/>
    </row>
    <row r="489" spans="1:35" s="2" customFormat="1" ht="11.5" x14ac:dyDescent="0.25">
      <c r="A489" s="1"/>
      <c r="B489" s="227"/>
      <c r="C489" s="227"/>
      <c r="D489" s="225"/>
      <c r="E489" s="225"/>
      <c r="F489" s="226"/>
      <c r="G489" s="166"/>
      <c r="H489" s="226"/>
      <c r="I489" s="166"/>
      <c r="J489" s="226"/>
      <c r="K489" s="166"/>
      <c r="L489" s="226"/>
      <c r="M489" s="166"/>
      <c r="N489" s="226"/>
      <c r="O489" s="166"/>
      <c r="P489" s="226"/>
      <c r="Q489" s="166"/>
      <c r="R489" s="226"/>
      <c r="S489" s="1"/>
      <c r="T489" s="1"/>
      <c r="U489" s="1"/>
      <c r="V489" s="4"/>
      <c r="W489" s="4"/>
      <c r="X489" s="4"/>
      <c r="Y489" s="4"/>
      <c r="Z489" s="4"/>
      <c r="AA489" s="4"/>
      <c r="AB489" s="1"/>
      <c r="AC489" s="1"/>
      <c r="AD489" s="1"/>
      <c r="AE489" s="1"/>
      <c r="AF489" s="1"/>
      <c r="AG489" s="1"/>
      <c r="AH489" s="1"/>
      <c r="AI489" s="1"/>
    </row>
    <row r="490" spans="1:35" ht="11.5" x14ac:dyDescent="0.25">
      <c r="B490" s="227"/>
      <c r="C490" s="227"/>
      <c r="D490" s="225"/>
      <c r="E490" s="225"/>
      <c r="F490" s="226"/>
      <c r="G490" s="166"/>
      <c r="H490" s="226"/>
      <c r="I490" s="166"/>
      <c r="J490" s="226"/>
      <c r="K490" s="166"/>
      <c r="L490" s="226"/>
      <c r="M490" s="166"/>
      <c r="N490" s="226"/>
      <c r="O490" s="166"/>
      <c r="P490" s="226"/>
      <c r="Q490" s="166"/>
      <c r="R490" s="226"/>
    </row>
    <row r="491" spans="1:35" ht="11.5" x14ac:dyDescent="0.25">
      <c r="B491" s="227"/>
      <c r="C491" s="166"/>
      <c r="D491" s="225"/>
      <c r="E491" s="225"/>
      <c r="F491" s="226"/>
      <c r="G491" s="166"/>
      <c r="H491" s="226"/>
      <c r="I491" s="166"/>
      <c r="J491" s="226"/>
      <c r="K491" s="166"/>
      <c r="L491" s="226"/>
      <c r="M491" s="166"/>
      <c r="N491" s="226"/>
      <c r="O491" s="166"/>
      <c r="P491" s="226"/>
      <c r="Q491" s="166"/>
      <c r="R491" s="226"/>
    </row>
    <row r="492" spans="1:35" ht="11.5" x14ac:dyDescent="0.25">
      <c r="B492" s="227"/>
      <c r="C492" s="166"/>
      <c r="D492" s="225"/>
      <c r="E492" s="225"/>
      <c r="F492" s="226"/>
      <c r="G492" s="166"/>
      <c r="H492" s="226"/>
      <c r="I492" s="166"/>
      <c r="J492" s="226"/>
      <c r="K492" s="166"/>
      <c r="L492" s="226"/>
      <c r="M492" s="166"/>
      <c r="N492" s="226"/>
      <c r="O492" s="166"/>
      <c r="P492" s="226"/>
      <c r="Q492" s="166"/>
      <c r="R492" s="226"/>
    </row>
    <row r="493" spans="1:35" ht="11.5" x14ac:dyDescent="0.25">
      <c r="B493" s="228"/>
      <c r="C493" s="227"/>
      <c r="D493" s="227"/>
      <c r="E493" s="225"/>
      <c r="F493" s="226"/>
      <c r="G493" s="166"/>
      <c r="H493" s="226"/>
      <c r="I493" s="166"/>
      <c r="J493" s="166"/>
      <c r="K493" s="166"/>
      <c r="L493" s="166"/>
      <c r="M493" s="166"/>
      <c r="N493" s="226"/>
      <c r="O493" s="166"/>
      <c r="P493" s="226"/>
      <c r="Q493" s="166"/>
      <c r="R493" s="226"/>
    </row>
    <row r="494" spans="1:35" ht="11.5" x14ac:dyDescent="0.25">
      <c r="B494" s="228"/>
      <c r="C494" s="227"/>
      <c r="D494" s="227"/>
      <c r="E494" s="225"/>
      <c r="F494" s="226"/>
      <c r="G494" s="166"/>
      <c r="H494" s="226"/>
      <c r="I494" s="166"/>
      <c r="J494" s="166"/>
      <c r="K494" s="166"/>
      <c r="L494" s="166"/>
      <c r="M494" s="166"/>
      <c r="N494" s="226"/>
      <c r="O494" s="166"/>
      <c r="P494" s="226"/>
      <c r="Q494" s="166"/>
      <c r="R494" s="226"/>
    </row>
    <row r="495" spans="1:35" ht="11.5" x14ac:dyDescent="0.25">
      <c r="B495" s="228"/>
      <c r="C495" s="227"/>
      <c r="D495" s="227"/>
      <c r="E495" s="225"/>
      <c r="F495" s="226"/>
      <c r="G495" s="166"/>
      <c r="H495" s="226"/>
      <c r="I495" s="166"/>
      <c r="J495" s="226"/>
      <c r="K495" s="166"/>
      <c r="L495" s="226"/>
      <c r="M495" s="166"/>
      <c r="N495" s="226"/>
      <c r="O495" s="166"/>
      <c r="P495" s="226"/>
      <c r="Q495" s="166"/>
      <c r="R495" s="226"/>
    </row>
    <row r="496" spans="1:35" ht="11.5" x14ac:dyDescent="0.25">
      <c r="B496" s="228"/>
      <c r="C496" s="227"/>
      <c r="D496" s="227"/>
      <c r="E496" s="225"/>
      <c r="F496" s="226"/>
      <c r="G496" s="166"/>
      <c r="H496" s="226"/>
      <c r="I496" s="166"/>
      <c r="J496" s="226"/>
      <c r="K496" s="166"/>
      <c r="L496" s="226"/>
      <c r="M496" s="166"/>
      <c r="N496" s="226"/>
      <c r="O496" s="166"/>
      <c r="P496" s="226"/>
      <c r="Q496" s="166"/>
      <c r="R496" s="226"/>
    </row>
    <row r="497" spans="1:35" ht="11.5" x14ac:dyDescent="0.25">
      <c r="B497" s="228"/>
      <c r="C497" s="227"/>
      <c r="D497" s="227"/>
      <c r="E497" s="225"/>
      <c r="F497" s="226"/>
      <c r="G497" s="166"/>
      <c r="H497" s="226"/>
      <c r="I497" s="166"/>
      <c r="J497" s="226"/>
      <c r="K497" s="166"/>
      <c r="L497" s="226"/>
      <c r="M497" s="166"/>
      <c r="N497" s="226"/>
      <c r="O497" s="166"/>
      <c r="P497" s="226"/>
      <c r="Q497" s="166"/>
      <c r="R497" s="226"/>
    </row>
    <row r="498" spans="1:35" ht="11.5" x14ac:dyDescent="0.25">
      <c r="B498" s="229"/>
      <c r="C498" s="227"/>
      <c r="D498" s="227"/>
      <c r="E498" s="225"/>
      <c r="F498" s="226"/>
      <c r="G498" s="166"/>
      <c r="H498" s="226"/>
      <c r="I498" s="166"/>
      <c r="J498" s="226"/>
      <c r="K498" s="166"/>
      <c r="L498" s="226"/>
      <c r="M498" s="166"/>
      <c r="N498" s="226"/>
      <c r="O498" s="166"/>
      <c r="P498" s="226"/>
      <c r="Q498" s="166"/>
      <c r="R498" s="226"/>
    </row>
    <row r="499" spans="1:35" ht="11.5" x14ac:dyDescent="0.25">
      <c r="B499" s="230"/>
      <c r="C499" s="227"/>
      <c r="D499" s="227"/>
      <c r="E499" s="225"/>
      <c r="F499" s="226"/>
      <c r="G499" s="166"/>
      <c r="H499" s="226"/>
      <c r="I499" s="166"/>
      <c r="J499" s="226"/>
      <c r="K499" s="166"/>
      <c r="L499" s="226"/>
      <c r="M499" s="166"/>
      <c r="N499" s="226"/>
      <c r="O499" s="166"/>
      <c r="P499" s="226"/>
      <c r="Q499" s="166"/>
      <c r="R499" s="226"/>
    </row>
    <row r="500" spans="1:35" ht="11.5" x14ac:dyDescent="0.25">
      <c r="B500" s="230"/>
      <c r="C500" s="227"/>
      <c r="D500" s="227"/>
      <c r="E500" s="225"/>
      <c r="F500" s="226"/>
      <c r="G500" s="166"/>
      <c r="H500" s="226"/>
      <c r="I500" s="166"/>
      <c r="J500" s="226"/>
      <c r="K500" s="166"/>
      <c r="L500" s="226"/>
      <c r="M500" s="166"/>
      <c r="N500" s="226"/>
      <c r="O500" s="166"/>
      <c r="P500" s="226"/>
      <c r="Q500" s="166"/>
      <c r="R500" s="226"/>
    </row>
    <row r="501" spans="1:35" ht="11.5" x14ac:dyDescent="0.25">
      <c r="B501" s="231"/>
      <c r="C501" s="166"/>
      <c r="D501" s="225"/>
      <c r="E501" s="225"/>
      <c r="F501" s="226"/>
      <c r="G501" s="166"/>
      <c r="H501" s="226"/>
      <c r="I501" s="166"/>
      <c r="J501" s="226"/>
      <c r="K501" s="166"/>
      <c r="L501" s="226"/>
      <c r="M501" s="166"/>
      <c r="N501" s="226"/>
      <c r="O501" s="166"/>
      <c r="P501" s="226"/>
      <c r="Q501" s="166"/>
      <c r="R501" s="226"/>
    </row>
    <row r="502" spans="1:35" ht="11.5" x14ac:dyDescent="0.25">
      <c r="B502" s="231"/>
      <c r="C502" s="166"/>
      <c r="D502" s="225"/>
      <c r="E502" s="225"/>
      <c r="F502" s="226"/>
      <c r="G502" s="166"/>
      <c r="H502" s="226"/>
      <c r="I502" s="166"/>
      <c r="J502" s="226"/>
      <c r="K502" s="166"/>
      <c r="L502" s="226"/>
      <c r="M502" s="166"/>
      <c r="N502" s="226"/>
      <c r="O502" s="166"/>
      <c r="P502" s="226"/>
      <c r="Q502" s="166"/>
      <c r="R502" s="226"/>
    </row>
    <row r="503" spans="1:35" ht="11.5" x14ac:dyDescent="0.25">
      <c r="B503" s="227"/>
      <c r="C503" s="166"/>
      <c r="D503" s="227"/>
      <c r="E503" s="225"/>
      <c r="F503" s="226"/>
      <c r="G503" s="166"/>
      <c r="H503" s="226"/>
      <c r="I503" s="166"/>
      <c r="J503" s="226"/>
      <c r="K503" s="166"/>
      <c r="L503" s="226"/>
      <c r="M503" s="166"/>
      <c r="N503" s="226"/>
      <c r="O503" s="166"/>
      <c r="P503" s="226"/>
      <c r="Q503" s="166"/>
      <c r="R503" s="226"/>
    </row>
    <row r="504" spans="1:35" ht="11.5" x14ac:dyDescent="0.25">
      <c r="B504" s="230"/>
      <c r="C504" s="227"/>
      <c r="D504" s="227"/>
      <c r="E504" s="225"/>
      <c r="F504" s="226"/>
      <c r="G504" s="166"/>
      <c r="H504" s="226"/>
      <c r="I504" s="166"/>
      <c r="J504" s="226"/>
      <c r="K504" s="166"/>
      <c r="L504" s="226"/>
      <c r="M504" s="166"/>
      <c r="N504" s="226"/>
      <c r="O504" s="166"/>
      <c r="P504" s="226"/>
      <c r="Q504" s="166"/>
      <c r="R504" s="226"/>
    </row>
    <row r="505" spans="1:35" ht="11.5" x14ac:dyDescent="0.25">
      <c r="B505" s="230"/>
      <c r="C505" s="227"/>
      <c r="D505" s="227"/>
      <c r="E505" s="225"/>
      <c r="F505" s="226"/>
      <c r="G505" s="166"/>
      <c r="H505" s="226"/>
      <c r="I505" s="166"/>
      <c r="J505" s="226"/>
      <c r="K505" s="166"/>
      <c r="L505" s="226"/>
      <c r="M505" s="166"/>
      <c r="N505" s="226"/>
      <c r="O505" s="166"/>
      <c r="P505" s="226"/>
      <c r="Q505" s="166"/>
      <c r="R505" s="226"/>
    </row>
    <row r="506" spans="1:35" s="2" customFormat="1" ht="11.5" x14ac:dyDescent="0.25">
      <c r="A506" s="1"/>
      <c r="B506" s="230"/>
      <c r="C506" s="227"/>
      <c r="D506" s="227"/>
      <c r="E506" s="225"/>
      <c r="F506" s="226"/>
      <c r="G506" s="166"/>
      <c r="H506" s="226"/>
      <c r="I506" s="166"/>
      <c r="J506" s="226"/>
      <c r="K506" s="166"/>
      <c r="L506" s="226"/>
      <c r="M506" s="166"/>
      <c r="N506" s="226"/>
      <c r="O506" s="166"/>
      <c r="P506" s="226"/>
      <c r="Q506" s="166"/>
      <c r="R506" s="226"/>
      <c r="S506" s="1"/>
      <c r="T506" s="1"/>
      <c r="U506" s="1"/>
      <c r="V506" s="4"/>
      <c r="W506" s="4"/>
      <c r="X506" s="4"/>
      <c r="Y506" s="4"/>
      <c r="Z506" s="4"/>
      <c r="AA506" s="4"/>
      <c r="AB506" s="1"/>
      <c r="AC506" s="1"/>
      <c r="AD506" s="1"/>
      <c r="AE506" s="1"/>
      <c r="AF506" s="1"/>
      <c r="AG506" s="1"/>
      <c r="AH506" s="1"/>
      <c r="AI506" s="1"/>
    </row>
    <row r="507" spans="1:35" s="2" customFormat="1" ht="11.5" x14ac:dyDescent="0.25">
      <c r="A507" s="1"/>
      <c r="B507" s="230"/>
      <c r="C507" s="227"/>
      <c r="D507" s="227"/>
      <c r="E507" s="225"/>
      <c r="F507" s="226"/>
      <c r="G507" s="166"/>
      <c r="H507" s="226"/>
      <c r="I507" s="166"/>
      <c r="J507" s="226"/>
      <c r="K507" s="166"/>
      <c r="L507" s="226"/>
      <c r="M507" s="166"/>
      <c r="N507" s="226"/>
      <c r="O507" s="166"/>
      <c r="P507" s="226"/>
      <c r="Q507" s="166"/>
      <c r="R507" s="226"/>
      <c r="S507" s="1"/>
      <c r="T507" s="1"/>
      <c r="U507" s="1"/>
      <c r="V507" s="4"/>
      <c r="W507" s="4"/>
      <c r="X507" s="4"/>
      <c r="Y507" s="4"/>
      <c r="Z507" s="4"/>
      <c r="AA507" s="4"/>
      <c r="AB507" s="1"/>
      <c r="AC507" s="1"/>
      <c r="AD507" s="1"/>
      <c r="AE507" s="1"/>
      <c r="AF507" s="1"/>
      <c r="AG507" s="1"/>
      <c r="AH507" s="1"/>
      <c r="AI507" s="1"/>
    </row>
    <row r="508" spans="1:35" s="2" customFormat="1" ht="11.5" x14ac:dyDescent="0.25">
      <c r="A508" s="1"/>
      <c r="B508" s="230"/>
      <c r="C508" s="227"/>
      <c r="D508" s="227"/>
      <c r="E508" s="225"/>
      <c r="F508" s="226"/>
      <c r="G508" s="166"/>
      <c r="H508" s="226"/>
      <c r="I508" s="166"/>
      <c r="J508" s="226"/>
      <c r="K508" s="166"/>
      <c r="L508" s="226"/>
      <c r="M508" s="166"/>
      <c r="N508" s="226"/>
      <c r="O508" s="166"/>
      <c r="P508" s="226"/>
      <c r="Q508" s="166"/>
      <c r="R508" s="226"/>
      <c r="S508" s="1"/>
      <c r="T508" s="1"/>
      <c r="U508" s="1"/>
      <c r="V508" s="4"/>
      <c r="W508" s="4"/>
      <c r="X508" s="4"/>
      <c r="Y508" s="4"/>
      <c r="Z508" s="4"/>
      <c r="AA508" s="4"/>
      <c r="AB508" s="1"/>
      <c r="AC508" s="1"/>
      <c r="AD508" s="1"/>
      <c r="AE508" s="1"/>
      <c r="AF508" s="1"/>
      <c r="AG508" s="1"/>
      <c r="AH508" s="1"/>
      <c r="AI508" s="1"/>
    </row>
    <row r="509" spans="1:35" s="2" customFormat="1" ht="11.5" x14ac:dyDescent="0.25">
      <c r="A509" s="1"/>
      <c r="B509" s="230"/>
      <c r="C509" s="227"/>
      <c r="D509" s="227"/>
      <c r="E509" s="225"/>
      <c r="F509" s="226"/>
      <c r="G509" s="166"/>
      <c r="H509" s="226"/>
      <c r="I509" s="166"/>
      <c r="J509" s="226"/>
      <c r="K509" s="166"/>
      <c r="L509" s="226"/>
      <c r="M509" s="166"/>
      <c r="N509" s="226"/>
      <c r="O509" s="166"/>
      <c r="P509" s="226"/>
      <c r="Q509" s="166"/>
      <c r="R509" s="226"/>
      <c r="S509" s="1"/>
      <c r="T509" s="1"/>
      <c r="U509" s="1"/>
      <c r="V509" s="4"/>
      <c r="W509" s="4"/>
      <c r="X509" s="4"/>
      <c r="Y509" s="4"/>
      <c r="Z509" s="4"/>
      <c r="AA509" s="4"/>
      <c r="AB509" s="1"/>
      <c r="AC509" s="1"/>
      <c r="AD509" s="1"/>
      <c r="AE509" s="1"/>
      <c r="AF509" s="1"/>
      <c r="AG509" s="1"/>
      <c r="AH509" s="1"/>
      <c r="AI509" s="1"/>
    </row>
    <row r="510" spans="1:35" s="2" customFormat="1" ht="11.5" x14ac:dyDescent="0.25">
      <c r="A510" s="1"/>
      <c r="B510" s="230"/>
      <c r="C510" s="227"/>
      <c r="D510" s="227"/>
      <c r="E510" s="225"/>
      <c r="F510" s="226"/>
      <c r="G510" s="166"/>
      <c r="H510" s="226"/>
      <c r="I510" s="166"/>
      <c r="J510" s="226"/>
      <c r="K510" s="166"/>
      <c r="L510" s="226"/>
      <c r="M510" s="166"/>
      <c r="N510" s="226"/>
      <c r="O510" s="166"/>
      <c r="P510" s="226"/>
      <c r="Q510" s="166"/>
      <c r="R510" s="226"/>
      <c r="S510" s="1"/>
      <c r="T510" s="1"/>
      <c r="U510" s="1"/>
      <c r="V510" s="4"/>
      <c r="W510" s="4"/>
      <c r="X510" s="4"/>
      <c r="Y510" s="4"/>
      <c r="Z510" s="4"/>
      <c r="AA510" s="4"/>
      <c r="AB510" s="1"/>
      <c r="AC510" s="1"/>
      <c r="AD510" s="1"/>
      <c r="AE510" s="1"/>
      <c r="AF510" s="1"/>
      <c r="AG510" s="1"/>
      <c r="AH510" s="1"/>
      <c r="AI510" s="1"/>
    </row>
    <row r="511" spans="1:35" s="2" customFormat="1" ht="11.5" x14ac:dyDescent="0.25">
      <c r="A511" s="1"/>
      <c r="B511" s="230"/>
      <c r="C511" s="227"/>
      <c r="D511" s="227"/>
      <c r="E511" s="225"/>
      <c r="F511" s="226"/>
      <c r="G511" s="166"/>
      <c r="H511" s="226"/>
      <c r="I511" s="166"/>
      <c r="J511" s="226"/>
      <c r="K511" s="166"/>
      <c r="L511" s="226"/>
      <c r="M511" s="166"/>
      <c r="N511" s="226"/>
      <c r="O511" s="166"/>
      <c r="P511" s="226"/>
      <c r="Q511" s="166"/>
      <c r="R511" s="226"/>
      <c r="S511" s="1"/>
      <c r="T511" s="1"/>
      <c r="U511" s="1"/>
      <c r="V511" s="4"/>
      <c r="W511" s="4"/>
      <c r="X511" s="4"/>
      <c r="Y511" s="4"/>
      <c r="Z511" s="4"/>
      <c r="AA511" s="4"/>
      <c r="AB511" s="1"/>
      <c r="AC511" s="1"/>
      <c r="AD511" s="1"/>
      <c r="AE511" s="1"/>
      <c r="AF511" s="1"/>
      <c r="AG511" s="1"/>
      <c r="AH511" s="1"/>
      <c r="AI511" s="1"/>
    </row>
    <row r="512" spans="1:35" s="2" customFormat="1" ht="11.5" x14ac:dyDescent="0.25">
      <c r="A512" s="1"/>
      <c r="B512" s="230"/>
      <c r="C512" s="227"/>
      <c r="D512" s="227"/>
      <c r="E512" s="225"/>
      <c r="F512" s="226"/>
      <c r="G512" s="166"/>
      <c r="H512" s="226"/>
      <c r="I512" s="166"/>
      <c r="J512" s="226"/>
      <c r="K512" s="166"/>
      <c r="L512" s="226"/>
      <c r="M512" s="166"/>
      <c r="N512" s="226"/>
      <c r="O512" s="166"/>
      <c r="P512" s="226"/>
      <c r="Q512" s="166"/>
      <c r="R512" s="226"/>
      <c r="S512" s="1"/>
      <c r="T512" s="1"/>
      <c r="U512" s="1"/>
      <c r="V512" s="4"/>
      <c r="W512" s="4"/>
      <c r="X512" s="4"/>
      <c r="Y512" s="4"/>
      <c r="Z512" s="4"/>
      <c r="AA512" s="4"/>
      <c r="AB512" s="1"/>
      <c r="AC512" s="1"/>
      <c r="AD512" s="1"/>
      <c r="AE512" s="1"/>
      <c r="AF512" s="1"/>
      <c r="AG512" s="1"/>
      <c r="AH512" s="1"/>
      <c r="AI512" s="1"/>
    </row>
    <row r="513" spans="1:35" s="2" customFormat="1" ht="11.5" x14ac:dyDescent="0.25">
      <c r="A513" s="1"/>
      <c r="B513" s="230"/>
      <c r="C513" s="227"/>
      <c r="D513" s="227"/>
      <c r="E513" s="225"/>
      <c r="F513" s="226"/>
      <c r="G513" s="166"/>
      <c r="H513" s="226"/>
      <c r="I513" s="166"/>
      <c r="J513" s="226"/>
      <c r="K513" s="166"/>
      <c r="L513" s="226"/>
      <c r="M513" s="166"/>
      <c r="N513" s="226"/>
      <c r="O513" s="166"/>
      <c r="P513" s="226"/>
      <c r="Q513" s="166"/>
      <c r="R513" s="226"/>
      <c r="S513" s="1"/>
      <c r="T513" s="1"/>
      <c r="U513" s="1"/>
      <c r="V513" s="4"/>
      <c r="W513" s="4"/>
      <c r="X513" s="4"/>
      <c r="Y513" s="4"/>
      <c r="Z513" s="4"/>
      <c r="AA513" s="4"/>
      <c r="AB513" s="1"/>
      <c r="AC513" s="1"/>
      <c r="AD513" s="1"/>
      <c r="AE513" s="1"/>
      <c r="AF513" s="1"/>
      <c r="AG513" s="1"/>
      <c r="AH513" s="1"/>
      <c r="AI513" s="1"/>
    </row>
    <row r="514" spans="1:35" s="2" customFormat="1" ht="11.5" x14ac:dyDescent="0.25">
      <c r="A514" s="1"/>
      <c r="B514" s="230"/>
      <c r="C514" s="227"/>
      <c r="D514" s="227"/>
      <c r="E514" s="225"/>
      <c r="F514" s="226"/>
      <c r="G514" s="166"/>
      <c r="H514" s="226"/>
      <c r="I514" s="166"/>
      <c r="J514" s="226"/>
      <c r="K514" s="166"/>
      <c r="L514" s="226"/>
      <c r="M514" s="166"/>
      <c r="N514" s="226"/>
      <c r="O514" s="166"/>
      <c r="P514" s="226"/>
      <c r="Q514" s="166"/>
      <c r="R514" s="226"/>
      <c r="S514" s="1"/>
      <c r="T514" s="1"/>
      <c r="U514" s="1"/>
      <c r="V514" s="4"/>
      <c r="W514" s="4"/>
      <c r="X514" s="4"/>
      <c r="Y514" s="4"/>
      <c r="Z514" s="4"/>
      <c r="AA514" s="4"/>
      <c r="AB514" s="1"/>
      <c r="AC514" s="1"/>
      <c r="AD514" s="1"/>
      <c r="AE514" s="1"/>
      <c r="AF514" s="1"/>
      <c r="AG514" s="1"/>
      <c r="AH514" s="1"/>
      <c r="AI514" s="1"/>
    </row>
    <row r="515" spans="1:35" s="2" customFormat="1" ht="11.5" x14ac:dyDescent="0.25">
      <c r="A515" s="1"/>
      <c r="B515" s="230"/>
      <c r="C515" s="227"/>
      <c r="D515" s="227"/>
      <c r="E515" s="225"/>
      <c r="F515" s="226"/>
      <c r="G515" s="166"/>
      <c r="H515" s="226"/>
      <c r="I515" s="166"/>
      <c r="J515" s="226"/>
      <c r="K515" s="166"/>
      <c r="L515" s="226"/>
      <c r="M515" s="166"/>
      <c r="N515" s="226"/>
      <c r="O515" s="166"/>
      <c r="P515" s="226"/>
      <c r="Q515" s="166"/>
      <c r="R515" s="226"/>
      <c r="S515" s="1"/>
      <c r="T515" s="1"/>
      <c r="U515" s="1"/>
      <c r="V515" s="4"/>
      <c r="W515" s="4"/>
      <c r="X515" s="4"/>
      <c r="Y515" s="4"/>
      <c r="Z515" s="4"/>
      <c r="AA515" s="4"/>
      <c r="AB515" s="1"/>
      <c r="AC515" s="1"/>
      <c r="AD515" s="1"/>
      <c r="AE515" s="1"/>
      <c r="AF515" s="1"/>
      <c r="AG515" s="1"/>
      <c r="AH515" s="1"/>
      <c r="AI515" s="1"/>
    </row>
    <row r="516" spans="1:35" s="2" customFormat="1" ht="11.5" x14ac:dyDescent="0.25">
      <c r="A516" s="1"/>
      <c r="B516" s="230"/>
      <c r="C516" s="227"/>
      <c r="D516" s="227"/>
      <c r="E516" s="225"/>
      <c r="F516" s="226"/>
      <c r="G516" s="166"/>
      <c r="H516" s="226"/>
      <c r="I516" s="166"/>
      <c r="J516" s="226"/>
      <c r="K516" s="166"/>
      <c r="L516" s="226"/>
      <c r="M516" s="166"/>
      <c r="N516" s="226"/>
      <c r="O516" s="166"/>
      <c r="P516" s="226"/>
      <c r="Q516" s="166"/>
      <c r="R516" s="226"/>
      <c r="S516" s="1"/>
      <c r="T516" s="1"/>
      <c r="U516" s="1"/>
      <c r="V516" s="4"/>
      <c r="W516" s="4"/>
      <c r="X516" s="4"/>
      <c r="Y516" s="4"/>
      <c r="Z516" s="4"/>
      <c r="AA516" s="4"/>
      <c r="AB516" s="1"/>
      <c r="AC516" s="1"/>
      <c r="AD516" s="1"/>
      <c r="AE516" s="1"/>
      <c r="AF516" s="1"/>
      <c r="AG516" s="1"/>
      <c r="AH516" s="1"/>
      <c r="AI516" s="1"/>
    </row>
    <row r="517" spans="1:35" s="2" customFormat="1" ht="11.5" x14ac:dyDescent="0.25">
      <c r="A517" s="1"/>
      <c r="B517" s="230"/>
      <c r="C517" s="227"/>
      <c r="D517" s="227"/>
      <c r="E517" s="225"/>
      <c r="F517" s="226"/>
      <c r="G517" s="166"/>
      <c r="H517" s="226"/>
      <c r="I517" s="166"/>
      <c r="J517" s="226"/>
      <c r="K517" s="166"/>
      <c r="L517" s="226"/>
      <c r="M517" s="166"/>
      <c r="N517" s="226"/>
      <c r="O517" s="166"/>
      <c r="P517" s="226"/>
      <c r="Q517" s="166"/>
      <c r="R517" s="226"/>
      <c r="S517" s="1"/>
      <c r="T517" s="1"/>
      <c r="U517" s="1"/>
      <c r="V517" s="4"/>
      <c r="W517" s="4"/>
      <c r="X517" s="4"/>
      <c r="Y517" s="4"/>
      <c r="Z517" s="4"/>
      <c r="AA517" s="4"/>
      <c r="AB517" s="1"/>
      <c r="AC517" s="1"/>
      <c r="AD517" s="1"/>
      <c r="AE517" s="1"/>
      <c r="AF517" s="1"/>
      <c r="AG517" s="1"/>
      <c r="AH517" s="1"/>
      <c r="AI517" s="1"/>
    </row>
    <row r="518" spans="1:35" s="2" customFormat="1" ht="11.5" x14ac:dyDescent="0.25">
      <c r="A518" s="1"/>
      <c r="B518" s="230"/>
      <c r="C518" s="227"/>
      <c r="D518" s="227"/>
      <c r="E518" s="225"/>
      <c r="F518" s="226"/>
      <c r="G518" s="166"/>
      <c r="H518" s="226"/>
      <c r="I518" s="166"/>
      <c r="J518" s="226"/>
      <c r="K518" s="166"/>
      <c r="L518" s="226"/>
      <c r="M518" s="166"/>
      <c r="N518" s="226"/>
      <c r="O518" s="166"/>
      <c r="P518" s="226"/>
      <c r="Q518" s="166"/>
      <c r="R518" s="226"/>
      <c r="S518" s="1"/>
      <c r="T518" s="1"/>
      <c r="U518" s="1"/>
      <c r="V518" s="4"/>
      <c r="W518" s="4"/>
      <c r="X518" s="4"/>
      <c r="Y518" s="4"/>
      <c r="Z518" s="4"/>
      <c r="AA518" s="4"/>
      <c r="AB518" s="1"/>
      <c r="AC518" s="1"/>
      <c r="AD518" s="1"/>
      <c r="AE518" s="1"/>
      <c r="AF518" s="1"/>
      <c r="AG518" s="1"/>
      <c r="AH518" s="1"/>
      <c r="AI518" s="1"/>
    </row>
    <row r="519" spans="1:35" s="2" customFormat="1" ht="11.5" x14ac:dyDescent="0.25">
      <c r="A519" s="1"/>
      <c r="B519" s="230"/>
      <c r="C519" s="227"/>
      <c r="D519" s="227"/>
      <c r="E519" s="225"/>
      <c r="F519" s="226"/>
      <c r="G519" s="166"/>
      <c r="H519" s="226"/>
      <c r="I519" s="166"/>
      <c r="J519" s="226"/>
      <c r="K519" s="166"/>
      <c r="L519" s="226"/>
      <c r="M519" s="166"/>
      <c r="N519" s="226"/>
      <c r="O519" s="166"/>
      <c r="P519" s="226"/>
      <c r="Q519" s="166"/>
      <c r="R519" s="226"/>
      <c r="S519" s="1"/>
      <c r="T519" s="1"/>
      <c r="U519" s="1"/>
      <c r="V519" s="4"/>
      <c r="W519" s="4"/>
      <c r="X519" s="4"/>
      <c r="Y519" s="4"/>
      <c r="Z519" s="4"/>
      <c r="AA519" s="4"/>
      <c r="AB519" s="1"/>
      <c r="AC519" s="1"/>
      <c r="AD519" s="1"/>
      <c r="AE519" s="1"/>
      <c r="AF519" s="1"/>
      <c r="AG519" s="1"/>
      <c r="AH519" s="1"/>
      <c r="AI519" s="1"/>
    </row>
    <row r="520" spans="1:35" s="2" customFormat="1" ht="11.5" x14ac:dyDescent="0.25">
      <c r="A520" s="1"/>
      <c r="B520" s="230"/>
      <c r="C520" s="227"/>
      <c r="D520" s="227"/>
      <c r="E520" s="225"/>
      <c r="F520" s="226"/>
      <c r="G520" s="166"/>
      <c r="H520" s="226"/>
      <c r="I520" s="166"/>
      <c r="J520" s="226"/>
      <c r="K520" s="166"/>
      <c r="L520" s="226"/>
      <c r="M520" s="166"/>
      <c r="N520" s="226"/>
      <c r="O520" s="166"/>
      <c r="P520" s="226"/>
      <c r="Q520" s="166"/>
      <c r="R520" s="226"/>
      <c r="S520" s="1"/>
      <c r="T520" s="1"/>
      <c r="U520" s="1"/>
      <c r="V520" s="4"/>
      <c r="W520" s="4"/>
      <c r="X520" s="4"/>
      <c r="Y520" s="4"/>
      <c r="Z520" s="4"/>
      <c r="AA520" s="4"/>
      <c r="AB520" s="1"/>
      <c r="AC520" s="1"/>
      <c r="AD520" s="1"/>
      <c r="AE520" s="1"/>
      <c r="AF520" s="1"/>
      <c r="AG520" s="1"/>
      <c r="AH520" s="1"/>
      <c r="AI520" s="1"/>
    </row>
    <row r="521" spans="1:35" s="2" customFormat="1" ht="11.5" x14ac:dyDescent="0.25">
      <c r="A521" s="1"/>
      <c r="B521" s="230"/>
      <c r="C521" s="227"/>
      <c r="D521" s="227"/>
      <c r="E521" s="225"/>
      <c r="F521" s="226"/>
      <c r="G521" s="166"/>
      <c r="H521" s="226"/>
      <c r="I521" s="166"/>
      <c r="J521" s="226"/>
      <c r="K521" s="166"/>
      <c r="L521" s="226"/>
      <c r="M521" s="166"/>
      <c r="N521" s="226"/>
      <c r="O521" s="166"/>
      <c r="P521" s="226"/>
      <c r="Q521" s="166"/>
      <c r="R521" s="226"/>
      <c r="S521" s="1"/>
      <c r="T521" s="1"/>
      <c r="U521" s="1"/>
      <c r="V521" s="4"/>
      <c r="W521" s="4"/>
      <c r="X521" s="4"/>
      <c r="Y521" s="4"/>
      <c r="Z521" s="4"/>
      <c r="AA521" s="4"/>
      <c r="AB521" s="1"/>
      <c r="AC521" s="1"/>
      <c r="AD521" s="1"/>
      <c r="AE521" s="1"/>
      <c r="AF521" s="1"/>
      <c r="AG521" s="1"/>
      <c r="AH521" s="1"/>
      <c r="AI521" s="1"/>
    </row>
    <row r="522" spans="1:35" s="2" customFormat="1" ht="11.5" x14ac:dyDescent="0.25">
      <c r="A522" s="1"/>
      <c r="B522" s="230"/>
      <c r="C522" s="227"/>
      <c r="D522" s="227"/>
      <c r="E522" s="225"/>
      <c r="F522" s="226"/>
      <c r="G522" s="166"/>
      <c r="H522" s="226"/>
      <c r="I522" s="166"/>
      <c r="J522" s="226"/>
      <c r="K522" s="166"/>
      <c r="L522" s="226"/>
      <c r="M522" s="166"/>
      <c r="N522" s="226"/>
      <c r="O522" s="166"/>
      <c r="P522" s="226"/>
      <c r="Q522" s="166"/>
      <c r="R522" s="226"/>
      <c r="S522" s="1"/>
      <c r="T522" s="1"/>
      <c r="U522" s="1"/>
      <c r="V522" s="4"/>
      <c r="W522" s="4"/>
      <c r="X522" s="4"/>
      <c r="Y522" s="4"/>
      <c r="Z522" s="4"/>
      <c r="AA522" s="4"/>
      <c r="AB522" s="1"/>
      <c r="AC522" s="1"/>
      <c r="AD522" s="1"/>
      <c r="AE522" s="1"/>
      <c r="AF522" s="1"/>
      <c r="AG522" s="1"/>
      <c r="AH522" s="1"/>
      <c r="AI522" s="1"/>
    </row>
    <row r="523" spans="1:35" s="2" customFormat="1" ht="11.5" x14ac:dyDescent="0.25">
      <c r="A523" s="1"/>
      <c r="B523" s="230"/>
      <c r="C523" s="227"/>
      <c r="D523" s="227"/>
      <c r="E523" s="225"/>
      <c r="F523" s="226"/>
      <c r="G523" s="166"/>
      <c r="H523" s="226"/>
      <c r="I523" s="166"/>
      <c r="J523" s="226"/>
      <c r="K523" s="166"/>
      <c r="L523" s="226"/>
      <c r="M523" s="166"/>
      <c r="N523" s="226"/>
      <c r="O523" s="166"/>
      <c r="P523" s="226"/>
      <c r="Q523" s="166"/>
      <c r="R523" s="226"/>
      <c r="S523" s="1"/>
      <c r="T523" s="1"/>
      <c r="U523" s="1"/>
      <c r="V523" s="4"/>
      <c r="W523" s="4"/>
      <c r="X523" s="4"/>
      <c r="Y523" s="4"/>
      <c r="Z523" s="4"/>
      <c r="AA523" s="4"/>
      <c r="AB523" s="1"/>
      <c r="AC523" s="1"/>
      <c r="AD523" s="1"/>
      <c r="AE523" s="1"/>
      <c r="AF523" s="1"/>
      <c r="AG523" s="1"/>
      <c r="AH523" s="1"/>
      <c r="AI523" s="1"/>
    </row>
    <row r="524" spans="1:35" s="2" customFormat="1" ht="11.5" x14ac:dyDescent="0.25">
      <c r="A524" s="1"/>
      <c r="B524" s="230"/>
      <c r="C524" s="227"/>
      <c r="D524" s="227"/>
      <c r="E524" s="225"/>
      <c r="F524" s="226"/>
      <c r="G524" s="166"/>
      <c r="H524" s="226"/>
      <c r="I524" s="166"/>
      <c r="J524" s="226"/>
      <c r="K524" s="166"/>
      <c r="L524" s="226"/>
      <c r="M524" s="166"/>
      <c r="N524" s="226"/>
      <c r="O524" s="166"/>
      <c r="P524" s="226"/>
      <c r="Q524" s="166"/>
      <c r="R524" s="226"/>
      <c r="S524" s="1"/>
      <c r="T524" s="1"/>
      <c r="U524" s="1"/>
      <c r="V524" s="4"/>
      <c r="W524" s="4"/>
      <c r="X524" s="4"/>
      <c r="Y524" s="4"/>
      <c r="Z524" s="4"/>
      <c r="AA524" s="4"/>
      <c r="AB524" s="1"/>
      <c r="AC524" s="1"/>
      <c r="AD524" s="1"/>
      <c r="AE524" s="1"/>
      <c r="AF524" s="1"/>
      <c r="AG524" s="1"/>
      <c r="AH524" s="1"/>
      <c r="AI524" s="1"/>
    </row>
    <row r="525" spans="1:35" s="2" customFormat="1" ht="11.5" x14ac:dyDescent="0.25">
      <c r="A525" s="1"/>
      <c r="B525" s="230"/>
      <c r="C525" s="227"/>
      <c r="D525" s="227"/>
      <c r="E525" s="225"/>
      <c r="F525" s="226"/>
      <c r="G525" s="166"/>
      <c r="H525" s="226"/>
      <c r="I525" s="166"/>
      <c r="J525" s="226"/>
      <c r="K525" s="166"/>
      <c r="L525" s="226"/>
      <c r="M525" s="166"/>
      <c r="N525" s="226"/>
      <c r="O525" s="166"/>
      <c r="P525" s="226"/>
      <c r="Q525" s="166"/>
      <c r="R525" s="226"/>
      <c r="S525" s="1"/>
      <c r="T525" s="1"/>
      <c r="U525" s="1"/>
      <c r="V525" s="4"/>
      <c r="W525" s="4"/>
      <c r="X525" s="4"/>
      <c r="Y525" s="4"/>
      <c r="Z525" s="4"/>
      <c r="AA525" s="4"/>
      <c r="AB525" s="1"/>
      <c r="AC525" s="1"/>
      <c r="AD525" s="1"/>
      <c r="AE525" s="1"/>
      <c r="AF525" s="1"/>
      <c r="AG525" s="1"/>
      <c r="AH525" s="1"/>
      <c r="AI525" s="1"/>
    </row>
    <row r="526" spans="1:35" s="2" customFormat="1" ht="11.5" x14ac:dyDescent="0.25">
      <c r="A526" s="1"/>
      <c r="B526" s="230"/>
      <c r="C526" s="227"/>
      <c r="D526" s="227"/>
      <c r="E526" s="225"/>
      <c r="F526" s="226"/>
      <c r="G526" s="166"/>
      <c r="H526" s="226"/>
      <c r="I526" s="166"/>
      <c r="J526" s="226"/>
      <c r="K526" s="166"/>
      <c r="L526" s="226"/>
      <c r="M526" s="166"/>
      <c r="N526" s="226"/>
      <c r="O526" s="166"/>
      <c r="P526" s="226"/>
      <c r="Q526" s="166"/>
      <c r="R526" s="226"/>
      <c r="S526" s="1"/>
      <c r="T526" s="1"/>
      <c r="U526" s="1"/>
      <c r="V526" s="4"/>
      <c r="W526" s="4"/>
      <c r="X526" s="4"/>
      <c r="Y526" s="4"/>
      <c r="Z526" s="4"/>
      <c r="AA526" s="4"/>
      <c r="AB526" s="1"/>
      <c r="AC526" s="1"/>
      <c r="AD526" s="1"/>
      <c r="AE526" s="1"/>
      <c r="AF526" s="1"/>
      <c r="AG526" s="1"/>
      <c r="AH526" s="1"/>
      <c r="AI526" s="1"/>
    </row>
    <row r="527" spans="1:35" s="2" customFormat="1" ht="11.5" x14ac:dyDescent="0.25">
      <c r="A527" s="1"/>
      <c r="B527" s="230"/>
      <c r="C527" s="227"/>
      <c r="D527" s="227"/>
      <c r="E527" s="225"/>
      <c r="F527" s="226"/>
      <c r="G527" s="166"/>
      <c r="H527" s="226"/>
      <c r="I527" s="166"/>
      <c r="J527" s="226"/>
      <c r="K527" s="166"/>
      <c r="L527" s="226"/>
      <c r="M527" s="166"/>
      <c r="N527" s="226"/>
      <c r="O527" s="166"/>
      <c r="P527" s="226"/>
      <c r="Q527" s="166"/>
      <c r="R527" s="226"/>
      <c r="S527" s="1"/>
      <c r="T527" s="1"/>
      <c r="U527" s="1"/>
      <c r="V527" s="4"/>
      <c r="W527" s="4"/>
      <c r="X527" s="4"/>
      <c r="Y527" s="4"/>
      <c r="Z527" s="4"/>
      <c r="AA527" s="4"/>
      <c r="AB527" s="1"/>
      <c r="AC527" s="1"/>
      <c r="AD527" s="1"/>
      <c r="AE527" s="1"/>
      <c r="AF527" s="1"/>
      <c r="AG527" s="1"/>
      <c r="AH527" s="1"/>
      <c r="AI527" s="1"/>
    </row>
    <row r="528" spans="1:35" s="2" customFormat="1" ht="11.5" x14ac:dyDescent="0.25">
      <c r="A528" s="1"/>
      <c r="B528" s="230"/>
      <c r="C528" s="227"/>
      <c r="D528" s="227"/>
      <c r="E528" s="225"/>
      <c r="F528" s="226"/>
      <c r="G528" s="166"/>
      <c r="H528" s="226"/>
      <c r="I528" s="166"/>
      <c r="J528" s="226"/>
      <c r="K528" s="166"/>
      <c r="L528" s="226"/>
      <c r="M528" s="166"/>
      <c r="N528" s="226"/>
      <c r="O528" s="166"/>
      <c r="P528" s="226"/>
      <c r="Q528" s="166"/>
      <c r="R528" s="226"/>
      <c r="S528" s="1"/>
      <c r="T528" s="1"/>
      <c r="U528" s="1"/>
      <c r="V528" s="4"/>
      <c r="W528" s="4"/>
      <c r="X528" s="4"/>
      <c r="Y528" s="4"/>
      <c r="Z528" s="4"/>
      <c r="AA528" s="4"/>
      <c r="AB528" s="1"/>
      <c r="AC528" s="1"/>
      <c r="AD528" s="1"/>
      <c r="AE528" s="1"/>
      <c r="AF528" s="1"/>
      <c r="AG528" s="1"/>
      <c r="AH528" s="1"/>
      <c r="AI528" s="1"/>
    </row>
    <row r="529" spans="1:35" s="2" customFormat="1" ht="11.5" x14ac:dyDescent="0.25">
      <c r="A529" s="1"/>
      <c r="B529" s="230"/>
      <c r="C529" s="227"/>
      <c r="D529" s="227"/>
      <c r="E529" s="225"/>
      <c r="F529" s="226"/>
      <c r="G529" s="166"/>
      <c r="H529" s="226"/>
      <c r="I529" s="166"/>
      <c r="J529" s="226"/>
      <c r="K529" s="166"/>
      <c r="L529" s="226"/>
      <c r="M529" s="166"/>
      <c r="N529" s="226"/>
      <c r="O529" s="166"/>
      <c r="P529" s="226"/>
      <c r="Q529" s="166"/>
      <c r="R529" s="226"/>
      <c r="S529" s="1"/>
      <c r="T529" s="1"/>
      <c r="U529" s="1"/>
      <c r="V529" s="4"/>
      <c r="W529" s="4"/>
      <c r="X529" s="4"/>
      <c r="Y529" s="4"/>
      <c r="Z529" s="4"/>
      <c r="AA529" s="4"/>
      <c r="AB529" s="1"/>
      <c r="AC529" s="1"/>
      <c r="AD529" s="1"/>
      <c r="AE529" s="1"/>
      <c r="AF529" s="1"/>
      <c r="AG529" s="1"/>
      <c r="AH529" s="1"/>
      <c r="AI529" s="1"/>
    </row>
    <row r="530" spans="1:35" s="2" customFormat="1" ht="11.5" x14ac:dyDescent="0.25">
      <c r="A530" s="1"/>
      <c r="B530" s="230"/>
      <c r="C530" s="227"/>
      <c r="D530" s="227"/>
      <c r="E530" s="225"/>
      <c r="F530" s="226"/>
      <c r="G530" s="166"/>
      <c r="H530" s="226"/>
      <c r="I530" s="166"/>
      <c r="J530" s="226"/>
      <c r="K530" s="166"/>
      <c r="L530" s="226"/>
      <c r="M530" s="166"/>
      <c r="N530" s="226"/>
      <c r="O530" s="166"/>
      <c r="P530" s="226"/>
      <c r="Q530" s="166"/>
      <c r="R530" s="226"/>
      <c r="S530" s="1"/>
      <c r="T530" s="1"/>
      <c r="U530" s="1"/>
      <c r="V530" s="4"/>
      <c r="W530" s="4"/>
      <c r="X530" s="4"/>
      <c r="Y530" s="4"/>
      <c r="Z530" s="4"/>
      <c r="AA530" s="4"/>
      <c r="AB530" s="1"/>
      <c r="AC530" s="1"/>
      <c r="AD530" s="1"/>
      <c r="AE530" s="1"/>
      <c r="AF530" s="1"/>
      <c r="AG530" s="1"/>
      <c r="AH530" s="1"/>
      <c r="AI530" s="1"/>
    </row>
    <row r="531" spans="1:35" s="2" customFormat="1" ht="11.5" x14ac:dyDescent="0.25">
      <c r="A531" s="1"/>
      <c r="B531" s="230"/>
      <c r="C531" s="227"/>
      <c r="D531" s="227"/>
      <c r="E531" s="225"/>
      <c r="F531" s="226"/>
      <c r="G531" s="166"/>
      <c r="H531" s="226"/>
      <c r="I531" s="166"/>
      <c r="J531" s="226"/>
      <c r="K531" s="166"/>
      <c r="L531" s="226"/>
      <c r="M531" s="166"/>
      <c r="N531" s="226"/>
      <c r="O531" s="166"/>
      <c r="P531" s="226"/>
      <c r="Q531" s="166"/>
      <c r="R531" s="226"/>
      <c r="S531" s="1"/>
      <c r="T531" s="1"/>
      <c r="U531" s="1"/>
      <c r="V531" s="4"/>
      <c r="W531" s="4"/>
      <c r="X531" s="4"/>
      <c r="Y531" s="4"/>
      <c r="Z531" s="4"/>
      <c r="AA531" s="4"/>
      <c r="AB531" s="1"/>
      <c r="AC531" s="1"/>
      <c r="AD531" s="1"/>
      <c r="AE531" s="1"/>
      <c r="AF531" s="1"/>
      <c r="AG531" s="1"/>
      <c r="AH531" s="1"/>
      <c r="AI531" s="1"/>
    </row>
    <row r="532" spans="1:35" s="2" customFormat="1" ht="11.5" x14ac:dyDescent="0.25">
      <c r="A532" s="1"/>
      <c r="B532" s="230"/>
      <c r="C532" s="227"/>
      <c r="D532" s="227"/>
      <c r="E532" s="225"/>
      <c r="F532" s="226"/>
      <c r="G532" s="166"/>
      <c r="H532" s="226"/>
      <c r="I532" s="166"/>
      <c r="J532" s="226"/>
      <c r="K532" s="166"/>
      <c r="L532" s="226"/>
      <c r="M532" s="166"/>
      <c r="N532" s="226"/>
      <c r="O532" s="166"/>
      <c r="P532" s="226"/>
      <c r="Q532" s="166"/>
      <c r="R532" s="226"/>
      <c r="S532" s="1"/>
      <c r="T532" s="1"/>
      <c r="U532" s="1"/>
      <c r="V532" s="4"/>
      <c r="W532" s="4"/>
      <c r="X532" s="4"/>
      <c r="Y532" s="4"/>
      <c r="Z532" s="4"/>
      <c r="AA532" s="4"/>
      <c r="AB532" s="1"/>
      <c r="AC532" s="1"/>
      <c r="AD532" s="1"/>
      <c r="AE532" s="1"/>
      <c r="AF532" s="1"/>
      <c r="AG532" s="1"/>
      <c r="AH532" s="1"/>
      <c r="AI532" s="1"/>
    </row>
    <row r="533" spans="1:35" s="2" customFormat="1" ht="11.5" x14ac:dyDescent="0.25">
      <c r="A533" s="1"/>
      <c r="B533" s="230"/>
      <c r="C533" s="227"/>
      <c r="D533" s="227"/>
      <c r="E533" s="225"/>
      <c r="F533" s="226"/>
      <c r="G533" s="166"/>
      <c r="H533" s="226"/>
      <c r="I533" s="166"/>
      <c r="J533" s="226"/>
      <c r="K533" s="166"/>
      <c r="L533" s="226"/>
      <c r="M533" s="166"/>
      <c r="N533" s="226"/>
      <c r="O533" s="166"/>
      <c r="P533" s="226"/>
      <c r="Q533" s="166"/>
      <c r="R533" s="226"/>
      <c r="S533" s="1"/>
      <c r="T533" s="1"/>
      <c r="U533" s="1"/>
      <c r="V533" s="4"/>
      <c r="W533" s="4"/>
      <c r="X533" s="4"/>
      <c r="Y533" s="4"/>
      <c r="Z533" s="4"/>
      <c r="AA533" s="4"/>
      <c r="AB533" s="1"/>
      <c r="AC533" s="1"/>
      <c r="AD533" s="1"/>
      <c r="AE533" s="1"/>
      <c r="AF533" s="1"/>
      <c r="AG533" s="1"/>
      <c r="AH533" s="1"/>
      <c r="AI533" s="1"/>
    </row>
    <row r="534" spans="1:35" s="2" customFormat="1" ht="11.5" x14ac:dyDescent="0.25">
      <c r="A534" s="1"/>
      <c r="B534" s="230"/>
      <c r="C534" s="227"/>
      <c r="D534" s="227"/>
      <c r="E534" s="225"/>
      <c r="F534" s="226"/>
      <c r="G534" s="166"/>
      <c r="H534" s="226"/>
      <c r="I534" s="166"/>
      <c r="J534" s="226"/>
      <c r="K534" s="166"/>
      <c r="L534" s="226"/>
      <c r="M534" s="166"/>
      <c r="N534" s="226"/>
      <c r="O534" s="166"/>
      <c r="P534" s="226"/>
      <c r="Q534" s="166"/>
      <c r="R534" s="226"/>
      <c r="S534" s="1"/>
      <c r="T534" s="1"/>
      <c r="U534" s="1"/>
      <c r="V534" s="4"/>
      <c r="W534" s="4"/>
      <c r="X534" s="4"/>
      <c r="Y534" s="4"/>
      <c r="Z534" s="4"/>
      <c r="AA534" s="4"/>
      <c r="AB534" s="1"/>
      <c r="AC534" s="1"/>
      <c r="AD534" s="1"/>
      <c r="AE534" s="1"/>
      <c r="AF534" s="1"/>
      <c r="AG534" s="1"/>
      <c r="AH534" s="1"/>
      <c r="AI534" s="1"/>
    </row>
    <row r="535" spans="1:35" s="2" customFormat="1" ht="11.5" x14ac:dyDescent="0.25">
      <c r="A535" s="1"/>
      <c r="B535" s="230"/>
      <c r="C535" s="227"/>
      <c r="D535" s="227"/>
      <c r="E535" s="225"/>
      <c r="F535" s="226"/>
      <c r="G535" s="166"/>
      <c r="H535" s="226"/>
      <c r="I535" s="166"/>
      <c r="J535" s="226"/>
      <c r="K535" s="166"/>
      <c r="L535" s="226"/>
      <c r="M535" s="166"/>
      <c r="N535" s="226"/>
      <c r="O535" s="166"/>
      <c r="P535" s="226"/>
      <c r="Q535" s="166"/>
      <c r="R535" s="226"/>
      <c r="S535" s="1"/>
      <c r="T535" s="1"/>
      <c r="U535" s="1"/>
      <c r="V535" s="4"/>
      <c r="W535" s="4"/>
      <c r="X535" s="4"/>
      <c r="Y535" s="4"/>
      <c r="Z535" s="4"/>
      <c r="AA535" s="4"/>
      <c r="AB535" s="1"/>
      <c r="AC535" s="1"/>
      <c r="AD535" s="1"/>
      <c r="AE535" s="1"/>
      <c r="AF535" s="1"/>
      <c r="AG535" s="1"/>
      <c r="AH535" s="1"/>
      <c r="AI535" s="1"/>
    </row>
    <row r="536" spans="1:35" s="2" customFormat="1" ht="11.5" x14ac:dyDescent="0.25">
      <c r="A536" s="1"/>
      <c r="B536" s="230"/>
      <c r="C536" s="227"/>
      <c r="D536" s="227"/>
      <c r="E536" s="225"/>
      <c r="F536" s="226"/>
      <c r="G536" s="166"/>
      <c r="H536" s="226"/>
      <c r="I536" s="166"/>
      <c r="J536" s="226"/>
      <c r="K536" s="166"/>
      <c r="L536" s="226"/>
      <c r="M536" s="166"/>
      <c r="N536" s="226"/>
      <c r="O536" s="166"/>
      <c r="P536" s="226"/>
      <c r="Q536" s="166"/>
      <c r="R536" s="226"/>
      <c r="S536" s="1"/>
      <c r="T536" s="1"/>
      <c r="U536" s="1"/>
      <c r="V536" s="4"/>
      <c r="W536" s="4"/>
      <c r="X536" s="4"/>
      <c r="Y536" s="4"/>
      <c r="Z536" s="4"/>
      <c r="AA536" s="4"/>
      <c r="AB536" s="1"/>
      <c r="AC536" s="1"/>
      <c r="AD536" s="1"/>
      <c r="AE536" s="1"/>
      <c r="AF536" s="1"/>
      <c r="AG536" s="1"/>
      <c r="AH536" s="1"/>
      <c r="AI536" s="1"/>
    </row>
    <row r="537" spans="1:35" s="2" customFormat="1" ht="11.5" x14ac:dyDescent="0.25">
      <c r="A537" s="1"/>
      <c r="B537" s="230"/>
      <c r="C537" s="227"/>
      <c r="D537" s="227"/>
      <c r="E537" s="225"/>
      <c r="F537" s="226"/>
      <c r="G537" s="166"/>
      <c r="H537" s="226"/>
      <c r="I537" s="166"/>
      <c r="J537" s="226"/>
      <c r="K537" s="166"/>
      <c r="L537" s="226"/>
      <c r="M537" s="166"/>
      <c r="N537" s="226"/>
      <c r="O537" s="166"/>
      <c r="P537" s="226"/>
      <c r="Q537" s="166"/>
      <c r="R537" s="226"/>
      <c r="S537" s="1"/>
      <c r="T537" s="1"/>
      <c r="U537" s="1"/>
      <c r="V537" s="4"/>
      <c r="W537" s="4"/>
      <c r="X537" s="4"/>
      <c r="Y537" s="4"/>
      <c r="Z537" s="4"/>
      <c r="AA537" s="4"/>
      <c r="AB537" s="1"/>
      <c r="AC537" s="1"/>
      <c r="AD537" s="1"/>
      <c r="AE537" s="1"/>
      <c r="AF537" s="1"/>
      <c r="AG537" s="1"/>
      <c r="AH537" s="1"/>
      <c r="AI537" s="1"/>
    </row>
    <row r="538" spans="1:35" s="2" customFormat="1" ht="11.5" x14ac:dyDescent="0.25">
      <c r="A538" s="1"/>
      <c r="B538" s="230"/>
      <c r="C538" s="227"/>
      <c r="D538" s="227"/>
      <c r="E538" s="225"/>
      <c r="F538" s="226"/>
      <c r="G538" s="166"/>
      <c r="H538" s="226"/>
      <c r="I538" s="166"/>
      <c r="J538" s="226"/>
      <c r="K538" s="166"/>
      <c r="L538" s="226"/>
      <c r="M538" s="166"/>
      <c r="N538" s="226"/>
      <c r="O538" s="166"/>
      <c r="P538" s="226"/>
      <c r="Q538" s="166"/>
      <c r="R538" s="226"/>
      <c r="S538" s="1"/>
      <c r="T538" s="1"/>
      <c r="U538" s="1"/>
      <c r="V538" s="4"/>
      <c r="W538" s="4"/>
      <c r="X538" s="4"/>
      <c r="Y538" s="4"/>
      <c r="Z538" s="4"/>
      <c r="AA538" s="4"/>
      <c r="AB538" s="1"/>
      <c r="AC538" s="1"/>
      <c r="AD538" s="1"/>
      <c r="AE538" s="1"/>
      <c r="AF538" s="1"/>
      <c r="AG538" s="1"/>
      <c r="AH538" s="1"/>
      <c r="AI538" s="1"/>
    </row>
    <row r="539" spans="1:35" s="2" customFormat="1" ht="11.5" x14ac:dyDescent="0.25">
      <c r="A539" s="1"/>
      <c r="B539" s="230"/>
      <c r="C539" s="227"/>
      <c r="D539" s="227"/>
      <c r="E539" s="225"/>
      <c r="F539" s="226"/>
      <c r="G539" s="166"/>
      <c r="H539" s="226"/>
      <c r="I539" s="166"/>
      <c r="J539" s="226"/>
      <c r="K539" s="166"/>
      <c r="L539" s="226"/>
      <c r="M539" s="166"/>
      <c r="N539" s="226"/>
      <c r="O539" s="166"/>
      <c r="P539" s="226"/>
      <c r="Q539" s="166"/>
      <c r="R539" s="226"/>
      <c r="S539" s="1"/>
      <c r="T539" s="1"/>
      <c r="U539" s="1"/>
      <c r="V539" s="4"/>
      <c r="W539" s="4"/>
      <c r="X539" s="4"/>
      <c r="Y539" s="4"/>
      <c r="Z539" s="4"/>
      <c r="AA539" s="4"/>
      <c r="AB539" s="1"/>
      <c r="AC539" s="1"/>
      <c r="AD539" s="1"/>
      <c r="AE539" s="1"/>
      <c r="AF539" s="1"/>
      <c r="AG539" s="1"/>
      <c r="AH539" s="1"/>
      <c r="AI539" s="1"/>
    </row>
    <row r="540" spans="1:35" s="2" customFormat="1" ht="11.5" x14ac:dyDescent="0.25">
      <c r="A540" s="1"/>
      <c r="B540" s="227"/>
      <c r="C540" s="166"/>
      <c r="D540" s="225"/>
      <c r="E540" s="225"/>
      <c r="F540" s="226"/>
      <c r="G540" s="166"/>
      <c r="H540" s="226"/>
      <c r="I540" s="166"/>
      <c r="J540" s="226"/>
      <c r="K540" s="166"/>
      <c r="L540" s="226"/>
      <c r="M540" s="166"/>
      <c r="N540" s="226"/>
      <c r="O540" s="166"/>
      <c r="P540" s="226"/>
      <c r="Q540" s="166"/>
      <c r="R540" s="226"/>
      <c r="S540" s="1"/>
      <c r="T540" s="1"/>
      <c r="U540" s="1"/>
      <c r="V540" s="4"/>
      <c r="W540" s="4"/>
      <c r="X540" s="4"/>
      <c r="Y540" s="4"/>
      <c r="Z540" s="4"/>
      <c r="AA540" s="4"/>
      <c r="AB540" s="1"/>
      <c r="AC540" s="1"/>
      <c r="AD540" s="1"/>
      <c r="AE540" s="1"/>
      <c r="AF540" s="1"/>
      <c r="AG540" s="1"/>
      <c r="AH540" s="1"/>
      <c r="AI540" s="1"/>
    </row>
    <row r="541" spans="1:35" s="2" customFormat="1" ht="11.5" x14ac:dyDescent="0.25">
      <c r="A541" s="1"/>
      <c r="B541" s="227"/>
      <c r="C541" s="166"/>
      <c r="D541" s="225"/>
      <c r="E541" s="225"/>
      <c r="F541" s="226"/>
      <c r="G541" s="166"/>
      <c r="H541" s="226"/>
      <c r="I541" s="166"/>
      <c r="J541" s="226"/>
      <c r="K541" s="166"/>
      <c r="L541" s="226"/>
      <c r="M541" s="166"/>
      <c r="N541" s="226"/>
      <c r="O541" s="166"/>
      <c r="P541" s="226"/>
      <c r="Q541" s="166"/>
      <c r="R541" s="226"/>
      <c r="S541" s="1"/>
      <c r="T541" s="1"/>
      <c r="U541" s="1"/>
      <c r="V541" s="4"/>
      <c r="W541" s="4"/>
      <c r="X541" s="4"/>
      <c r="Y541" s="4"/>
      <c r="Z541" s="4"/>
      <c r="AA541" s="4"/>
      <c r="AB541" s="1"/>
      <c r="AC541" s="1"/>
      <c r="AD541" s="1"/>
      <c r="AE541" s="1"/>
      <c r="AF541" s="1"/>
      <c r="AG541" s="1"/>
      <c r="AH541" s="1"/>
      <c r="AI541" s="1"/>
    </row>
    <row r="542" spans="1:35" ht="11.5" x14ac:dyDescent="0.25">
      <c r="B542" s="166"/>
      <c r="C542" s="166"/>
      <c r="D542" s="225"/>
      <c r="E542" s="225"/>
      <c r="F542" s="226"/>
      <c r="G542" s="166"/>
      <c r="H542" s="226"/>
      <c r="I542" s="166"/>
      <c r="J542" s="226"/>
      <c r="K542" s="166"/>
      <c r="L542" s="226"/>
      <c r="M542" s="166"/>
      <c r="N542" s="226"/>
      <c r="O542" s="166"/>
      <c r="P542" s="226"/>
      <c r="Q542" s="166"/>
      <c r="R542" s="226"/>
    </row>
    <row r="543" spans="1:35" ht="11.5" x14ac:dyDescent="0.25">
      <c r="B543" s="166"/>
      <c r="C543" s="166"/>
      <c r="D543" s="225"/>
      <c r="E543" s="225"/>
      <c r="F543" s="226"/>
      <c r="G543" s="166"/>
      <c r="H543" s="226"/>
      <c r="I543" s="166"/>
      <c r="J543" s="226"/>
      <c r="K543" s="166"/>
      <c r="L543" s="226"/>
      <c r="M543" s="166"/>
      <c r="N543" s="226"/>
      <c r="O543" s="166"/>
      <c r="P543" s="226"/>
      <c r="Q543" s="166"/>
      <c r="R543" s="226"/>
    </row>
    <row r="544" spans="1:35" ht="11.5" x14ac:dyDescent="0.25">
      <c r="B544" s="166"/>
      <c r="C544" s="166"/>
      <c r="D544" s="225"/>
      <c r="E544" s="225"/>
      <c r="F544" s="226"/>
      <c r="G544" s="166"/>
      <c r="H544" s="226"/>
      <c r="I544" s="166"/>
      <c r="J544" s="226"/>
      <c r="K544" s="166"/>
      <c r="L544" s="226"/>
      <c r="M544" s="166"/>
      <c r="N544" s="226"/>
      <c r="O544" s="166"/>
      <c r="P544" s="226"/>
      <c r="Q544" s="166"/>
      <c r="R544" s="226"/>
    </row>
    <row r="545" spans="2:18" ht="11.5" x14ac:dyDescent="0.25">
      <c r="B545" s="166"/>
      <c r="C545" s="166"/>
      <c r="D545" s="225"/>
      <c r="E545" s="225"/>
      <c r="F545" s="226"/>
      <c r="G545" s="166"/>
      <c r="H545" s="226"/>
      <c r="I545" s="166"/>
      <c r="J545" s="226"/>
      <c r="K545" s="166"/>
      <c r="L545" s="226"/>
      <c r="M545" s="166"/>
      <c r="N545" s="226"/>
      <c r="O545" s="166"/>
      <c r="P545" s="226"/>
      <c r="Q545" s="166"/>
      <c r="R545" s="226"/>
    </row>
    <row r="546" spans="2:18" ht="11.5" x14ac:dyDescent="0.25">
      <c r="B546" s="166"/>
      <c r="C546" s="166"/>
      <c r="D546" s="225"/>
      <c r="E546" s="225"/>
      <c r="F546" s="226"/>
      <c r="G546" s="166"/>
      <c r="H546" s="226"/>
      <c r="I546" s="166"/>
      <c r="J546" s="226"/>
      <c r="K546" s="166"/>
      <c r="L546" s="226"/>
      <c r="M546" s="166"/>
      <c r="N546" s="226"/>
      <c r="O546" s="166"/>
      <c r="P546" s="226"/>
      <c r="Q546" s="166"/>
      <c r="R546" s="226"/>
    </row>
    <row r="547" spans="2:18" ht="11.5" x14ac:dyDescent="0.25">
      <c r="B547" s="166"/>
      <c r="C547" s="166"/>
      <c r="D547" s="225"/>
      <c r="E547" s="225"/>
      <c r="F547" s="226"/>
      <c r="G547" s="166"/>
      <c r="H547" s="226"/>
      <c r="I547" s="166"/>
      <c r="J547" s="226"/>
      <c r="K547" s="166"/>
      <c r="L547" s="226"/>
      <c r="M547" s="166"/>
      <c r="N547" s="226"/>
      <c r="O547" s="166"/>
      <c r="P547" s="226"/>
      <c r="Q547" s="166"/>
      <c r="R547" s="226"/>
    </row>
    <row r="548" spans="2:18" ht="11.5" x14ac:dyDescent="0.25">
      <c r="B548" s="166"/>
      <c r="C548" s="166"/>
      <c r="D548" s="225"/>
      <c r="E548" s="225"/>
      <c r="F548" s="226"/>
      <c r="G548" s="166"/>
      <c r="H548" s="226"/>
      <c r="I548" s="166"/>
      <c r="J548" s="226"/>
      <c r="K548" s="166"/>
      <c r="L548" s="226"/>
      <c r="M548" s="166"/>
      <c r="N548" s="226"/>
      <c r="O548" s="166"/>
      <c r="P548" s="226"/>
      <c r="Q548" s="166"/>
      <c r="R548" s="226"/>
    </row>
    <row r="549" spans="2:18" ht="11.5" x14ac:dyDescent="0.25">
      <c r="B549" s="166"/>
      <c r="C549" s="166"/>
      <c r="D549" s="225"/>
      <c r="E549" s="225"/>
      <c r="F549" s="226"/>
      <c r="G549" s="166"/>
      <c r="H549" s="226"/>
      <c r="I549" s="166"/>
      <c r="J549" s="226"/>
      <c r="K549" s="166"/>
      <c r="L549" s="226"/>
      <c r="M549" s="166"/>
      <c r="N549" s="226"/>
      <c r="O549" s="166"/>
      <c r="P549" s="226"/>
      <c r="Q549" s="166"/>
      <c r="R549" s="226"/>
    </row>
    <row r="550" spans="2:18" ht="11.5" x14ac:dyDescent="0.25">
      <c r="B550" s="166"/>
      <c r="C550" s="166"/>
      <c r="D550" s="225"/>
      <c r="E550" s="225"/>
      <c r="F550" s="226"/>
      <c r="G550" s="166"/>
      <c r="H550" s="226"/>
      <c r="I550" s="166"/>
      <c r="J550" s="226"/>
      <c r="K550" s="166"/>
      <c r="L550" s="226"/>
      <c r="M550" s="166"/>
      <c r="N550" s="226"/>
      <c r="O550" s="166"/>
      <c r="P550" s="226"/>
      <c r="Q550" s="166"/>
      <c r="R550" s="226"/>
    </row>
    <row r="551" spans="2:18" ht="11.5" x14ac:dyDescent="0.25">
      <c r="B551" s="166"/>
      <c r="C551" s="166"/>
      <c r="D551" s="225"/>
      <c r="E551" s="225"/>
      <c r="F551" s="226"/>
      <c r="G551" s="166"/>
      <c r="H551" s="226"/>
      <c r="I551" s="166"/>
      <c r="J551" s="226"/>
      <c r="K551" s="166"/>
      <c r="L551" s="226"/>
      <c r="M551" s="166"/>
      <c r="N551" s="226"/>
      <c r="O551" s="166"/>
      <c r="P551" s="226"/>
      <c r="Q551" s="166"/>
      <c r="R551" s="226"/>
    </row>
    <row r="552" spans="2:18" ht="11.5" x14ac:dyDescent="0.25">
      <c r="B552" s="166"/>
      <c r="C552" s="166"/>
      <c r="D552" s="225"/>
      <c r="E552" s="225"/>
      <c r="F552" s="226"/>
      <c r="G552" s="166"/>
      <c r="H552" s="226"/>
      <c r="I552" s="166"/>
      <c r="J552" s="226"/>
      <c r="K552" s="166"/>
      <c r="L552" s="226"/>
      <c r="M552" s="166"/>
      <c r="N552" s="226"/>
      <c r="O552" s="166"/>
      <c r="P552" s="226"/>
      <c r="Q552" s="166"/>
      <c r="R552" s="226"/>
    </row>
    <row r="553" spans="2:18" ht="11.5" x14ac:dyDescent="0.25">
      <c r="B553" s="166"/>
      <c r="C553" s="166"/>
      <c r="D553" s="225"/>
      <c r="E553" s="225"/>
      <c r="F553" s="226"/>
      <c r="G553" s="166"/>
      <c r="H553" s="226"/>
      <c r="I553" s="166"/>
      <c r="J553" s="226"/>
      <c r="K553" s="166"/>
      <c r="L553" s="226"/>
      <c r="M553" s="166"/>
      <c r="N553" s="226"/>
      <c r="O553" s="166"/>
      <c r="P553" s="226"/>
      <c r="Q553" s="166"/>
      <c r="R553" s="226"/>
    </row>
    <row r="554" spans="2:18" ht="11.5" x14ac:dyDescent="0.25">
      <c r="B554" s="166"/>
      <c r="C554" s="166"/>
      <c r="D554" s="225"/>
      <c r="E554" s="225"/>
      <c r="F554" s="226"/>
      <c r="G554" s="166"/>
      <c r="H554" s="226"/>
      <c r="I554" s="166"/>
      <c r="J554" s="226"/>
      <c r="K554" s="166"/>
      <c r="L554" s="226"/>
      <c r="M554" s="166"/>
      <c r="N554" s="226"/>
      <c r="O554" s="166"/>
      <c r="P554" s="226"/>
      <c r="Q554" s="166"/>
      <c r="R554" s="226"/>
    </row>
    <row r="555" spans="2:18" ht="11.5" x14ac:dyDescent="0.25">
      <c r="B555" s="166"/>
      <c r="C555" s="166"/>
      <c r="D555" s="225"/>
      <c r="E555" s="225"/>
      <c r="F555" s="226"/>
      <c r="G555" s="166"/>
      <c r="H555" s="226"/>
      <c r="I555" s="166"/>
      <c r="J555" s="226"/>
      <c r="K555" s="166"/>
      <c r="L555" s="226"/>
      <c r="M555" s="166"/>
      <c r="N555" s="226"/>
      <c r="O555" s="166"/>
      <c r="P555" s="226"/>
      <c r="Q555" s="166"/>
      <c r="R555" s="226"/>
    </row>
    <row r="556" spans="2:18" ht="11.5" x14ac:dyDescent="0.25">
      <c r="B556" s="166"/>
      <c r="C556" s="166"/>
      <c r="D556" s="225"/>
      <c r="E556" s="225"/>
      <c r="F556" s="226"/>
      <c r="G556" s="166"/>
      <c r="H556" s="226"/>
      <c r="I556" s="166"/>
      <c r="J556" s="226"/>
      <c r="K556" s="166"/>
      <c r="L556" s="226"/>
      <c r="M556" s="166"/>
      <c r="N556" s="226"/>
      <c r="O556" s="166"/>
      <c r="P556" s="226"/>
      <c r="Q556" s="166"/>
      <c r="R556" s="226"/>
    </row>
    <row r="557" spans="2:18" ht="11.5" x14ac:dyDescent="0.25">
      <c r="B557" s="166"/>
      <c r="C557" s="166"/>
      <c r="D557" s="225"/>
      <c r="E557" s="225"/>
      <c r="F557" s="226"/>
      <c r="G557" s="166"/>
      <c r="H557" s="226"/>
      <c r="I557" s="166"/>
      <c r="J557" s="226"/>
      <c r="K557" s="166"/>
      <c r="L557" s="226"/>
      <c r="M557" s="166"/>
      <c r="N557" s="226"/>
      <c r="O557" s="166"/>
      <c r="P557" s="226"/>
      <c r="Q557" s="166"/>
      <c r="R557" s="226"/>
    </row>
    <row r="558" spans="2:18" ht="11.5" x14ac:dyDescent="0.25">
      <c r="B558" s="166"/>
      <c r="C558" s="166"/>
      <c r="D558" s="225"/>
      <c r="E558" s="225"/>
      <c r="F558" s="226"/>
      <c r="G558" s="166"/>
      <c r="H558" s="226"/>
      <c r="I558" s="166"/>
      <c r="J558" s="226"/>
      <c r="K558" s="166"/>
      <c r="L558" s="226"/>
      <c r="M558" s="166"/>
      <c r="N558" s="226"/>
      <c r="O558" s="166"/>
      <c r="P558" s="226"/>
      <c r="Q558" s="166"/>
      <c r="R558" s="226"/>
    </row>
    <row r="559" spans="2:18" ht="11.5" x14ac:dyDescent="0.25">
      <c r="B559" s="166"/>
      <c r="C559" s="166"/>
      <c r="D559" s="225"/>
      <c r="E559" s="225"/>
      <c r="F559" s="226"/>
      <c r="G559" s="166"/>
      <c r="H559" s="226"/>
      <c r="I559" s="166"/>
      <c r="J559" s="226"/>
      <c r="K559" s="166"/>
      <c r="L559" s="226"/>
      <c r="M559" s="166"/>
      <c r="N559" s="226"/>
      <c r="O559" s="166"/>
      <c r="P559" s="226"/>
      <c r="Q559" s="166"/>
      <c r="R559" s="226"/>
    </row>
    <row r="560" spans="2:18" ht="11.5" x14ac:dyDescent="0.25">
      <c r="B560" s="166"/>
      <c r="C560" s="166"/>
      <c r="D560" s="225"/>
      <c r="E560" s="225"/>
      <c r="F560" s="226"/>
      <c r="G560" s="166"/>
      <c r="H560" s="226"/>
      <c r="I560" s="166"/>
      <c r="J560" s="226"/>
      <c r="K560" s="166"/>
      <c r="L560" s="226"/>
      <c r="M560" s="166"/>
      <c r="N560" s="226"/>
      <c r="O560" s="166"/>
      <c r="P560" s="226"/>
      <c r="Q560" s="166"/>
      <c r="R560" s="226"/>
    </row>
    <row r="561" spans="2:18" ht="11.5" x14ac:dyDescent="0.25">
      <c r="B561" s="166"/>
      <c r="C561" s="166"/>
      <c r="D561" s="225"/>
      <c r="E561" s="225"/>
      <c r="F561" s="226"/>
      <c r="G561" s="166"/>
      <c r="H561" s="226"/>
      <c r="I561" s="166"/>
      <c r="J561" s="226"/>
      <c r="K561" s="166"/>
      <c r="L561" s="226"/>
      <c r="M561" s="166"/>
      <c r="N561" s="226"/>
      <c r="O561" s="166"/>
      <c r="P561" s="226"/>
      <c r="Q561" s="166"/>
      <c r="R561" s="226"/>
    </row>
    <row r="562" spans="2:18" ht="11.5" x14ac:dyDescent="0.25">
      <c r="B562" s="166"/>
      <c r="C562" s="166"/>
      <c r="D562" s="225"/>
      <c r="E562" s="225"/>
      <c r="F562" s="226"/>
      <c r="G562" s="166"/>
      <c r="H562" s="226"/>
      <c r="I562" s="166"/>
      <c r="J562" s="226"/>
      <c r="K562" s="166"/>
      <c r="L562" s="226"/>
      <c r="M562" s="166"/>
      <c r="N562" s="226"/>
      <c r="O562" s="166"/>
      <c r="P562" s="226"/>
      <c r="Q562" s="166"/>
      <c r="R562" s="226"/>
    </row>
    <row r="563" spans="2:18" ht="11.5" x14ac:dyDescent="0.25">
      <c r="B563" s="166"/>
      <c r="C563" s="166"/>
      <c r="D563" s="225"/>
      <c r="E563" s="225"/>
      <c r="F563" s="226"/>
      <c r="G563" s="166"/>
      <c r="H563" s="226"/>
      <c r="I563" s="166"/>
      <c r="J563" s="226"/>
      <c r="K563" s="166"/>
      <c r="L563" s="226"/>
      <c r="M563" s="166"/>
      <c r="N563" s="226"/>
      <c r="O563" s="166"/>
      <c r="P563" s="226"/>
      <c r="Q563" s="166"/>
      <c r="R563" s="226"/>
    </row>
    <row r="564" spans="2:18" ht="11.5" x14ac:dyDescent="0.25">
      <c r="B564" s="166"/>
      <c r="C564" s="166"/>
      <c r="D564" s="225"/>
      <c r="E564" s="225"/>
      <c r="F564" s="226"/>
      <c r="G564" s="166"/>
      <c r="H564" s="226"/>
      <c r="I564" s="166"/>
      <c r="J564" s="226"/>
      <c r="K564" s="166"/>
      <c r="L564" s="226"/>
      <c r="M564" s="166"/>
      <c r="N564" s="226"/>
      <c r="O564" s="166"/>
      <c r="P564" s="226"/>
      <c r="Q564" s="166"/>
      <c r="R564" s="226"/>
    </row>
    <row r="565" spans="2:18" ht="11.5" x14ac:dyDescent="0.25">
      <c r="B565" s="166"/>
      <c r="C565" s="166"/>
      <c r="D565" s="225"/>
      <c r="E565" s="225"/>
      <c r="F565" s="226"/>
      <c r="G565" s="166"/>
      <c r="H565" s="226"/>
      <c r="I565" s="166"/>
      <c r="J565" s="226"/>
      <c r="K565" s="166"/>
      <c r="L565" s="226"/>
      <c r="M565" s="166"/>
      <c r="N565" s="226"/>
      <c r="O565" s="166"/>
      <c r="P565" s="226"/>
      <c r="Q565" s="166"/>
      <c r="R565" s="226"/>
    </row>
    <row r="566" spans="2:18" ht="11.5" x14ac:dyDescent="0.25">
      <c r="B566" s="166"/>
      <c r="C566" s="166"/>
      <c r="D566" s="225"/>
      <c r="E566" s="225"/>
      <c r="F566" s="226"/>
      <c r="G566" s="166"/>
      <c r="H566" s="226"/>
      <c r="I566" s="166"/>
      <c r="J566" s="226"/>
      <c r="K566" s="166"/>
      <c r="L566" s="226"/>
      <c r="M566" s="166"/>
      <c r="N566" s="226"/>
      <c r="O566" s="166"/>
      <c r="P566" s="226"/>
      <c r="Q566" s="166"/>
      <c r="R566" s="226"/>
    </row>
    <row r="567" spans="2:18" ht="11.5" x14ac:dyDescent="0.25">
      <c r="B567" s="166"/>
      <c r="C567" s="166"/>
      <c r="D567" s="225"/>
      <c r="E567" s="225"/>
      <c r="F567" s="226"/>
      <c r="G567" s="166"/>
      <c r="H567" s="226"/>
      <c r="I567" s="166"/>
      <c r="J567" s="226"/>
      <c r="K567" s="166"/>
      <c r="L567" s="226"/>
      <c r="M567" s="166"/>
      <c r="N567" s="226"/>
      <c r="O567" s="166"/>
      <c r="P567" s="226"/>
      <c r="Q567" s="166"/>
      <c r="R567" s="226"/>
    </row>
    <row r="568" spans="2:18" ht="11.5" x14ac:dyDescent="0.25">
      <c r="B568" s="166"/>
      <c r="C568" s="166"/>
      <c r="D568" s="225"/>
      <c r="E568" s="225"/>
      <c r="F568" s="226"/>
      <c r="G568" s="166"/>
      <c r="H568" s="226"/>
      <c r="I568" s="166"/>
      <c r="J568" s="226"/>
      <c r="K568" s="166"/>
      <c r="L568" s="226"/>
      <c r="M568" s="166"/>
      <c r="N568" s="226"/>
      <c r="O568" s="166"/>
      <c r="P568" s="226"/>
      <c r="Q568" s="166"/>
      <c r="R568" s="226"/>
    </row>
    <row r="569" spans="2:18" ht="11.5" x14ac:dyDescent="0.25">
      <c r="B569" s="166"/>
      <c r="C569" s="166"/>
      <c r="D569" s="225"/>
      <c r="E569" s="225"/>
      <c r="F569" s="226"/>
      <c r="G569" s="166"/>
      <c r="H569" s="226"/>
      <c r="I569" s="166"/>
      <c r="J569" s="226"/>
      <c r="K569" s="166"/>
      <c r="L569" s="226"/>
      <c r="M569" s="166"/>
      <c r="N569" s="226"/>
      <c r="O569" s="166"/>
      <c r="P569" s="226"/>
      <c r="Q569" s="166"/>
      <c r="R569" s="226"/>
    </row>
    <row r="570" spans="2:18" ht="11.5" x14ac:dyDescent="0.25">
      <c r="B570" s="166"/>
      <c r="C570" s="166"/>
      <c r="D570" s="225"/>
      <c r="E570" s="225"/>
      <c r="F570" s="226"/>
      <c r="G570" s="166"/>
      <c r="H570" s="226"/>
      <c r="I570" s="166"/>
      <c r="J570" s="226"/>
      <c r="K570" s="166"/>
      <c r="L570" s="226"/>
      <c r="M570" s="166"/>
      <c r="N570" s="226"/>
      <c r="O570" s="166"/>
      <c r="P570" s="226"/>
      <c r="Q570" s="166"/>
      <c r="R570" s="226"/>
    </row>
    <row r="571" spans="2:18" ht="11.5" x14ac:dyDescent="0.25">
      <c r="B571" s="166"/>
      <c r="C571" s="166"/>
      <c r="D571" s="225"/>
      <c r="E571" s="225"/>
      <c r="F571" s="226"/>
      <c r="G571" s="166"/>
      <c r="H571" s="226"/>
      <c r="I571" s="166"/>
      <c r="J571" s="226"/>
      <c r="K571" s="166"/>
      <c r="L571" s="226"/>
      <c r="M571" s="166"/>
      <c r="N571" s="226"/>
      <c r="O571" s="166"/>
      <c r="P571" s="226"/>
      <c r="Q571" s="166"/>
      <c r="R571" s="226"/>
    </row>
    <row r="572" spans="2:18" ht="11.5" x14ac:dyDescent="0.25">
      <c r="B572" s="166"/>
      <c r="C572" s="166"/>
      <c r="D572" s="225"/>
      <c r="E572" s="225"/>
      <c r="F572" s="226"/>
      <c r="G572" s="166"/>
      <c r="H572" s="226"/>
      <c r="I572" s="166"/>
      <c r="J572" s="226"/>
      <c r="K572" s="166"/>
      <c r="L572" s="226"/>
      <c r="M572" s="166"/>
      <c r="N572" s="226"/>
      <c r="O572" s="166"/>
      <c r="P572" s="226"/>
      <c r="Q572" s="166"/>
      <c r="R572" s="226"/>
    </row>
    <row r="573" spans="2:18" ht="11.5" x14ac:dyDescent="0.25">
      <c r="B573" s="166"/>
      <c r="C573" s="166"/>
      <c r="D573" s="225"/>
      <c r="E573" s="225"/>
      <c r="F573" s="226"/>
      <c r="G573" s="166"/>
      <c r="H573" s="226"/>
      <c r="I573" s="166"/>
      <c r="J573" s="226"/>
      <c r="K573" s="166"/>
      <c r="L573" s="226"/>
      <c r="M573" s="166"/>
      <c r="N573" s="226"/>
      <c r="O573" s="166"/>
      <c r="P573" s="226"/>
      <c r="Q573" s="166"/>
      <c r="R573" s="226"/>
    </row>
    <row r="574" spans="2:18" ht="11.5" x14ac:dyDescent="0.25">
      <c r="B574" s="166"/>
      <c r="C574" s="166"/>
      <c r="D574" s="225"/>
      <c r="E574" s="225"/>
      <c r="F574" s="226"/>
      <c r="G574" s="166"/>
      <c r="H574" s="226"/>
      <c r="I574" s="166"/>
      <c r="J574" s="226"/>
      <c r="K574" s="166"/>
      <c r="L574" s="226"/>
      <c r="M574" s="166"/>
      <c r="N574" s="226"/>
      <c r="O574" s="166"/>
      <c r="P574" s="226"/>
      <c r="Q574" s="166"/>
      <c r="R574" s="226"/>
    </row>
    <row r="575" spans="2:18" ht="11.5" x14ac:dyDescent="0.25">
      <c r="B575" s="166"/>
      <c r="C575" s="166"/>
      <c r="D575" s="225"/>
      <c r="E575" s="225"/>
      <c r="F575" s="226"/>
      <c r="G575" s="166"/>
      <c r="H575" s="226"/>
      <c r="I575" s="166"/>
      <c r="J575" s="226"/>
      <c r="K575" s="166"/>
      <c r="L575" s="226"/>
      <c r="M575" s="166"/>
      <c r="N575" s="226"/>
      <c r="O575" s="166"/>
      <c r="P575" s="226"/>
      <c r="Q575" s="166"/>
      <c r="R575" s="226"/>
    </row>
    <row r="576" spans="2:18" ht="11.5" x14ac:dyDescent="0.25">
      <c r="B576" s="166"/>
      <c r="C576" s="166"/>
      <c r="D576" s="225"/>
      <c r="E576" s="225"/>
      <c r="F576" s="226"/>
      <c r="G576" s="166"/>
      <c r="H576" s="226"/>
      <c r="I576" s="166"/>
      <c r="J576" s="226"/>
      <c r="K576" s="166"/>
      <c r="L576" s="226"/>
      <c r="M576" s="166"/>
      <c r="N576" s="226"/>
      <c r="O576" s="166"/>
      <c r="P576" s="226"/>
      <c r="Q576" s="166"/>
      <c r="R576" s="226"/>
    </row>
    <row r="577" spans="2:18" ht="11.5" x14ac:dyDescent="0.25">
      <c r="B577" s="166"/>
      <c r="C577" s="166"/>
      <c r="D577" s="225"/>
      <c r="E577" s="225"/>
      <c r="F577" s="226"/>
      <c r="G577" s="166"/>
      <c r="H577" s="226"/>
      <c r="I577" s="166"/>
      <c r="J577" s="226"/>
      <c r="K577" s="166"/>
      <c r="L577" s="226"/>
      <c r="M577" s="166"/>
      <c r="N577" s="226"/>
      <c r="O577" s="166"/>
      <c r="P577" s="226"/>
      <c r="Q577" s="166"/>
      <c r="R577" s="226"/>
    </row>
    <row r="578" spans="2:18" ht="11.5" x14ac:dyDescent="0.25">
      <c r="B578" s="166"/>
      <c r="C578" s="166"/>
      <c r="D578" s="225"/>
      <c r="E578" s="225"/>
      <c r="F578" s="226"/>
      <c r="G578" s="166"/>
      <c r="H578" s="226"/>
      <c r="I578" s="166"/>
      <c r="J578" s="226"/>
      <c r="K578" s="166"/>
      <c r="L578" s="226"/>
      <c r="M578" s="166"/>
      <c r="N578" s="226"/>
      <c r="O578" s="166"/>
      <c r="P578" s="226"/>
      <c r="Q578" s="166"/>
      <c r="R578" s="226"/>
    </row>
    <row r="579" spans="2:18" ht="11.5" x14ac:dyDescent="0.25">
      <c r="B579" s="166"/>
      <c r="C579" s="166"/>
      <c r="D579" s="225"/>
      <c r="E579" s="225"/>
      <c r="F579" s="226"/>
      <c r="G579" s="166"/>
      <c r="H579" s="226"/>
      <c r="I579" s="166"/>
      <c r="J579" s="226"/>
      <c r="K579" s="166"/>
      <c r="L579" s="226"/>
      <c r="M579" s="166"/>
      <c r="N579" s="226"/>
      <c r="O579" s="166"/>
      <c r="P579" s="226"/>
      <c r="Q579" s="166"/>
      <c r="R579" s="226"/>
    </row>
    <row r="580" spans="2:18" ht="11.5" x14ac:dyDescent="0.25">
      <c r="B580" s="166"/>
      <c r="C580" s="166"/>
      <c r="D580" s="225"/>
      <c r="E580" s="225"/>
      <c r="F580" s="226"/>
      <c r="G580" s="166"/>
      <c r="H580" s="226"/>
      <c r="I580" s="166"/>
      <c r="J580" s="226"/>
      <c r="K580" s="166"/>
      <c r="L580" s="226"/>
      <c r="M580" s="166"/>
      <c r="N580" s="226"/>
      <c r="O580" s="166"/>
      <c r="P580" s="226"/>
      <c r="Q580" s="166"/>
      <c r="R580" s="226"/>
    </row>
    <row r="581" spans="2:18" ht="11.5" x14ac:dyDescent="0.25">
      <c r="B581" s="166"/>
      <c r="C581" s="166"/>
      <c r="D581" s="225"/>
      <c r="E581" s="225"/>
      <c r="F581" s="226"/>
      <c r="G581" s="166"/>
      <c r="H581" s="226"/>
      <c r="I581" s="166"/>
      <c r="J581" s="226"/>
      <c r="K581" s="166"/>
      <c r="L581" s="226"/>
      <c r="M581" s="166"/>
      <c r="N581" s="226"/>
      <c r="O581" s="166"/>
      <c r="P581" s="226"/>
      <c r="Q581" s="166"/>
      <c r="R581" s="226"/>
    </row>
    <row r="582" spans="2:18" ht="11.5" x14ac:dyDescent="0.25">
      <c r="B582" s="166"/>
      <c r="C582" s="166"/>
      <c r="D582" s="225"/>
      <c r="E582" s="225"/>
      <c r="F582" s="226"/>
      <c r="G582" s="166"/>
      <c r="H582" s="226"/>
      <c r="I582" s="166"/>
      <c r="J582" s="226"/>
      <c r="K582" s="166"/>
      <c r="L582" s="226"/>
      <c r="M582" s="166"/>
      <c r="N582" s="226"/>
      <c r="O582" s="166"/>
      <c r="P582" s="226"/>
      <c r="Q582" s="166"/>
      <c r="R582" s="226"/>
    </row>
    <row r="583" spans="2:18" ht="11.5" x14ac:dyDescent="0.25">
      <c r="B583" s="166"/>
      <c r="C583" s="166"/>
      <c r="D583" s="225"/>
      <c r="E583" s="225"/>
      <c r="F583" s="226"/>
      <c r="G583" s="166"/>
      <c r="H583" s="226"/>
      <c r="I583" s="166"/>
      <c r="J583" s="226"/>
      <c r="K583" s="166"/>
      <c r="L583" s="226"/>
      <c r="M583" s="166"/>
      <c r="N583" s="226"/>
      <c r="O583" s="166"/>
      <c r="P583" s="226"/>
      <c r="Q583" s="166"/>
      <c r="R583" s="226"/>
    </row>
    <row r="584" spans="2:18" ht="11.5" x14ac:dyDescent="0.25">
      <c r="B584" s="166"/>
      <c r="C584" s="166"/>
      <c r="D584" s="225"/>
      <c r="E584" s="225"/>
      <c r="F584" s="226"/>
      <c r="G584" s="166"/>
      <c r="H584" s="226"/>
      <c r="I584" s="166"/>
      <c r="J584" s="226"/>
      <c r="K584" s="166"/>
      <c r="L584" s="226"/>
      <c r="M584" s="166"/>
      <c r="N584" s="226"/>
      <c r="O584" s="166"/>
      <c r="P584" s="226"/>
      <c r="Q584" s="166"/>
      <c r="R584" s="226"/>
    </row>
    <row r="585" spans="2:18" ht="11.5" x14ac:dyDescent="0.25">
      <c r="B585" s="166"/>
      <c r="C585" s="166"/>
      <c r="D585" s="225"/>
      <c r="E585" s="225"/>
      <c r="F585" s="226"/>
      <c r="G585" s="166"/>
      <c r="H585" s="226"/>
      <c r="I585" s="166"/>
      <c r="J585" s="226"/>
      <c r="K585" s="166"/>
      <c r="L585" s="226"/>
      <c r="M585" s="166"/>
      <c r="N585" s="226"/>
      <c r="O585" s="166"/>
      <c r="P585" s="226"/>
      <c r="Q585" s="166"/>
      <c r="R585" s="226"/>
    </row>
    <row r="586" spans="2:18" ht="11.5" x14ac:dyDescent="0.25">
      <c r="B586" s="166"/>
      <c r="C586" s="166"/>
      <c r="D586" s="225"/>
      <c r="E586" s="225"/>
      <c r="F586" s="226"/>
      <c r="G586" s="166"/>
      <c r="H586" s="226"/>
      <c r="I586" s="166"/>
      <c r="J586" s="226"/>
      <c r="K586" s="166"/>
      <c r="L586" s="226"/>
      <c r="M586" s="166"/>
      <c r="N586" s="226"/>
      <c r="O586" s="166"/>
      <c r="P586" s="226"/>
      <c r="Q586" s="166"/>
      <c r="R586" s="226"/>
    </row>
    <row r="587" spans="2:18" ht="11.5" x14ac:dyDescent="0.25">
      <c r="B587" s="166"/>
      <c r="C587" s="166"/>
      <c r="D587" s="225"/>
      <c r="E587" s="225"/>
      <c r="F587" s="226"/>
      <c r="G587" s="166"/>
      <c r="H587" s="226"/>
      <c r="I587" s="166"/>
      <c r="J587" s="226"/>
      <c r="K587" s="166"/>
      <c r="L587" s="226"/>
      <c r="M587" s="166"/>
      <c r="N587" s="226"/>
      <c r="O587" s="166"/>
      <c r="P587" s="226"/>
      <c r="Q587" s="166"/>
      <c r="R587" s="226"/>
    </row>
    <row r="588" spans="2:18" ht="11.5" x14ac:dyDescent="0.25">
      <c r="B588" s="166"/>
      <c r="C588" s="166"/>
      <c r="D588" s="225"/>
      <c r="E588" s="225"/>
      <c r="F588" s="226"/>
      <c r="G588" s="166"/>
      <c r="H588" s="226"/>
      <c r="I588" s="166"/>
      <c r="J588" s="226"/>
      <c r="K588" s="166"/>
      <c r="L588" s="226"/>
      <c r="M588" s="166"/>
      <c r="N588" s="226"/>
      <c r="O588" s="166"/>
      <c r="P588" s="226"/>
      <c r="Q588" s="166"/>
      <c r="R588" s="226"/>
    </row>
    <row r="589" spans="2:18" ht="11.5" x14ac:dyDescent="0.25">
      <c r="B589" s="166"/>
      <c r="C589" s="166"/>
      <c r="D589" s="225"/>
      <c r="E589" s="225"/>
      <c r="F589" s="226"/>
      <c r="G589" s="166"/>
      <c r="H589" s="226"/>
      <c r="I589" s="166"/>
      <c r="J589" s="226"/>
      <c r="K589" s="166"/>
      <c r="L589" s="226"/>
      <c r="M589" s="166"/>
      <c r="N589" s="226"/>
      <c r="O589" s="166"/>
      <c r="P589" s="226"/>
      <c r="Q589" s="166"/>
      <c r="R589" s="226"/>
    </row>
    <row r="590" spans="2:18" ht="11.5" x14ac:dyDescent="0.25">
      <c r="B590" s="166"/>
      <c r="C590" s="166"/>
      <c r="D590" s="225"/>
      <c r="E590" s="225"/>
      <c r="F590" s="226"/>
      <c r="G590" s="166"/>
      <c r="H590" s="226"/>
      <c r="I590" s="166"/>
      <c r="J590" s="226"/>
      <c r="K590" s="166"/>
      <c r="L590" s="226"/>
      <c r="M590" s="166"/>
      <c r="N590" s="226"/>
      <c r="O590" s="166"/>
      <c r="P590" s="226"/>
      <c r="Q590" s="166"/>
      <c r="R590" s="226"/>
    </row>
    <row r="591" spans="2:18" ht="11.5" x14ac:dyDescent="0.25">
      <c r="B591" s="166"/>
      <c r="C591" s="166"/>
      <c r="D591" s="225"/>
      <c r="E591" s="225"/>
      <c r="F591" s="226"/>
      <c r="G591" s="166"/>
      <c r="H591" s="226"/>
      <c r="I591" s="166"/>
      <c r="J591" s="226"/>
      <c r="K591" s="166"/>
      <c r="L591" s="226"/>
      <c r="M591" s="166"/>
      <c r="N591" s="226"/>
      <c r="O591" s="166"/>
      <c r="P591" s="226"/>
      <c r="Q591" s="166"/>
      <c r="R591" s="226"/>
    </row>
    <row r="592" spans="2:18" ht="11.5" x14ac:dyDescent="0.25">
      <c r="B592" s="166"/>
      <c r="C592" s="166"/>
      <c r="D592" s="225"/>
      <c r="E592" s="225"/>
      <c r="F592" s="226"/>
      <c r="G592" s="166"/>
      <c r="H592" s="226"/>
      <c r="I592" s="166"/>
      <c r="J592" s="226"/>
      <c r="K592" s="166"/>
      <c r="L592" s="226"/>
      <c r="M592" s="166"/>
      <c r="N592" s="226"/>
      <c r="O592" s="166"/>
      <c r="P592" s="226"/>
      <c r="Q592" s="166"/>
      <c r="R592" s="226"/>
    </row>
    <row r="593" spans="2:18" ht="11.5" x14ac:dyDescent="0.25">
      <c r="B593" s="166"/>
      <c r="C593" s="166"/>
      <c r="D593" s="225"/>
      <c r="E593" s="225"/>
      <c r="F593" s="226"/>
      <c r="G593" s="166"/>
      <c r="H593" s="226"/>
      <c r="I593" s="166"/>
      <c r="J593" s="226"/>
      <c r="K593" s="166"/>
      <c r="L593" s="226"/>
      <c r="M593" s="166"/>
      <c r="N593" s="226"/>
      <c r="O593" s="166"/>
      <c r="P593" s="226"/>
      <c r="Q593" s="166"/>
      <c r="R593" s="226"/>
    </row>
    <row r="594" spans="2:18" ht="11.5" x14ac:dyDescent="0.25">
      <c r="B594" s="166"/>
      <c r="C594" s="166"/>
      <c r="D594" s="225"/>
      <c r="E594" s="225"/>
      <c r="F594" s="226"/>
      <c r="G594" s="166"/>
      <c r="H594" s="226"/>
      <c r="I594" s="166"/>
      <c r="J594" s="226"/>
      <c r="K594" s="166"/>
      <c r="L594" s="226"/>
      <c r="M594" s="166"/>
      <c r="N594" s="226"/>
      <c r="O594" s="166"/>
      <c r="P594" s="226"/>
      <c r="Q594" s="166"/>
      <c r="R594" s="226"/>
    </row>
    <row r="595" spans="2:18" ht="11.5" x14ac:dyDescent="0.25">
      <c r="B595" s="166"/>
      <c r="C595" s="166"/>
      <c r="D595" s="225"/>
      <c r="E595" s="225"/>
      <c r="F595" s="226"/>
      <c r="G595" s="166"/>
      <c r="H595" s="226"/>
      <c r="I595" s="166"/>
      <c r="J595" s="226"/>
      <c r="K595" s="166"/>
      <c r="L595" s="226"/>
      <c r="M595" s="166"/>
      <c r="N595" s="226"/>
      <c r="O595" s="166"/>
      <c r="P595" s="226"/>
      <c r="Q595" s="166"/>
      <c r="R595" s="226"/>
    </row>
    <row r="596" spans="2:18" ht="11.5" x14ac:dyDescent="0.25">
      <c r="B596" s="166"/>
      <c r="C596" s="166"/>
      <c r="D596" s="225"/>
      <c r="E596" s="225"/>
      <c r="F596" s="226"/>
      <c r="G596" s="166"/>
      <c r="H596" s="226"/>
      <c r="I596" s="166"/>
      <c r="J596" s="226"/>
      <c r="K596" s="166"/>
      <c r="L596" s="226"/>
      <c r="M596" s="166"/>
      <c r="N596" s="226"/>
      <c r="O596" s="166"/>
      <c r="P596" s="226"/>
      <c r="Q596" s="166"/>
      <c r="R596" s="226"/>
    </row>
    <row r="597" spans="2:18" ht="11.5" x14ac:dyDescent="0.25">
      <c r="B597" s="166"/>
      <c r="C597" s="166"/>
      <c r="D597" s="225"/>
      <c r="E597" s="225"/>
      <c r="F597" s="226"/>
      <c r="G597" s="166"/>
      <c r="H597" s="226"/>
      <c r="I597" s="166"/>
      <c r="J597" s="226"/>
      <c r="K597" s="166"/>
      <c r="L597" s="226"/>
      <c r="M597" s="166"/>
      <c r="N597" s="226"/>
      <c r="O597" s="166"/>
      <c r="P597" s="226"/>
      <c r="Q597" s="166"/>
      <c r="R597" s="226"/>
    </row>
    <row r="598" spans="2:18" ht="11.5" x14ac:dyDescent="0.25">
      <c r="B598" s="166"/>
      <c r="C598" s="166"/>
      <c r="D598" s="225"/>
      <c r="E598" s="225"/>
      <c r="F598" s="226"/>
      <c r="G598" s="166"/>
      <c r="H598" s="226"/>
      <c r="I598" s="166"/>
      <c r="J598" s="226"/>
      <c r="K598" s="166"/>
      <c r="L598" s="226"/>
      <c r="M598" s="166"/>
      <c r="N598" s="226"/>
      <c r="O598" s="166"/>
      <c r="P598" s="226"/>
      <c r="Q598" s="166"/>
      <c r="R598" s="226"/>
    </row>
    <row r="599" spans="2:18" ht="11.5" x14ac:dyDescent="0.25">
      <c r="B599" s="166"/>
      <c r="C599" s="166"/>
      <c r="D599" s="225"/>
      <c r="E599" s="225"/>
      <c r="F599" s="226"/>
      <c r="G599" s="166"/>
      <c r="H599" s="226"/>
      <c r="I599" s="166"/>
      <c r="J599" s="226"/>
      <c r="K599" s="166"/>
      <c r="L599" s="226"/>
      <c r="M599" s="166"/>
      <c r="N599" s="226"/>
      <c r="O599" s="166"/>
      <c r="P599" s="226"/>
      <c r="Q599" s="166"/>
      <c r="R599" s="226"/>
    </row>
    <row r="600" spans="2:18" ht="11.5" x14ac:dyDescent="0.25">
      <c r="B600" s="166"/>
      <c r="C600" s="166"/>
      <c r="D600" s="225"/>
      <c r="E600" s="225"/>
      <c r="F600" s="226"/>
      <c r="G600" s="166"/>
      <c r="H600" s="226"/>
      <c r="I600" s="166"/>
      <c r="J600" s="226"/>
      <c r="K600" s="166"/>
      <c r="L600" s="226"/>
      <c r="M600" s="166"/>
      <c r="N600" s="226"/>
      <c r="O600" s="166"/>
      <c r="P600" s="226"/>
      <c r="Q600" s="166"/>
      <c r="R600" s="226"/>
    </row>
    <row r="601" spans="2:18" ht="11.5" x14ac:dyDescent="0.25">
      <c r="B601" s="166"/>
      <c r="C601" s="166"/>
      <c r="D601" s="225"/>
      <c r="E601" s="225"/>
      <c r="F601" s="226"/>
      <c r="G601" s="166"/>
      <c r="H601" s="226"/>
      <c r="I601" s="166"/>
      <c r="J601" s="226"/>
      <c r="K601" s="166"/>
      <c r="L601" s="226"/>
      <c r="M601" s="166"/>
      <c r="N601" s="226"/>
      <c r="O601" s="166"/>
      <c r="P601" s="226"/>
      <c r="Q601" s="166"/>
      <c r="R601" s="226"/>
    </row>
    <row r="602" spans="2:18" ht="11.5" x14ac:dyDescent="0.25">
      <c r="B602" s="166"/>
      <c r="C602" s="166"/>
      <c r="D602" s="225"/>
      <c r="E602" s="225"/>
      <c r="F602" s="226"/>
      <c r="G602" s="166"/>
      <c r="H602" s="226"/>
      <c r="I602" s="166"/>
      <c r="J602" s="226"/>
      <c r="K602" s="166"/>
      <c r="L602" s="226"/>
      <c r="M602" s="166"/>
      <c r="N602" s="226"/>
      <c r="O602" s="166"/>
      <c r="P602" s="226"/>
      <c r="Q602" s="166"/>
      <c r="R602" s="226"/>
    </row>
    <row r="603" spans="2:18" ht="11.5" x14ac:dyDescent="0.25">
      <c r="B603" s="166"/>
      <c r="C603" s="166"/>
      <c r="D603" s="225"/>
      <c r="E603" s="225"/>
      <c r="F603" s="226"/>
      <c r="G603" s="166"/>
      <c r="H603" s="226"/>
      <c r="I603" s="166"/>
      <c r="J603" s="226"/>
      <c r="K603" s="166"/>
      <c r="L603" s="226"/>
      <c r="M603" s="166"/>
      <c r="N603" s="226"/>
      <c r="O603" s="166"/>
      <c r="P603" s="226"/>
      <c r="Q603" s="166"/>
      <c r="R603" s="226"/>
    </row>
    <row r="604" spans="2:18" ht="11.5" x14ac:dyDescent="0.25">
      <c r="B604" s="166"/>
      <c r="C604" s="166"/>
      <c r="D604" s="225"/>
      <c r="E604" s="225"/>
      <c r="F604" s="226"/>
      <c r="G604" s="166"/>
      <c r="H604" s="226"/>
      <c r="I604" s="166"/>
      <c r="J604" s="226"/>
      <c r="K604" s="166"/>
      <c r="L604" s="226"/>
      <c r="M604" s="166"/>
      <c r="N604" s="226"/>
      <c r="O604" s="166"/>
      <c r="P604" s="226"/>
      <c r="Q604" s="166"/>
      <c r="R604" s="226"/>
    </row>
    <row r="605" spans="2:18" ht="11.5" x14ac:dyDescent="0.25">
      <c r="B605" s="166"/>
      <c r="C605" s="166"/>
      <c r="D605" s="225"/>
      <c r="E605" s="225"/>
      <c r="F605" s="226"/>
      <c r="G605" s="166"/>
      <c r="H605" s="226"/>
      <c r="I605" s="166"/>
      <c r="J605" s="226"/>
      <c r="K605" s="166"/>
      <c r="L605" s="226"/>
      <c r="M605" s="166"/>
      <c r="N605" s="226"/>
      <c r="O605" s="166"/>
      <c r="P605" s="226"/>
      <c r="Q605" s="166"/>
      <c r="R605" s="226"/>
    </row>
    <row r="606" spans="2:18" ht="11.5" x14ac:dyDescent="0.25">
      <c r="B606" s="166"/>
      <c r="C606" s="166"/>
      <c r="D606" s="225"/>
      <c r="E606" s="225"/>
      <c r="F606" s="226"/>
      <c r="G606" s="166"/>
      <c r="H606" s="226"/>
      <c r="I606" s="166"/>
      <c r="J606" s="226"/>
      <c r="K606" s="166"/>
      <c r="L606" s="226"/>
      <c r="M606" s="166"/>
      <c r="N606" s="226"/>
      <c r="O606" s="166"/>
      <c r="P606" s="226"/>
      <c r="Q606" s="166"/>
      <c r="R606" s="226"/>
    </row>
    <row r="607" spans="2:18" ht="11.5" x14ac:dyDescent="0.25">
      <c r="B607" s="166"/>
      <c r="C607" s="166"/>
      <c r="D607" s="225"/>
      <c r="E607" s="225"/>
      <c r="F607" s="226"/>
      <c r="G607" s="166"/>
      <c r="H607" s="226"/>
      <c r="I607" s="166"/>
      <c r="J607" s="226"/>
      <c r="K607" s="166"/>
      <c r="L607" s="226"/>
      <c r="M607" s="166"/>
      <c r="N607" s="226"/>
      <c r="O607" s="166"/>
      <c r="P607" s="226"/>
      <c r="Q607" s="166"/>
      <c r="R607" s="226"/>
    </row>
    <row r="608" spans="2:18" ht="11.5" x14ac:dyDescent="0.25">
      <c r="B608" s="166"/>
      <c r="C608" s="166"/>
      <c r="D608" s="225"/>
      <c r="E608" s="225"/>
      <c r="F608" s="226"/>
      <c r="G608" s="166"/>
      <c r="H608" s="226"/>
      <c r="I608" s="166"/>
      <c r="J608" s="226"/>
      <c r="K608" s="166"/>
      <c r="L608" s="226"/>
      <c r="M608" s="166"/>
      <c r="N608" s="226"/>
      <c r="O608" s="166"/>
      <c r="P608" s="226"/>
      <c r="Q608" s="166"/>
      <c r="R608" s="226"/>
    </row>
    <row r="609" spans="2:18" ht="11.5" x14ac:dyDescent="0.25">
      <c r="B609" s="166"/>
      <c r="C609" s="166"/>
      <c r="D609" s="225"/>
      <c r="E609" s="225"/>
      <c r="F609" s="226"/>
      <c r="G609" s="166"/>
      <c r="H609" s="226"/>
      <c r="I609" s="166"/>
      <c r="J609" s="226"/>
      <c r="K609" s="166"/>
      <c r="L609" s="226"/>
      <c r="M609" s="166"/>
      <c r="N609" s="226"/>
      <c r="O609" s="166"/>
      <c r="P609" s="226"/>
      <c r="Q609" s="166"/>
      <c r="R609" s="226"/>
    </row>
    <row r="610" spans="2:18" ht="11.5" x14ac:dyDescent="0.25">
      <c r="B610" s="166"/>
      <c r="C610" s="166"/>
      <c r="D610" s="225"/>
      <c r="E610" s="225"/>
      <c r="F610" s="226"/>
      <c r="G610" s="166"/>
      <c r="H610" s="226"/>
      <c r="I610" s="166"/>
      <c r="J610" s="226"/>
      <c r="K610" s="166"/>
      <c r="L610" s="226"/>
      <c r="M610" s="166"/>
      <c r="N610" s="226"/>
      <c r="O610" s="166"/>
      <c r="P610" s="226"/>
      <c r="Q610" s="166"/>
      <c r="R610" s="226"/>
    </row>
    <row r="611" spans="2:18" ht="11.5" x14ac:dyDescent="0.25">
      <c r="B611" s="166"/>
      <c r="C611" s="166"/>
      <c r="D611" s="225"/>
      <c r="E611" s="225"/>
      <c r="F611" s="226"/>
      <c r="G611" s="166"/>
      <c r="H611" s="226"/>
      <c r="I611" s="166"/>
      <c r="J611" s="226"/>
      <c r="K611" s="166"/>
      <c r="L611" s="226"/>
      <c r="M611" s="166"/>
      <c r="N611" s="226"/>
      <c r="O611" s="166"/>
      <c r="P611" s="226"/>
      <c r="Q611" s="166"/>
      <c r="R611" s="226"/>
    </row>
    <row r="612" spans="2:18" ht="11.5" x14ac:dyDescent="0.25">
      <c r="B612" s="166"/>
      <c r="C612" s="166"/>
      <c r="D612" s="225"/>
      <c r="E612" s="225"/>
      <c r="F612" s="226"/>
      <c r="G612" s="166"/>
      <c r="H612" s="226"/>
      <c r="I612" s="166"/>
      <c r="J612" s="226"/>
      <c r="K612" s="166"/>
      <c r="L612" s="226"/>
      <c r="M612" s="166"/>
      <c r="N612" s="226"/>
      <c r="O612" s="166"/>
      <c r="P612" s="226"/>
      <c r="Q612" s="166"/>
      <c r="R612" s="226"/>
    </row>
    <row r="613" spans="2:18" ht="11.5" x14ac:dyDescent="0.25">
      <c r="B613" s="166"/>
      <c r="C613" s="166"/>
      <c r="D613" s="225"/>
      <c r="E613" s="225"/>
      <c r="F613" s="226"/>
      <c r="G613" s="166"/>
      <c r="H613" s="226"/>
      <c r="I613" s="166"/>
      <c r="J613" s="226"/>
      <c r="K613" s="166"/>
      <c r="L613" s="226"/>
      <c r="M613" s="166"/>
      <c r="N613" s="226"/>
      <c r="O613" s="166"/>
      <c r="P613" s="226"/>
      <c r="Q613" s="166"/>
      <c r="R613" s="226"/>
    </row>
    <row r="614" spans="2:18" ht="11.5" x14ac:dyDescent="0.25">
      <c r="B614" s="166"/>
      <c r="C614" s="166"/>
      <c r="D614" s="225"/>
      <c r="E614" s="225"/>
      <c r="F614" s="226"/>
      <c r="G614" s="166"/>
      <c r="H614" s="226"/>
      <c r="I614" s="166"/>
      <c r="J614" s="226"/>
      <c r="K614" s="166"/>
      <c r="L614" s="226"/>
      <c r="M614" s="166"/>
      <c r="N614" s="226"/>
      <c r="O614" s="166"/>
      <c r="P614" s="226"/>
      <c r="Q614" s="166"/>
      <c r="R614" s="226"/>
    </row>
    <row r="615" spans="2:18" ht="11.5" x14ac:dyDescent="0.25">
      <c r="B615" s="166"/>
      <c r="C615" s="166"/>
      <c r="D615" s="225"/>
      <c r="E615" s="225"/>
      <c r="F615" s="226"/>
      <c r="G615" s="166"/>
      <c r="H615" s="226"/>
      <c r="I615" s="166"/>
      <c r="J615" s="226"/>
      <c r="K615" s="166"/>
      <c r="L615" s="226"/>
      <c r="M615" s="166"/>
      <c r="N615" s="226"/>
      <c r="O615" s="166"/>
      <c r="P615" s="226"/>
      <c r="Q615" s="166"/>
      <c r="R615" s="226"/>
    </row>
    <row r="616" spans="2:18" ht="11.5" x14ac:dyDescent="0.25">
      <c r="B616" s="166"/>
      <c r="C616" s="166"/>
      <c r="D616" s="225"/>
      <c r="E616" s="225"/>
      <c r="F616" s="226"/>
      <c r="G616" s="166"/>
      <c r="H616" s="226"/>
      <c r="I616" s="166"/>
      <c r="J616" s="226"/>
      <c r="K616" s="166"/>
      <c r="L616" s="226"/>
      <c r="M616" s="166"/>
      <c r="N616" s="226"/>
      <c r="O616" s="166"/>
      <c r="P616" s="226"/>
      <c r="Q616" s="166"/>
      <c r="R616" s="226"/>
    </row>
    <row r="617" spans="2:18" ht="11.5" x14ac:dyDescent="0.25">
      <c r="B617" s="166"/>
      <c r="C617" s="166"/>
      <c r="D617" s="225"/>
      <c r="E617" s="225"/>
      <c r="F617" s="226"/>
      <c r="G617" s="166"/>
      <c r="H617" s="226"/>
      <c r="I617" s="166"/>
      <c r="J617" s="226"/>
      <c r="K617" s="166"/>
      <c r="L617" s="226"/>
      <c r="M617" s="166"/>
      <c r="N617" s="226"/>
      <c r="O617" s="166"/>
      <c r="P617" s="226"/>
      <c r="Q617" s="166"/>
      <c r="R617" s="226"/>
    </row>
    <row r="618" spans="2:18" ht="11.5" x14ac:dyDescent="0.25">
      <c r="B618" s="166"/>
      <c r="C618" s="166"/>
      <c r="D618" s="225"/>
      <c r="E618" s="225"/>
      <c r="F618" s="226"/>
      <c r="G618" s="166"/>
      <c r="H618" s="226"/>
      <c r="I618" s="166"/>
      <c r="J618" s="226"/>
      <c r="K618" s="166"/>
      <c r="L618" s="226"/>
      <c r="M618" s="166"/>
      <c r="N618" s="226"/>
      <c r="O618" s="166"/>
      <c r="P618" s="226"/>
      <c r="Q618" s="166"/>
      <c r="R618" s="226"/>
    </row>
    <row r="619" spans="2:18" ht="11.5" x14ac:dyDescent="0.25">
      <c r="B619" s="166"/>
      <c r="C619" s="166"/>
      <c r="D619" s="225"/>
      <c r="E619" s="225"/>
      <c r="F619" s="226"/>
      <c r="G619" s="166"/>
      <c r="H619" s="226"/>
      <c r="I619" s="166"/>
      <c r="J619" s="226"/>
      <c r="K619" s="166"/>
      <c r="L619" s="226"/>
      <c r="M619" s="166"/>
      <c r="N619" s="226"/>
      <c r="O619" s="166"/>
      <c r="P619" s="226"/>
      <c r="Q619" s="166"/>
      <c r="R619" s="226"/>
    </row>
    <row r="620" spans="2:18" ht="11.5" x14ac:dyDescent="0.25">
      <c r="B620" s="166"/>
      <c r="C620" s="166"/>
      <c r="D620" s="225"/>
      <c r="E620" s="225"/>
      <c r="F620" s="226"/>
      <c r="G620" s="166"/>
      <c r="H620" s="226"/>
      <c r="I620" s="166"/>
      <c r="J620" s="226"/>
      <c r="K620" s="166"/>
      <c r="L620" s="226"/>
      <c r="M620" s="166"/>
      <c r="N620" s="226"/>
      <c r="O620" s="166"/>
      <c r="P620" s="226"/>
      <c r="Q620" s="166"/>
      <c r="R620" s="226"/>
    </row>
    <row r="621" spans="2:18" ht="11.5" x14ac:dyDescent="0.25">
      <c r="B621" s="166"/>
      <c r="C621" s="166"/>
      <c r="D621" s="225"/>
      <c r="E621" s="225"/>
      <c r="F621" s="226"/>
      <c r="G621" s="166"/>
      <c r="H621" s="226"/>
      <c r="I621" s="166"/>
      <c r="J621" s="226"/>
      <c r="K621" s="166"/>
      <c r="L621" s="226"/>
      <c r="M621" s="166"/>
      <c r="N621" s="226"/>
      <c r="O621" s="166"/>
      <c r="P621" s="226"/>
      <c r="Q621" s="166"/>
      <c r="R621" s="226"/>
    </row>
    <row r="622" spans="2:18" ht="11.5" x14ac:dyDescent="0.25">
      <c r="B622" s="166"/>
      <c r="C622" s="166"/>
      <c r="D622" s="225"/>
      <c r="E622" s="225"/>
      <c r="F622" s="226"/>
      <c r="G622" s="166"/>
      <c r="H622" s="226"/>
      <c r="I622" s="166"/>
      <c r="J622" s="226"/>
      <c r="K622" s="166"/>
      <c r="L622" s="226"/>
      <c r="M622" s="166"/>
      <c r="N622" s="226"/>
      <c r="O622" s="166"/>
      <c r="P622" s="226"/>
      <c r="Q622" s="166"/>
      <c r="R622" s="226"/>
    </row>
    <row r="623" spans="2:18" ht="11.5" x14ac:dyDescent="0.25">
      <c r="B623" s="166"/>
      <c r="C623" s="166"/>
      <c r="D623" s="225"/>
      <c r="E623" s="225"/>
      <c r="F623" s="226"/>
      <c r="G623" s="166"/>
      <c r="H623" s="226"/>
      <c r="I623" s="166"/>
      <c r="J623" s="226"/>
      <c r="K623" s="166"/>
      <c r="L623" s="226"/>
      <c r="M623" s="166"/>
      <c r="N623" s="226"/>
      <c r="O623" s="166"/>
      <c r="P623" s="226"/>
      <c r="Q623" s="166"/>
      <c r="R623" s="226"/>
    </row>
    <row r="624" spans="2:18" ht="11.5" x14ac:dyDescent="0.25">
      <c r="B624" s="166"/>
      <c r="C624" s="166"/>
      <c r="D624" s="225"/>
      <c r="E624" s="225"/>
      <c r="F624" s="226"/>
      <c r="G624" s="166"/>
      <c r="H624" s="226"/>
      <c r="I624" s="166"/>
      <c r="J624" s="226"/>
      <c r="K624" s="166"/>
      <c r="L624" s="226"/>
      <c r="M624" s="166"/>
      <c r="N624" s="226"/>
      <c r="O624" s="166"/>
      <c r="P624" s="226"/>
      <c r="Q624" s="166"/>
      <c r="R624" s="226"/>
    </row>
    <row r="625" spans="2:18" ht="11.5" x14ac:dyDescent="0.25">
      <c r="B625" s="166"/>
      <c r="C625" s="166"/>
      <c r="D625" s="225"/>
      <c r="E625" s="225"/>
      <c r="F625" s="226"/>
      <c r="G625" s="166"/>
      <c r="H625" s="226"/>
      <c r="I625" s="166"/>
      <c r="J625" s="226"/>
      <c r="K625" s="166"/>
      <c r="L625" s="226"/>
      <c r="M625" s="166"/>
      <c r="N625" s="226"/>
      <c r="O625" s="166"/>
      <c r="P625" s="226"/>
      <c r="Q625" s="166"/>
      <c r="R625" s="226"/>
    </row>
    <row r="626" spans="2:18" ht="11.5" x14ac:dyDescent="0.25">
      <c r="B626" s="166"/>
      <c r="C626" s="166"/>
      <c r="D626" s="225"/>
      <c r="E626" s="225"/>
      <c r="F626" s="226"/>
      <c r="G626" s="166"/>
      <c r="H626" s="226"/>
      <c r="I626" s="166"/>
      <c r="J626" s="226"/>
      <c r="K626" s="166"/>
      <c r="L626" s="226"/>
      <c r="M626" s="166"/>
      <c r="N626" s="226"/>
      <c r="O626" s="166"/>
      <c r="P626" s="226"/>
      <c r="Q626" s="166"/>
      <c r="R626" s="226"/>
    </row>
    <row r="627" spans="2:18" ht="11.5" x14ac:dyDescent="0.25">
      <c r="B627" s="166"/>
      <c r="C627" s="166"/>
      <c r="D627" s="225"/>
      <c r="E627" s="225"/>
      <c r="F627" s="226"/>
      <c r="G627" s="166"/>
      <c r="H627" s="226"/>
      <c r="I627" s="166"/>
      <c r="J627" s="226"/>
      <c r="K627" s="166"/>
      <c r="L627" s="226"/>
      <c r="M627" s="166"/>
      <c r="N627" s="226"/>
      <c r="O627" s="166"/>
      <c r="P627" s="226"/>
      <c r="Q627" s="166"/>
      <c r="R627" s="226"/>
    </row>
    <row r="628" spans="2:18" ht="11.5" x14ac:dyDescent="0.25">
      <c r="B628" s="166"/>
      <c r="C628" s="166"/>
      <c r="D628" s="225"/>
      <c r="E628" s="225"/>
      <c r="F628" s="226"/>
      <c r="G628" s="166"/>
      <c r="H628" s="226"/>
      <c r="I628" s="166"/>
      <c r="J628" s="226"/>
      <c r="K628" s="166"/>
      <c r="L628" s="226"/>
      <c r="M628" s="166"/>
      <c r="N628" s="226"/>
      <c r="O628" s="166"/>
      <c r="P628" s="226"/>
      <c r="Q628" s="166"/>
      <c r="R628" s="226"/>
    </row>
    <row r="629" spans="2:18" ht="11.5" x14ac:dyDescent="0.25">
      <c r="B629" s="166"/>
      <c r="C629" s="166"/>
      <c r="D629" s="225"/>
      <c r="E629" s="225"/>
      <c r="F629" s="226"/>
      <c r="G629" s="166"/>
      <c r="H629" s="226"/>
      <c r="I629" s="166"/>
      <c r="J629" s="226"/>
      <c r="K629" s="166"/>
      <c r="L629" s="226"/>
      <c r="M629" s="166"/>
      <c r="N629" s="226"/>
      <c r="O629" s="166"/>
      <c r="P629" s="226"/>
      <c r="Q629" s="166"/>
      <c r="R629" s="226"/>
    </row>
    <row r="630" spans="2:18" ht="11.5" x14ac:dyDescent="0.25">
      <c r="B630" s="166"/>
      <c r="C630" s="166"/>
      <c r="D630" s="225"/>
      <c r="E630" s="225"/>
      <c r="F630" s="226"/>
      <c r="G630" s="166"/>
      <c r="H630" s="226"/>
      <c r="I630" s="166"/>
      <c r="J630" s="226"/>
      <c r="K630" s="166"/>
      <c r="L630" s="226"/>
      <c r="M630" s="166"/>
      <c r="N630" s="226"/>
      <c r="O630" s="166"/>
      <c r="P630" s="226"/>
      <c r="Q630" s="166"/>
      <c r="R630" s="226"/>
    </row>
    <row r="631" spans="2:18" ht="11.5" x14ac:dyDescent="0.25">
      <c r="B631" s="166"/>
      <c r="C631" s="166"/>
      <c r="D631" s="225"/>
      <c r="E631" s="225"/>
      <c r="F631" s="226"/>
      <c r="G631" s="166"/>
      <c r="H631" s="226"/>
      <c r="I631" s="166"/>
      <c r="J631" s="226"/>
      <c r="K631" s="166"/>
      <c r="L631" s="226"/>
      <c r="M631" s="166"/>
      <c r="N631" s="226"/>
      <c r="O631" s="166"/>
      <c r="P631" s="226"/>
      <c r="Q631" s="166"/>
      <c r="R631" s="226"/>
    </row>
    <row r="632" spans="2:18" ht="11.5" x14ac:dyDescent="0.25">
      <c r="B632" s="166"/>
      <c r="C632" s="166"/>
      <c r="D632" s="225"/>
      <c r="E632" s="225"/>
      <c r="F632" s="226"/>
      <c r="G632" s="166"/>
      <c r="H632" s="226"/>
      <c r="I632" s="166"/>
      <c r="J632" s="226"/>
      <c r="K632" s="166"/>
      <c r="L632" s="226"/>
      <c r="M632" s="166"/>
      <c r="N632" s="226"/>
      <c r="O632" s="166"/>
      <c r="P632" s="226"/>
      <c r="Q632" s="166"/>
      <c r="R632" s="226"/>
    </row>
    <row r="633" spans="2:18" ht="11.5" x14ac:dyDescent="0.25">
      <c r="B633" s="166"/>
      <c r="C633" s="166"/>
      <c r="D633" s="225"/>
      <c r="E633" s="225"/>
      <c r="F633" s="226"/>
      <c r="G633" s="166"/>
      <c r="H633" s="226"/>
      <c r="I633" s="166"/>
      <c r="J633" s="226"/>
      <c r="K633" s="166"/>
      <c r="L633" s="226"/>
      <c r="M633" s="166"/>
      <c r="N633" s="226"/>
      <c r="O633" s="166"/>
      <c r="P633" s="226"/>
      <c r="Q633" s="166"/>
      <c r="R633" s="226"/>
    </row>
    <row r="634" spans="2:18" ht="11.5" x14ac:dyDescent="0.25">
      <c r="B634" s="166"/>
      <c r="C634" s="166"/>
      <c r="D634" s="225"/>
      <c r="E634" s="225"/>
      <c r="F634" s="226"/>
      <c r="G634" s="166"/>
      <c r="H634" s="226"/>
      <c r="I634" s="166"/>
      <c r="J634" s="226"/>
      <c r="K634" s="166"/>
      <c r="L634" s="226"/>
      <c r="M634" s="166"/>
      <c r="N634" s="226"/>
      <c r="O634" s="166"/>
      <c r="P634" s="226"/>
      <c r="Q634" s="166"/>
      <c r="R634" s="226"/>
    </row>
    <row r="635" spans="2:18" ht="11.5" x14ac:dyDescent="0.25">
      <c r="B635" s="166"/>
      <c r="C635" s="166"/>
      <c r="D635" s="225"/>
      <c r="E635" s="225"/>
      <c r="F635" s="226"/>
      <c r="G635" s="166"/>
      <c r="H635" s="226"/>
      <c r="I635" s="166"/>
      <c r="J635" s="226"/>
      <c r="K635" s="166"/>
      <c r="L635" s="226"/>
      <c r="M635" s="166"/>
      <c r="N635" s="226"/>
      <c r="O635" s="166"/>
      <c r="P635" s="226"/>
      <c r="Q635" s="166"/>
      <c r="R635" s="226"/>
    </row>
    <row r="636" spans="2:18" ht="11.5" x14ac:dyDescent="0.25">
      <c r="B636" s="166"/>
      <c r="C636" s="166"/>
      <c r="D636" s="225"/>
      <c r="E636" s="225"/>
      <c r="F636" s="226"/>
      <c r="G636" s="166"/>
      <c r="H636" s="226"/>
      <c r="I636" s="166"/>
      <c r="J636" s="226"/>
      <c r="K636" s="166"/>
      <c r="L636" s="226"/>
      <c r="M636" s="166"/>
      <c r="N636" s="226"/>
      <c r="O636" s="166"/>
      <c r="P636" s="226"/>
      <c r="Q636" s="166"/>
      <c r="R636" s="226"/>
    </row>
    <row r="637" spans="2:18" ht="11.5" x14ac:dyDescent="0.25">
      <c r="B637" s="166"/>
      <c r="C637" s="166"/>
      <c r="D637" s="225"/>
      <c r="E637" s="225"/>
      <c r="F637" s="226"/>
      <c r="G637" s="166"/>
      <c r="H637" s="226"/>
      <c r="I637" s="166"/>
      <c r="J637" s="226"/>
      <c r="K637" s="166"/>
      <c r="L637" s="226"/>
      <c r="M637" s="166"/>
      <c r="N637" s="226"/>
      <c r="O637" s="166"/>
      <c r="P637" s="226"/>
      <c r="Q637" s="166"/>
      <c r="R637" s="226"/>
    </row>
    <row r="638" spans="2:18" ht="11.5" x14ac:dyDescent="0.25">
      <c r="B638" s="166"/>
      <c r="C638" s="166"/>
      <c r="D638" s="225"/>
      <c r="E638" s="225"/>
      <c r="F638" s="226"/>
      <c r="G638" s="166"/>
      <c r="H638" s="226"/>
      <c r="I638" s="166"/>
      <c r="J638" s="226"/>
      <c r="K638" s="166"/>
      <c r="L638" s="226"/>
      <c r="M638" s="166"/>
      <c r="N638" s="226"/>
      <c r="O638" s="166"/>
      <c r="P638" s="226"/>
      <c r="Q638" s="166"/>
      <c r="R638" s="226"/>
    </row>
    <row r="639" spans="2:18" ht="11.5" x14ac:dyDescent="0.25">
      <c r="B639" s="166"/>
      <c r="C639" s="166"/>
      <c r="D639" s="225"/>
      <c r="E639" s="225"/>
      <c r="F639" s="226"/>
      <c r="G639" s="166"/>
      <c r="H639" s="226"/>
      <c r="I639" s="166"/>
      <c r="J639" s="226"/>
      <c r="K639" s="166"/>
      <c r="L639" s="226"/>
      <c r="M639" s="166"/>
      <c r="N639" s="226"/>
      <c r="O639" s="166"/>
      <c r="P639" s="226"/>
      <c r="Q639" s="166"/>
      <c r="R639" s="226"/>
    </row>
    <row r="640" spans="2:18" ht="11.5" x14ac:dyDescent="0.25">
      <c r="B640" s="166"/>
      <c r="C640" s="166"/>
      <c r="D640" s="225"/>
      <c r="E640" s="225"/>
      <c r="F640" s="226"/>
      <c r="G640" s="166"/>
      <c r="H640" s="226"/>
      <c r="I640" s="166"/>
      <c r="J640" s="226"/>
      <c r="K640" s="166"/>
      <c r="L640" s="226"/>
      <c r="M640" s="166"/>
      <c r="N640" s="226"/>
      <c r="O640" s="166"/>
      <c r="P640" s="226"/>
      <c r="Q640" s="166"/>
      <c r="R640" s="226"/>
    </row>
    <row r="641" spans="2:18" ht="11.5" x14ac:dyDescent="0.25">
      <c r="B641" s="166"/>
      <c r="C641" s="166"/>
      <c r="D641" s="225"/>
      <c r="E641" s="225"/>
      <c r="F641" s="226"/>
      <c r="G641" s="166"/>
      <c r="H641" s="226"/>
      <c r="I641" s="166"/>
      <c r="J641" s="226"/>
      <c r="K641" s="166"/>
      <c r="L641" s="226"/>
      <c r="M641" s="166"/>
      <c r="N641" s="226"/>
      <c r="O641" s="166"/>
      <c r="P641" s="226"/>
      <c r="Q641" s="166"/>
      <c r="R641" s="226"/>
    </row>
    <row r="642" spans="2:18" ht="11.5" x14ac:dyDescent="0.25">
      <c r="B642" s="166"/>
      <c r="C642" s="166"/>
      <c r="D642" s="225"/>
      <c r="E642" s="225"/>
      <c r="F642" s="226"/>
      <c r="G642" s="166"/>
      <c r="H642" s="226"/>
      <c r="I642" s="166"/>
      <c r="J642" s="226"/>
      <c r="K642" s="166"/>
      <c r="L642" s="226"/>
      <c r="M642" s="166"/>
      <c r="N642" s="226"/>
      <c r="O642" s="166"/>
      <c r="P642" s="226"/>
      <c r="Q642" s="166"/>
      <c r="R642" s="226"/>
    </row>
    <row r="643" spans="2:18" ht="11.5" x14ac:dyDescent="0.25">
      <c r="B643" s="166"/>
      <c r="C643" s="166"/>
      <c r="D643" s="225"/>
      <c r="E643" s="225"/>
      <c r="F643" s="226"/>
      <c r="G643" s="166"/>
      <c r="H643" s="226"/>
      <c r="I643" s="166"/>
      <c r="J643" s="226"/>
      <c r="K643" s="166"/>
      <c r="L643" s="226"/>
      <c r="M643" s="166"/>
      <c r="N643" s="226"/>
      <c r="O643" s="166"/>
      <c r="P643" s="226"/>
      <c r="Q643" s="166"/>
      <c r="R643" s="226"/>
    </row>
    <row r="644" spans="2:18" ht="11.5" x14ac:dyDescent="0.25">
      <c r="B644" s="166"/>
      <c r="C644" s="166"/>
      <c r="D644" s="225"/>
      <c r="E644" s="225"/>
      <c r="F644" s="226"/>
      <c r="G644" s="166"/>
      <c r="H644" s="226"/>
      <c r="I644" s="166"/>
      <c r="J644" s="226"/>
      <c r="K644" s="166"/>
      <c r="L644" s="226"/>
      <c r="M644" s="166"/>
      <c r="N644" s="226"/>
      <c r="O644" s="166"/>
      <c r="P644" s="226"/>
      <c r="Q644" s="166"/>
      <c r="R644" s="226"/>
    </row>
    <row r="645" spans="2:18" ht="11.5" x14ac:dyDescent="0.25">
      <c r="B645" s="166"/>
      <c r="C645" s="166"/>
      <c r="D645" s="225"/>
      <c r="E645" s="225"/>
      <c r="F645" s="226"/>
      <c r="G645" s="166"/>
      <c r="H645" s="226"/>
      <c r="I645" s="166"/>
      <c r="J645" s="226"/>
      <c r="K645" s="166"/>
      <c r="L645" s="226"/>
      <c r="M645" s="166"/>
      <c r="N645" s="226"/>
      <c r="O645" s="166"/>
      <c r="P645" s="226"/>
      <c r="Q645" s="166"/>
      <c r="R645" s="226"/>
    </row>
    <row r="646" spans="2:18" ht="11.5" x14ac:dyDescent="0.25">
      <c r="B646" s="166"/>
      <c r="C646" s="166"/>
      <c r="D646" s="225"/>
      <c r="E646" s="225"/>
      <c r="F646" s="226"/>
      <c r="G646" s="166"/>
      <c r="H646" s="226"/>
      <c r="I646" s="166"/>
      <c r="J646" s="226"/>
      <c r="K646" s="166"/>
      <c r="L646" s="226"/>
      <c r="M646" s="166"/>
      <c r="N646" s="226"/>
      <c r="O646" s="166"/>
      <c r="P646" s="226"/>
      <c r="Q646" s="166"/>
      <c r="R646" s="226"/>
    </row>
    <row r="647" spans="2:18" ht="11.5" x14ac:dyDescent="0.25">
      <c r="B647" s="166"/>
      <c r="C647" s="166"/>
      <c r="D647" s="225"/>
      <c r="E647" s="225"/>
      <c r="F647" s="226"/>
      <c r="G647" s="166"/>
      <c r="H647" s="226"/>
      <c r="I647" s="166"/>
      <c r="J647" s="226"/>
      <c r="K647" s="166"/>
      <c r="L647" s="226"/>
      <c r="M647" s="166"/>
      <c r="N647" s="226"/>
      <c r="O647" s="166"/>
      <c r="P647" s="226"/>
      <c r="Q647" s="166"/>
      <c r="R647" s="226"/>
    </row>
    <row r="648" spans="2:18" ht="11.5" x14ac:dyDescent="0.25">
      <c r="B648" s="166"/>
      <c r="C648" s="166"/>
      <c r="D648" s="225"/>
      <c r="E648" s="225"/>
      <c r="F648" s="226"/>
      <c r="G648" s="166"/>
      <c r="H648" s="226"/>
      <c r="I648" s="166"/>
      <c r="J648" s="226"/>
      <c r="K648" s="166"/>
      <c r="L648" s="226"/>
      <c r="M648" s="166"/>
      <c r="N648" s="226"/>
      <c r="O648" s="166"/>
      <c r="P648" s="226"/>
      <c r="Q648" s="166"/>
      <c r="R648" s="226"/>
    </row>
    <row r="649" spans="2:18" ht="11.5" x14ac:dyDescent="0.25">
      <c r="B649" s="166"/>
      <c r="C649" s="166"/>
      <c r="D649" s="225"/>
      <c r="E649" s="225"/>
      <c r="F649" s="226"/>
      <c r="G649" s="166"/>
      <c r="H649" s="226"/>
      <c r="I649" s="166"/>
      <c r="J649" s="226"/>
      <c r="K649" s="166"/>
      <c r="L649" s="226"/>
      <c r="M649" s="166"/>
      <c r="N649" s="226"/>
      <c r="O649" s="166"/>
      <c r="P649" s="226"/>
      <c r="Q649" s="166"/>
      <c r="R649" s="226"/>
    </row>
    <row r="650" spans="2:18" ht="11.5" x14ac:dyDescent="0.25">
      <c r="B650" s="166"/>
      <c r="C650" s="166"/>
      <c r="D650" s="225"/>
      <c r="E650" s="225"/>
      <c r="F650" s="226"/>
      <c r="G650" s="166"/>
      <c r="H650" s="226"/>
      <c r="I650" s="166"/>
      <c r="J650" s="226"/>
      <c r="K650" s="166"/>
      <c r="L650" s="226"/>
      <c r="M650" s="166"/>
      <c r="N650" s="226"/>
      <c r="O650" s="166"/>
      <c r="P650" s="226"/>
      <c r="Q650" s="166"/>
      <c r="R650" s="226"/>
    </row>
    <row r="651" spans="2:18" ht="11.5" x14ac:dyDescent="0.25">
      <c r="B651" s="166"/>
      <c r="C651" s="166"/>
      <c r="D651" s="225"/>
      <c r="E651" s="225"/>
      <c r="F651" s="226"/>
      <c r="G651" s="166"/>
      <c r="H651" s="226"/>
      <c r="I651" s="166"/>
      <c r="J651" s="226"/>
      <c r="K651" s="166"/>
      <c r="L651" s="226"/>
      <c r="M651" s="166"/>
      <c r="N651" s="226"/>
      <c r="O651" s="166"/>
      <c r="P651" s="226"/>
      <c r="Q651" s="166"/>
      <c r="R651" s="226"/>
    </row>
    <row r="652" spans="2:18" ht="11.5" x14ac:dyDescent="0.25">
      <c r="B652" s="166"/>
      <c r="C652" s="166"/>
      <c r="D652" s="225"/>
      <c r="E652" s="225"/>
      <c r="F652" s="226"/>
      <c r="G652" s="166"/>
      <c r="H652" s="226"/>
      <c r="I652" s="166"/>
      <c r="J652" s="226"/>
      <c r="K652" s="166"/>
      <c r="L652" s="226"/>
      <c r="M652" s="166"/>
      <c r="N652" s="226"/>
      <c r="O652" s="166"/>
      <c r="P652" s="226"/>
      <c r="Q652" s="166"/>
      <c r="R652" s="226"/>
    </row>
    <row r="653" spans="2:18" ht="11.5" x14ac:dyDescent="0.25">
      <c r="B653" s="166"/>
      <c r="C653" s="166"/>
      <c r="D653" s="225"/>
      <c r="E653" s="225"/>
      <c r="F653" s="226"/>
      <c r="G653" s="166"/>
      <c r="H653" s="226"/>
      <c r="I653" s="166"/>
      <c r="J653" s="226"/>
      <c r="K653" s="166"/>
      <c r="L653" s="226"/>
      <c r="M653" s="166"/>
      <c r="N653" s="226"/>
      <c r="O653" s="166"/>
      <c r="P653" s="226"/>
      <c r="Q653" s="166"/>
      <c r="R653" s="226"/>
    </row>
    <row r="654" spans="2:18" ht="11.5" x14ac:dyDescent="0.25">
      <c r="B654" s="166"/>
      <c r="C654" s="166"/>
      <c r="D654" s="225"/>
      <c r="E654" s="225"/>
      <c r="F654" s="226"/>
      <c r="G654" s="166"/>
      <c r="H654" s="226"/>
      <c r="I654" s="166"/>
      <c r="J654" s="226"/>
      <c r="K654" s="166"/>
      <c r="L654" s="226"/>
      <c r="M654" s="166"/>
      <c r="N654" s="226"/>
      <c r="O654" s="166"/>
      <c r="P654" s="226"/>
      <c r="Q654" s="166"/>
      <c r="R654" s="226"/>
    </row>
    <row r="655" spans="2:18" ht="11.5" x14ac:dyDescent="0.25">
      <c r="B655" s="166"/>
      <c r="C655" s="166"/>
      <c r="D655" s="225"/>
      <c r="E655" s="225"/>
      <c r="F655" s="226"/>
      <c r="G655" s="166"/>
      <c r="H655" s="226"/>
      <c r="I655" s="166"/>
      <c r="J655" s="226"/>
      <c r="K655" s="166"/>
      <c r="L655" s="226"/>
      <c r="M655" s="166"/>
      <c r="N655" s="226"/>
      <c r="O655" s="166"/>
      <c r="P655" s="226"/>
      <c r="Q655" s="166"/>
      <c r="R655" s="226"/>
    </row>
    <row r="656" spans="2:18" ht="11.5" x14ac:dyDescent="0.25">
      <c r="B656" s="166"/>
      <c r="C656" s="166"/>
      <c r="D656" s="225"/>
      <c r="E656" s="225"/>
      <c r="F656" s="226"/>
      <c r="G656" s="166"/>
      <c r="H656" s="226"/>
      <c r="I656" s="166"/>
      <c r="J656" s="226"/>
      <c r="K656" s="166"/>
      <c r="L656" s="226"/>
      <c r="M656" s="166"/>
      <c r="N656" s="226"/>
      <c r="O656" s="166"/>
      <c r="P656" s="226"/>
      <c r="Q656" s="166"/>
      <c r="R656" s="226"/>
    </row>
    <row r="657" spans="2:18" ht="11.5" x14ac:dyDescent="0.25">
      <c r="B657" s="166"/>
      <c r="C657" s="166"/>
      <c r="D657" s="225"/>
      <c r="E657" s="225"/>
      <c r="F657" s="226"/>
      <c r="G657" s="166"/>
      <c r="H657" s="226"/>
      <c r="I657" s="166"/>
      <c r="J657" s="226"/>
      <c r="K657" s="166"/>
      <c r="L657" s="226"/>
      <c r="M657" s="166"/>
      <c r="N657" s="226"/>
      <c r="O657" s="166"/>
      <c r="P657" s="226"/>
      <c r="Q657" s="166"/>
      <c r="R657" s="226"/>
    </row>
    <row r="658" spans="2:18" ht="11.5" x14ac:dyDescent="0.25">
      <c r="B658" s="166"/>
      <c r="C658" s="166"/>
      <c r="D658" s="225"/>
      <c r="E658" s="225"/>
      <c r="F658" s="226"/>
      <c r="G658" s="166"/>
      <c r="H658" s="226"/>
      <c r="I658" s="166"/>
      <c r="J658" s="226"/>
      <c r="K658" s="166"/>
      <c r="L658" s="226"/>
      <c r="M658" s="166"/>
      <c r="N658" s="226"/>
      <c r="O658" s="166"/>
      <c r="P658" s="226"/>
      <c r="Q658" s="166"/>
      <c r="R658" s="226"/>
    </row>
    <row r="659" spans="2:18" ht="11.5" x14ac:dyDescent="0.25">
      <c r="B659" s="166"/>
      <c r="C659" s="166"/>
      <c r="D659" s="225"/>
      <c r="E659" s="225"/>
      <c r="F659" s="226"/>
      <c r="G659" s="166"/>
      <c r="H659" s="226"/>
      <c r="I659" s="166"/>
      <c r="J659" s="226"/>
      <c r="K659" s="166"/>
      <c r="L659" s="226"/>
      <c r="M659" s="166"/>
      <c r="N659" s="226"/>
      <c r="O659" s="166"/>
      <c r="P659" s="226"/>
      <c r="Q659" s="166"/>
      <c r="R659" s="226"/>
    </row>
    <row r="660" spans="2:18" ht="11.5" x14ac:dyDescent="0.25">
      <c r="B660" s="166"/>
      <c r="C660" s="166"/>
      <c r="D660" s="225"/>
      <c r="E660" s="225"/>
      <c r="F660" s="226"/>
      <c r="G660" s="166"/>
      <c r="H660" s="226"/>
      <c r="I660" s="166"/>
      <c r="J660" s="226"/>
      <c r="K660" s="166"/>
      <c r="L660" s="226"/>
      <c r="M660" s="166"/>
      <c r="N660" s="226"/>
      <c r="O660" s="166"/>
      <c r="P660" s="226"/>
      <c r="Q660" s="166"/>
      <c r="R660" s="226"/>
    </row>
    <row r="661" spans="2:18" ht="11.5" x14ac:dyDescent="0.25">
      <c r="B661" s="166"/>
      <c r="C661" s="166"/>
      <c r="D661" s="225"/>
      <c r="E661" s="225"/>
      <c r="F661" s="226"/>
      <c r="G661" s="166"/>
      <c r="H661" s="226"/>
      <c r="I661" s="166"/>
      <c r="J661" s="226"/>
      <c r="K661" s="166"/>
      <c r="L661" s="226"/>
      <c r="M661" s="166"/>
      <c r="N661" s="226"/>
      <c r="O661" s="166"/>
      <c r="P661" s="226"/>
      <c r="Q661" s="166"/>
      <c r="R661" s="226"/>
    </row>
    <row r="662" spans="2:18" ht="11.5" x14ac:dyDescent="0.25">
      <c r="B662" s="166"/>
      <c r="C662" s="166"/>
      <c r="D662" s="225"/>
      <c r="E662" s="225"/>
      <c r="F662" s="226"/>
      <c r="G662" s="166"/>
      <c r="H662" s="226"/>
      <c r="I662" s="166"/>
      <c r="J662" s="226"/>
      <c r="K662" s="166"/>
      <c r="L662" s="226"/>
      <c r="M662" s="166"/>
      <c r="N662" s="226"/>
      <c r="O662" s="166"/>
      <c r="P662" s="226"/>
      <c r="Q662" s="166"/>
      <c r="R662" s="226"/>
    </row>
    <row r="663" spans="2:18" ht="11.5" x14ac:dyDescent="0.25">
      <c r="B663" s="166"/>
      <c r="C663" s="166"/>
      <c r="D663" s="225"/>
      <c r="E663" s="225"/>
      <c r="F663" s="226"/>
      <c r="G663" s="166"/>
      <c r="H663" s="226"/>
      <c r="I663" s="166"/>
      <c r="J663" s="226"/>
      <c r="K663" s="166"/>
      <c r="L663" s="226"/>
      <c r="M663" s="166"/>
      <c r="N663" s="226"/>
      <c r="O663" s="166"/>
      <c r="P663" s="226"/>
      <c r="Q663" s="166"/>
      <c r="R663" s="226"/>
    </row>
    <row r="664" spans="2:18" ht="11.5" x14ac:dyDescent="0.25">
      <c r="B664" s="166"/>
      <c r="C664" s="166"/>
      <c r="D664" s="225"/>
      <c r="E664" s="225"/>
      <c r="F664" s="226"/>
      <c r="G664" s="166"/>
      <c r="H664" s="226"/>
      <c r="I664" s="166"/>
      <c r="J664" s="226"/>
      <c r="K664" s="166"/>
      <c r="L664" s="226"/>
      <c r="M664" s="166"/>
      <c r="N664" s="226"/>
      <c r="O664" s="166"/>
      <c r="P664" s="226"/>
      <c r="Q664" s="166"/>
      <c r="R664" s="226"/>
    </row>
    <row r="665" spans="2:18" ht="11.5" x14ac:dyDescent="0.25">
      <c r="B665" s="166"/>
      <c r="C665" s="166"/>
      <c r="D665" s="225"/>
      <c r="E665" s="225"/>
      <c r="F665" s="226"/>
      <c r="G665" s="166"/>
      <c r="H665" s="226"/>
      <c r="I665" s="166"/>
      <c r="J665" s="226"/>
      <c r="K665" s="166"/>
      <c r="L665" s="226"/>
      <c r="M665" s="166"/>
      <c r="N665" s="226"/>
      <c r="O665" s="166"/>
      <c r="P665" s="226"/>
      <c r="Q665" s="166"/>
      <c r="R665" s="226"/>
    </row>
    <row r="666" spans="2:18" ht="11.5" x14ac:dyDescent="0.25">
      <c r="B666" s="166"/>
      <c r="C666" s="166"/>
      <c r="D666" s="225"/>
      <c r="E666" s="225"/>
      <c r="F666" s="226"/>
      <c r="G666" s="166"/>
      <c r="H666" s="226"/>
      <c r="I666" s="166"/>
      <c r="J666" s="226"/>
      <c r="K666" s="166"/>
      <c r="L666" s="226"/>
      <c r="M666" s="166"/>
      <c r="N666" s="226"/>
      <c r="O666" s="166"/>
      <c r="P666" s="226"/>
      <c r="Q666" s="166"/>
      <c r="R666" s="226"/>
    </row>
    <row r="667" spans="2:18" ht="11.5" x14ac:dyDescent="0.25">
      <c r="B667" s="166"/>
      <c r="C667" s="166"/>
      <c r="D667" s="225"/>
      <c r="E667" s="225"/>
      <c r="F667" s="226"/>
      <c r="G667" s="166"/>
      <c r="H667" s="226"/>
      <c r="I667" s="166"/>
      <c r="J667" s="226"/>
      <c r="K667" s="166"/>
      <c r="L667" s="226"/>
      <c r="M667" s="166"/>
      <c r="N667" s="226"/>
      <c r="O667" s="166"/>
      <c r="P667" s="226"/>
      <c r="Q667" s="166"/>
      <c r="R667" s="226"/>
    </row>
    <row r="668" spans="2:18" ht="11.5" x14ac:dyDescent="0.25">
      <c r="B668" s="166"/>
      <c r="C668" s="166"/>
      <c r="D668" s="225"/>
      <c r="E668" s="225"/>
      <c r="F668" s="226"/>
      <c r="G668" s="166"/>
      <c r="H668" s="226"/>
      <c r="I668" s="166"/>
      <c r="J668" s="226"/>
      <c r="K668" s="166"/>
      <c r="L668" s="226"/>
      <c r="M668" s="166"/>
      <c r="N668" s="226"/>
      <c r="O668" s="166"/>
      <c r="P668" s="226"/>
      <c r="Q668" s="166"/>
      <c r="R668" s="226"/>
    </row>
    <row r="669" spans="2:18" ht="11.5" x14ac:dyDescent="0.25">
      <c r="B669" s="166"/>
      <c r="C669" s="166"/>
      <c r="D669" s="225"/>
      <c r="E669" s="225"/>
      <c r="F669" s="226"/>
      <c r="G669" s="166"/>
      <c r="H669" s="226"/>
      <c r="I669" s="166"/>
      <c r="J669" s="226"/>
      <c r="K669" s="166"/>
      <c r="L669" s="226"/>
      <c r="M669" s="166"/>
      <c r="N669" s="226"/>
      <c r="O669" s="166"/>
      <c r="P669" s="226"/>
      <c r="Q669" s="166"/>
      <c r="R669" s="226"/>
    </row>
    <row r="670" spans="2:18" ht="11.5" x14ac:dyDescent="0.25">
      <c r="B670" s="166"/>
      <c r="C670" s="166"/>
      <c r="D670" s="225"/>
      <c r="E670" s="225"/>
      <c r="F670" s="226"/>
      <c r="G670" s="166"/>
      <c r="H670" s="226"/>
      <c r="I670" s="166"/>
      <c r="J670" s="226"/>
      <c r="K670" s="166"/>
      <c r="L670" s="226"/>
      <c r="M670" s="166"/>
      <c r="N670" s="226"/>
      <c r="O670" s="166"/>
      <c r="P670" s="226"/>
      <c r="Q670" s="166"/>
      <c r="R670" s="226"/>
    </row>
    <row r="671" spans="2:18" ht="11.5" x14ac:dyDescent="0.25">
      <c r="B671" s="166"/>
      <c r="C671" s="166"/>
      <c r="D671" s="225"/>
      <c r="E671" s="225"/>
      <c r="F671" s="226"/>
      <c r="G671" s="166"/>
      <c r="H671" s="226"/>
      <c r="I671" s="166"/>
      <c r="J671" s="226"/>
      <c r="K671" s="166"/>
      <c r="L671" s="226"/>
      <c r="M671" s="166"/>
      <c r="N671" s="226"/>
      <c r="O671" s="166"/>
      <c r="P671" s="226"/>
      <c r="Q671" s="166"/>
      <c r="R671" s="226"/>
    </row>
    <row r="672" spans="2:18" ht="11.5" x14ac:dyDescent="0.25">
      <c r="B672" s="166"/>
      <c r="C672" s="166"/>
      <c r="D672" s="225"/>
      <c r="E672" s="225"/>
      <c r="F672" s="226"/>
      <c r="G672" s="166"/>
      <c r="H672" s="226"/>
      <c r="I672" s="166"/>
      <c r="J672" s="226"/>
      <c r="K672" s="166"/>
      <c r="L672" s="226"/>
      <c r="M672" s="166"/>
      <c r="N672" s="226"/>
      <c r="O672" s="166"/>
      <c r="P672" s="226"/>
      <c r="Q672" s="166"/>
      <c r="R672" s="226"/>
    </row>
    <row r="673" spans="2:18" ht="11.5" x14ac:dyDescent="0.25">
      <c r="B673" s="166"/>
      <c r="C673" s="166"/>
      <c r="D673" s="225"/>
      <c r="E673" s="225"/>
      <c r="F673" s="226"/>
      <c r="G673" s="166"/>
      <c r="H673" s="226"/>
      <c r="I673" s="166"/>
      <c r="J673" s="226"/>
      <c r="K673" s="166"/>
      <c r="L673" s="226"/>
      <c r="M673" s="166"/>
      <c r="N673" s="226"/>
      <c r="O673" s="166"/>
      <c r="P673" s="226"/>
      <c r="Q673" s="166"/>
      <c r="R673" s="226"/>
    </row>
    <row r="674" spans="2:18" ht="11.5" x14ac:dyDescent="0.25">
      <c r="B674" s="166"/>
      <c r="C674" s="166"/>
      <c r="D674" s="225"/>
      <c r="E674" s="225"/>
      <c r="F674" s="226"/>
      <c r="G674" s="166"/>
      <c r="H674" s="226"/>
      <c r="I674" s="166"/>
      <c r="J674" s="226"/>
      <c r="K674" s="166"/>
      <c r="L674" s="226"/>
      <c r="M674" s="166"/>
      <c r="N674" s="226"/>
      <c r="O674" s="166"/>
      <c r="P674" s="226"/>
      <c r="Q674" s="166"/>
      <c r="R674" s="226"/>
    </row>
    <row r="675" spans="2:18" ht="11.5" x14ac:dyDescent="0.25">
      <c r="B675" s="166"/>
      <c r="C675" s="166"/>
      <c r="D675" s="225"/>
      <c r="E675" s="225"/>
      <c r="F675" s="226"/>
      <c r="G675" s="166"/>
      <c r="H675" s="226"/>
      <c r="I675" s="166"/>
      <c r="J675" s="226"/>
      <c r="K675" s="166"/>
      <c r="L675" s="226"/>
      <c r="M675" s="166"/>
      <c r="N675" s="226"/>
      <c r="O675" s="166"/>
      <c r="P675" s="226"/>
      <c r="Q675" s="166"/>
      <c r="R675" s="226"/>
    </row>
    <row r="676" spans="2:18" ht="11.5" x14ac:dyDescent="0.25">
      <c r="B676" s="166"/>
      <c r="C676" s="166"/>
      <c r="D676" s="225"/>
      <c r="E676" s="225"/>
      <c r="F676" s="226"/>
      <c r="G676" s="166"/>
      <c r="H676" s="226"/>
      <c r="I676" s="166"/>
      <c r="J676" s="226"/>
      <c r="K676" s="166"/>
      <c r="L676" s="226"/>
      <c r="M676" s="166"/>
      <c r="N676" s="226"/>
      <c r="O676" s="166"/>
      <c r="P676" s="226"/>
      <c r="Q676" s="166"/>
      <c r="R676" s="226"/>
    </row>
    <row r="677" spans="2:18" ht="11.5" x14ac:dyDescent="0.25">
      <c r="B677" s="166"/>
      <c r="C677" s="166"/>
      <c r="D677" s="225"/>
      <c r="E677" s="225"/>
      <c r="F677" s="226"/>
      <c r="G677" s="166"/>
      <c r="H677" s="226"/>
      <c r="I677" s="166"/>
      <c r="J677" s="226"/>
      <c r="K677" s="166"/>
      <c r="L677" s="226"/>
      <c r="M677" s="166"/>
      <c r="N677" s="226"/>
      <c r="O677" s="166"/>
      <c r="P677" s="226"/>
      <c r="Q677" s="166"/>
      <c r="R677" s="226"/>
    </row>
    <row r="678" spans="2:18" ht="11.5" x14ac:dyDescent="0.25">
      <c r="B678" s="166"/>
      <c r="C678" s="166"/>
      <c r="D678" s="225"/>
      <c r="E678" s="225"/>
      <c r="F678" s="226"/>
      <c r="G678" s="166"/>
      <c r="H678" s="226"/>
      <c r="I678" s="166"/>
      <c r="J678" s="226"/>
      <c r="K678" s="166"/>
      <c r="L678" s="226"/>
      <c r="M678" s="166"/>
      <c r="N678" s="226"/>
      <c r="O678" s="166"/>
      <c r="P678" s="226"/>
      <c r="Q678" s="166"/>
      <c r="R678" s="226"/>
    </row>
    <row r="679" spans="2:18" ht="11.5" x14ac:dyDescent="0.25">
      <c r="B679" s="166"/>
      <c r="C679" s="166"/>
      <c r="D679" s="225"/>
      <c r="E679" s="225"/>
      <c r="F679" s="226"/>
      <c r="G679" s="166"/>
      <c r="H679" s="226"/>
      <c r="I679" s="166"/>
      <c r="J679" s="226"/>
      <c r="K679" s="166"/>
      <c r="L679" s="226"/>
      <c r="M679" s="166"/>
      <c r="N679" s="226"/>
      <c r="O679" s="166"/>
      <c r="P679" s="226"/>
      <c r="Q679" s="166"/>
      <c r="R679" s="226"/>
    </row>
    <row r="680" spans="2:18" ht="11.5" x14ac:dyDescent="0.25">
      <c r="B680" s="166"/>
      <c r="C680" s="166"/>
      <c r="D680" s="225"/>
      <c r="E680" s="225"/>
      <c r="F680" s="226"/>
      <c r="G680" s="166"/>
      <c r="H680" s="226"/>
      <c r="I680" s="166"/>
      <c r="J680" s="226"/>
      <c r="K680" s="166"/>
      <c r="L680" s="226"/>
      <c r="M680" s="166"/>
      <c r="N680" s="226"/>
      <c r="O680" s="166"/>
      <c r="P680" s="226"/>
      <c r="Q680" s="166"/>
      <c r="R680" s="226"/>
    </row>
    <row r="681" spans="2:18" ht="11.5" x14ac:dyDescent="0.25">
      <c r="B681" s="166"/>
      <c r="C681" s="166"/>
      <c r="D681" s="225"/>
      <c r="E681" s="225"/>
      <c r="F681" s="226"/>
      <c r="G681" s="166"/>
      <c r="H681" s="226"/>
      <c r="I681" s="166"/>
      <c r="J681" s="226"/>
      <c r="K681" s="166"/>
      <c r="L681" s="226"/>
      <c r="M681" s="166"/>
      <c r="N681" s="226"/>
      <c r="O681" s="166"/>
      <c r="P681" s="226"/>
      <c r="Q681" s="166"/>
      <c r="R681" s="226"/>
    </row>
    <row r="682" spans="2:18" ht="11.5" x14ac:dyDescent="0.25">
      <c r="B682" s="166"/>
      <c r="C682" s="166"/>
      <c r="D682" s="225"/>
      <c r="E682" s="225"/>
      <c r="F682" s="226"/>
      <c r="G682" s="166"/>
      <c r="H682" s="226"/>
      <c r="I682" s="166"/>
      <c r="J682" s="226"/>
      <c r="K682" s="166"/>
      <c r="L682" s="226"/>
      <c r="M682" s="166"/>
      <c r="N682" s="226"/>
      <c r="O682" s="166"/>
      <c r="P682" s="226"/>
      <c r="Q682" s="166"/>
      <c r="R682" s="226"/>
    </row>
    <row r="683" spans="2:18" ht="11.5" x14ac:dyDescent="0.25">
      <c r="B683" s="166"/>
      <c r="C683" s="166"/>
      <c r="D683" s="225"/>
      <c r="E683" s="225"/>
      <c r="F683" s="226"/>
      <c r="G683" s="166"/>
      <c r="H683" s="226"/>
      <c r="I683" s="166"/>
      <c r="J683" s="226"/>
      <c r="K683" s="166"/>
      <c r="L683" s="226"/>
      <c r="M683" s="166"/>
      <c r="N683" s="226"/>
      <c r="O683" s="166"/>
      <c r="P683" s="226"/>
      <c r="Q683" s="166"/>
      <c r="R683" s="226"/>
    </row>
    <row r="684" spans="2:18" ht="11.5" x14ac:dyDescent="0.25">
      <c r="B684" s="166"/>
      <c r="C684" s="166"/>
      <c r="D684" s="225"/>
      <c r="E684" s="225"/>
      <c r="F684" s="226"/>
      <c r="G684" s="166"/>
      <c r="H684" s="226"/>
      <c r="I684" s="166"/>
      <c r="J684" s="226"/>
      <c r="K684" s="166"/>
      <c r="L684" s="226"/>
      <c r="M684" s="166"/>
      <c r="N684" s="226"/>
      <c r="O684" s="166"/>
      <c r="P684" s="226"/>
      <c r="Q684" s="166"/>
      <c r="R684" s="226"/>
    </row>
    <row r="685" spans="2:18" ht="11.5" x14ac:dyDescent="0.25">
      <c r="B685" s="166"/>
      <c r="C685" s="166"/>
      <c r="D685" s="225"/>
      <c r="E685" s="225"/>
      <c r="F685" s="226"/>
      <c r="G685" s="166"/>
      <c r="H685" s="226"/>
      <c r="I685" s="166"/>
      <c r="J685" s="226"/>
      <c r="K685" s="166"/>
      <c r="L685" s="226"/>
      <c r="M685" s="166"/>
      <c r="N685" s="226"/>
      <c r="O685" s="166"/>
      <c r="P685" s="226"/>
      <c r="Q685" s="166"/>
      <c r="R685" s="226"/>
    </row>
    <row r="686" spans="2:18" ht="11.5" x14ac:dyDescent="0.25">
      <c r="B686" s="166"/>
      <c r="C686" s="166"/>
      <c r="D686" s="225"/>
      <c r="E686" s="225"/>
      <c r="F686" s="226"/>
      <c r="G686" s="166"/>
      <c r="H686" s="226"/>
      <c r="I686" s="166"/>
      <c r="J686" s="226"/>
      <c r="K686" s="166"/>
      <c r="L686" s="226"/>
      <c r="M686" s="166"/>
      <c r="N686" s="226"/>
      <c r="O686" s="166"/>
      <c r="P686" s="226"/>
      <c r="Q686" s="166"/>
      <c r="R686" s="226"/>
    </row>
    <row r="687" spans="2:18" ht="11.5" x14ac:dyDescent="0.25">
      <c r="B687" s="166"/>
      <c r="C687" s="166"/>
      <c r="D687" s="225"/>
      <c r="E687" s="225"/>
      <c r="F687" s="226"/>
      <c r="G687" s="166"/>
      <c r="H687" s="226"/>
      <c r="I687" s="166"/>
      <c r="J687" s="226"/>
      <c r="K687" s="166"/>
      <c r="L687" s="226"/>
      <c r="M687" s="166"/>
      <c r="N687" s="226"/>
      <c r="O687" s="166"/>
      <c r="P687" s="226"/>
      <c r="Q687" s="166"/>
      <c r="R687" s="226"/>
    </row>
    <row r="688" spans="2:18" ht="11.5" x14ac:dyDescent="0.25">
      <c r="B688" s="166"/>
      <c r="C688" s="166"/>
      <c r="D688" s="225"/>
      <c r="E688" s="225"/>
      <c r="F688" s="226"/>
      <c r="G688" s="166"/>
      <c r="H688" s="226"/>
      <c r="I688" s="166"/>
      <c r="J688" s="226"/>
      <c r="K688" s="166"/>
      <c r="L688" s="226"/>
      <c r="M688" s="166"/>
      <c r="N688" s="226"/>
      <c r="O688" s="166"/>
      <c r="P688" s="226"/>
      <c r="Q688" s="166"/>
      <c r="R688" s="226"/>
    </row>
    <row r="689" spans="2:18" ht="11.5" x14ac:dyDescent="0.25">
      <c r="B689" s="166"/>
      <c r="C689" s="166"/>
      <c r="D689" s="225"/>
      <c r="E689" s="225"/>
      <c r="F689" s="226"/>
      <c r="G689" s="166"/>
      <c r="H689" s="226"/>
      <c r="I689" s="166"/>
      <c r="J689" s="226"/>
      <c r="K689" s="166"/>
      <c r="L689" s="226"/>
      <c r="M689" s="166"/>
      <c r="N689" s="226"/>
      <c r="O689" s="166"/>
      <c r="P689" s="226"/>
      <c r="Q689" s="166"/>
      <c r="R689" s="226"/>
    </row>
    <row r="690" spans="2:18" ht="11.5" x14ac:dyDescent="0.25">
      <c r="B690" s="166"/>
      <c r="C690" s="166"/>
      <c r="D690" s="225"/>
      <c r="E690" s="225"/>
      <c r="F690" s="226"/>
      <c r="G690" s="166"/>
      <c r="H690" s="226"/>
      <c r="I690" s="166"/>
      <c r="J690" s="226"/>
      <c r="K690" s="166"/>
      <c r="L690" s="226"/>
      <c r="M690" s="166"/>
      <c r="N690" s="226"/>
      <c r="O690" s="166"/>
      <c r="P690" s="226"/>
      <c r="Q690" s="166"/>
      <c r="R690" s="226"/>
    </row>
    <row r="691" spans="2:18" ht="11.5" x14ac:dyDescent="0.25">
      <c r="B691" s="166"/>
      <c r="C691" s="166"/>
      <c r="D691" s="225"/>
      <c r="E691" s="225"/>
      <c r="F691" s="226"/>
      <c r="G691" s="166"/>
      <c r="H691" s="226"/>
      <c r="I691" s="166"/>
      <c r="J691" s="226"/>
      <c r="K691" s="166"/>
      <c r="L691" s="226"/>
      <c r="M691" s="166"/>
      <c r="N691" s="226"/>
      <c r="O691" s="166"/>
      <c r="P691" s="226"/>
      <c r="Q691" s="166"/>
      <c r="R691" s="226"/>
    </row>
    <row r="692" spans="2:18" ht="11.5" x14ac:dyDescent="0.25">
      <c r="B692" s="166"/>
      <c r="C692" s="166"/>
      <c r="D692" s="225"/>
      <c r="E692" s="225"/>
      <c r="F692" s="226"/>
      <c r="G692" s="166"/>
      <c r="H692" s="226"/>
      <c r="I692" s="166"/>
      <c r="J692" s="226"/>
      <c r="K692" s="166"/>
      <c r="L692" s="226"/>
      <c r="M692" s="166"/>
      <c r="N692" s="226"/>
      <c r="O692" s="166"/>
      <c r="P692" s="226"/>
      <c r="Q692" s="166"/>
      <c r="R692" s="226"/>
    </row>
    <row r="693" spans="2:18" ht="11.5" x14ac:dyDescent="0.25">
      <c r="B693" s="166"/>
      <c r="C693" s="166"/>
      <c r="D693" s="225"/>
      <c r="E693" s="225"/>
      <c r="F693" s="226"/>
      <c r="G693" s="166"/>
      <c r="H693" s="226"/>
      <c r="I693" s="166"/>
      <c r="J693" s="226"/>
      <c r="K693" s="166"/>
      <c r="L693" s="226"/>
      <c r="M693" s="166"/>
      <c r="N693" s="226"/>
      <c r="O693" s="166"/>
      <c r="P693" s="226"/>
      <c r="Q693" s="166"/>
      <c r="R693" s="226"/>
    </row>
    <row r="694" spans="2:18" ht="11.5" x14ac:dyDescent="0.25">
      <c r="B694" s="166"/>
      <c r="C694" s="166"/>
      <c r="D694" s="225"/>
      <c r="E694" s="225"/>
      <c r="F694" s="226"/>
      <c r="G694" s="166"/>
      <c r="H694" s="226"/>
      <c r="I694" s="166"/>
      <c r="J694" s="226"/>
      <c r="K694" s="166"/>
      <c r="L694" s="226"/>
      <c r="M694" s="166"/>
      <c r="N694" s="226"/>
      <c r="O694" s="166"/>
      <c r="P694" s="226"/>
      <c r="Q694" s="166"/>
      <c r="R694" s="226"/>
    </row>
    <row r="695" spans="2:18" ht="11.5" x14ac:dyDescent="0.25">
      <c r="B695" s="166"/>
      <c r="C695" s="166"/>
      <c r="D695" s="225"/>
      <c r="E695" s="225"/>
      <c r="F695" s="226"/>
      <c r="G695" s="166"/>
      <c r="H695" s="226"/>
      <c r="I695" s="166"/>
      <c r="J695" s="226"/>
      <c r="K695" s="166"/>
      <c r="L695" s="226"/>
      <c r="M695" s="166"/>
      <c r="N695" s="226"/>
      <c r="O695" s="166"/>
      <c r="P695" s="226"/>
      <c r="Q695" s="166"/>
      <c r="R695" s="226"/>
    </row>
    <row r="696" spans="2:18" ht="11.5" x14ac:dyDescent="0.25">
      <c r="B696" s="166"/>
      <c r="C696" s="166"/>
      <c r="D696" s="225"/>
      <c r="E696" s="225"/>
      <c r="F696" s="226"/>
      <c r="G696" s="166"/>
      <c r="H696" s="226"/>
      <c r="I696" s="166"/>
      <c r="J696" s="226"/>
      <c r="K696" s="166"/>
      <c r="L696" s="226"/>
      <c r="M696" s="166"/>
      <c r="N696" s="226"/>
      <c r="O696" s="166"/>
      <c r="P696" s="226"/>
      <c r="Q696" s="166"/>
      <c r="R696" s="226"/>
    </row>
    <row r="697" spans="2:18" ht="11.5" x14ac:dyDescent="0.25">
      <c r="B697" s="166"/>
      <c r="C697" s="166"/>
      <c r="D697" s="225"/>
      <c r="E697" s="225"/>
      <c r="F697" s="226"/>
      <c r="G697" s="166"/>
      <c r="H697" s="226"/>
      <c r="I697" s="166"/>
      <c r="J697" s="226"/>
      <c r="K697" s="166"/>
      <c r="L697" s="226"/>
      <c r="M697" s="166"/>
      <c r="N697" s="226"/>
      <c r="O697" s="166"/>
      <c r="P697" s="226"/>
      <c r="Q697" s="166"/>
      <c r="R697" s="226"/>
    </row>
    <row r="698" spans="2:18" ht="11.5" x14ac:dyDescent="0.25">
      <c r="B698" s="166"/>
      <c r="C698" s="166"/>
      <c r="D698" s="225"/>
      <c r="E698" s="225"/>
      <c r="F698" s="226"/>
      <c r="G698" s="166"/>
      <c r="H698" s="226"/>
      <c r="I698" s="166"/>
      <c r="J698" s="226"/>
      <c r="K698" s="166"/>
      <c r="L698" s="226"/>
      <c r="M698" s="166"/>
      <c r="N698" s="226"/>
      <c r="O698" s="166"/>
      <c r="P698" s="226"/>
      <c r="Q698" s="166"/>
      <c r="R698" s="226"/>
    </row>
    <row r="699" spans="2:18" ht="11.5" x14ac:dyDescent="0.25">
      <c r="B699" s="166"/>
      <c r="C699" s="166"/>
      <c r="D699" s="225"/>
      <c r="E699" s="225"/>
      <c r="F699" s="226"/>
      <c r="G699" s="166"/>
      <c r="H699" s="226"/>
      <c r="I699" s="166"/>
      <c r="J699" s="226"/>
      <c r="K699" s="166"/>
      <c r="L699" s="226"/>
      <c r="M699" s="166"/>
      <c r="N699" s="226"/>
      <c r="O699" s="166"/>
      <c r="P699" s="226"/>
      <c r="Q699" s="166"/>
      <c r="R699" s="226"/>
    </row>
    <row r="700" spans="2:18" ht="11.5" x14ac:dyDescent="0.25">
      <c r="B700" s="166"/>
      <c r="C700" s="166"/>
      <c r="D700" s="225"/>
      <c r="E700" s="225"/>
      <c r="F700" s="226"/>
      <c r="G700" s="166"/>
      <c r="H700" s="226"/>
      <c r="I700" s="166"/>
      <c r="J700" s="226"/>
      <c r="K700" s="166"/>
      <c r="L700" s="226"/>
      <c r="M700" s="166"/>
      <c r="N700" s="226"/>
      <c r="O700" s="166"/>
      <c r="P700" s="226"/>
      <c r="Q700" s="166"/>
      <c r="R700" s="226"/>
    </row>
    <row r="701" spans="2:18" ht="11.5" x14ac:dyDescent="0.25">
      <c r="B701" s="166"/>
      <c r="C701" s="166"/>
      <c r="D701" s="225"/>
      <c r="E701" s="225"/>
      <c r="F701" s="226"/>
      <c r="G701" s="166"/>
      <c r="H701" s="226"/>
      <c r="I701" s="166"/>
      <c r="J701" s="226"/>
      <c r="K701" s="166"/>
      <c r="L701" s="226"/>
      <c r="M701" s="166"/>
      <c r="N701" s="226"/>
      <c r="O701" s="166"/>
      <c r="P701" s="226"/>
      <c r="Q701" s="166"/>
      <c r="R701" s="226"/>
    </row>
    <row r="702" spans="2:18" ht="11.5" x14ac:dyDescent="0.25">
      <c r="B702" s="166"/>
      <c r="C702" s="166"/>
      <c r="D702" s="225"/>
      <c r="E702" s="225"/>
      <c r="F702" s="226"/>
      <c r="G702" s="166"/>
      <c r="H702" s="226"/>
      <c r="I702" s="166"/>
      <c r="J702" s="226"/>
      <c r="K702" s="166"/>
      <c r="L702" s="226"/>
      <c r="M702" s="166"/>
      <c r="N702" s="226"/>
      <c r="O702" s="166"/>
      <c r="P702" s="226"/>
      <c r="Q702" s="166"/>
      <c r="R702" s="226"/>
    </row>
    <row r="703" spans="2:18" ht="11.5" x14ac:dyDescent="0.25">
      <c r="B703" s="166"/>
      <c r="C703" s="166"/>
      <c r="D703" s="225"/>
      <c r="E703" s="225"/>
      <c r="F703" s="226"/>
      <c r="G703" s="166"/>
      <c r="H703" s="226"/>
      <c r="I703" s="166"/>
      <c r="J703" s="226"/>
      <c r="K703" s="166"/>
      <c r="L703" s="226"/>
      <c r="M703" s="166"/>
      <c r="N703" s="226"/>
      <c r="O703" s="166"/>
      <c r="P703" s="226"/>
      <c r="Q703" s="166"/>
      <c r="R703" s="226"/>
    </row>
    <row r="704" spans="2:18" ht="11.5" x14ac:dyDescent="0.25">
      <c r="B704" s="166"/>
      <c r="C704" s="166"/>
      <c r="D704" s="225"/>
      <c r="E704" s="225"/>
      <c r="F704" s="226"/>
      <c r="G704" s="166"/>
      <c r="H704" s="226"/>
      <c r="I704" s="166"/>
      <c r="J704" s="226"/>
      <c r="K704" s="166"/>
      <c r="L704" s="226"/>
      <c r="M704" s="166"/>
      <c r="N704" s="226"/>
      <c r="O704" s="166"/>
      <c r="P704" s="226"/>
      <c r="Q704" s="166"/>
      <c r="R704" s="226"/>
    </row>
    <row r="705" spans="2:18" ht="11.5" x14ac:dyDescent="0.25">
      <c r="B705" s="166"/>
      <c r="C705" s="166"/>
      <c r="D705" s="225"/>
      <c r="E705" s="225"/>
      <c r="F705" s="226"/>
      <c r="G705" s="166"/>
      <c r="H705" s="226"/>
      <c r="I705" s="166"/>
      <c r="J705" s="226"/>
      <c r="K705" s="166"/>
      <c r="L705" s="226"/>
      <c r="M705" s="166"/>
      <c r="N705" s="226"/>
      <c r="O705" s="166"/>
      <c r="P705" s="226"/>
      <c r="Q705" s="166"/>
      <c r="R705" s="226"/>
    </row>
    <row r="706" spans="2:18" ht="11.5" x14ac:dyDescent="0.25">
      <c r="B706" s="166"/>
      <c r="C706" s="166"/>
      <c r="D706" s="225"/>
      <c r="E706" s="225"/>
      <c r="F706" s="226"/>
      <c r="G706" s="166"/>
      <c r="H706" s="226"/>
      <c r="I706" s="166"/>
      <c r="J706" s="226"/>
      <c r="K706" s="166"/>
      <c r="L706" s="226"/>
      <c r="M706" s="166"/>
      <c r="N706" s="226"/>
      <c r="O706" s="166"/>
      <c r="P706" s="226"/>
      <c r="Q706" s="166"/>
      <c r="R706" s="226"/>
    </row>
    <row r="707" spans="2:18" ht="11.5" x14ac:dyDescent="0.25">
      <c r="B707" s="166"/>
      <c r="C707" s="166"/>
      <c r="D707" s="225"/>
      <c r="E707" s="225"/>
      <c r="F707" s="226"/>
      <c r="G707" s="166"/>
      <c r="H707" s="226"/>
      <c r="I707" s="166"/>
      <c r="J707" s="226"/>
      <c r="K707" s="166"/>
      <c r="L707" s="226"/>
      <c r="M707" s="166"/>
      <c r="N707" s="226"/>
      <c r="O707" s="166"/>
      <c r="P707" s="226"/>
      <c r="Q707" s="166"/>
      <c r="R707" s="226"/>
    </row>
    <row r="708" spans="2:18" ht="11.5" x14ac:dyDescent="0.25">
      <c r="B708" s="166"/>
      <c r="C708" s="166"/>
      <c r="D708" s="225"/>
      <c r="E708" s="225"/>
      <c r="F708" s="226"/>
      <c r="G708" s="166"/>
      <c r="H708" s="226"/>
      <c r="I708" s="166"/>
      <c r="J708" s="226"/>
      <c r="K708" s="166"/>
      <c r="L708" s="226"/>
      <c r="M708" s="166"/>
      <c r="N708" s="226"/>
      <c r="O708" s="166"/>
      <c r="P708" s="226"/>
      <c r="Q708" s="166"/>
      <c r="R708" s="226"/>
    </row>
    <row r="709" spans="2:18" ht="11.5" x14ac:dyDescent="0.25">
      <c r="B709" s="166"/>
      <c r="C709" s="166"/>
      <c r="D709" s="225"/>
      <c r="E709" s="225"/>
      <c r="F709" s="226"/>
      <c r="G709" s="166"/>
      <c r="H709" s="226"/>
      <c r="I709" s="166"/>
      <c r="J709" s="226"/>
      <c r="K709" s="166"/>
      <c r="L709" s="226"/>
      <c r="M709" s="166"/>
      <c r="N709" s="226"/>
      <c r="O709" s="166"/>
      <c r="P709" s="226"/>
      <c r="Q709" s="166"/>
      <c r="R709" s="226"/>
    </row>
    <row r="710" spans="2:18" ht="11.5" x14ac:dyDescent="0.25">
      <c r="B710" s="166"/>
      <c r="C710" s="166"/>
      <c r="D710" s="225"/>
      <c r="E710" s="225"/>
      <c r="F710" s="226"/>
      <c r="G710" s="166"/>
      <c r="H710" s="226"/>
      <c r="I710" s="166"/>
      <c r="J710" s="226"/>
      <c r="K710" s="166"/>
      <c r="L710" s="226"/>
      <c r="M710" s="166"/>
      <c r="N710" s="226"/>
      <c r="O710" s="166"/>
      <c r="P710" s="226"/>
      <c r="Q710" s="166"/>
      <c r="R710" s="226"/>
    </row>
    <row r="711" spans="2:18" ht="11.5" x14ac:dyDescent="0.25">
      <c r="B711" s="166"/>
      <c r="C711" s="166"/>
      <c r="D711" s="225"/>
      <c r="E711" s="225"/>
      <c r="F711" s="226"/>
      <c r="G711" s="166"/>
      <c r="H711" s="226"/>
      <c r="I711" s="166"/>
      <c r="J711" s="226"/>
      <c r="K711" s="166"/>
      <c r="L711" s="226"/>
      <c r="M711" s="166"/>
      <c r="N711" s="226"/>
      <c r="O711" s="166"/>
      <c r="P711" s="226"/>
      <c r="Q711" s="166"/>
      <c r="R711" s="226"/>
    </row>
    <row r="712" spans="2:18" ht="11.5" x14ac:dyDescent="0.25">
      <c r="B712" s="166"/>
      <c r="C712" s="166"/>
      <c r="D712" s="225"/>
      <c r="E712" s="225"/>
      <c r="F712" s="226"/>
      <c r="G712" s="166"/>
      <c r="H712" s="226"/>
      <c r="I712" s="166"/>
      <c r="J712" s="226"/>
      <c r="K712" s="166"/>
      <c r="L712" s="226"/>
      <c r="M712" s="166"/>
      <c r="N712" s="226"/>
      <c r="O712" s="166"/>
      <c r="P712" s="226"/>
      <c r="Q712" s="166"/>
      <c r="R712" s="226"/>
    </row>
    <row r="713" spans="2:18" ht="11.5" x14ac:dyDescent="0.25">
      <c r="B713" s="166"/>
      <c r="C713" s="166"/>
      <c r="D713" s="225"/>
      <c r="E713" s="225"/>
      <c r="F713" s="226"/>
      <c r="G713" s="166"/>
      <c r="H713" s="226"/>
      <c r="I713" s="166"/>
      <c r="J713" s="226"/>
      <c r="K713" s="166"/>
      <c r="L713" s="226"/>
      <c r="M713" s="166"/>
      <c r="N713" s="226"/>
      <c r="O713" s="166"/>
      <c r="P713" s="226"/>
      <c r="Q713" s="166"/>
      <c r="R713" s="226"/>
    </row>
    <row r="714" spans="2:18" ht="11.5" x14ac:dyDescent="0.25">
      <c r="B714" s="166"/>
      <c r="C714" s="166"/>
      <c r="D714" s="225"/>
      <c r="E714" s="225"/>
      <c r="F714" s="226"/>
      <c r="G714" s="166"/>
      <c r="H714" s="226"/>
      <c r="I714" s="166"/>
      <c r="J714" s="226"/>
      <c r="K714" s="166"/>
      <c r="L714" s="226"/>
      <c r="M714" s="166"/>
      <c r="N714" s="226"/>
      <c r="O714" s="166"/>
      <c r="P714" s="226"/>
      <c r="Q714" s="166"/>
      <c r="R714" s="226"/>
    </row>
    <row r="715" spans="2:18" ht="11.5" x14ac:dyDescent="0.25">
      <c r="B715" s="166"/>
      <c r="C715" s="166"/>
      <c r="D715" s="225"/>
      <c r="E715" s="225"/>
      <c r="F715" s="226"/>
      <c r="G715" s="166"/>
      <c r="H715" s="226"/>
      <c r="I715" s="166"/>
      <c r="J715" s="226"/>
      <c r="K715" s="166"/>
      <c r="L715" s="226"/>
      <c r="M715" s="166"/>
      <c r="N715" s="226"/>
      <c r="O715" s="166"/>
      <c r="P715" s="226"/>
      <c r="Q715" s="166"/>
      <c r="R715" s="226"/>
    </row>
    <row r="716" spans="2:18" ht="11.5" x14ac:dyDescent="0.25">
      <c r="B716" s="166"/>
      <c r="C716" s="166"/>
      <c r="D716" s="225"/>
      <c r="E716" s="225"/>
      <c r="F716" s="226"/>
      <c r="G716" s="166"/>
      <c r="H716" s="226"/>
      <c r="I716" s="166"/>
      <c r="J716" s="226"/>
      <c r="K716" s="166"/>
      <c r="L716" s="226"/>
      <c r="M716" s="166"/>
      <c r="N716" s="226"/>
      <c r="O716" s="166"/>
      <c r="P716" s="226"/>
      <c r="Q716" s="166"/>
      <c r="R716" s="226"/>
    </row>
    <row r="717" spans="2:18" ht="11.5" x14ac:dyDescent="0.25">
      <c r="B717" s="166"/>
      <c r="C717" s="166"/>
      <c r="D717" s="225"/>
      <c r="E717" s="225"/>
      <c r="F717" s="226"/>
      <c r="G717" s="166"/>
      <c r="H717" s="226"/>
      <c r="I717" s="166"/>
      <c r="J717" s="226"/>
      <c r="K717" s="166"/>
      <c r="L717" s="226"/>
      <c r="M717" s="166"/>
      <c r="N717" s="226"/>
      <c r="O717" s="166"/>
      <c r="P717" s="226"/>
      <c r="Q717" s="166"/>
      <c r="R717" s="226"/>
    </row>
    <row r="718" spans="2:18" ht="11.5" x14ac:dyDescent="0.25">
      <c r="B718" s="166"/>
      <c r="C718" s="166"/>
      <c r="D718" s="225"/>
      <c r="E718" s="225"/>
      <c r="F718" s="226"/>
      <c r="G718" s="166"/>
      <c r="H718" s="226"/>
      <c r="I718" s="166"/>
      <c r="J718" s="226"/>
      <c r="K718" s="166"/>
      <c r="L718" s="226"/>
      <c r="M718" s="166"/>
      <c r="N718" s="226"/>
      <c r="O718" s="166"/>
      <c r="P718" s="226"/>
      <c r="Q718" s="166"/>
      <c r="R718" s="226"/>
    </row>
    <row r="719" spans="2:18" ht="11.5" x14ac:dyDescent="0.25">
      <c r="B719" s="166"/>
      <c r="C719" s="166"/>
      <c r="D719" s="225"/>
      <c r="E719" s="225"/>
      <c r="F719" s="226"/>
      <c r="G719" s="166"/>
      <c r="H719" s="226"/>
      <c r="I719" s="166"/>
      <c r="J719" s="226"/>
      <c r="K719" s="166"/>
      <c r="L719" s="226"/>
      <c r="M719" s="166"/>
      <c r="N719" s="226"/>
      <c r="O719" s="166"/>
      <c r="P719" s="226"/>
      <c r="Q719" s="166"/>
      <c r="R719" s="226"/>
    </row>
    <row r="720" spans="2:18" ht="11.5" x14ac:dyDescent="0.25">
      <c r="B720" s="166"/>
      <c r="C720" s="166"/>
      <c r="D720" s="225"/>
      <c r="E720" s="225"/>
      <c r="F720" s="226"/>
      <c r="G720" s="166"/>
      <c r="H720" s="226"/>
      <c r="I720" s="166"/>
      <c r="J720" s="226"/>
      <c r="K720" s="166"/>
      <c r="L720" s="226"/>
      <c r="M720" s="166"/>
      <c r="N720" s="226"/>
      <c r="O720" s="166"/>
      <c r="P720" s="226"/>
      <c r="Q720" s="166"/>
      <c r="R720" s="226"/>
    </row>
    <row r="721" spans="2:18" ht="11.5" x14ac:dyDescent="0.25">
      <c r="B721" s="166"/>
      <c r="C721" s="166"/>
      <c r="D721" s="225"/>
      <c r="E721" s="225"/>
      <c r="F721" s="226"/>
      <c r="G721" s="166"/>
      <c r="H721" s="226"/>
      <c r="I721" s="166"/>
      <c r="J721" s="226"/>
      <c r="K721" s="166"/>
      <c r="L721" s="226"/>
      <c r="M721" s="166"/>
      <c r="N721" s="226"/>
      <c r="O721" s="166"/>
      <c r="P721" s="226"/>
      <c r="Q721" s="166"/>
      <c r="R721" s="226"/>
    </row>
    <row r="722" spans="2:18" ht="11.5" x14ac:dyDescent="0.25">
      <c r="B722" s="166"/>
      <c r="C722" s="166"/>
      <c r="D722" s="225"/>
      <c r="E722" s="225"/>
      <c r="F722" s="226"/>
      <c r="G722" s="166"/>
      <c r="H722" s="226"/>
      <c r="I722" s="166"/>
      <c r="J722" s="226"/>
      <c r="K722" s="166"/>
      <c r="L722" s="226"/>
      <c r="M722" s="166"/>
      <c r="N722" s="226"/>
      <c r="O722" s="166"/>
      <c r="P722" s="226"/>
      <c r="Q722" s="166"/>
      <c r="R722" s="226"/>
    </row>
    <row r="723" spans="2:18" ht="11.5" x14ac:dyDescent="0.25">
      <c r="B723" s="166"/>
      <c r="C723" s="166"/>
      <c r="D723" s="225"/>
      <c r="E723" s="225"/>
      <c r="F723" s="226"/>
      <c r="G723" s="166"/>
      <c r="H723" s="226"/>
      <c r="I723" s="166"/>
      <c r="J723" s="226"/>
      <c r="K723" s="166"/>
      <c r="L723" s="226"/>
      <c r="M723" s="166"/>
      <c r="N723" s="226"/>
      <c r="O723" s="166"/>
      <c r="P723" s="226"/>
      <c r="Q723" s="166"/>
      <c r="R723" s="226"/>
    </row>
    <row r="724" spans="2:18" ht="11.5" x14ac:dyDescent="0.25">
      <c r="B724" s="166"/>
      <c r="C724" s="166"/>
      <c r="D724" s="225"/>
      <c r="E724" s="225"/>
      <c r="F724" s="226"/>
      <c r="G724" s="166"/>
      <c r="H724" s="226"/>
      <c r="I724" s="166"/>
      <c r="J724" s="226"/>
      <c r="K724" s="166"/>
      <c r="L724" s="226"/>
      <c r="M724" s="166"/>
      <c r="N724" s="226"/>
      <c r="O724" s="166"/>
      <c r="P724" s="226"/>
      <c r="Q724" s="166"/>
      <c r="R724" s="226"/>
    </row>
    <row r="725" spans="2:18" ht="11.5" x14ac:dyDescent="0.25">
      <c r="B725" s="166"/>
      <c r="C725" s="166"/>
      <c r="D725" s="225"/>
      <c r="E725" s="225"/>
      <c r="F725" s="226"/>
      <c r="G725" s="166"/>
      <c r="H725" s="226"/>
      <c r="I725" s="166"/>
      <c r="J725" s="226"/>
      <c r="K725" s="166"/>
      <c r="L725" s="226"/>
      <c r="M725" s="166"/>
      <c r="N725" s="226"/>
      <c r="O725" s="166"/>
      <c r="P725" s="226"/>
      <c r="Q725" s="166"/>
      <c r="R725" s="226"/>
    </row>
    <row r="726" spans="2:18" ht="11.5" x14ac:dyDescent="0.25">
      <c r="B726" s="166"/>
      <c r="C726" s="166"/>
      <c r="D726" s="225"/>
      <c r="E726" s="225"/>
      <c r="F726" s="226"/>
      <c r="G726" s="166"/>
      <c r="H726" s="226"/>
      <c r="I726" s="166"/>
      <c r="J726" s="226"/>
      <c r="K726" s="166"/>
      <c r="L726" s="226"/>
      <c r="M726" s="166"/>
      <c r="N726" s="226"/>
      <c r="O726" s="166"/>
      <c r="P726" s="226"/>
      <c r="Q726" s="166"/>
      <c r="R726" s="226"/>
    </row>
    <row r="727" spans="2:18" ht="11.5" x14ac:dyDescent="0.25">
      <c r="B727" s="166"/>
      <c r="C727" s="166"/>
      <c r="D727" s="225"/>
      <c r="E727" s="225"/>
      <c r="F727" s="226"/>
      <c r="G727" s="166"/>
      <c r="H727" s="226"/>
      <c r="I727" s="166"/>
      <c r="J727" s="226"/>
      <c r="K727" s="166"/>
      <c r="L727" s="226"/>
      <c r="M727" s="166"/>
      <c r="N727" s="226"/>
      <c r="O727" s="166"/>
      <c r="P727" s="226"/>
      <c r="Q727" s="166"/>
      <c r="R727" s="226"/>
    </row>
    <row r="728" spans="2:18" ht="11.5" x14ac:dyDescent="0.25">
      <c r="B728" s="166"/>
      <c r="C728" s="166"/>
      <c r="D728" s="225"/>
      <c r="E728" s="225"/>
      <c r="F728" s="226"/>
      <c r="G728" s="166"/>
      <c r="H728" s="226"/>
      <c r="I728" s="166"/>
      <c r="J728" s="226"/>
      <c r="K728" s="166"/>
      <c r="L728" s="226"/>
      <c r="M728" s="166"/>
      <c r="N728" s="226"/>
      <c r="O728" s="166"/>
      <c r="P728" s="226"/>
      <c r="Q728" s="166"/>
      <c r="R728" s="226"/>
    </row>
    <row r="729" spans="2:18" ht="11.5" x14ac:dyDescent="0.25">
      <c r="B729" s="166"/>
      <c r="C729" s="166"/>
      <c r="D729" s="225"/>
      <c r="E729" s="225"/>
      <c r="F729" s="226"/>
      <c r="G729" s="166"/>
      <c r="H729" s="226"/>
      <c r="I729" s="166"/>
      <c r="J729" s="226"/>
      <c r="K729" s="166"/>
      <c r="L729" s="226"/>
      <c r="M729" s="166"/>
      <c r="N729" s="226"/>
      <c r="O729" s="166"/>
      <c r="P729" s="226"/>
      <c r="Q729" s="166"/>
      <c r="R729" s="226"/>
    </row>
    <row r="730" spans="2:18" ht="11.5" x14ac:dyDescent="0.25">
      <c r="B730" s="166"/>
      <c r="C730" s="166"/>
      <c r="D730" s="225"/>
      <c r="E730" s="225"/>
      <c r="F730" s="226"/>
      <c r="G730" s="166"/>
      <c r="H730" s="226"/>
      <c r="I730" s="166"/>
      <c r="J730" s="226"/>
      <c r="K730" s="166"/>
      <c r="L730" s="226"/>
      <c r="M730" s="166"/>
      <c r="N730" s="226"/>
      <c r="O730" s="166"/>
      <c r="P730" s="226"/>
      <c r="Q730" s="166"/>
      <c r="R730" s="226"/>
    </row>
    <row r="731" spans="2:18" ht="11.5" x14ac:dyDescent="0.25">
      <c r="B731" s="166"/>
      <c r="C731" s="166"/>
      <c r="D731" s="225"/>
      <c r="E731" s="225"/>
      <c r="F731" s="226"/>
      <c r="G731" s="166"/>
      <c r="H731" s="226"/>
      <c r="I731" s="166"/>
      <c r="J731" s="226"/>
      <c r="K731" s="166"/>
      <c r="L731" s="226"/>
      <c r="M731" s="166"/>
      <c r="N731" s="226"/>
      <c r="O731" s="166"/>
      <c r="P731" s="226"/>
      <c r="Q731" s="166"/>
      <c r="R731" s="226"/>
    </row>
    <row r="732" spans="2:18" ht="11.5" x14ac:dyDescent="0.25">
      <c r="B732" s="166"/>
      <c r="C732" s="166"/>
      <c r="D732" s="225"/>
      <c r="E732" s="225"/>
      <c r="F732" s="226"/>
      <c r="G732" s="166"/>
      <c r="H732" s="226"/>
      <c r="I732" s="166"/>
      <c r="J732" s="226"/>
      <c r="K732" s="166"/>
      <c r="L732" s="226"/>
      <c r="M732" s="166"/>
      <c r="N732" s="226"/>
      <c r="O732" s="166"/>
      <c r="P732" s="226"/>
      <c r="Q732" s="166"/>
      <c r="R732" s="226"/>
    </row>
    <row r="733" spans="2:18" ht="11.5" x14ac:dyDescent="0.25">
      <c r="B733" s="166"/>
      <c r="C733" s="166"/>
      <c r="D733" s="225"/>
      <c r="E733" s="225"/>
      <c r="F733" s="226"/>
      <c r="G733" s="166"/>
      <c r="H733" s="226"/>
      <c r="I733" s="166"/>
      <c r="J733" s="226"/>
      <c r="K733" s="166"/>
      <c r="L733" s="226"/>
      <c r="M733" s="166"/>
      <c r="N733" s="226"/>
      <c r="O733" s="166"/>
      <c r="P733" s="226"/>
      <c r="Q733" s="166"/>
      <c r="R733" s="226"/>
    </row>
    <row r="734" spans="2:18" ht="11.5" x14ac:dyDescent="0.25">
      <c r="B734" s="166"/>
      <c r="C734" s="166"/>
      <c r="D734" s="225"/>
      <c r="E734" s="225"/>
      <c r="F734" s="226"/>
      <c r="G734" s="166"/>
      <c r="H734" s="226"/>
      <c r="I734" s="166"/>
      <c r="J734" s="226"/>
      <c r="K734" s="166"/>
      <c r="L734" s="226"/>
      <c r="M734" s="166"/>
      <c r="N734" s="226"/>
      <c r="O734" s="166"/>
      <c r="P734" s="226"/>
      <c r="Q734" s="166"/>
      <c r="R734" s="226"/>
    </row>
    <row r="735" spans="2:18" ht="11.5" x14ac:dyDescent="0.25">
      <c r="B735" s="166"/>
      <c r="C735" s="166"/>
      <c r="D735" s="225"/>
      <c r="E735" s="225"/>
      <c r="F735" s="226"/>
      <c r="G735" s="166"/>
      <c r="H735" s="226"/>
      <c r="I735" s="166"/>
      <c r="J735" s="226"/>
      <c r="K735" s="166"/>
      <c r="L735" s="226"/>
      <c r="M735" s="166"/>
      <c r="N735" s="226"/>
      <c r="O735" s="166"/>
      <c r="P735" s="226"/>
      <c r="Q735" s="166"/>
      <c r="R735" s="226"/>
    </row>
    <row r="736" spans="2:18" ht="11.5" x14ac:dyDescent="0.25">
      <c r="B736" s="166"/>
      <c r="C736" s="166"/>
      <c r="D736" s="225"/>
      <c r="E736" s="225"/>
      <c r="F736" s="226"/>
      <c r="G736" s="166"/>
      <c r="H736" s="226"/>
      <c r="I736" s="166"/>
      <c r="J736" s="226"/>
      <c r="K736" s="166"/>
      <c r="L736" s="226"/>
      <c r="M736" s="166"/>
      <c r="N736" s="226"/>
      <c r="O736" s="166"/>
      <c r="P736" s="226"/>
      <c r="Q736" s="166"/>
      <c r="R736" s="226"/>
    </row>
    <row r="737" spans="2:18" ht="11.5" x14ac:dyDescent="0.25">
      <c r="B737" s="166"/>
      <c r="C737" s="166"/>
      <c r="D737" s="225"/>
      <c r="E737" s="225"/>
      <c r="F737" s="226"/>
      <c r="G737" s="166"/>
      <c r="H737" s="226"/>
      <c r="I737" s="166"/>
      <c r="J737" s="226"/>
      <c r="K737" s="166"/>
      <c r="L737" s="226"/>
      <c r="M737" s="166"/>
      <c r="N737" s="226"/>
      <c r="O737" s="166"/>
      <c r="P737" s="226"/>
      <c r="Q737" s="166"/>
      <c r="R737" s="226"/>
    </row>
    <row r="738" spans="2:18" ht="11.5" x14ac:dyDescent="0.25">
      <c r="B738" s="166"/>
      <c r="C738" s="166"/>
      <c r="D738" s="225"/>
      <c r="E738" s="225"/>
      <c r="F738" s="226"/>
      <c r="G738" s="166"/>
      <c r="H738" s="226"/>
      <c r="I738" s="166"/>
      <c r="J738" s="226"/>
      <c r="K738" s="166"/>
      <c r="L738" s="226"/>
      <c r="M738" s="166"/>
      <c r="N738" s="226"/>
      <c r="O738" s="166"/>
      <c r="P738" s="226"/>
      <c r="Q738" s="166"/>
      <c r="R738" s="226"/>
    </row>
    <row r="739" spans="2:18" ht="11.5" x14ac:dyDescent="0.25">
      <c r="B739" s="166"/>
      <c r="C739" s="166"/>
      <c r="D739" s="225"/>
      <c r="E739" s="225"/>
      <c r="F739" s="226"/>
      <c r="G739" s="166"/>
      <c r="H739" s="226"/>
      <c r="I739" s="166"/>
      <c r="J739" s="226"/>
      <c r="K739" s="166"/>
      <c r="L739" s="226"/>
      <c r="M739" s="166"/>
      <c r="N739" s="226"/>
      <c r="O739" s="166"/>
      <c r="P739" s="226"/>
      <c r="Q739" s="166"/>
      <c r="R739" s="226"/>
    </row>
    <row r="740" spans="2:18" ht="11.5" x14ac:dyDescent="0.25">
      <c r="B740" s="166"/>
      <c r="C740" s="166"/>
      <c r="D740" s="225"/>
      <c r="E740" s="225"/>
      <c r="F740" s="226"/>
      <c r="G740" s="166"/>
      <c r="H740" s="226"/>
      <c r="I740" s="166"/>
      <c r="J740" s="226"/>
      <c r="K740" s="166"/>
      <c r="L740" s="226"/>
      <c r="M740" s="166"/>
      <c r="N740" s="226"/>
      <c r="O740" s="166"/>
      <c r="P740" s="226"/>
      <c r="Q740" s="166"/>
      <c r="R740" s="226"/>
    </row>
    <row r="741" spans="2:18" ht="11.5" x14ac:dyDescent="0.25">
      <c r="B741" s="166"/>
      <c r="C741" s="166"/>
      <c r="D741" s="225"/>
      <c r="E741" s="225"/>
      <c r="F741" s="226"/>
      <c r="G741" s="166"/>
      <c r="H741" s="226"/>
      <c r="I741" s="166"/>
      <c r="J741" s="226"/>
      <c r="K741" s="166"/>
      <c r="L741" s="226"/>
      <c r="M741" s="166"/>
      <c r="N741" s="226"/>
      <c r="O741" s="166"/>
      <c r="P741" s="226"/>
      <c r="Q741" s="166"/>
      <c r="R741" s="226"/>
    </row>
    <row r="742" spans="2:18" ht="11.5" x14ac:dyDescent="0.25">
      <c r="B742" s="166"/>
      <c r="C742" s="166"/>
      <c r="D742" s="225"/>
      <c r="E742" s="225"/>
      <c r="F742" s="226"/>
      <c r="G742" s="166"/>
      <c r="H742" s="226"/>
      <c r="I742" s="166"/>
      <c r="J742" s="226"/>
      <c r="K742" s="166"/>
      <c r="L742" s="226"/>
      <c r="M742" s="166"/>
      <c r="N742" s="226"/>
      <c r="O742" s="166"/>
      <c r="P742" s="226"/>
      <c r="Q742" s="166"/>
      <c r="R742" s="226"/>
    </row>
    <row r="743" spans="2:18" ht="11.5" x14ac:dyDescent="0.25">
      <c r="B743" s="166"/>
      <c r="C743" s="166"/>
      <c r="D743" s="225"/>
      <c r="E743" s="225"/>
      <c r="F743" s="226"/>
      <c r="G743" s="166"/>
      <c r="H743" s="226"/>
      <c r="I743" s="166"/>
      <c r="J743" s="226"/>
      <c r="K743" s="166"/>
      <c r="L743" s="226"/>
      <c r="M743" s="166"/>
      <c r="N743" s="226"/>
      <c r="O743" s="166"/>
      <c r="P743" s="226"/>
      <c r="Q743" s="166"/>
      <c r="R743" s="226"/>
    </row>
    <row r="744" spans="2:18" ht="11.5" x14ac:dyDescent="0.25">
      <c r="B744" s="166"/>
      <c r="C744" s="166"/>
      <c r="D744" s="225"/>
      <c r="E744" s="225"/>
      <c r="F744" s="226"/>
      <c r="G744" s="166"/>
      <c r="H744" s="226"/>
      <c r="I744" s="166"/>
      <c r="J744" s="226"/>
      <c r="K744" s="166"/>
      <c r="L744" s="226"/>
      <c r="M744" s="166"/>
      <c r="N744" s="226"/>
      <c r="O744" s="166"/>
      <c r="P744" s="226"/>
      <c r="Q744" s="166"/>
      <c r="R744" s="226"/>
    </row>
    <row r="745" spans="2:18" ht="11.5" x14ac:dyDescent="0.25">
      <c r="B745" s="166"/>
      <c r="C745" s="166"/>
      <c r="D745" s="225"/>
      <c r="E745" s="225"/>
      <c r="F745" s="226"/>
      <c r="G745" s="166"/>
      <c r="H745" s="226"/>
      <c r="I745" s="166"/>
      <c r="J745" s="226"/>
      <c r="K745" s="166"/>
      <c r="L745" s="226"/>
      <c r="M745" s="166"/>
      <c r="N745" s="226"/>
      <c r="O745" s="166"/>
      <c r="P745" s="226"/>
      <c r="Q745" s="166"/>
      <c r="R745" s="226"/>
    </row>
    <row r="746" spans="2:18" ht="11.5" x14ac:dyDescent="0.25">
      <c r="B746" s="166"/>
      <c r="C746" s="166"/>
      <c r="D746" s="225"/>
      <c r="E746" s="225"/>
      <c r="F746" s="226"/>
      <c r="G746" s="166"/>
      <c r="H746" s="226"/>
      <c r="I746" s="166"/>
      <c r="J746" s="226"/>
      <c r="K746" s="166"/>
      <c r="L746" s="226"/>
      <c r="M746" s="166"/>
      <c r="N746" s="226"/>
      <c r="O746" s="166"/>
      <c r="P746" s="226"/>
      <c r="Q746" s="166"/>
      <c r="R746" s="226"/>
    </row>
    <row r="747" spans="2:18" ht="11.5" x14ac:dyDescent="0.25">
      <c r="B747" s="166"/>
      <c r="C747" s="166"/>
      <c r="D747" s="225"/>
      <c r="E747" s="225"/>
      <c r="F747" s="226"/>
      <c r="G747" s="166"/>
      <c r="H747" s="226"/>
      <c r="I747" s="166"/>
      <c r="J747" s="226"/>
      <c r="K747" s="166"/>
      <c r="L747" s="226"/>
      <c r="M747" s="166"/>
      <c r="N747" s="226"/>
      <c r="O747" s="166"/>
      <c r="P747" s="226"/>
      <c r="Q747" s="166"/>
      <c r="R747" s="226"/>
    </row>
    <row r="748" spans="2:18" ht="11.5" x14ac:dyDescent="0.25">
      <c r="B748" s="166"/>
      <c r="C748" s="166"/>
      <c r="D748" s="225"/>
      <c r="E748" s="225"/>
      <c r="F748" s="226"/>
      <c r="G748" s="166"/>
      <c r="H748" s="226"/>
      <c r="I748" s="166"/>
      <c r="J748" s="226"/>
      <c r="K748" s="166"/>
      <c r="L748" s="226"/>
      <c r="M748" s="166"/>
      <c r="N748" s="226"/>
      <c r="O748" s="166"/>
      <c r="P748" s="226"/>
      <c r="Q748" s="166"/>
      <c r="R748" s="226"/>
    </row>
    <row r="749" spans="2:18" ht="11.5" x14ac:dyDescent="0.25">
      <c r="B749" s="166"/>
      <c r="C749" s="166"/>
      <c r="D749" s="225"/>
      <c r="E749" s="225"/>
      <c r="F749" s="226"/>
      <c r="G749" s="166"/>
      <c r="H749" s="226"/>
      <c r="I749" s="166"/>
      <c r="J749" s="226"/>
      <c r="K749" s="166"/>
      <c r="L749" s="226"/>
      <c r="M749" s="166"/>
      <c r="N749" s="226"/>
      <c r="O749" s="166"/>
      <c r="P749" s="226"/>
      <c r="Q749" s="166"/>
      <c r="R749" s="226"/>
    </row>
    <row r="750" spans="2:18" ht="11.5" x14ac:dyDescent="0.25">
      <c r="B750" s="166"/>
      <c r="C750" s="166"/>
      <c r="D750" s="225"/>
      <c r="E750" s="225"/>
      <c r="F750" s="226"/>
      <c r="G750" s="166"/>
      <c r="H750" s="226"/>
      <c r="I750" s="166"/>
      <c r="J750" s="226"/>
      <c r="K750" s="166"/>
      <c r="L750" s="226"/>
      <c r="M750" s="166"/>
      <c r="N750" s="226"/>
      <c r="O750" s="166"/>
      <c r="P750" s="226"/>
      <c r="Q750" s="166"/>
      <c r="R750" s="226"/>
    </row>
    <row r="751" spans="2:18" ht="11.5" x14ac:dyDescent="0.25">
      <c r="B751" s="166"/>
      <c r="C751" s="166"/>
      <c r="D751" s="225"/>
      <c r="E751" s="225"/>
      <c r="F751" s="226"/>
      <c r="G751" s="166"/>
      <c r="H751" s="226"/>
      <c r="I751" s="166"/>
      <c r="J751" s="226"/>
      <c r="K751" s="166"/>
      <c r="L751" s="226"/>
      <c r="M751" s="166"/>
      <c r="N751" s="226"/>
      <c r="O751" s="166"/>
      <c r="P751" s="226"/>
      <c r="Q751" s="166"/>
      <c r="R751" s="226"/>
    </row>
    <row r="752" spans="2:18" ht="11.5" x14ac:dyDescent="0.25">
      <c r="B752" s="166"/>
      <c r="C752" s="166"/>
      <c r="D752" s="225"/>
      <c r="E752" s="225"/>
      <c r="F752" s="226"/>
      <c r="G752" s="166"/>
      <c r="H752" s="226"/>
      <c r="I752" s="166"/>
      <c r="J752" s="226"/>
      <c r="K752" s="166"/>
      <c r="L752" s="226"/>
      <c r="M752" s="166"/>
      <c r="N752" s="226"/>
      <c r="O752" s="166"/>
      <c r="P752" s="226"/>
      <c r="Q752" s="166"/>
      <c r="R752" s="226"/>
    </row>
    <row r="753" spans="2:18" ht="11.5" x14ac:dyDescent="0.25">
      <c r="B753" s="166"/>
      <c r="C753" s="166"/>
      <c r="D753" s="225"/>
      <c r="E753" s="225"/>
      <c r="F753" s="226"/>
      <c r="G753" s="166"/>
      <c r="H753" s="226"/>
      <c r="I753" s="166"/>
      <c r="J753" s="226"/>
      <c r="K753" s="166"/>
      <c r="L753" s="226"/>
      <c r="M753" s="166"/>
      <c r="N753" s="226"/>
      <c r="O753" s="166"/>
      <c r="P753" s="226"/>
      <c r="Q753" s="166"/>
      <c r="R753" s="226"/>
    </row>
    <row r="754" spans="2:18" ht="11.5" x14ac:dyDescent="0.25">
      <c r="B754" s="166"/>
      <c r="C754" s="166"/>
      <c r="D754" s="225"/>
      <c r="E754" s="225"/>
      <c r="F754" s="226"/>
      <c r="G754" s="166"/>
      <c r="H754" s="226"/>
      <c r="I754" s="166"/>
      <c r="J754" s="226"/>
      <c r="K754" s="166"/>
      <c r="L754" s="226"/>
      <c r="M754" s="166"/>
      <c r="N754" s="226"/>
      <c r="O754" s="166"/>
      <c r="P754" s="226"/>
      <c r="Q754" s="166"/>
      <c r="R754" s="226"/>
    </row>
    <row r="755" spans="2:18" ht="11.5" x14ac:dyDescent="0.25">
      <c r="B755" s="166"/>
      <c r="C755" s="166"/>
      <c r="D755" s="225"/>
      <c r="E755" s="225"/>
      <c r="F755" s="226"/>
      <c r="G755" s="166"/>
      <c r="H755" s="226"/>
      <c r="I755" s="166"/>
      <c r="J755" s="226"/>
      <c r="K755" s="166"/>
      <c r="L755" s="226"/>
      <c r="M755" s="166"/>
      <c r="N755" s="226"/>
      <c r="O755" s="166"/>
      <c r="P755" s="226"/>
      <c r="Q755" s="166"/>
      <c r="R755" s="226"/>
    </row>
    <row r="756" spans="2:18" ht="11.5" x14ac:dyDescent="0.25">
      <c r="B756" s="166"/>
      <c r="C756" s="166"/>
      <c r="D756" s="225"/>
      <c r="E756" s="225"/>
      <c r="F756" s="226"/>
      <c r="G756" s="166"/>
      <c r="H756" s="226"/>
      <c r="I756" s="166"/>
      <c r="J756" s="226"/>
      <c r="K756" s="166"/>
      <c r="L756" s="226"/>
      <c r="M756" s="166"/>
      <c r="N756" s="226"/>
      <c r="O756" s="166"/>
      <c r="P756" s="226"/>
      <c r="Q756" s="166"/>
      <c r="R756" s="226"/>
    </row>
    <row r="757" spans="2:18" ht="11.5" x14ac:dyDescent="0.25">
      <c r="B757" s="166"/>
      <c r="C757" s="166"/>
      <c r="D757" s="225"/>
      <c r="E757" s="225"/>
      <c r="F757" s="226"/>
      <c r="G757" s="166"/>
      <c r="H757" s="226"/>
      <c r="I757" s="166"/>
      <c r="J757" s="226"/>
      <c r="K757" s="166"/>
      <c r="L757" s="226"/>
      <c r="M757" s="166"/>
      <c r="N757" s="226"/>
      <c r="O757" s="166"/>
      <c r="P757" s="226"/>
      <c r="Q757" s="166"/>
      <c r="R757" s="226"/>
    </row>
    <row r="758" spans="2:18" ht="11.5" x14ac:dyDescent="0.25">
      <c r="B758" s="166"/>
      <c r="C758" s="166"/>
      <c r="D758" s="225"/>
      <c r="E758" s="225"/>
      <c r="F758" s="226"/>
      <c r="G758" s="166"/>
      <c r="H758" s="226"/>
      <c r="I758" s="166"/>
      <c r="J758" s="226"/>
      <c r="K758" s="166"/>
      <c r="L758" s="226"/>
      <c r="M758" s="166"/>
      <c r="N758" s="226"/>
      <c r="O758" s="166"/>
      <c r="P758" s="226"/>
      <c r="Q758" s="166"/>
      <c r="R758" s="226"/>
    </row>
    <row r="759" spans="2:18" ht="11.5" x14ac:dyDescent="0.25">
      <c r="O759" s="166"/>
      <c r="P759" s="226"/>
      <c r="Q759" s="166"/>
    </row>
  </sheetData>
  <sheetProtection selectLockedCells="1"/>
  <mergeCells count="148">
    <mergeCell ref="C2:G2"/>
    <mergeCell ref="C3:D3"/>
    <mergeCell ref="E3:F3"/>
    <mergeCell ref="C4:D4"/>
    <mergeCell ref="E4:F4"/>
    <mergeCell ref="C5:D5"/>
    <mergeCell ref="E5:F5"/>
    <mergeCell ref="C6:D6"/>
    <mergeCell ref="E6:F6"/>
    <mergeCell ref="P9:Q9"/>
    <mergeCell ref="R9:S9"/>
    <mergeCell ref="H10:I10"/>
    <mergeCell ref="J10:K10"/>
    <mergeCell ref="L10:M10"/>
    <mergeCell ref="N10:O10"/>
    <mergeCell ref="P10:Q10"/>
    <mergeCell ref="R10:S10"/>
    <mergeCell ref="C7:D7"/>
    <mergeCell ref="E7:F7"/>
    <mergeCell ref="C8:D8"/>
    <mergeCell ref="E8:F8"/>
    <mergeCell ref="C9:D9"/>
    <mergeCell ref="E9:F9"/>
    <mergeCell ref="B21:C21"/>
    <mergeCell ref="D21:E21"/>
    <mergeCell ref="F21:G21"/>
    <mergeCell ref="I21:K21"/>
    <mergeCell ref="L21:N21"/>
    <mergeCell ref="O21:Q21"/>
    <mergeCell ref="B12:Q12"/>
    <mergeCell ref="C14:D14"/>
    <mergeCell ref="F14:I14"/>
    <mergeCell ref="J14:Q14"/>
    <mergeCell ref="L16:M16"/>
    <mergeCell ref="P16:Q16"/>
    <mergeCell ref="B23:C23"/>
    <mergeCell ref="D23:E23"/>
    <mergeCell ref="F23:G23"/>
    <mergeCell ref="I23:K23"/>
    <mergeCell ref="L23:N23"/>
    <mergeCell ref="O23:Q23"/>
    <mergeCell ref="B22:C22"/>
    <mergeCell ref="D22:E22"/>
    <mergeCell ref="F22:G22"/>
    <mergeCell ref="I22:K22"/>
    <mergeCell ref="L22:N22"/>
    <mergeCell ref="O22:Q22"/>
    <mergeCell ref="B25:C25"/>
    <mergeCell ref="D25:E25"/>
    <mergeCell ref="F25:G25"/>
    <mergeCell ref="I25:K25"/>
    <mergeCell ref="L25:N25"/>
    <mergeCell ref="O25:Q25"/>
    <mergeCell ref="B24:C24"/>
    <mergeCell ref="D24:E24"/>
    <mergeCell ref="F24:G24"/>
    <mergeCell ref="I24:K24"/>
    <mergeCell ref="L24:N24"/>
    <mergeCell ref="O24:Q24"/>
    <mergeCell ref="B27:C27"/>
    <mergeCell ref="D27:E27"/>
    <mergeCell ref="F27:G27"/>
    <mergeCell ref="I27:K27"/>
    <mergeCell ref="L27:N27"/>
    <mergeCell ref="O27:Q27"/>
    <mergeCell ref="B26:C26"/>
    <mergeCell ref="D26:E26"/>
    <mergeCell ref="F26:G26"/>
    <mergeCell ref="I26:K26"/>
    <mergeCell ref="L26:N26"/>
    <mergeCell ref="O26:Q26"/>
    <mergeCell ref="B29:C29"/>
    <mergeCell ref="D29:E29"/>
    <mergeCell ref="F29:G29"/>
    <mergeCell ref="I29:K29"/>
    <mergeCell ref="L29:N29"/>
    <mergeCell ref="O29:Q29"/>
    <mergeCell ref="B28:C28"/>
    <mergeCell ref="D28:E28"/>
    <mergeCell ref="F28:G28"/>
    <mergeCell ref="I28:K28"/>
    <mergeCell ref="L28:N28"/>
    <mergeCell ref="O28:Q28"/>
    <mergeCell ref="O32:Q32"/>
    <mergeCell ref="I37:K37"/>
    <mergeCell ref="L37:N37"/>
    <mergeCell ref="O37:Q37"/>
    <mergeCell ref="I38:K38"/>
    <mergeCell ref="L38:N38"/>
    <mergeCell ref="O38:Q38"/>
    <mergeCell ref="B30:C30"/>
    <mergeCell ref="D30:E30"/>
    <mergeCell ref="F30:G30"/>
    <mergeCell ref="I30:K30"/>
    <mergeCell ref="L30:N30"/>
    <mergeCell ref="O30:Q30"/>
    <mergeCell ref="I41:K41"/>
    <mergeCell ref="L41:N41"/>
    <mergeCell ref="O41:Q41"/>
    <mergeCell ref="O43:Q43"/>
    <mergeCell ref="O45:Q45"/>
    <mergeCell ref="B51:M51"/>
    <mergeCell ref="O51:Q51"/>
    <mergeCell ref="I39:K39"/>
    <mergeCell ref="L39:N39"/>
    <mergeCell ref="O39:Q39"/>
    <mergeCell ref="I40:K40"/>
    <mergeCell ref="L40:N40"/>
    <mergeCell ref="O40:Q40"/>
    <mergeCell ref="B55:M55"/>
    <mergeCell ref="O55:Q55"/>
    <mergeCell ref="B56:M56"/>
    <mergeCell ref="O56:Q56"/>
    <mergeCell ref="O58:Q58"/>
    <mergeCell ref="O63:Q63"/>
    <mergeCell ref="B52:M52"/>
    <mergeCell ref="O52:Q52"/>
    <mergeCell ref="B53:M53"/>
    <mergeCell ref="O53:Q53"/>
    <mergeCell ref="B54:M54"/>
    <mergeCell ref="O54:Q54"/>
    <mergeCell ref="O81:Q81"/>
    <mergeCell ref="O82:Q82"/>
    <mergeCell ref="O83:Q83"/>
    <mergeCell ref="O84:Q84"/>
    <mergeCell ref="O85:Q85"/>
    <mergeCell ref="O86:Q86"/>
    <mergeCell ref="O64:Q64"/>
    <mergeCell ref="O66:Q66"/>
    <mergeCell ref="O72:Q72"/>
    <mergeCell ref="O74:Q74"/>
    <mergeCell ref="O79:Q79"/>
    <mergeCell ref="O80:Q80"/>
    <mergeCell ref="O113:Q113"/>
    <mergeCell ref="O117:Q117"/>
    <mergeCell ref="B99:D99"/>
    <mergeCell ref="E99:H99"/>
    <mergeCell ref="I99:N99"/>
    <mergeCell ref="O99:Q99"/>
    <mergeCell ref="O102:Q102"/>
    <mergeCell ref="O109:Q109"/>
    <mergeCell ref="O87:Q87"/>
    <mergeCell ref="O88:Q88"/>
    <mergeCell ref="O90:Q90"/>
    <mergeCell ref="O94:Q94"/>
    <mergeCell ref="B98:D98"/>
    <mergeCell ref="E98:H98"/>
    <mergeCell ref="I98:N98"/>
  </mergeCells>
  <conditionalFormatting sqref="O117:Q117">
    <cfRule type="cellIs" dxfId="10" priority="1" operator="lessThan">
      <formula>$O$109</formula>
    </cfRule>
    <cfRule type="cellIs" dxfId="9" priority="2" operator="greaterThan">
      <formula>$O$109</formula>
    </cfRule>
  </conditionalFormatting>
  <printOptions horizontalCentered="1"/>
  <pageMargins left="0.25" right="0.25" top="0.23" bottom="0.28999999999999998" header="0.23" footer="0.3"/>
  <pageSetup scale="69" orientation="landscape" horizontalDpi="1200" verticalDpi="120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  <pageSetUpPr fitToPage="1"/>
  </sheetPr>
  <dimension ref="A2:AI759"/>
  <sheetViews>
    <sheetView topLeftCell="A91" zoomScale="115" zoomScaleNormal="115" zoomScaleSheetLayoutView="100" workbookViewId="0">
      <selection activeCell="G102" sqref="G102"/>
    </sheetView>
  </sheetViews>
  <sheetFormatPr defaultColWidth="9.1796875" defaultRowHeight="10" x14ac:dyDescent="0.25"/>
  <cols>
    <col min="1" max="1" width="3.453125" style="1" customWidth="1"/>
    <col min="2" max="3" width="19.7265625" style="1" customWidth="1"/>
    <col min="4" max="4" width="10.7265625" style="2" customWidth="1"/>
    <col min="5" max="5" width="7.81640625" style="2" customWidth="1"/>
    <col min="6" max="6" width="6.54296875" style="3" customWidth="1"/>
    <col min="7" max="7" width="10.7265625" style="1" customWidth="1"/>
    <col min="8" max="8" width="6.54296875" style="3" customWidth="1"/>
    <col min="9" max="9" width="10.7265625" style="1" customWidth="1"/>
    <col min="10" max="10" width="5.7265625" style="3" customWidth="1"/>
    <col min="11" max="11" width="10.7265625" style="1" customWidth="1"/>
    <col min="12" max="12" width="5.7265625" style="3" customWidth="1"/>
    <col min="13" max="13" width="10.7265625" style="1" customWidth="1"/>
    <col min="14" max="14" width="5.7265625" style="3" customWidth="1"/>
    <col min="15" max="15" width="10.7265625" style="1" customWidth="1"/>
    <col min="16" max="16" width="5.7265625" style="3" customWidth="1"/>
    <col min="17" max="17" width="10.7265625" style="1" customWidth="1"/>
    <col min="18" max="18" width="5.7265625" style="3" customWidth="1"/>
    <col min="19" max="19" width="10.7265625" style="1" customWidth="1"/>
    <col min="20" max="20" width="13.453125" style="1" bestFit="1" customWidth="1"/>
    <col min="21" max="21" width="5" style="1" bestFit="1" customWidth="1"/>
    <col min="22" max="22" width="7.453125" style="4" customWidth="1"/>
    <col min="23" max="23" width="5.7265625" style="4" customWidth="1"/>
    <col min="24" max="24" width="3.7265625" style="4" customWidth="1"/>
    <col min="25" max="25" width="5.7265625" style="4" customWidth="1"/>
    <col min="26" max="26" width="3.7265625" style="4" customWidth="1"/>
    <col min="27" max="27" width="5.7265625" style="4" customWidth="1"/>
    <col min="28" max="28" width="3.7265625" style="1" customWidth="1"/>
    <col min="29" max="29" width="5.7265625" style="1" customWidth="1"/>
    <col min="30" max="30" width="3.7265625" style="1" customWidth="1"/>
    <col min="31" max="31" width="5.7265625" style="1" customWidth="1"/>
    <col min="32" max="32" width="3.7265625" style="1" customWidth="1"/>
    <col min="33" max="33" width="5.7265625" style="1" customWidth="1"/>
    <col min="34" max="34" width="3.7265625" style="1" customWidth="1"/>
    <col min="35" max="35" width="5.7265625" style="1" customWidth="1"/>
    <col min="36" max="42" width="3.7265625" style="1" customWidth="1"/>
    <col min="43" max="16384" width="9.1796875" style="1"/>
  </cols>
  <sheetData>
    <row r="2" spans="2:27" ht="11.25" customHeight="1" x14ac:dyDescent="0.25">
      <c r="B2" s="394" t="s">
        <v>0</v>
      </c>
      <c r="C2" s="795">
        <f>+'BVARI BUDGET'!C2</f>
        <v>0</v>
      </c>
      <c r="D2" s="795"/>
      <c r="E2" s="795"/>
      <c r="F2" s="795"/>
      <c r="G2" s="796"/>
    </row>
    <row r="3" spans="2:27" ht="11.25" customHeight="1" x14ac:dyDescent="0.25">
      <c r="B3" s="395" t="s">
        <v>47</v>
      </c>
      <c r="C3" s="759">
        <f>+'BVARI BUDGET'!C3</f>
        <v>0</v>
      </c>
      <c r="D3" s="759"/>
      <c r="E3" s="745" t="s">
        <v>58</v>
      </c>
      <c r="F3" s="745"/>
      <c r="G3" s="429">
        <f>+'BVARI BUDGET'!H3</f>
        <v>0</v>
      </c>
      <c r="H3" s="6"/>
      <c r="I3" s="104" t="s">
        <v>59</v>
      </c>
      <c r="J3" s="95"/>
      <c r="K3" s="96"/>
      <c r="L3" s="95"/>
      <c r="M3" s="96"/>
      <c r="N3" s="95"/>
      <c r="O3" s="97"/>
      <c r="V3" s="1"/>
      <c r="W3" s="1"/>
      <c r="X3" s="1"/>
      <c r="Y3" s="1"/>
      <c r="Z3" s="1"/>
      <c r="AA3" s="1"/>
    </row>
    <row r="4" spans="2:27" ht="11.25" customHeight="1" x14ac:dyDescent="0.25">
      <c r="B4" s="395" t="s">
        <v>1</v>
      </c>
      <c r="C4" s="759">
        <f>+'BVARI BUDGET'!C4</f>
        <v>0</v>
      </c>
      <c r="D4" s="759"/>
      <c r="E4" s="745" t="s">
        <v>43</v>
      </c>
      <c r="F4" s="745"/>
      <c r="G4" s="571">
        <f>+'BVARI BUDGET'!H4</f>
        <v>44743</v>
      </c>
      <c r="H4" s="6"/>
      <c r="I4" s="158" t="s">
        <v>60</v>
      </c>
      <c r="J4" s="159"/>
      <c r="K4" s="159"/>
      <c r="L4" s="159"/>
      <c r="M4" s="159"/>
      <c r="N4" s="159"/>
      <c r="O4" s="160"/>
      <c r="V4" s="1"/>
      <c r="W4" s="1"/>
      <c r="X4" s="1"/>
      <c r="Y4" s="1"/>
      <c r="Z4" s="1"/>
      <c r="AA4" s="1"/>
    </row>
    <row r="5" spans="2:27" ht="11.25" customHeight="1" x14ac:dyDescent="0.25">
      <c r="B5" s="395" t="s">
        <v>9</v>
      </c>
      <c r="C5" s="759">
        <f>+'BVARI BUDGET'!C5</f>
        <v>0</v>
      </c>
      <c r="D5" s="759"/>
      <c r="E5" s="745" t="s">
        <v>44</v>
      </c>
      <c r="F5" s="745"/>
      <c r="G5" s="571">
        <f>+'BVARI BUDGET'!H5</f>
        <v>47299</v>
      </c>
      <c r="H5" s="6"/>
      <c r="I5" s="107" t="s">
        <v>61</v>
      </c>
      <c r="J5" s="105"/>
      <c r="K5" s="105"/>
      <c r="L5" s="105"/>
      <c r="M5" s="105"/>
      <c r="N5" s="105"/>
      <c r="O5" s="106"/>
      <c r="V5" s="1"/>
      <c r="W5" s="1"/>
      <c r="X5" s="1"/>
      <c r="Y5" s="1"/>
      <c r="Z5" s="1"/>
      <c r="AA5" s="1"/>
    </row>
    <row r="6" spans="2:27" ht="11.25" customHeight="1" x14ac:dyDescent="0.25">
      <c r="B6" s="395" t="s">
        <v>10</v>
      </c>
      <c r="C6" s="759">
        <f>+'BVARI BUDGET'!C6</f>
        <v>0</v>
      </c>
      <c r="D6" s="759"/>
      <c r="E6" s="745" t="s">
        <v>45</v>
      </c>
      <c r="F6" s="745"/>
      <c r="G6" s="430" t="str">
        <f>+'BVARI BUDGET'!H6</f>
        <v>7 Yrs</v>
      </c>
      <c r="H6" s="6"/>
      <c r="I6" s="161" t="s">
        <v>63</v>
      </c>
      <c r="J6" s="99"/>
      <c r="K6" s="99"/>
      <c r="L6" s="99"/>
      <c r="M6" s="99"/>
      <c r="N6" s="99"/>
      <c r="O6" s="100"/>
      <c r="V6" s="1"/>
      <c r="W6" s="1"/>
      <c r="X6" s="1"/>
      <c r="Y6" s="1"/>
      <c r="Z6" s="1"/>
      <c r="AA6" s="1"/>
    </row>
    <row r="7" spans="2:27" ht="11.25" customHeight="1" x14ac:dyDescent="0.25">
      <c r="B7" s="396" t="s">
        <v>356</v>
      </c>
      <c r="C7" s="780">
        <f>+'BVARI BUDGET'!C7</f>
        <v>0</v>
      </c>
      <c r="D7" s="780"/>
      <c r="E7" s="745" t="s">
        <v>46</v>
      </c>
      <c r="F7" s="745"/>
      <c r="G7" s="431">
        <f>+'BVARI BUDGET'!H7</f>
        <v>0.03</v>
      </c>
      <c r="H7" s="6"/>
      <c r="I7" s="256" t="s">
        <v>143</v>
      </c>
      <c r="J7" s="99"/>
      <c r="K7" s="99"/>
      <c r="L7" s="99"/>
      <c r="M7" s="99"/>
      <c r="N7" s="99"/>
      <c r="O7" s="100"/>
      <c r="V7" s="1"/>
      <c r="W7" s="1"/>
      <c r="X7" s="1"/>
      <c r="Y7" s="1"/>
      <c r="Z7" s="1"/>
      <c r="AA7" s="1"/>
    </row>
    <row r="8" spans="2:27" ht="11.25" customHeight="1" x14ac:dyDescent="0.25">
      <c r="B8" s="396" t="s">
        <v>250</v>
      </c>
      <c r="C8" s="781">
        <f>+'BVARI BUDGET'!C8</f>
        <v>0</v>
      </c>
      <c r="D8" s="781"/>
      <c r="E8" s="745"/>
      <c r="F8" s="745"/>
      <c r="G8" s="430"/>
      <c r="H8" s="6"/>
      <c r="I8" s="98"/>
      <c r="J8" s="99"/>
      <c r="K8" s="99"/>
      <c r="L8" s="99"/>
      <c r="M8" s="99"/>
      <c r="N8" s="99"/>
      <c r="O8" s="100"/>
      <c r="Q8" s="5"/>
      <c r="S8" s="5"/>
      <c r="V8" s="1"/>
      <c r="W8" s="1"/>
      <c r="X8" s="1"/>
      <c r="Y8" s="1"/>
      <c r="Z8" s="1"/>
      <c r="AA8" s="1"/>
    </row>
    <row r="9" spans="2:27" ht="11.25" customHeight="1" x14ac:dyDescent="0.25">
      <c r="B9" s="397"/>
      <c r="C9" s="782"/>
      <c r="D9" s="782"/>
      <c r="E9" s="751"/>
      <c r="F9" s="751"/>
      <c r="G9" s="432"/>
      <c r="H9" s="94"/>
      <c r="I9" s="101"/>
      <c r="J9" s="102"/>
      <c r="K9" s="102"/>
      <c r="L9" s="102"/>
      <c r="M9" s="102"/>
      <c r="N9" s="102"/>
      <c r="O9" s="103"/>
      <c r="P9" s="766"/>
      <c r="Q9" s="766"/>
      <c r="R9" s="766"/>
      <c r="S9" s="766"/>
      <c r="V9" s="1"/>
      <c r="W9" s="1"/>
      <c r="X9" s="1"/>
      <c r="Y9" s="1"/>
      <c r="Z9" s="1"/>
      <c r="AA9" s="1"/>
    </row>
    <row r="10" spans="2:27" s="10" customFormat="1" ht="11.25" customHeight="1" x14ac:dyDescent="0.25">
      <c r="D10" s="51"/>
      <c r="E10" s="51"/>
      <c r="F10" s="52"/>
      <c r="H10" s="727"/>
      <c r="I10" s="727"/>
      <c r="J10" s="727"/>
      <c r="K10" s="727"/>
      <c r="L10" s="727"/>
      <c r="M10" s="727"/>
      <c r="N10" s="727"/>
      <c r="O10" s="727"/>
      <c r="P10" s="727"/>
      <c r="Q10" s="727"/>
      <c r="R10" s="727"/>
      <c r="S10" s="727"/>
      <c r="T10" s="9" t="str">
        <f>IF($B$498=5,"","↓")</f>
        <v>↓</v>
      </c>
      <c r="U10" s="1"/>
      <c r="V10" s="9"/>
      <c r="W10" s="9"/>
      <c r="X10" s="9"/>
      <c r="Y10" s="9"/>
      <c r="Z10" s="9"/>
      <c r="AA10" s="9"/>
    </row>
    <row r="11" spans="2:27" s="10" customFormat="1" ht="11.25" customHeight="1" x14ac:dyDescent="0.25">
      <c r="D11" s="51"/>
      <c r="E11" s="51"/>
      <c r="F11" s="52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1"/>
      <c r="V11" s="9"/>
      <c r="W11" s="9"/>
      <c r="X11" s="9"/>
      <c r="Y11" s="9"/>
      <c r="Z11" s="9"/>
      <c r="AA11" s="9"/>
    </row>
    <row r="12" spans="2:27" s="10" customFormat="1" ht="11.25" customHeight="1" x14ac:dyDescent="0.25">
      <c r="B12" s="779" t="s">
        <v>198</v>
      </c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341"/>
      <c r="S12" s="341"/>
      <c r="T12" s="341"/>
      <c r="U12" s="1"/>
      <c r="V12" s="9"/>
      <c r="W12" s="9"/>
      <c r="X12" s="9"/>
      <c r="Y12" s="9"/>
      <c r="Z12" s="9"/>
      <c r="AA12" s="9"/>
    </row>
    <row r="13" spans="2:27" s="10" customFormat="1" ht="11.25" customHeight="1" x14ac:dyDescent="0.25">
      <c r="D13" s="51"/>
      <c r="E13" s="51"/>
      <c r="F13" s="52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1"/>
      <c r="V13" s="9"/>
      <c r="W13" s="9"/>
      <c r="X13" s="9"/>
      <c r="Y13" s="9"/>
      <c r="Z13" s="9"/>
      <c r="AA13" s="9"/>
    </row>
    <row r="14" spans="2:27" s="10" customFormat="1" ht="11.25" customHeight="1" x14ac:dyDescent="0.25">
      <c r="B14" s="162" t="s">
        <v>358</v>
      </c>
      <c r="C14" s="771" t="s">
        <v>359</v>
      </c>
      <c r="D14" s="772"/>
      <c r="E14" s="51"/>
      <c r="F14" s="773" t="s">
        <v>65</v>
      </c>
      <c r="G14" s="773"/>
      <c r="H14" s="773"/>
      <c r="I14" s="773"/>
      <c r="J14" s="774" t="s">
        <v>357</v>
      </c>
      <c r="K14" s="775"/>
      <c r="L14" s="775"/>
      <c r="M14" s="775"/>
      <c r="N14" s="775"/>
      <c r="O14" s="775"/>
      <c r="P14" s="775"/>
      <c r="Q14" s="776"/>
      <c r="R14" s="9"/>
      <c r="S14" s="9"/>
      <c r="T14" s="9"/>
      <c r="U14" s="1"/>
      <c r="V14" s="9"/>
      <c r="W14" s="9"/>
      <c r="X14" s="9"/>
      <c r="Y14" s="9"/>
      <c r="Z14" s="9"/>
      <c r="AA14" s="9"/>
    </row>
    <row r="15" spans="2:27" s="10" customFormat="1" ht="11.25" customHeight="1" x14ac:dyDescent="0.25">
      <c r="D15" s="51"/>
      <c r="E15" s="51"/>
      <c r="F15" s="52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1"/>
      <c r="V15" s="9"/>
      <c r="W15" s="9"/>
      <c r="X15" s="9"/>
      <c r="Y15" s="9"/>
      <c r="Z15" s="9"/>
      <c r="AA15" s="9"/>
    </row>
    <row r="16" spans="2:27" s="164" customFormat="1" ht="11.25" customHeight="1" x14ac:dyDescent="0.25">
      <c r="B16" s="167" t="s">
        <v>66</v>
      </c>
      <c r="C16" s="167" t="s">
        <v>57</v>
      </c>
      <c r="D16" s="168" t="s">
        <v>67</v>
      </c>
      <c r="E16" s="169"/>
      <c r="F16" s="170"/>
      <c r="G16" s="167"/>
      <c r="H16" s="171"/>
      <c r="I16" s="171" t="s">
        <v>68</v>
      </c>
      <c r="J16" s="171"/>
      <c r="K16" s="162" t="s">
        <v>43</v>
      </c>
      <c r="L16" s="777">
        <f>+'BVARI BUDGET'!U13</f>
        <v>46569</v>
      </c>
      <c r="M16" s="778"/>
      <c r="N16" s="167"/>
      <c r="O16" s="162" t="s">
        <v>69</v>
      </c>
      <c r="P16" s="777">
        <f>+'BVARI BUDGET'!U14</f>
        <v>46934</v>
      </c>
      <c r="Q16" s="778"/>
      <c r="R16" s="171"/>
      <c r="S16" s="171"/>
      <c r="T16" s="171"/>
      <c r="U16" s="166"/>
      <c r="V16" s="165"/>
      <c r="W16" s="165"/>
      <c r="X16" s="165"/>
      <c r="Y16" s="165"/>
      <c r="Z16" s="165"/>
      <c r="AA16" s="165"/>
    </row>
    <row r="17" spans="1:27" s="164" customFormat="1" ht="11.25" customHeight="1" x14ac:dyDescent="0.25">
      <c r="B17" s="167"/>
      <c r="C17" s="167"/>
      <c r="D17" s="169"/>
      <c r="E17" s="169"/>
      <c r="F17" s="170"/>
      <c r="G17" s="167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66"/>
      <c r="V17" s="165"/>
      <c r="W17" s="165"/>
      <c r="X17" s="165"/>
      <c r="Y17" s="165"/>
      <c r="Z17" s="165"/>
      <c r="AA17" s="165"/>
    </row>
    <row r="18" spans="1:27" s="164" customFormat="1" ht="11.25" customHeight="1" x14ac:dyDescent="0.25">
      <c r="B18" s="172" t="s">
        <v>70</v>
      </c>
      <c r="C18" s="173"/>
      <c r="D18" s="174"/>
      <c r="E18" s="174"/>
      <c r="F18" s="175"/>
      <c r="G18" s="173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1"/>
      <c r="S18" s="171"/>
      <c r="T18" s="171"/>
      <c r="U18" s="166"/>
      <c r="V18" s="165"/>
      <c r="W18" s="165"/>
      <c r="X18" s="165"/>
      <c r="Y18" s="165"/>
      <c r="Z18" s="165"/>
      <c r="AA18" s="165"/>
    </row>
    <row r="19" spans="1:27" s="164" customFormat="1" ht="11.25" customHeight="1" x14ac:dyDescent="0.25">
      <c r="B19" s="167"/>
      <c r="C19" s="167"/>
      <c r="D19" s="169"/>
      <c r="E19" s="169"/>
      <c r="F19" s="170"/>
      <c r="G19" s="167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66"/>
      <c r="V19" s="165"/>
      <c r="W19" s="165"/>
      <c r="X19" s="165"/>
      <c r="Y19" s="165"/>
      <c r="Z19" s="165"/>
      <c r="AA19" s="165"/>
    </row>
    <row r="20" spans="1:27" s="164" customFormat="1" ht="11.25" customHeight="1" x14ac:dyDescent="0.25">
      <c r="A20" s="178"/>
      <c r="B20" s="167" t="s">
        <v>76</v>
      </c>
      <c r="C20" s="167"/>
      <c r="D20" s="177" t="s">
        <v>77</v>
      </c>
      <c r="E20" s="169"/>
      <c r="F20" s="163" t="s">
        <v>71</v>
      </c>
      <c r="G20" s="167"/>
      <c r="H20" s="171" t="s">
        <v>72</v>
      </c>
      <c r="I20" s="171"/>
      <c r="J20" s="171" t="s">
        <v>73</v>
      </c>
      <c r="K20" s="171"/>
      <c r="L20" s="171"/>
      <c r="M20" s="171" t="s">
        <v>74</v>
      </c>
      <c r="N20" s="171"/>
      <c r="O20" s="171"/>
      <c r="P20" s="171" t="s">
        <v>75</v>
      </c>
      <c r="Q20" s="171"/>
      <c r="R20" s="171"/>
      <c r="S20" s="171"/>
      <c r="T20" s="171"/>
      <c r="U20" s="166"/>
      <c r="V20" s="165"/>
      <c r="W20" s="165"/>
      <c r="X20" s="165"/>
      <c r="Y20" s="165"/>
      <c r="Z20" s="165"/>
      <c r="AA20" s="165"/>
    </row>
    <row r="21" spans="1:27" s="164" customFormat="1" ht="11.25" customHeight="1" x14ac:dyDescent="0.25">
      <c r="A21" s="178">
        <v>1</v>
      </c>
      <c r="B21" s="769">
        <f>+'BVARI BUDGET'!B17</f>
        <v>0</v>
      </c>
      <c r="C21" s="770"/>
      <c r="D21" s="769" t="str">
        <f>+'BVARI BUDGET'!C17</f>
        <v>PD/PI</v>
      </c>
      <c r="E21" s="770"/>
      <c r="F21" s="767">
        <f>+'BVARI BUDGET'!V17</f>
        <v>0</v>
      </c>
      <c r="G21" s="768"/>
      <c r="H21" s="179">
        <f>12*'BVARI BUDGET'!U17</f>
        <v>12</v>
      </c>
      <c r="I21" s="760">
        <f>+'BVARI BUDGET'!W17</f>
        <v>0</v>
      </c>
      <c r="J21" s="761"/>
      <c r="K21" s="762"/>
      <c r="L21" s="760">
        <f>'BVARI BUDGET'!W50</f>
        <v>0</v>
      </c>
      <c r="M21" s="761"/>
      <c r="N21" s="762"/>
      <c r="O21" s="760">
        <f>+I21+L21</f>
        <v>0</v>
      </c>
      <c r="P21" s="761"/>
      <c r="Q21" s="762"/>
      <c r="R21" s="171"/>
      <c r="S21" s="171"/>
      <c r="T21" s="171"/>
      <c r="U21" s="166"/>
      <c r="V21" s="165"/>
      <c r="W21" s="165"/>
      <c r="X21" s="165"/>
      <c r="Y21" s="165"/>
      <c r="Z21" s="165"/>
      <c r="AA21" s="165"/>
    </row>
    <row r="22" spans="1:27" s="164" customFormat="1" ht="11.25" customHeight="1" x14ac:dyDescent="0.25">
      <c r="A22" s="178">
        <v>2</v>
      </c>
      <c r="B22" s="769">
        <f>+'BVARI BUDGET'!B18</f>
        <v>0</v>
      </c>
      <c r="C22" s="770"/>
      <c r="D22" s="769">
        <f>+'BVARI BUDGET'!C18</f>
        <v>0</v>
      </c>
      <c r="E22" s="770"/>
      <c r="F22" s="767">
        <f>+'BVARI BUDGET'!V18</f>
        <v>0</v>
      </c>
      <c r="G22" s="768"/>
      <c r="H22" s="179">
        <f>12*'BVARI BUDGET'!U18</f>
        <v>0</v>
      </c>
      <c r="I22" s="760">
        <f>+'BVARI BUDGET'!W18</f>
        <v>0</v>
      </c>
      <c r="J22" s="761"/>
      <c r="K22" s="762"/>
      <c r="L22" s="760">
        <f>'BVARI BUDGET'!W51</f>
        <v>0</v>
      </c>
      <c r="M22" s="761"/>
      <c r="N22" s="762"/>
      <c r="O22" s="760">
        <f t="shared" ref="O22:O30" si="0">+I22+L22</f>
        <v>0</v>
      </c>
      <c r="P22" s="761"/>
      <c r="Q22" s="762"/>
      <c r="R22" s="171"/>
      <c r="S22" s="171"/>
      <c r="T22" s="171"/>
      <c r="U22" s="166"/>
      <c r="V22" s="165"/>
      <c r="W22" s="165"/>
      <c r="X22" s="165"/>
      <c r="Y22" s="165"/>
      <c r="Z22" s="165"/>
      <c r="AA22" s="165"/>
    </row>
    <row r="23" spans="1:27" s="164" customFormat="1" ht="11.25" customHeight="1" x14ac:dyDescent="0.25">
      <c r="A23" s="178">
        <v>3</v>
      </c>
      <c r="B23" s="769">
        <f>+'BVARI BUDGET'!B19</f>
        <v>0</v>
      </c>
      <c r="C23" s="770"/>
      <c r="D23" s="769">
        <f>+'BVARI BUDGET'!C19</f>
        <v>0</v>
      </c>
      <c r="E23" s="770"/>
      <c r="F23" s="767">
        <f>+'BVARI BUDGET'!V19</f>
        <v>0</v>
      </c>
      <c r="G23" s="768"/>
      <c r="H23" s="179">
        <f>12*'BVARI BUDGET'!U19</f>
        <v>0</v>
      </c>
      <c r="I23" s="760">
        <f>+'BVARI BUDGET'!W19</f>
        <v>0</v>
      </c>
      <c r="J23" s="761"/>
      <c r="K23" s="762"/>
      <c r="L23" s="760">
        <f>'BVARI BUDGET'!W52</f>
        <v>0</v>
      </c>
      <c r="M23" s="761"/>
      <c r="N23" s="762"/>
      <c r="O23" s="760">
        <f t="shared" si="0"/>
        <v>0</v>
      </c>
      <c r="P23" s="761"/>
      <c r="Q23" s="762"/>
      <c r="R23" s="171"/>
      <c r="S23" s="171"/>
      <c r="T23" s="171"/>
      <c r="U23" s="166"/>
      <c r="V23" s="165"/>
      <c r="W23" s="165"/>
      <c r="X23" s="165"/>
      <c r="Y23" s="165"/>
      <c r="Z23" s="165"/>
      <c r="AA23" s="165"/>
    </row>
    <row r="24" spans="1:27" s="164" customFormat="1" ht="11.25" customHeight="1" x14ac:dyDescent="0.25">
      <c r="A24" s="178">
        <v>4</v>
      </c>
      <c r="B24" s="769">
        <f>+'BVARI BUDGET'!B20</f>
        <v>0</v>
      </c>
      <c r="C24" s="770"/>
      <c r="D24" s="769">
        <f>+'BVARI BUDGET'!C20</f>
        <v>0</v>
      </c>
      <c r="E24" s="770"/>
      <c r="F24" s="767">
        <f>+'BVARI BUDGET'!V20</f>
        <v>0</v>
      </c>
      <c r="G24" s="768"/>
      <c r="H24" s="179">
        <f>12*'BVARI BUDGET'!U20</f>
        <v>0</v>
      </c>
      <c r="I24" s="760">
        <f>+'BVARI BUDGET'!W20</f>
        <v>0</v>
      </c>
      <c r="J24" s="761"/>
      <c r="K24" s="762"/>
      <c r="L24" s="760">
        <f>'BVARI BUDGET'!W53</f>
        <v>0</v>
      </c>
      <c r="M24" s="761"/>
      <c r="N24" s="762"/>
      <c r="O24" s="760">
        <f t="shared" si="0"/>
        <v>0</v>
      </c>
      <c r="P24" s="761"/>
      <c r="Q24" s="762"/>
      <c r="R24" s="171"/>
      <c r="S24" s="171"/>
      <c r="T24" s="171"/>
      <c r="U24" s="166"/>
      <c r="V24" s="165"/>
      <c r="W24" s="165"/>
      <c r="X24" s="165"/>
      <c r="Y24" s="165"/>
      <c r="Z24" s="165"/>
      <c r="AA24" s="165"/>
    </row>
    <row r="25" spans="1:27" s="164" customFormat="1" ht="11.25" customHeight="1" x14ac:dyDescent="0.25">
      <c r="A25" s="178">
        <v>5</v>
      </c>
      <c r="B25" s="769">
        <f>+'BVARI BUDGET'!B21</f>
        <v>0</v>
      </c>
      <c r="C25" s="770"/>
      <c r="D25" s="769">
        <f>+'BVARI BUDGET'!C21</f>
        <v>0</v>
      </c>
      <c r="E25" s="770"/>
      <c r="F25" s="767">
        <f>+'BVARI BUDGET'!V21</f>
        <v>0</v>
      </c>
      <c r="G25" s="768"/>
      <c r="H25" s="179">
        <f>12*'BVARI BUDGET'!U21</f>
        <v>0</v>
      </c>
      <c r="I25" s="760">
        <f>+'BVARI BUDGET'!W21</f>
        <v>0</v>
      </c>
      <c r="J25" s="761"/>
      <c r="K25" s="762"/>
      <c r="L25" s="760">
        <f>'BVARI BUDGET'!W54</f>
        <v>0</v>
      </c>
      <c r="M25" s="761"/>
      <c r="N25" s="762"/>
      <c r="O25" s="760">
        <f t="shared" si="0"/>
        <v>0</v>
      </c>
      <c r="P25" s="761"/>
      <c r="Q25" s="762"/>
      <c r="R25" s="171"/>
      <c r="S25" s="171"/>
      <c r="T25" s="171"/>
      <c r="U25" s="166"/>
      <c r="V25" s="165"/>
      <c r="W25" s="165"/>
      <c r="X25" s="165"/>
      <c r="Y25" s="165"/>
      <c r="Z25" s="165"/>
      <c r="AA25" s="165"/>
    </row>
    <row r="26" spans="1:27" s="164" customFormat="1" ht="11.25" customHeight="1" x14ac:dyDescent="0.25">
      <c r="A26" s="178">
        <v>6</v>
      </c>
      <c r="B26" s="769">
        <f>+'BVARI BUDGET'!B22</f>
        <v>0</v>
      </c>
      <c r="C26" s="770"/>
      <c r="D26" s="769">
        <f>+'BVARI BUDGET'!C22</f>
        <v>0</v>
      </c>
      <c r="E26" s="770"/>
      <c r="F26" s="767">
        <f>+'BVARI BUDGET'!V22</f>
        <v>0</v>
      </c>
      <c r="G26" s="768"/>
      <c r="H26" s="179">
        <f>12*'BVARI BUDGET'!U22</f>
        <v>0</v>
      </c>
      <c r="I26" s="760">
        <f>+'BVARI BUDGET'!W22</f>
        <v>0</v>
      </c>
      <c r="J26" s="761"/>
      <c r="K26" s="762"/>
      <c r="L26" s="760">
        <f>'BVARI BUDGET'!W55</f>
        <v>0</v>
      </c>
      <c r="M26" s="761"/>
      <c r="N26" s="762"/>
      <c r="O26" s="760">
        <f t="shared" si="0"/>
        <v>0</v>
      </c>
      <c r="P26" s="761"/>
      <c r="Q26" s="762"/>
      <c r="R26" s="171"/>
      <c r="S26" s="171"/>
      <c r="T26" s="171"/>
      <c r="U26" s="166"/>
      <c r="V26" s="165"/>
      <c r="W26" s="165"/>
      <c r="X26" s="165"/>
      <c r="Y26" s="165"/>
      <c r="Z26" s="165"/>
      <c r="AA26" s="165"/>
    </row>
    <row r="27" spans="1:27" s="164" customFormat="1" ht="11.25" customHeight="1" x14ac:dyDescent="0.25">
      <c r="A27" s="178">
        <v>7</v>
      </c>
      <c r="B27" s="769">
        <f>+'BVARI BUDGET'!B23</f>
        <v>0</v>
      </c>
      <c r="C27" s="770"/>
      <c r="D27" s="769">
        <f>+'BVARI BUDGET'!C23</f>
        <v>0</v>
      </c>
      <c r="E27" s="770"/>
      <c r="F27" s="767">
        <f>+'BVARI BUDGET'!V23</f>
        <v>0</v>
      </c>
      <c r="G27" s="768"/>
      <c r="H27" s="179">
        <f>12*'BVARI BUDGET'!U23</f>
        <v>0</v>
      </c>
      <c r="I27" s="760">
        <f>+'BVARI BUDGET'!W23</f>
        <v>0</v>
      </c>
      <c r="J27" s="761"/>
      <c r="K27" s="762"/>
      <c r="L27" s="760">
        <f>'BVARI BUDGET'!W56</f>
        <v>0</v>
      </c>
      <c r="M27" s="761"/>
      <c r="N27" s="762"/>
      <c r="O27" s="760">
        <f t="shared" si="0"/>
        <v>0</v>
      </c>
      <c r="P27" s="761"/>
      <c r="Q27" s="762"/>
      <c r="R27" s="171"/>
      <c r="S27" s="171"/>
      <c r="T27" s="171"/>
      <c r="U27" s="166"/>
      <c r="V27" s="165"/>
      <c r="W27" s="165"/>
      <c r="X27" s="165"/>
      <c r="Y27" s="165"/>
      <c r="Z27" s="165"/>
      <c r="AA27" s="165"/>
    </row>
    <row r="28" spans="1:27" s="164" customFormat="1" ht="11.25" customHeight="1" x14ac:dyDescent="0.25">
      <c r="A28" s="178">
        <v>8</v>
      </c>
      <c r="B28" s="769">
        <f>+'BVARI BUDGET'!B24</f>
        <v>0</v>
      </c>
      <c r="C28" s="770"/>
      <c r="D28" s="769">
        <f>+'BVARI BUDGET'!C24</f>
        <v>0</v>
      </c>
      <c r="E28" s="770"/>
      <c r="F28" s="767">
        <f>+'BVARI BUDGET'!V24</f>
        <v>0</v>
      </c>
      <c r="G28" s="768"/>
      <c r="H28" s="179">
        <f>12*'BVARI BUDGET'!U24</f>
        <v>0</v>
      </c>
      <c r="I28" s="760">
        <f>+'BVARI BUDGET'!W24</f>
        <v>0</v>
      </c>
      <c r="J28" s="761"/>
      <c r="K28" s="762"/>
      <c r="L28" s="760">
        <f>'BVARI BUDGET'!W57</f>
        <v>0</v>
      </c>
      <c r="M28" s="761"/>
      <c r="N28" s="762"/>
      <c r="O28" s="760">
        <f t="shared" si="0"/>
        <v>0</v>
      </c>
      <c r="P28" s="761"/>
      <c r="Q28" s="762"/>
      <c r="R28" s="171"/>
      <c r="S28" s="171"/>
      <c r="T28" s="171"/>
      <c r="U28" s="166"/>
      <c r="V28" s="165"/>
      <c r="W28" s="165"/>
      <c r="X28" s="165"/>
      <c r="Y28" s="165"/>
      <c r="Z28" s="165"/>
      <c r="AA28" s="165"/>
    </row>
    <row r="29" spans="1:27" s="164" customFormat="1" ht="11.25" customHeight="1" x14ac:dyDescent="0.25">
      <c r="A29" s="178">
        <v>9</v>
      </c>
      <c r="B29" s="769">
        <f>+'BVARI BUDGET'!B25</f>
        <v>0</v>
      </c>
      <c r="C29" s="770"/>
      <c r="D29" s="769">
        <f>+'BVARI BUDGET'!C25</f>
        <v>0</v>
      </c>
      <c r="E29" s="770"/>
      <c r="F29" s="767">
        <f>+'BVARI BUDGET'!V25</f>
        <v>0</v>
      </c>
      <c r="G29" s="768"/>
      <c r="H29" s="179">
        <f>12*'BVARI BUDGET'!U25</f>
        <v>0</v>
      </c>
      <c r="I29" s="760">
        <f>+'BVARI BUDGET'!W25</f>
        <v>0</v>
      </c>
      <c r="J29" s="761"/>
      <c r="K29" s="762"/>
      <c r="L29" s="760">
        <f>'BVARI BUDGET'!W58</f>
        <v>0</v>
      </c>
      <c r="M29" s="761"/>
      <c r="N29" s="762"/>
      <c r="O29" s="760">
        <f t="shared" si="0"/>
        <v>0</v>
      </c>
      <c r="P29" s="761"/>
      <c r="Q29" s="762"/>
      <c r="R29" s="171"/>
      <c r="S29" s="171"/>
      <c r="T29" s="171"/>
      <c r="U29" s="166"/>
      <c r="V29" s="165"/>
      <c r="W29" s="165"/>
      <c r="X29" s="165"/>
      <c r="Y29" s="165"/>
      <c r="Z29" s="165"/>
      <c r="AA29" s="165"/>
    </row>
    <row r="30" spans="1:27" s="164" customFormat="1" ht="11.25" customHeight="1" x14ac:dyDescent="0.25">
      <c r="A30" s="178">
        <v>10</v>
      </c>
      <c r="B30" s="769">
        <f>+'BVARI BUDGET'!B26</f>
        <v>0</v>
      </c>
      <c r="C30" s="770"/>
      <c r="D30" s="769">
        <f>+'BVARI BUDGET'!C26</f>
        <v>0</v>
      </c>
      <c r="E30" s="770"/>
      <c r="F30" s="767">
        <f>+'BVARI BUDGET'!V26</f>
        <v>0</v>
      </c>
      <c r="G30" s="768"/>
      <c r="H30" s="179">
        <f>12*'BVARI BUDGET'!U26</f>
        <v>0</v>
      </c>
      <c r="I30" s="760">
        <f>+'BVARI BUDGET'!W26</f>
        <v>0</v>
      </c>
      <c r="J30" s="761"/>
      <c r="K30" s="762"/>
      <c r="L30" s="760">
        <f>'BVARI BUDGET'!W59</f>
        <v>0</v>
      </c>
      <c r="M30" s="761"/>
      <c r="N30" s="762"/>
      <c r="O30" s="760">
        <f t="shared" si="0"/>
        <v>0</v>
      </c>
      <c r="P30" s="761"/>
      <c r="Q30" s="762"/>
      <c r="R30" s="171"/>
      <c r="S30" s="171"/>
      <c r="T30" s="171"/>
      <c r="U30" s="166"/>
      <c r="V30" s="165"/>
      <c r="W30" s="165"/>
      <c r="X30" s="165"/>
      <c r="Y30" s="165"/>
      <c r="Z30" s="165"/>
      <c r="AA30" s="165"/>
    </row>
    <row r="31" spans="1:27" s="164" customFormat="1" ht="11.25" customHeight="1" x14ac:dyDescent="0.25">
      <c r="B31" s="167"/>
      <c r="C31" s="167"/>
      <c r="D31" s="169"/>
      <c r="E31" s="169"/>
      <c r="F31" s="170"/>
      <c r="G31" s="167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66"/>
      <c r="V31" s="165"/>
      <c r="W31" s="165"/>
      <c r="X31" s="165"/>
      <c r="Y31" s="165"/>
      <c r="Z31" s="165"/>
      <c r="AA31" s="165"/>
    </row>
    <row r="32" spans="1:27" s="164" customFormat="1" ht="11.25" customHeight="1" x14ac:dyDescent="0.25">
      <c r="B32" s="167"/>
      <c r="C32" s="167"/>
      <c r="D32" s="169"/>
      <c r="E32" s="169"/>
      <c r="F32" s="170"/>
      <c r="G32" s="167"/>
      <c r="H32" s="171"/>
      <c r="I32" s="171"/>
      <c r="J32" s="171"/>
      <c r="K32" s="171"/>
      <c r="L32" s="171"/>
      <c r="M32" s="171"/>
      <c r="N32" s="162" t="s">
        <v>78</v>
      </c>
      <c r="O32" s="783">
        <f>SUM(O21:Q31)</f>
        <v>0</v>
      </c>
      <c r="P32" s="784"/>
      <c r="Q32" s="785"/>
      <c r="R32" s="171"/>
      <c r="S32" s="171"/>
      <c r="T32" s="171"/>
      <c r="U32" s="166"/>
      <c r="V32" s="165"/>
      <c r="W32" s="165"/>
      <c r="X32" s="165"/>
      <c r="Y32" s="165"/>
      <c r="Z32" s="165"/>
      <c r="AA32" s="165"/>
    </row>
    <row r="33" spans="2:27" s="164" customFormat="1" ht="11.25" customHeight="1" x14ac:dyDescent="0.25">
      <c r="B33" s="167"/>
      <c r="C33" s="167"/>
      <c r="D33" s="169"/>
      <c r="E33" s="169"/>
      <c r="F33" s="170"/>
      <c r="G33" s="167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66"/>
      <c r="V33" s="165"/>
      <c r="W33" s="165"/>
      <c r="X33" s="165"/>
      <c r="Y33" s="165"/>
      <c r="Z33" s="165"/>
      <c r="AA33" s="165"/>
    </row>
    <row r="34" spans="2:27" s="164" customFormat="1" ht="11.25" customHeight="1" x14ac:dyDescent="0.25">
      <c r="B34" s="172" t="s">
        <v>79</v>
      </c>
      <c r="C34" s="172"/>
      <c r="D34" s="180"/>
      <c r="E34" s="180"/>
      <c r="F34" s="181"/>
      <c r="G34" s="172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71"/>
      <c r="S34" s="171"/>
      <c r="T34" s="171"/>
      <c r="U34" s="166"/>
      <c r="V34" s="165"/>
      <c r="W34" s="165"/>
      <c r="X34" s="165"/>
      <c r="Y34" s="165"/>
      <c r="Z34" s="165"/>
      <c r="AA34" s="165"/>
    </row>
    <row r="35" spans="2:27" s="164" customFormat="1" ht="11.25" customHeight="1" x14ac:dyDescent="0.25">
      <c r="B35" s="167"/>
      <c r="C35" s="167"/>
      <c r="D35" s="169"/>
      <c r="E35" s="169"/>
      <c r="F35" s="170"/>
      <c r="G35" s="167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66"/>
      <c r="V35" s="165"/>
      <c r="W35" s="165"/>
      <c r="X35" s="165"/>
      <c r="Y35" s="165"/>
      <c r="Z35" s="165"/>
      <c r="AA35" s="165"/>
    </row>
    <row r="36" spans="2:27" s="164" customFormat="1" ht="11.25" customHeight="1" x14ac:dyDescent="0.25">
      <c r="B36" s="162" t="s">
        <v>83</v>
      </c>
      <c r="C36" s="171" t="s">
        <v>77</v>
      </c>
      <c r="D36" s="169"/>
      <c r="E36" s="169"/>
      <c r="F36" s="170"/>
      <c r="G36" s="167"/>
      <c r="H36" s="171" t="s">
        <v>72</v>
      </c>
      <c r="I36" s="171"/>
      <c r="J36" s="171" t="s">
        <v>73</v>
      </c>
      <c r="K36" s="171"/>
      <c r="L36" s="171"/>
      <c r="M36" s="171" t="s">
        <v>74</v>
      </c>
      <c r="N36" s="171"/>
      <c r="O36" s="171"/>
      <c r="P36" s="171" t="s">
        <v>75</v>
      </c>
      <c r="Q36" s="171"/>
      <c r="R36" s="171"/>
      <c r="S36" s="171"/>
      <c r="T36" s="171"/>
      <c r="U36" s="166"/>
      <c r="V36" s="165"/>
      <c r="W36" s="165"/>
      <c r="X36" s="165"/>
      <c r="Y36" s="165"/>
      <c r="Z36" s="165"/>
      <c r="AA36" s="165"/>
    </row>
    <row r="37" spans="2:27" s="164" customFormat="1" ht="11.25" customHeight="1" x14ac:dyDescent="0.25">
      <c r="B37" s="286">
        <f>COUNTA('BVARI BUDGET'!C39:C43)</f>
        <v>0</v>
      </c>
      <c r="C37" s="166" t="s">
        <v>81</v>
      </c>
      <c r="D37" s="169"/>
      <c r="E37" s="169"/>
      <c r="F37" s="170"/>
      <c r="G37" s="167"/>
      <c r="H37" s="179">
        <f>12*(SUM('BVARI BUDGET'!U39:U43))</f>
        <v>0</v>
      </c>
      <c r="I37" s="760">
        <f>SUM('BVARI BUDGET'!W39:W43)</f>
        <v>0</v>
      </c>
      <c r="J37" s="761"/>
      <c r="K37" s="762"/>
      <c r="L37" s="760">
        <f>SUM('BVARI BUDGET'!W70:W74)</f>
        <v>0</v>
      </c>
      <c r="M37" s="761"/>
      <c r="N37" s="762"/>
      <c r="O37" s="760">
        <f>+I37+L37</f>
        <v>0</v>
      </c>
      <c r="P37" s="761"/>
      <c r="Q37" s="762"/>
      <c r="R37" s="171"/>
      <c r="S37" s="171"/>
      <c r="T37" s="171"/>
      <c r="U37" s="166"/>
      <c r="V37" s="165"/>
      <c r="W37" s="165"/>
      <c r="X37" s="165"/>
      <c r="Y37" s="165"/>
      <c r="Z37" s="165"/>
      <c r="AA37" s="165"/>
    </row>
    <row r="38" spans="2:27" ht="11.5" x14ac:dyDescent="0.25">
      <c r="B38" s="286">
        <f>COUNTA('BVARI BUDGET'!C45:C46)</f>
        <v>0</v>
      </c>
      <c r="C38" s="166" t="s">
        <v>4</v>
      </c>
      <c r="H38" s="179">
        <f>12*SUM('BVARI BUDGET'!U45:U46)</f>
        <v>0</v>
      </c>
      <c r="I38" s="760">
        <f>SUM('BVARI BUDGET'!W45:W46)</f>
        <v>0</v>
      </c>
      <c r="J38" s="761"/>
      <c r="K38" s="762"/>
      <c r="L38" s="760">
        <f>SUM('BVARI BUDGET'!W75:W76)</f>
        <v>0</v>
      </c>
      <c r="M38" s="761"/>
      <c r="N38" s="762"/>
      <c r="O38" s="760">
        <f>+I38+L38</f>
        <v>0</v>
      </c>
      <c r="P38" s="761"/>
      <c r="Q38" s="762"/>
    </row>
    <row r="39" spans="2:27" ht="11.5" x14ac:dyDescent="0.25">
      <c r="B39" s="189"/>
      <c r="C39" s="166" t="s">
        <v>87</v>
      </c>
      <c r="H39" s="187"/>
      <c r="I39" s="786"/>
      <c r="J39" s="787"/>
      <c r="K39" s="788"/>
      <c r="L39" s="786"/>
      <c r="M39" s="787"/>
      <c r="N39" s="788"/>
      <c r="O39" s="760">
        <f>+I39+L39</f>
        <v>0</v>
      </c>
      <c r="P39" s="761"/>
      <c r="Q39" s="762"/>
    </row>
    <row r="40" spans="2:27" ht="11.5" x14ac:dyDescent="0.25">
      <c r="B40" s="189"/>
      <c r="C40" s="166" t="s">
        <v>82</v>
      </c>
      <c r="H40" s="187"/>
      <c r="I40" s="786"/>
      <c r="J40" s="787"/>
      <c r="K40" s="788"/>
      <c r="L40" s="786"/>
      <c r="M40" s="787"/>
      <c r="N40" s="788"/>
      <c r="O40" s="760">
        <f>+I40+L40</f>
        <v>0</v>
      </c>
      <c r="P40" s="761"/>
      <c r="Q40" s="762"/>
    </row>
    <row r="41" spans="2:27" ht="11.5" x14ac:dyDescent="0.25">
      <c r="B41" s="286">
        <f>COUNTA('BVARI BUDGET'!C28:C37)</f>
        <v>0</v>
      </c>
      <c r="C41" s="190" t="str">
        <f>+'BVARI BUDGET'!AA5</f>
        <v>Director</v>
      </c>
      <c r="D41" s="208" t="str">
        <f>+'BVARI BUDGET'!AA6</f>
        <v>Deputy Director</v>
      </c>
      <c r="E41" s="191"/>
      <c r="F41" s="209" t="str">
        <f>+'BVARI BUDGET'!AA7</f>
        <v>Administrative Manager</v>
      </c>
      <c r="G41" s="192"/>
      <c r="H41" s="179">
        <f>12*SUM('BVARI BUDGET'!U28:U37)</f>
        <v>12</v>
      </c>
      <c r="I41" s="760">
        <f>SUM('BVARI BUDGET'!W28:W37)</f>
        <v>0</v>
      </c>
      <c r="J41" s="761"/>
      <c r="K41" s="762"/>
      <c r="L41" s="760">
        <f>SUM('BVARI BUDGET'!W60:W69)</f>
        <v>0</v>
      </c>
      <c r="M41" s="761"/>
      <c r="N41" s="762"/>
      <c r="O41" s="760">
        <f>+I41+L41</f>
        <v>0</v>
      </c>
      <c r="P41" s="761"/>
      <c r="Q41" s="762"/>
    </row>
    <row r="43" spans="2:27" ht="11.5" x14ac:dyDescent="0.25">
      <c r="B43" s="185">
        <f>SUM(B37:B42)</f>
        <v>0</v>
      </c>
      <c r="C43" s="167" t="s">
        <v>93</v>
      </c>
      <c r="N43" s="162" t="s">
        <v>94</v>
      </c>
      <c r="O43" s="783">
        <f>SUM(O37:Q42)</f>
        <v>0</v>
      </c>
      <c r="P43" s="784"/>
      <c r="Q43" s="785"/>
    </row>
    <row r="45" spans="2:27" ht="13" x14ac:dyDescent="0.25">
      <c r="N45" s="193" t="s">
        <v>95</v>
      </c>
      <c r="O45" s="789">
        <f>+O43+O32</f>
        <v>0</v>
      </c>
      <c r="P45" s="790"/>
      <c r="Q45" s="791"/>
    </row>
    <row r="48" spans="2:27" ht="13" x14ac:dyDescent="0.25">
      <c r="B48" s="247" t="s">
        <v>105</v>
      </c>
      <c r="C48" s="172"/>
      <c r="D48" s="180"/>
      <c r="E48" s="180"/>
      <c r="F48" s="181"/>
      <c r="G48" s="172"/>
      <c r="H48" s="182"/>
      <c r="I48" s="182"/>
      <c r="J48" s="182"/>
      <c r="K48" s="182"/>
      <c r="L48" s="182"/>
      <c r="M48" s="182"/>
      <c r="N48" s="182"/>
      <c r="O48" s="182"/>
      <c r="P48" s="182"/>
      <c r="Q48" s="182"/>
    </row>
    <row r="50" spans="1:35" ht="11.5" x14ac:dyDescent="0.25">
      <c r="B50" s="167" t="s">
        <v>106</v>
      </c>
      <c r="C50" s="166"/>
      <c r="D50" s="225"/>
      <c r="E50" s="225"/>
      <c r="F50" s="226"/>
      <c r="G50" s="166"/>
      <c r="H50" s="226"/>
      <c r="I50" s="166"/>
      <c r="J50" s="226"/>
      <c r="K50" s="166"/>
      <c r="L50" s="226"/>
      <c r="M50" s="166"/>
      <c r="N50" s="226"/>
      <c r="O50" s="171"/>
      <c r="P50" s="171" t="s">
        <v>75</v>
      </c>
      <c r="Q50" s="171"/>
      <c r="R50" s="226"/>
    </row>
    <row r="51" spans="1:35" ht="13.5" customHeight="1" x14ac:dyDescent="0.25">
      <c r="A51" s="5">
        <v>1</v>
      </c>
      <c r="B51" s="769"/>
      <c r="C51" s="803"/>
      <c r="D51" s="803"/>
      <c r="E51" s="803"/>
      <c r="F51" s="803"/>
      <c r="G51" s="803"/>
      <c r="H51" s="803"/>
      <c r="I51" s="803"/>
      <c r="J51" s="803"/>
      <c r="K51" s="803"/>
      <c r="L51" s="803"/>
      <c r="M51" s="770"/>
      <c r="N51" s="226"/>
      <c r="O51" s="760" t="str">
        <f>IFERROR(SUMPRODUCT(--('BVARI BUDGET'!$B81='BVARI BUDGET'!$AG$3),'BVARI BUDGET'!$W81),"")</f>
        <v/>
      </c>
      <c r="P51" s="761"/>
      <c r="Q51" s="762"/>
      <c r="R51" s="226"/>
    </row>
    <row r="52" spans="1:35" ht="11.5" x14ac:dyDescent="0.25">
      <c r="A52" s="5">
        <v>2</v>
      </c>
      <c r="B52" s="769"/>
      <c r="C52" s="803"/>
      <c r="D52" s="803"/>
      <c r="E52" s="803"/>
      <c r="F52" s="803"/>
      <c r="G52" s="803"/>
      <c r="H52" s="803"/>
      <c r="I52" s="803"/>
      <c r="J52" s="803"/>
      <c r="K52" s="803"/>
      <c r="L52" s="803"/>
      <c r="M52" s="770"/>
      <c r="N52" s="226"/>
      <c r="O52" s="760" t="str">
        <f>IFERROR(SUMPRODUCT(--('BVARI BUDGET'!$B82='BVARI BUDGET'!$AG$3),'BVARI BUDGET'!$W82),"")</f>
        <v/>
      </c>
      <c r="P52" s="761"/>
      <c r="Q52" s="762"/>
      <c r="R52" s="226"/>
    </row>
    <row r="53" spans="1:35" ht="11.5" x14ac:dyDescent="0.25">
      <c r="A53" s="5">
        <v>3</v>
      </c>
      <c r="B53" s="769"/>
      <c r="C53" s="803"/>
      <c r="D53" s="803"/>
      <c r="E53" s="803"/>
      <c r="F53" s="803"/>
      <c r="G53" s="803"/>
      <c r="H53" s="803"/>
      <c r="I53" s="803"/>
      <c r="J53" s="803"/>
      <c r="K53" s="803"/>
      <c r="L53" s="803"/>
      <c r="M53" s="770"/>
      <c r="N53" s="226"/>
      <c r="O53" s="760" t="str">
        <f>IFERROR(SUMPRODUCT(--('BVARI BUDGET'!$B83='BVARI BUDGET'!$AG$3),'BVARI BUDGET'!$W83),"")</f>
        <v/>
      </c>
      <c r="P53" s="761"/>
      <c r="Q53" s="762"/>
      <c r="R53" s="226"/>
    </row>
    <row r="54" spans="1:35" ht="11.5" x14ac:dyDescent="0.25">
      <c r="A54" s="5">
        <v>4</v>
      </c>
      <c r="B54" s="769"/>
      <c r="C54" s="803"/>
      <c r="D54" s="803"/>
      <c r="E54" s="803"/>
      <c r="F54" s="803"/>
      <c r="G54" s="803"/>
      <c r="H54" s="803"/>
      <c r="I54" s="803"/>
      <c r="J54" s="803"/>
      <c r="K54" s="803"/>
      <c r="L54" s="803"/>
      <c r="M54" s="770"/>
      <c r="N54" s="226"/>
      <c r="O54" s="760" t="str">
        <f>IFERROR(SUMPRODUCT(--('BVARI BUDGET'!$B84='BVARI BUDGET'!$AG$3),'BVARI BUDGET'!$W84),"")</f>
        <v/>
      </c>
      <c r="P54" s="761"/>
      <c r="Q54" s="762"/>
      <c r="R54" s="226"/>
    </row>
    <row r="55" spans="1:35" ht="11.5" x14ac:dyDescent="0.25">
      <c r="A55" s="5">
        <v>5</v>
      </c>
      <c r="B55" s="769"/>
      <c r="C55" s="803"/>
      <c r="D55" s="803"/>
      <c r="E55" s="803"/>
      <c r="F55" s="803"/>
      <c r="G55" s="803"/>
      <c r="H55" s="803"/>
      <c r="I55" s="803"/>
      <c r="J55" s="803"/>
      <c r="K55" s="803"/>
      <c r="L55" s="803"/>
      <c r="M55" s="770"/>
      <c r="N55" s="226"/>
      <c r="O55" s="760" t="str">
        <f>IFERROR(SUMPRODUCT(--('BVARI BUDGET'!$B85='BVARI BUDGET'!$AG$3),'BVARI BUDGET'!$W85),"")</f>
        <v/>
      </c>
      <c r="P55" s="761"/>
      <c r="Q55" s="762"/>
      <c r="R55" s="226"/>
    </row>
    <row r="56" spans="1:35" ht="11.5" x14ac:dyDescent="0.25">
      <c r="A56" s="5">
        <v>6</v>
      </c>
      <c r="B56" s="769"/>
      <c r="C56" s="803"/>
      <c r="D56" s="803"/>
      <c r="E56" s="803"/>
      <c r="F56" s="803"/>
      <c r="G56" s="803"/>
      <c r="H56" s="803"/>
      <c r="I56" s="803"/>
      <c r="J56" s="803"/>
      <c r="K56" s="803"/>
      <c r="L56" s="803"/>
      <c r="M56" s="770"/>
      <c r="N56" s="226"/>
      <c r="O56" s="760" t="str">
        <f>IFERROR(SUMPRODUCT(--('BVARI BUDGET'!$B86='BVARI BUDGET'!$AG$3),'BVARI BUDGET'!$W86),"")</f>
        <v/>
      </c>
      <c r="P56" s="761"/>
      <c r="Q56" s="762"/>
      <c r="R56" s="226"/>
    </row>
    <row r="57" spans="1:35" ht="11.5" x14ac:dyDescent="0.25">
      <c r="B57" s="166"/>
      <c r="C57" s="166"/>
      <c r="D57" s="225"/>
      <c r="E57" s="225"/>
      <c r="F57" s="226"/>
      <c r="G57" s="166"/>
      <c r="H57" s="226"/>
      <c r="I57" s="166"/>
      <c r="J57" s="226"/>
      <c r="K57" s="166"/>
      <c r="L57" s="226"/>
      <c r="M57" s="166"/>
      <c r="N57" s="226"/>
      <c r="O57" s="166"/>
      <c r="P57" s="226"/>
      <c r="Q57" s="166"/>
      <c r="R57" s="226"/>
    </row>
    <row r="58" spans="1:35" ht="13" x14ac:dyDescent="0.25">
      <c r="B58" s="166"/>
      <c r="C58" s="166"/>
      <c r="D58" s="225"/>
      <c r="E58" s="225"/>
      <c r="F58" s="226"/>
      <c r="G58" s="166"/>
      <c r="H58" s="226"/>
      <c r="I58" s="166"/>
      <c r="J58" s="226"/>
      <c r="K58" s="166"/>
      <c r="L58" s="226"/>
      <c r="M58" s="166"/>
      <c r="N58" s="193" t="s">
        <v>107</v>
      </c>
      <c r="O58" s="789">
        <f>SUM(O51:Q57)</f>
        <v>0</v>
      </c>
      <c r="P58" s="790"/>
      <c r="Q58" s="791"/>
      <c r="R58" s="226"/>
    </row>
    <row r="59" spans="1:35" ht="11.5" x14ac:dyDescent="0.25">
      <c r="B59" s="166"/>
      <c r="C59" s="166"/>
      <c r="D59" s="225"/>
      <c r="E59" s="225"/>
      <c r="F59" s="226"/>
      <c r="G59" s="166"/>
      <c r="H59" s="226"/>
      <c r="I59" s="166"/>
      <c r="J59" s="226"/>
      <c r="K59" s="166"/>
      <c r="L59" s="226"/>
      <c r="M59" s="166"/>
      <c r="N59" s="226"/>
      <c r="O59" s="166"/>
      <c r="P59" s="226"/>
      <c r="Q59" s="166"/>
      <c r="R59" s="226"/>
    </row>
    <row r="60" spans="1:35" ht="13" x14ac:dyDescent="0.25">
      <c r="B60" s="172" t="s">
        <v>108</v>
      </c>
      <c r="C60" s="172"/>
      <c r="D60" s="180"/>
      <c r="E60" s="180"/>
      <c r="F60" s="181"/>
      <c r="G60" s="172"/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226"/>
    </row>
    <row r="61" spans="1:35" ht="11.5" x14ac:dyDescent="0.25">
      <c r="R61" s="226"/>
    </row>
    <row r="62" spans="1:35" ht="11.5" x14ac:dyDescent="0.25">
      <c r="C62" s="166"/>
      <c r="D62" s="225"/>
      <c r="E62" s="225"/>
      <c r="F62" s="226"/>
      <c r="G62" s="166"/>
      <c r="H62" s="226"/>
      <c r="I62" s="166"/>
      <c r="J62" s="226"/>
      <c r="K62" s="166"/>
      <c r="L62" s="226"/>
      <c r="M62" s="166"/>
      <c r="N62" s="226"/>
      <c r="O62" s="171"/>
      <c r="P62" s="171" t="s">
        <v>75</v>
      </c>
      <c r="Q62" s="171"/>
      <c r="R62" s="226"/>
    </row>
    <row r="63" spans="1:35" ht="11.5" x14ac:dyDescent="0.25">
      <c r="B63" s="1">
        <v>1</v>
      </c>
      <c r="C63" s="166" t="s">
        <v>128</v>
      </c>
      <c r="D63" s="167"/>
      <c r="E63" s="167"/>
      <c r="F63" s="167"/>
      <c r="G63" s="167"/>
      <c r="H63" s="167"/>
      <c r="I63" s="167"/>
      <c r="J63" s="167"/>
      <c r="K63" s="167"/>
      <c r="L63" s="167"/>
      <c r="M63" s="167"/>
      <c r="N63" s="226"/>
      <c r="O63" s="760">
        <f>SUMPRODUCT(--('BVARI BUDGET'!$B$91:$B$112='BVARI BUDGET'!AG10),'BVARI BUDGET'!$W$91:$W$112)</f>
        <v>0</v>
      </c>
      <c r="P63" s="761"/>
      <c r="Q63" s="762"/>
      <c r="R63" s="226"/>
    </row>
    <row r="64" spans="1:35" s="2" customFormat="1" ht="13" x14ac:dyDescent="0.25">
      <c r="B64" s="1">
        <v>2</v>
      </c>
      <c r="C64" s="166" t="s">
        <v>129</v>
      </c>
      <c r="D64" s="225"/>
      <c r="E64" s="225"/>
      <c r="F64" s="226"/>
      <c r="G64" s="166"/>
      <c r="H64" s="226"/>
      <c r="I64" s="166"/>
      <c r="J64" s="226"/>
      <c r="K64" s="166"/>
      <c r="L64" s="226"/>
      <c r="M64" s="166"/>
      <c r="N64" s="193"/>
      <c r="O64" s="760">
        <f>SUMPRODUCT(--('BVARI BUDGET'!$B$91:$B$112='BVARI BUDGET'!AG11),'BVARI BUDGET'!$W$91:$W$112)</f>
        <v>0</v>
      </c>
      <c r="P64" s="761"/>
      <c r="Q64" s="762"/>
      <c r="R64" s="226"/>
      <c r="S64" s="1"/>
      <c r="T64" s="1"/>
      <c r="U64" s="1"/>
      <c r="V64" s="4"/>
      <c r="W64" s="4"/>
      <c r="X64" s="4"/>
      <c r="Y64" s="4"/>
      <c r="Z64" s="4"/>
      <c r="AA64" s="4"/>
      <c r="AB64" s="1"/>
      <c r="AC64" s="1"/>
      <c r="AD64" s="1"/>
      <c r="AE64" s="1"/>
      <c r="AF64" s="1"/>
      <c r="AG64" s="1"/>
      <c r="AH64" s="1"/>
      <c r="AI64" s="1"/>
    </row>
    <row r="65" spans="1:35" s="2" customFormat="1" ht="11.5" x14ac:dyDescent="0.25">
      <c r="A65" s="1"/>
      <c r="B65" s="166"/>
      <c r="C65" s="166"/>
      <c r="D65" s="225"/>
      <c r="E65" s="225"/>
      <c r="F65" s="226"/>
      <c r="G65" s="166"/>
      <c r="H65" s="226"/>
      <c r="I65" s="166"/>
      <c r="J65" s="226"/>
      <c r="K65" s="166"/>
      <c r="L65" s="226"/>
      <c r="M65" s="166"/>
      <c r="N65" s="226"/>
      <c r="O65" s="166"/>
      <c r="P65" s="226"/>
      <c r="Q65" s="166"/>
      <c r="R65" s="226"/>
      <c r="S65" s="1"/>
      <c r="T65" s="1"/>
      <c r="U65" s="1"/>
      <c r="V65" s="4"/>
      <c r="W65" s="4"/>
      <c r="X65" s="4"/>
      <c r="Y65" s="4"/>
      <c r="Z65" s="4"/>
      <c r="AA65" s="4"/>
      <c r="AB65" s="1"/>
      <c r="AC65" s="1"/>
      <c r="AD65" s="1"/>
      <c r="AE65" s="1"/>
      <c r="AF65" s="1"/>
      <c r="AG65" s="1"/>
      <c r="AH65" s="1"/>
      <c r="AI65" s="1"/>
    </row>
    <row r="66" spans="1:35" s="2" customFormat="1" ht="13" x14ac:dyDescent="0.25">
      <c r="A66" s="1"/>
      <c r="B66" s="227"/>
      <c r="C66" s="227"/>
      <c r="D66" s="225"/>
      <c r="E66" s="225"/>
      <c r="F66" s="226"/>
      <c r="G66" s="166"/>
      <c r="H66" s="226"/>
      <c r="I66" s="166"/>
      <c r="J66" s="226"/>
      <c r="K66" s="166"/>
      <c r="L66" s="226"/>
      <c r="M66" s="166"/>
      <c r="N66" s="193" t="s">
        <v>109</v>
      </c>
      <c r="O66" s="783">
        <f>SUM(O63:Q64)</f>
        <v>0</v>
      </c>
      <c r="P66" s="784"/>
      <c r="Q66" s="785"/>
      <c r="R66" s="226"/>
      <c r="S66" s="1"/>
      <c r="T66" s="1"/>
      <c r="U66" s="1"/>
      <c r="V66" s="4"/>
      <c r="W66" s="4"/>
      <c r="X66" s="4"/>
      <c r="Y66" s="4"/>
      <c r="Z66" s="4"/>
      <c r="AA66" s="4"/>
      <c r="AB66" s="1"/>
      <c r="AC66" s="1"/>
      <c r="AD66" s="1"/>
      <c r="AE66" s="1"/>
      <c r="AF66" s="1"/>
      <c r="AG66" s="1"/>
      <c r="AH66" s="1"/>
      <c r="AI66" s="1"/>
    </row>
    <row r="67" spans="1:35" s="2" customFormat="1" ht="11.5" x14ac:dyDescent="0.25">
      <c r="A67" s="1"/>
      <c r="B67" s="227"/>
      <c r="C67" s="227"/>
      <c r="D67" s="225"/>
      <c r="E67" s="225"/>
      <c r="F67" s="226"/>
      <c r="G67" s="166"/>
      <c r="H67" s="226"/>
      <c r="I67" s="166"/>
      <c r="J67" s="226"/>
      <c r="K67" s="166"/>
      <c r="L67" s="226"/>
      <c r="M67" s="166"/>
      <c r="N67" s="226"/>
      <c r="O67" s="166"/>
      <c r="P67" s="226"/>
      <c r="Q67" s="166"/>
      <c r="R67" s="226"/>
      <c r="S67" s="1"/>
      <c r="T67" s="1"/>
      <c r="U67" s="1"/>
      <c r="V67" s="4"/>
      <c r="W67" s="4"/>
      <c r="X67" s="4"/>
      <c r="Y67" s="4"/>
      <c r="Z67" s="4"/>
      <c r="AA67" s="4"/>
      <c r="AB67" s="1"/>
      <c r="AC67" s="1"/>
      <c r="AD67" s="1"/>
      <c r="AE67" s="1"/>
      <c r="AF67" s="1"/>
      <c r="AG67" s="1"/>
      <c r="AH67" s="1"/>
      <c r="AI67" s="1"/>
    </row>
    <row r="68" spans="1:35" s="2" customFormat="1" ht="13" x14ac:dyDescent="0.25">
      <c r="A68" s="1"/>
      <c r="B68" s="172" t="s">
        <v>112</v>
      </c>
      <c r="C68" s="172"/>
      <c r="D68" s="180"/>
      <c r="E68" s="180"/>
      <c r="F68" s="181"/>
      <c r="G68" s="172"/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226"/>
      <c r="S68" s="1"/>
      <c r="T68" s="1"/>
      <c r="U68" s="1"/>
      <c r="V68" s="4"/>
      <c r="W68" s="4"/>
      <c r="X68" s="4"/>
      <c r="Y68" s="4"/>
      <c r="Z68" s="4"/>
      <c r="AA68" s="4"/>
      <c r="AB68" s="1"/>
      <c r="AC68" s="1"/>
      <c r="AD68" s="1"/>
      <c r="AE68" s="1"/>
      <c r="AF68" s="1"/>
      <c r="AG68" s="1"/>
      <c r="AH68" s="1"/>
      <c r="AI68" s="1"/>
    </row>
    <row r="69" spans="1:35" s="2" customFormat="1" ht="11.5" x14ac:dyDescent="0.25">
      <c r="A69" s="1"/>
      <c r="B69" s="1"/>
      <c r="C69" s="1"/>
      <c r="F69" s="3"/>
      <c r="G69" s="1"/>
      <c r="H69" s="3"/>
      <c r="I69" s="1"/>
      <c r="J69" s="3"/>
      <c r="K69" s="1"/>
      <c r="L69" s="3"/>
      <c r="M69" s="1"/>
      <c r="N69" s="3"/>
      <c r="O69" s="1"/>
      <c r="P69" s="3"/>
      <c r="Q69" s="1"/>
      <c r="R69" s="226"/>
      <c r="S69" s="1"/>
      <c r="T69" s="1"/>
      <c r="U69" s="1"/>
      <c r="V69" s="4"/>
      <c r="W69" s="4"/>
      <c r="X69" s="4"/>
      <c r="Y69" s="4"/>
      <c r="Z69" s="4"/>
      <c r="AA69" s="4"/>
      <c r="AB69" s="1"/>
      <c r="AC69" s="1"/>
      <c r="AD69" s="1"/>
      <c r="AE69" s="1"/>
      <c r="AF69" s="1"/>
      <c r="AG69" s="1"/>
      <c r="AH69" s="1"/>
      <c r="AI69" s="1"/>
    </row>
    <row r="70" spans="1:35" s="2" customFormat="1" ht="11.5" x14ac:dyDescent="0.25">
      <c r="A70" s="1"/>
      <c r="B70" s="1"/>
      <c r="C70" s="232" t="s">
        <v>110</v>
      </c>
      <c r="D70" s="225"/>
      <c r="E70" s="225"/>
      <c r="F70" s="226"/>
      <c r="G70" s="166"/>
      <c r="H70" s="226"/>
      <c r="I70" s="166"/>
      <c r="J70" s="226"/>
      <c r="K70" s="166"/>
      <c r="L70" s="226"/>
      <c r="M70" s="166"/>
      <c r="N70" s="226"/>
      <c r="O70" s="171"/>
      <c r="Q70" s="171"/>
      <c r="R70" s="226"/>
      <c r="S70" s="1"/>
      <c r="T70" s="1"/>
      <c r="U70" s="1"/>
      <c r="V70" s="4"/>
      <c r="W70" s="4"/>
      <c r="X70" s="4"/>
      <c r="Y70" s="4"/>
      <c r="Z70" s="4"/>
      <c r="AA70" s="4"/>
      <c r="AB70" s="1"/>
      <c r="AC70" s="1"/>
      <c r="AD70" s="1"/>
      <c r="AE70" s="1"/>
      <c r="AF70" s="1"/>
      <c r="AG70" s="1"/>
      <c r="AH70" s="1"/>
      <c r="AI70" s="1"/>
    </row>
    <row r="71" spans="1:35" s="2" customFormat="1" ht="11.5" x14ac:dyDescent="0.25">
      <c r="A71" s="1"/>
      <c r="B71" s="1"/>
      <c r="C71" s="232"/>
      <c r="D71" s="225"/>
      <c r="E71" s="225"/>
      <c r="F71" s="226"/>
      <c r="G71" s="166"/>
      <c r="H71" s="226"/>
      <c r="I71" s="166"/>
      <c r="J71" s="226"/>
      <c r="K71" s="166"/>
      <c r="L71" s="226"/>
      <c r="M71" s="166"/>
      <c r="N71" s="226"/>
      <c r="O71" s="171"/>
      <c r="P71" s="171" t="s">
        <v>75</v>
      </c>
      <c r="Q71" s="171"/>
      <c r="R71" s="226"/>
      <c r="S71" s="1"/>
      <c r="T71" s="1"/>
      <c r="U71" s="1"/>
      <c r="V71" s="4"/>
      <c r="W71" s="4"/>
      <c r="X71" s="4"/>
      <c r="Y71" s="4"/>
      <c r="Z71" s="4"/>
      <c r="AA71" s="4"/>
      <c r="AB71" s="1"/>
      <c r="AC71" s="1"/>
      <c r="AD71" s="1"/>
      <c r="AE71" s="1"/>
      <c r="AF71" s="1"/>
      <c r="AG71" s="1"/>
      <c r="AH71" s="1"/>
      <c r="AI71" s="1"/>
    </row>
    <row r="72" spans="1:35" s="2" customFormat="1" ht="11.5" x14ac:dyDescent="0.25">
      <c r="A72" s="1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226"/>
      <c r="O72" s="786"/>
      <c r="P72" s="787"/>
      <c r="Q72" s="788"/>
      <c r="R72" s="226"/>
      <c r="S72" s="1"/>
      <c r="T72" s="1"/>
      <c r="U72" s="1"/>
      <c r="V72" s="4"/>
      <c r="W72" s="4"/>
      <c r="X72" s="4"/>
      <c r="Y72" s="4"/>
      <c r="Z72" s="4"/>
      <c r="AA72" s="4"/>
      <c r="AB72" s="1"/>
      <c r="AC72" s="1"/>
      <c r="AD72" s="1"/>
      <c r="AE72" s="1"/>
      <c r="AF72" s="1"/>
      <c r="AG72" s="1"/>
      <c r="AH72" s="1"/>
      <c r="AI72" s="1"/>
    </row>
    <row r="73" spans="1:35" s="2" customFormat="1" ht="11.5" x14ac:dyDescent="0.25">
      <c r="A73" s="1"/>
      <c r="B73" s="166"/>
      <c r="C73" s="166"/>
      <c r="D73" s="225"/>
      <c r="E73" s="225"/>
      <c r="F73" s="226"/>
      <c r="G73" s="166"/>
      <c r="H73" s="226"/>
      <c r="I73" s="166"/>
      <c r="J73" s="226"/>
      <c r="K73" s="166"/>
      <c r="L73" s="226"/>
      <c r="M73" s="166"/>
      <c r="N73" s="226"/>
      <c r="O73" s="166"/>
      <c r="P73" s="226"/>
      <c r="Q73" s="166"/>
      <c r="R73" s="226"/>
      <c r="S73" s="1"/>
      <c r="T73" s="1"/>
      <c r="U73" s="1"/>
      <c r="V73" s="4"/>
      <c r="W73" s="4"/>
      <c r="X73" s="4"/>
      <c r="Y73" s="4"/>
      <c r="Z73" s="4"/>
      <c r="AA73" s="4"/>
      <c r="AB73" s="1"/>
      <c r="AC73" s="1"/>
      <c r="AD73" s="1"/>
      <c r="AE73" s="1"/>
      <c r="AF73" s="1"/>
      <c r="AG73" s="1"/>
      <c r="AH73" s="1"/>
      <c r="AI73" s="1"/>
    </row>
    <row r="74" spans="1:35" s="2" customFormat="1" ht="13" x14ac:dyDescent="0.25">
      <c r="A74" s="1"/>
      <c r="B74" s="227"/>
      <c r="C74" s="227"/>
      <c r="D74" s="225"/>
      <c r="E74" s="225"/>
      <c r="F74" s="226"/>
      <c r="G74" s="166"/>
      <c r="H74" s="226"/>
      <c r="I74" s="166"/>
      <c r="J74" s="226"/>
      <c r="K74" s="166"/>
      <c r="L74" s="226"/>
      <c r="M74" s="166"/>
      <c r="N74" s="193" t="s">
        <v>111</v>
      </c>
      <c r="O74" s="783">
        <f>SUM(O72:Q72)</f>
        <v>0</v>
      </c>
      <c r="P74" s="784"/>
      <c r="Q74" s="785"/>
      <c r="R74" s="226"/>
      <c r="S74" s="1"/>
      <c r="T74" s="1"/>
      <c r="U74" s="1"/>
      <c r="V74" s="4"/>
      <c r="W74" s="4"/>
      <c r="X74" s="4"/>
      <c r="Y74" s="4"/>
      <c r="Z74" s="4"/>
      <c r="AA74" s="4"/>
      <c r="AB74" s="1"/>
      <c r="AC74" s="1"/>
      <c r="AD74" s="1"/>
      <c r="AE74" s="1"/>
      <c r="AF74" s="1"/>
      <c r="AG74" s="1"/>
      <c r="AH74" s="1"/>
      <c r="AI74" s="1"/>
    </row>
    <row r="75" spans="1:35" s="2" customFormat="1" ht="11.5" x14ac:dyDescent="0.25">
      <c r="A75" s="1"/>
      <c r="B75" s="227"/>
      <c r="C75" s="227"/>
      <c r="D75" s="225"/>
      <c r="E75" s="225"/>
      <c r="F75" s="226"/>
      <c r="G75" s="166"/>
      <c r="H75" s="226"/>
      <c r="I75" s="166"/>
      <c r="J75" s="226"/>
      <c r="K75" s="166"/>
      <c r="L75" s="226"/>
      <c r="M75" s="166"/>
      <c r="N75" s="226"/>
      <c r="O75" s="166"/>
      <c r="P75" s="226"/>
      <c r="Q75" s="166"/>
      <c r="R75" s="226"/>
      <c r="S75" s="1"/>
      <c r="T75" s="1"/>
      <c r="U75" s="1"/>
      <c r="V75" s="4"/>
      <c r="W75" s="4"/>
      <c r="X75" s="4"/>
      <c r="Y75" s="4"/>
      <c r="Z75" s="4"/>
      <c r="AA75" s="4"/>
      <c r="AB75" s="1"/>
      <c r="AC75" s="1"/>
      <c r="AD75" s="1"/>
      <c r="AE75" s="1"/>
      <c r="AF75" s="1"/>
      <c r="AG75" s="1"/>
      <c r="AH75" s="1"/>
      <c r="AI75" s="1"/>
    </row>
    <row r="76" spans="1:35" ht="13" x14ac:dyDescent="0.25">
      <c r="B76" s="172" t="s">
        <v>113</v>
      </c>
      <c r="C76" s="172"/>
      <c r="D76" s="180"/>
      <c r="E76" s="180"/>
      <c r="F76" s="181"/>
      <c r="G76" s="172"/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226"/>
    </row>
    <row r="77" spans="1:35" ht="11.5" x14ac:dyDescent="0.25">
      <c r="R77" s="226"/>
    </row>
    <row r="78" spans="1:35" ht="11.5" x14ac:dyDescent="0.25">
      <c r="C78" s="166"/>
      <c r="D78" s="225"/>
      <c r="E78" s="225"/>
      <c r="F78" s="226"/>
      <c r="G78" s="166"/>
      <c r="H78" s="226"/>
      <c r="I78" s="166"/>
      <c r="J78" s="226"/>
      <c r="K78" s="166"/>
      <c r="L78" s="226"/>
      <c r="M78" s="166"/>
      <c r="N78" s="226"/>
      <c r="O78" s="171"/>
      <c r="P78" s="171" t="s">
        <v>75</v>
      </c>
      <c r="Q78" s="171"/>
      <c r="R78" s="226"/>
    </row>
    <row r="79" spans="1:35" ht="11.5" x14ac:dyDescent="0.25">
      <c r="B79" s="1">
        <v>1</v>
      </c>
      <c r="C79" s="233" t="s">
        <v>120</v>
      </c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226"/>
      <c r="O79" s="760">
        <f>SUMPRODUCT(--('BVARI BUDGET'!$B$91:$B$112='BVARI BUDGET'!AG7),'BVARI BUDGET'!$W$91:$W$112)</f>
        <v>0</v>
      </c>
      <c r="P79" s="761"/>
      <c r="Q79" s="762"/>
      <c r="R79" s="226"/>
    </row>
    <row r="80" spans="1:35" s="2" customFormat="1" ht="13" x14ac:dyDescent="0.25">
      <c r="B80" s="1">
        <v>2</v>
      </c>
      <c r="C80" s="233" t="s">
        <v>121</v>
      </c>
      <c r="D80" s="225"/>
      <c r="E80" s="225"/>
      <c r="F80" s="226"/>
      <c r="G80" s="166"/>
      <c r="H80" s="226"/>
      <c r="I80" s="166"/>
      <c r="J80" s="226"/>
      <c r="K80" s="166"/>
      <c r="L80" s="226"/>
      <c r="M80" s="166"/>
      <c r="N80" s="193"/>
      <c r="O80" s="760">
        <f>SUMPRODUCT(--('BVARI BUDGET'!$B$91:$B$112='BVARI BUDGET'!AG8),'BVARI BUDGET'!$W$91:$W$112)</f>
        <v>0</v>
      </c>
      <c r="P80" s="761"/>
      <c r="Q80" s="762"/>
      <c r="R80" s="226"/>
      <c r="S80" s="1"/>
      <c r="T80" s="1"/>
      <c r="U80" s="1"/>
      <c r="V80" s="4"/>
      <c r="W80" s="4"/>
      <c r="X80" s="4"/>
      <c r="Y80" s="4"/>
      <c r="Z80" s="4"/>
      <c r="AA80" s="4"/>
      <c r="AB80" s="1"/>
      <c r="AC80" s="1"/>
      <c r="AD80" s="1"/>
      <c r="AE80" s="1"/>
      <c r="AF80" s="1"/>
      <c r="AG80" s="1"/>
      <c r="AH80" s="1"/>
      <c r="AI80" s="1"/>
    </row>
    <row r="81" spans="1:35" s="2" customFormat="1" ht="11.5" x14ac:dyDescent="0.25">
      <c r="B81" s="1">
        <v>3</v>
      </c>
      <c r="C81" s="233" t="s">
        <v>122</v>
      </c>
      <c r="D81" s="225"/>
      <c r="E81" s="225"/>
      <c r="F81" s="226"/>
      <c r="G81" s="166"/>
      <c r="H81" s="226"/>
      <c r="I81" s="166"/>
      <c r="J81" s="226"/>
      <c r="K81" s="166"/>
      <c r="L81" s="226"/>
      <c r="M81" s="166"/>
      <c r="N81" s="226"/>
      <c r="O81" s="760">
        <f>SUMPRODUCT(--('BVARI BUDGET'!$B$91:$B$112='BVARI BUDGET'!AG9),'BVARI BUDGET'!$W$91:$W$112)</f>
        <v>0</v>
      </c>
      <c r="P81" s="761"/>
      <c r="Q81" s="762"/>
      <c r="R81" s="226"/>
      <c r="S81" s="1"/>
      <c r="T81" s="1"/>
      <c r="U81" s="1"/>
      <c r="V81" s="4"/>
      <c r="W81" s="4"/>
      <c r="X81" s="4"/>
      <c r="Y81" s="4"/>
      <c r="Z81" s="4"/>
      <c r="AA81" s="4"/>
      <c r="AB81" s="1"/>
      <c r="AC81" s="1"/>
      <c r="AD81" s="1"/>
      <c r="AE81" s="1"/>
      <c r="AF81" s="1"/>
      <c r="AG81" s="1"/>
      <c r="AH81" s="1"/>
      <c r="AI81" s="1"/>
    </row>
    <row r="82" spans="1:35" s="2" customFormat="1" ht="11.5" x14ac:dyDescent="0.25">
      <c r="B82" s="1">
        <v>4</v>
      </c>
      <c r="C82" s="227" t="s">
        <v>123</v>
      </c>
      <c r="D82" s="225"/>
      <c r="E82" s="225"/>
      <c r="F82" s="226"/>
      <c r="G82" s="166"/>
      <c r="H82" s="226"/>
      <c r="I82" s="166"/>
      <c r="J82" s="226"/>
      <c r="K82" s="166"/>
      <c r="L82" s="226"/>
      <c r="M82" s="166"/>
      <c r="O82" s="760">
        <f>SUMPRODUCT(--('BVARI BUDGET'!$B$91:$B$112='BVARI BUDGET'!AG12),'BVARI BUDGET'!$W$91:$W$112)</f>
        <v>0</v>
      </c>
      <c r="P82" s="761"/>
      <c r="Q82" s="762"/>
      <c r="R82" s="226"/>
      <c r="S82" s="1"/>
      <c r="T82" s="1"/>
      <c r="U82" s="1"/>
      <c r="V82" s="4"/>
      <c r="W82" s="4"/>
      <c r="X82" s="4"/>
      <c r="Y82" s="4"/>
      <c r="Z82" s="4"/>
      <c r="AA82" s="4"/>
      <c r="AB82" s="1"/>
      <c r="AC82" s="1"/>
      <c r="AD82" s="1"/>
      <c r="AE82" s="1"/>
      <c r="AF82" s="1"/>
      <c r="AG82" s="1"/>
      <c r="AH82" s="1"/>
      <c r="AI82" s="1"/>
    </row>
    <row r="83" spans="1:35" s="2" customFormat="1" ht="11.5" x14ac:dyDescent="0.25">
      <c r="B83" s="1">
        <v>5</v>
      </c>
      <c r="C83" s="227" t="s">
        <v>124</v>
      </c>
      <c r="D83" s="225"/>
      <c r="E83" s="225"/>
      <c r="F83" s="226"/>
      <c r="G83" s="166"/>
      <c r="H83" s="226"/>
      <c r="I83" s="166"/>
      <c r="J83" s="226"/>
      <c r="K83" s="166"/>
      <c r="L83" s="226"/>
      <c r="M83" s="166"/>
      <c r="N83" s="226"/>
      <c r="O83" s="760">
        <f>+'BVARI BUDGET'!W187</f>
        <v>0</v>
      </c>
      <c r="P83" s="761"/>
      <c r="Q83" s="762"/>
      <c r="R83" s="226"/>
      <c r="S83" s="1"/>
      <c r="T83" s="1"/>
      <c r="U83" s="1"/>
      <c r="V83" s="4"/>
      <c r="W83" s="4"/>
      <c r="X83" s="4"/>
      <c r="Y83" s="4"/>
      <c r="Z83" s="4"/>
      <c r="AA83" s="4"/>
      <c r="AB83" s="1"/>
      <c r="AC83" s="1"/>
      <c r="AD83" s="1"/>
      <c r="AE83" s="1"/>
      <c r="AF83" s="1"/>
      <c r="AG83" s="1"/>
      <c r="AH83" s="1"/>
      <c r="AI83" s="1"/>
    </row>
    <row r="84" spans="1:35" s="2" customFormat="1" ht="11.5" x14ac:dyDescent="0.25">
      <c r="B84" s="1">
        <v>6</v>
      </c>
      <c r="C84" s="227" t="s">
        <v>125</v>
      </c>
      <c r="D84" s="225"/>
      <c r="E84" s="225"/>
      <c r="F84" s="226"/>
      <c r="G84" s="166"/>
      <c r="H84" s="226"/>
      <c r="I84" s="166"/>
      <c r="J84" s="226"/>
      <c r="K84" s="166"/>
      <c r="L84" s="226"/>
      <c r="M84" s="166"/>
      <c r="N84" s="226"/>
      <c r="O84" s="760">
        <f>SUMPRODUCT(--('BVARI BUDGET'!$B$91:$B$112='BVARI BUDGET'!AG13),'BVARI BUDGET'!$W$91:$W$112)</f>
        <v>0</v>
      </c>
      <c r="P84" s="761"/>
      <c r="Q84" s="762"/>
      <c r="R84" s="226"/>
      <c r="S84" s="1"/>
      <c r="T84" s="1"/>
      <c r="U84" s="1"/>
      <c r="V84" s="4"/>
      <c r="W84" s="4"/>
      <c r="X84" s="4"/>
      <c r="Y84" s="4"/>
      <c r="Z84" s="4"/>
      <c r="AA84" s="4"/>
      <c r="AB84" s="1"/>
      <c r="AC84" s="1"/>
      <c r="AD84" s="1"/>
      <c r="AE84" s="1"/>
      <c r="AF84" s="1"/>
      <c r="AG84" s="1"/>
      <c r="AH84" s="1"/>
      <c r="AI84" s="1"/>
    </row>
    <row r="85" spans="1:35" s="2" customFormat="1" ht="11.5" x14ac:dyDescent="0.25">
      <c r="B85" s="1">
        <v>7</v>
      </c>
      <c r="C85" s="227" t="s">
        <v>126</v>
      </c>
      <c r="D85" s="225"/>
      <c r="E85" s="225"/>
      <c r="F85" s="226"/>
      <c r="G85" s="166"/>
      <c r="H85" s="226"/>
      <c r="I85" s="166"/>
      <c r="J85" s="226"/>
      <c r="K85" s="166"/>
      <c r="L85" s="226"/>
      <c r="M85" s="166"/>
      <c r="N85" s="226"/>
      <c r="O85" s="760">
        <f>SUMPRODUCT(--('BVARI BUDGET'!$B$91:$B$112='BVARI BUDGET'!AG14),'BVARI BUDGET'!$W$91:$W$112)</f>
        <v>0</v>
      </c>
      <c r="P85" s="761"/>
      <c r="Q85" s="762"/>
      <c r="R85" s="226"/>
      <c r="S85" s="1"/>
      <c r="T85" s="1"/>
      <c r="U85" s="1"/>
      <c r="V85" s="4"/>
      <c r="W85" s="4"/>
      <c r="X85" s="4"/>
      <c r="Y85" s="4"/>
      <c r="Z85" s="4"/>
      <c r="AA85" s="4"/>
      <c r="AB85" s="1"/>
      <c r="AC85" s="1"/>
      <c r="AD85" s="1"/>
      <c r="AE85" s="1"/>
      <c r="AF85" s="1"/>
      <c r="AG85" s="1"/>
      <c r="AH85" s="1"/>
      <c r="AI85" s="1"/>
    </row>
    <row r="86" spans="1:35" s="2" customFormat="1" ht="11.5" x14ac:dyDescent="0.25">
      <c r="B86" s="1">
        <v>8</v>
      </c>
      <c r="C86" s="350" t="str">
        <f>+'BVARI BUDGET'!AG4</f>
        <v>Contractual Services</v>
      </c>
      <c r="D86" s="225"/>
      <c r="E86" s="225"/>
      <c r="F86" s="226"/>
      <c r="G86" s="166"/>
      <c r="H86" s="226"/>
      <c r="I86" s="166"/>
      <c r="J86" s="226"/>
      <c r="K86" s="166"/>
      <c r="L86" s="226"/>
      <c r="M86" s="166"/>
      <c r="N86" s="226"/>
      <c r="O86" s="760">
        <f>SUMPRODUCT(--('BVARI BUDGET'!$B$91:$B$112='BVARI BUDGET'!AG4),'BVARI BUDGET'!$W$91:$W$112)+SUMPRODUCT(--('BVARI BUDGET'!$B$81:$B$86='BVARI BUDGET'!AG4),'BVARI BUDGET'!$W$81:$W$86)</f>
        <v>0</v>
      </c>
      <c r="P86" s="761"/>
      <c r="Q86" s="762"/>
      <c r="R86" s="226"/>
      <c r="S86" s="1"/>
      <c r="T86" s="1"/>
      <c r="U86" s="1"/>
      <c r="V86" s="4"/>
      <c r="W86" s="4"/>
      <c r="X86" s="4"/>
      <c r="Y86" s="4"/>
      <c r="Z86" s="4"/>
      <c r="AA86" s="4"/>
      <c r="AB86" s="1"/>
      <c r="AC86" s="1"/>
      <c r="AD86" s="1"/>
      <c r="AE86" s="1"/>
      <c r="AF86" s="1"/>
      <c r="AG86" s="1"/>
      <c r="AH86" s="1"/>
      <c r="AI86" s="1"/>
    </row>
    <row r="87" spans="1:35" s="2" customFormat="1" ht="11.5" x14ac:dyDescent="0.25">
      <c r="B87" s="1">
        <v>9</v>
      </c>
      <c r="C87" s="350">
        <f>+'BVARI BUDGET'!AG5</f>
        <v>0</v>
      </c>
      <c r="D87" s="225"/>
      <c r="E87" s="225"/>
      <c r="F87" s="226"/>
      <c r="G87" s="166"/>
      <c r="H87" s="226"/>
      <c r="I87" s="166"/>
      <c r="J87" s="226"/>
      <c r="K87" s="166"/>
      <c r="L87" s="226"/>
      <c r="M87" s="166"/>
      <c r="N87" s="226"/>
      <c r="O87" s="760">
        <f>SUMPRODUCT(--('BVARI BUDGET'!$B$91:$B$112='BVARI BUDGET'!AG5),'BVARI BUDGET'!$W$91:$W$112)+SUMPRODUCT(--('BVARI BUDGET'!$B$81:$B$86='BVARI BUDGET'!AG5),'BVARI BUDGET'!$W$81:$W$86)</f>
        <v>0</v>
      </c>
      <c r="P87" s="761"/>
      <c r="Q87" s="762"/>
      <c r="R87" s="226"/>
      <c r="S87" s="1"/>
      <c r="T87" s="1"/>
      <c r="U87" s="1"/>
      <c r="V87" s="4"/>
      <c r="W87" s="4"/>
      <c r="X87" s="4"/>
      <c r="Y87" s="4"/>
      <c r="Z87" s="4"/>
      <c r="AA87" s="4"/>
      <c r="AB87" s="1"/>
      <c r="AC87" s="1"/>
      <c r="AD87" s="1"/>
      <c r="AE87" s="1"/>
      <c r="AF87" s="1"/>
      <c r="AG87" s="1"/>
      <c r="AH87" s="1"/>
      <c r="AI87" s="1"/>
    </row>
    <row r="88" spans="1:35" s="2" customFormat="1" ht="11.5" x14ac:dyDescent="0.25">
      <c r="B88" s="1">
        <v>10</v>
      </c>
      <c r="C88" s="350">
        <f>+'BVARI BUDGET'!AG6</f>
        <v>0</v>
      </c>
      <c r="D88" s="225"/>
      <c r="E88" s="225"/>
      <c r="F88" s="226"/>
      <c r="G88" s="166"/>
      <c r="H88" s="226"/>
      <c r="I88" s="166"/>
      <c r="J88" s="226"/>
      <c r="K88" s="166"/>
      <c r="L88" s="226"/>
      <c r="M88" s="166"/>
      <c r="N88" s="226"/>
      <c r="O88" s="760">
        <f>SUMPRODUCT(--('BVARI BUDGET'!$B$91:$B$112='BVARI BUDGET'!AG6),'BVARI BUDGET'!$W$91:$W$112)+SUMPRODUCT(--('BVARI BUDGET'!$B$81:$B$86='BVARI BUDGET'!AG6),'BVARI BUDGET'!$W$81:$W$86)</f>
        <v>0</v>
      </c>
      <c r="P88" s="761"/>
      <c r="Q88" s="762"/>
      <c r="R88" s="226"/>
      <c r="S88" s="1"/>
      <c r="T88" s="1"/>
      <c r="U88" s="1"/>
      <c r="V88" s="4"/>
      <c r="W88" s="4"/>
      <c r="X88" s="4"/>
      <c r="Y88" s="4"/>
      <c r="Z88" s="4"/>
      <c r="AA88" s="4"/>
      <c r="AB88" s="1"/>
      <c r="AC88" s="1"/>
      <c r="AD88" s="1"/>
      <c r="AE88" s="1"/>
      <c r="AF88" s="1"/>
      <c r="AG88" s="1"/>
      <c r="AH88" s="1"/>
      <c r="AI88" s="1"/>
    </row>
    <row r="89" spans="1:35" s="2" customFormat="1" ht="11.5" x14ac:dyDescent="0.25">
      <c r="A89" s="1"/>
      <c r="B89" s="227"/>
      <c r="C89" s="227"/>
      <c r="D89" s="225"/>
      <c r="E89" s="225"/>
      <c r="F89" s="226"/>
      <c r="G89" s="166"/>
      <c r="H89" s="226"/>
      <c r="I89" s="166"/>
      <c r="J89" s="226"/>
      <c r="K89" s="166"/>
      <c r="L89" s="226"/>
      <c r="M89" s="166"/>
      <c r="O89" s="166"/>
      <c r="P89" s="226"/>
      <c r="Q89" s="166"/>
      <c r="R89" s="226"/>
      <c r="S89" s="1"/>
      <c r="T89" s="1"/>
      <c r="U89" s="1"/>
      <c r="V89" s="4"/>
      <c r="W89" s="4"/>
      <c r="X89" s="4"/>
      <c r="Y89" s="4"/>
      <c r="Z89" s="4"/>
      <c r="AA89" s="4"/>
      <c r="AB89" s="1"/>
      <c r="AC89" s="1"/>
      <c r="AD89" s="1"/>
      <c r="AE89" s="1"/>
      <c r="AF89" s="1"/>
      <c r="AG89" s="1"/>
      <c r="AH89" s="1"/>
      <c r="AI89" s="1"/>
    </row>
    <row r="90" spans="1:35" s="2" customFormat="1" ht="13" x14ac:dyDescent="0.25">
      <c r="A90" s="1"/>
      <c r="B90" s="227"/>
      <c r="C90" s="227"/>
      <c r="D90" s="225"/>
      <c r="E90" s="225"/>
      <c r="F90" s="226"/>
      <c r="G90" s="166"/>
      <c r="H90" s="226"/>
      <c r="I90" s="166"/>
      <c r="J90" s="226"/>
      <c r="K90" s="166"/>
      <c r="L90" s="226"/>
      <c r="M90" s="166"/>
      <c r="N90" s="193" t="s">
        <v>146</v>
      </c>
      <c r="O90" s="783">
        <f>SUM(O79:Q88)</f>
        <v>0</v>
      </c>
      <c r="P90" s="784"/>
      <c r="Q90" s="785"/>
      <c r="R90" s="226"/>
      <c r="S90" s="1"/>
      <c r="T90" s="1"/>
      <c r="U90" s="1"/>
      <c r="V90" s="4"/>
      <c r="W90" s="4"/>
      <c r="X90" s="4"/>
      <c r="Y90" s="4"/>
      <c r="Z90" s="4"/>
      <c r="AA90" s="4"/>
      <c r="AB90" s="1"/>
      <c r="AC90" s="1"/>
      <c r="AD90" s="1"/>
      <c r="AE90" s="1"/>
      <c r="AF90" s="1"/>
      <c r="AG90" s="1"/>
      <c r="AH90" s="1"/>
      <c r="AI90" s="1"/>
    </row>
    <row r="91" spans="1:35" s="2" customFormat="1" ht="11.5" x14ac:dyDescent="0.25">
      <c r="A91" s="1"/>
      <c r="B91" s="227"/>
      <c r="C91" s="227"/>
      <c r="D91" s="225"/>
      <c r="E91" s="225"/>
      <c r="F91" s="226"/>
      <c r="G91" s="166"/>
      <c r="H91" s="226"/>
      <c r="I91" s="166"/>
      <c r="J91" s="226"/>
      <c r="K91" s="166"/>
      <c r="L91" s="226"/>
      <c r="M91" s="166"/>
      <c r="N91" s="226"/>
      <c r="O91" s="166"/>
      <c r="P91" s="226"/>
      <c r="Q91" s="166"/>
      <c r="R91" s="226"/>
      <c r="S91" s="1"/>
      <c r="T91" s="1"/>
      <c r="U91" s="1"/>
      <c r="V91" s="4"/>
      <c r="W91" s="4"/>
      <c r="X91" s="4"/>
      <c r="Y91" s="4"/>
      <c r="Z91" s="4"/>
      <c r="AA91" s="4"/>
      <c r="AB91" s="1"/>
      <c r="AC91" s="1"/>
      <c r="AD91" s="1"/>
      <c r="AE91" s="1"/>
      <c r="AF91" s="1"/>
      <c r="AG91" s="1"/>
      <c r="AH91" s="1"/>
      <c r="AI91" s="1"/>
    </row>
    <row r="92" spans="1:35" s="2" customFormat="1" ht="13" x14ac:dyDescent="0.25">
      <c r="A92" s="1"/>
      <c r="B92" s="172" t="s">
        <v>127</v>
      </c>
      <c r="C92" s="172"/>
      <c r="D92" s="180"/>
      <c r="E92" s="180"/>
      <c r="F92" s="181"/>
      <c r="G92" s="172"/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226"/>
      <c r="S92" s="1"/>
      <c r="T92" s="1"/>
      <c r="U92" s="1"/>
      <c r="V92" s="4"/>
      <c r="W92" s="4"/>
      <c r="X92" s="4"/>
      <c r="Y92" s="4"/>
      <c r="Z92" s="4"/>
      <c r="AA92" s="4"/>
      <c r="AB92" s="1"/>
      <c r="AC92" s="1"/>
      <c r="AD92" s="1"/>
      <c r="AE92" s="1"/>
      <c r="AF92" s="1"/>
      <c r="AG92" s="1"/>
      <c r="AH92" s="1"/>
      <c r="AI92" s="1"/>
    </row>
    <row r="93" spans="1:35" s="2" customFormat="1" ht="11.5" x14ac:dyDescent="0.25">
      <c r="A93" s="1"/>
      <c r="B93" s="1"/>
      <c r="C93" s="1"/>
      <c r="F93" s="3"/>
      <c r="G93" s="1"/>
      <c r="H93" s="3"/>
      <c r="I93" s="1"/>
      <c r="J93" s="3"/>
      <c r="K93" s="1"/>
      <c r="L93" s="3"/>
      <c r="M93" s="1"/>
      <c r="N93" s="3"/>
      <c r="O93" s="1"/>
      <c r="P93" s="3"/>
      <c r="Q93" s="1"/>
      <c r="R93" s="226"/>
      <c r="S93" s="1"/>
      <c r="T93" s="1"/>
      <c r="U93" s="1"/>
      <c r="V93" s="4"/>
      <c r="W93" s="4"/>
      <c r="X93" s="4"/>
      <c r="Y93" s="4"/>
      <c r="Z93" s="4"/>
      <c r="AA93" s="4"/>
      <c r="AB93" s="1"/>
      <c r="AC93" s="1"/>
      <c r="AD93" s="1"/>
      <c r="AE93" s="1"/>
      <c r="AF93" s="1"/>
      <c r="AG93" s="1"/>
      <c r="AH93" s="1"/>
      <c r="AI93" s="1"/>
    </row>
    <row r="94" spans="1:35" s="2" customFormat="1" ht="13" x14ac:dyDescent="0.25">
      <c r="A94" s="1"/>
      <c r="C94" s="248" t="s">
        <v>130</v>
      </c>
      <c r="D94" s="225"/>
      <c r="E94" s="225"/>
      <c r="F94" s="226"/>
      <c r="G94" s="166"/>
      <c r="H94" s="226"/>
      <c r="I94" s="166"/>
      <c r="J94" s="226"/>
      <c r="K94" s="166"/>
      <c r="L94" s="226"/>
      <c r="M94" s="166"/>
      <c r="N94" s="226"/>
      <c r="O94" s="789">
        <f>+O45+O58+O66+O74+O90</f>
        <v>0</v>
      </c>
      <c r="P94" s="790"/>
      <c r="Q94" s="791"/>
      <c r="R94" s="226"/>
      <c r="S94" s="1"/>
      <c r="T94" s="1"/>
      <c r="U94" s="1"/>
      <c r="V94" s="4"/>
      <c r="W94" s="4"/>
      <c r="X94" s="4"/>
      <c r="Y94" s="4"/>
      <c r="Z94" s="4"/>
      <c r="AA94" s="4"/>
      <c r="AB94" s="1"/>
      <c r="AC94" s="1"/>
      <c r="AD94" s="1"/>
      <c r="AE94" s="1"/>
      <c r="AF94" s="1"/>
      <c r="AG94" s="1"/>
      <c r="AH94" s="1"/>
      <c r="AI94" s="1"/>
    </row>
    <row r="95" spans="1:35" s="2" customFormat="1" ht="11.5" x14ac:dyDescent="0.25">
      <c r="A95" s="1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226"/>
      <c r="R95" s="226"/>
      <c r="S95" s="1"/>
      <c r="T95" s="1"/>
      <c r="U95" s="1"/>
      <c r="V95" s="4"/>
      <c r="W95" s="4"/>
      <c r="X95" s="4"/>
      <c r="Y95" s="4"/>
      <c r="Z95" s="4"/>
      <c r="AA95" s="4"/>
      <c r="AB95" s="1"/>
      <c r="AC95" s="1"/>
      <c r="AD95" s="1"/>
      <c r="AE95" s="1"/>
      <c r="AF95" s="1"/>
      <c r="AG95" s="1"/>
      <c r="AH95" s="1"/>
      <c r="AI95" s="1"/>
    </row>
    <row r="96" spans="1:35" s="164" customFormat="1" ht="11.25" customHeight="1" x14ac:dyDescent="0.25">
      <c r="B96" s="172" t="s">
        <v>131</v>
      </c>
      <c r="C96" s="173"/>
      <c r="D96" s="174"/>
      <c r="E96" s="174"/>
      <c r="F96" s="175"/>
      <c r="G96" s="173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1"/>
      <c r="S96" s="171"/>
      <c r="T96" s="171"/>
      <c r="U96" s="166"/>
      <c r="V96" s="165"/>
      <c r="W96" s="165"/>
      <c r="X96" s="165"/>
      <c r="Y96" s="165"/>
      <c r="Z96" s="165"/>
      <c r="AA96" s="165"/>
    </row>
    <row r="97" spans="1:35" s="164" customFormat="1" ht="11.25" customHeight="1" x14ac:dyDescent="0.25">
      <c r="B97" s="167"/>
      <c r="C97" s="167"/>
      <c r="D97" s="169"/>
      <c r="E97" s="169"/>
      <c r="F97" s="170"/>
      <c r="G97" s="167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66"/>
      <c r="V97" s="165"/>
      <c r="W97" s="165"/>
      <c r="X97" s="165"/>
      <c r="Y97" s="165"/>
      <c r="Z97" s="165"/>
      <c r="AA97" s="165"/>
    </row>
    <row r="98" spans="1:35" s="164" customFormat="1" ht="11.25" customHeight="1" x14ac:dyDescent="0.25">
      <c r="A98" s="178"/>
      <c r="B98" s="802" t="s">
        <v>134</v>
      </c>
      <c r="C98" s="802"/>
      <c r="D98" s="802"/>
      <c r="E98" s="798" t="s">
        <v>133</v>
      </c>
      <c r="F98" s="798"/>
      <c r="G98" s="798"/>
      <c r="H98" s="798"/>
      <c r="I98" s="797" t="s">
        <v>132</v>
      </c>
      <c r="J98" s="797"/>
      <c r="K98" s="797"/>
      <c r="L98" s="797"/>
      <c r="M98" s="797"/>
      <c r="N98" s="797"/>
      <c r="O98" s="171"/>
      <c r="P98" s="171" t="s">
        <v>75</v>
      </c>
      <c r="Q98" s="171"/>
      <c r="R98" s="171"/>
      <c r="S98" s="171"/>
      <c r="T98" s="171"/>
      <c r="U98" s="166"/>
      <c r="V98" s="165"/>
      <c r="W98" s="165"/>
      <c r="X98" s="165"/>
      <c r="Y98" s="165"/>
      <c r="Z98" s="165"/>
      <c r="AA98" s="165"/>
    </row>
    <row r="99" spans="1:35" s="164" customFormat="1" ht="11.25" customHeight="1" x14ac:dyDescent="0.25">
      <c r="A99" s="178"/>
      <c r="B99" s="763" t="s">
        <v>135</v>
      </c>
      <c r="C99" s="764"/>
      <c r="D99" s="765"/>
      <c r="E99" s="799">
        <f>+'BVARI BUDGET'!U193</f>
        <v>0.309</v>
      </c>
      <c r="F99" s="800"/>
      <c r="G99" s="800"/>
      <c r="H99" s="801"/>
      <c r="I99" s="760">
        <f>+'BVARI BUDGET'!W192</f>
        <v>0</v>
      </c>
      <c r="J99" s="761"/>
      <c r="K99" s="761"/>
      <c r="L99" s="761"/>
      <c r="M99" s="761"/>
      <c r="N99" s="762"/>
      <c r="O99" s="760">
        <f>+I99*E99</f>
        <v>0</v>
      </c>
      <c r="P99" s="761"/>
      <c r="Q99" s="762"/>
      <c r="R99" s="171"/>
      <c r="S99" s="171"/>
      <c r="T99" s="171"/>
      <c r="U99" s="166"/>
      <c r="V99" s="165"/>
      <c r="W99" s="165"/>
      <c r="X99" s="165"/>
      <c r="Y99" s="165"/>
      <c r="Z99" s="165"/>
      <c r="AA99" s="165"/>
    </row>
    <row r="100" spans="1:35" s="2" customFormat="1" ht="11.5" x14ac:dyDescent="0.25">
      <c r="A100" s="1"/>
      <c r="B100" s="227"/>
      <c r="C100" s="227"/>
      <c r="D100" s="225"/>
      <c r="E100" s="225"/>
      <c r="F100" s="226"/>
      <c r="G100" s="166"/>
      <c r="H100" s="226"/>
      <c r="I100" s="166"/>
      <c r="J100" s="226"/>
      <c r="K100" s="166"/>
      <c r="L100" s="226"/>
      <c r="M100" s="166"/>
      <c r="N100" s="226"/>
      <c r="O100" s="166"/>
      <c r="P100" s="226"/>
      <c r="Q100" s="166"/>
      <c r="R100" s="226"/>
      <c r="S100" s="1"/>
      <c r="T100" s="1"/>
      <c r="U100" s="1"/>
      <c r="V100" s="4"/>
      <c r="W100" s="4"/>
      <c r="X100" s="4"/>
      <c r="Y100" s="4"/>
      <c r="Z100" s="4"/>
      <c r="AA100" s="4"/>
      <c r="AB100" s="1"/>
      <c r="AC100" s="1"/>
      <c r="AD100" s="1"/>
      <c r="AE100" s="1"/>
      <c r="AF100" s="1"/>
      <c r="AG100" s="1"/>
      <c r="AH100" s="1"/>
      <c r="AI100" s="1"/>
    </row>
    <row r="101" spans="1:35" s="2" customFormat="1" ht="11.5" x14ac:dyDescent="0.25">
      <c r="A101" s="1"/>
      <c r="B101" s="227"/>
      <c r="C101" s="227"/>
      <c r="D101" s="225"/>
      <c r="E101" s="225"/>
      <c r="F101" s="226"/>
      <c r="G101" s="166"/>
      <c r="H101" s="226"/>
      <c r="I101" s="166"/>
      <c r="J101" s="226"/>
      <c r="K101" s="166"/>
      <c r="L101" s="226"/>
      <c r="M101" s="166"/>
      <c r="N101" s="226"/>
      <c r="O101" s="166"/>
      <c r="P101" s="226"/>
      <c r="Q101" s="166"/>
      <c r="R101" s="226"/>
      <c r="S101" s="1"/>
      <c r="T101" s="1"/>
      <c r="U101" s="1"/>
      <c r="V101" s="4"/>
      <c r="W101" s="4"/>
      <c r="X101" s="4"/>
      <c r="Y101" s="4"/>
      <c r="Z101" s="4"/>
      <c r="AA101" s="4"/>
      <c r="AB101" s="1"/>
      <c r="AC101" s="1"/>
      <c r="AD101" s="1"/>
      <c r="AE101" s="1"/>
      <c r="AF101" s="1"/>
      <c r="AG101" s="1"/>
      <c r="AH101" s="1"/>
      <c r="AI101" s="1"/>
    </row>
    <row r="102" spans="1:35" s="2" customFormat="1" ht="13" x14ac:dyDescent="0.25">
      <c r="A102" s="1"/>
      <c r="C102" s="248" t="s">
        <v>28</v>
      </c>
      <c r="D102" s="225"/>
      <c r="E102" s="225"/>
      <c r="F102" s="226"/>
      <c r="G102" s="166"/>
      <c r="H102" s="226"/>
      <c r="I102" s="166"/>
      <c r="J102" s="226"/>
      <c r="K102" s="166"/>
      <c r="L102" s="226"/>
      <c r="M102" s="166"/>
      <c r="N102" s="226"/>
      <c r="O102" s="789">
        <f>+O99</f>
        <v>0</v>
      </c>
      <c r="P102" s="790"/>
      <c r="Q102" s="791"/>
      <c r="R102" s="226"/>
      <c r="S102" s="1"/>
      <c r="T102" s="1"/>
      <c r="U102" s="1"/>
      <c r="V102" s="4"/>
      <c r="W102" s="4"/>
      <c r="X102" s="4"/>
      <c r="Y102" s="4"/>
      <c r="Z102" s="4"/>
      <c r="AA102" s="4"/>
      <c r="AB102" s="1"/>
      <c r="AC102" s="1"/>
      <c r="AD102" s="1"/>
      <c r="AE102" s="1"/>
      <c r="AF102" s="1"/>
      <c r="AG102" s="1"/>
      <c r="AH102" s="1"/>
      <c r="AI102" s="1"/>
    </row>
    <row r="103" spans="1:35" s="2" customFormat="1" ht="11.5" x14ac:dyDescent="0.25">
      <c r="A103" s="1"/>
      <c r="B103" s="227"/>
      <c r="C103" s="227"/>
      <c r="D103" s="225"/>
      <c r="E103" s="225"/>
      <c r="F103" s="226"/>
      <c r="G103" s="166"/>
      <c r="H103" s="226"/>
      <c r="I103" s="166"/>
      <c r="J103" s="226"/>
      <c r="K103" s="166"/>
      <c r="L103" s="226"/>
      <c r="M103" s="166"/>
      <c r="N103" s="226"/>
      <c r="O103" s="166"/>
      <c r="P103" s="226"/>
      <c r="Q103" s="166"/>
      <c r="R103" s="226"/>
      <c r="S103" s="1"/>
      <c r="T103" s="1"/>
      <c r="U103" s="1"/>
      <c r="V103" s="4"/>
      <c r="W103" s="4"/>
      <c r="X103" s="4"/>
      <c r="Y103" s="4"/>
      <c r="Z103" s="4"/>
      <c r="AA103" s="4"/>
      <c r="AB103" s="1"/>
      <c r="AC103" s="1"/>
      <c r="AD103" s="1"/>
      <c r="AE103" s="1"/>
      <c r="AF103" s="1"/>
      <c r="AG103" s="1"/>
      <c r="AH103" s="1"/>
      <c r="AI103" s="1"/>
    </row>
    <row r="104" spans="1:35" s="2" customFormat="1" ht="11.5" x14ac:dyDescent="0.25">
      <c r="A104" s="1"/>
      <c r="B104" s="227" t="s">
        <v>136</v>
      </c>
      <c r="C104" s="227"/>
      <c r="D104" s="253" t="s">
        <v>486</v>
      </c>
      <c r="E104" s="254"/>
      <c r="F104" s="255"/>
      <c r="G104" s="242"/>
      <c r="H104" s="226"/>
      <c r="I104" s="166"/>
      <c r="J104" s="226"/>
      <c r="K104" s="166"/>
      <c r="L104" s="226"/>
      <c r="M104" s="166"/>
      <c r="N104" s="226"/>
      <c r="O104" s="166"/>
      <c r="P104" s="226"/>
      <c r="Q104" s="166"/>
      <c r="R104" s="226"/>
      <c r="S104" s="1"/>
      <c r="T104" s="1"/>
      <c r="U104" s="1"/>
      <c r="V104" s="4"/>
      <c r="W104" s="4"/>
      <c r="X104" s="4"/>
      <c r="Y104" s="4"/>
      <c r="Z104" s="4"/>
      <c r="AA104" s="4"/>
      <c r="AB104" s="1"/>
      <c r="AC104" s="1"/>
      <c r="AD104" s="1"/>
      <c r="AE104" s="1"/>
      <c r="AF104" s="1"/>
      <c r="AG104" s="1"/>
      <c r="AH104" s="1"/>
      <c r="AI104" s="1"/>
    </row>
    <row r="105" spans="1:35" s="2" customFormat="1" ht="11.5" x14ac:dyDescent="0.25">
      <c r="A105" s="1"/>
      <c r="B105" s="227"/>
      <c r="C105" s="227"/>
      <c r="D105" s="225"/>
      <c r="E105" s="225"/>
      <c r="F105" s="226"/>
      <c r="G105" s="166"/>
      <c r="H105" s="226"/>
      <c r="I105" s="166"/>
      <c r="J105" s="226"/>
      <c r="K105" s="166"/>
      <c r="L105" s="226"/>
      <c r="M105" s="166"/>
      <c r="N105" s="226"/>
      <c r="O105" s="166"/>
      <c r="P105" s="226"/>
      <c r="Q105" s="166"/>
      <c r="R105" s="226"/>
      <c r="S105" s="1"/>
      <c r="T105" s="1"/>
      <c r="U105" s="1"/>
      <c r="V105" s="4"/>
      <c r="W105" s="4"/>
      <c r="X105" s="4"/>
      <c r="Y105" s="4"/>
      <c r="Z105" s="4"/>
      <c r="AA105" s="4"/>
      <c r="AB105" s="1"/>
      <c r="AC105" s="1"/>
      <c r="AD105" s="1"/>
      <c r="AE105" s="1"/>
      <c r="AF105" s="1"/>
      <c r="AG105" s="1"/>
      <c r="AH105" s="1"/>
      <c r="AI105" s="1"/>
    </row>
    <row r="106" spans="1:35" s="2" customFormat="1" ht="11.5" x14ac:dyDescent="0.25">
      <c r="A106" s="1"/>
      <c r="B106" s="227"/>
      <c r="C106" s="227"/>
      <c r="D106" s="225"/>
      <c r="E106" s="225"/>
      <c r="F106" s="226"/>
      <c r="G106" s="166"/>
      <c r="H106" s="226"/>
      <c r="I106" s="166"/>
      <c r="J106" s="226"/>
      <c r="K106" s="166"/>
      <c r="L106" s="226"/>
      <c r="M106" s="166"/>
      <c r="N106" s="226"/>
      <c r="O106" s="166"/>
      <c r="P106" s="226"/>
      <c r="Q106" s="166"/>
      <c r="R106" s="226"/>
      <c r="S106" s="1"/>
      <c r="T106" s="1"/>
      <c r="U106" s="1"/>
      <c r="V106" s="4"/>
      <c r="W106" s="4"/>
      <c r="X106" s="4"/>
      <c r="Y106" s="4"/>
      <c r="Z106" s="4"/>
      <c r="AA106" s="4"/>
      <c r="AB106" s="1"/>
      <c r="AC106" s="1"/>
      <c r="AD106" s="1"/>
      <c r="AE106" s="1"/>
      <c r="AF106" s="1"/>
      <c r="AG106" s="1"/>
      <c r="AH106" s="1"/>
      <c r="AI106" s="1"/>
    </row>
    <row r="107" spans="1:35" s="2" customFormat="1" ht="13" x14ac:dyDescent="0.25">
      <c r="A107" s="1"/>
      <c r="B107" s="172" t="s">
        <v>137</v>
      </c>
      <c r="C107" s="172"/>
      <c r="D107" s="180"/>
      <c r="E107" s="180"/>
      <c r="F107" s="181"/>
      <c r="G107" s="17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226"/>
      <c r="S107" s="1"/>
      <c r="T107" s="1"/>
      <c r="U107" s="1"/>
      <c r="V107" s="4"/>
      <c r="W107" s="4"/>
      <c r="X107" s="4"/>
      <c r="Y107" s="4"/>
      <c r="Z107" s="4"/>
      <c r="AA107" s="4"/>
      <c r="AB107" s="1"/>
      <c r="AC107" s="1"/>
      <c r="AD107" s="1"/>
      <c r="AE107" s="1"/>
      <c r="AF107" s="1"/>
      <c r="AG107" s="1"/>
      <c r="AH107" s="1"/>
      <c r="AI107" s="1"/>
    </row>
    <row r="108" spans="1:35" s="2" customFormat="1" ht="11.5" x14ac:dyDescent="0.25">
      <c r="A108" s="1"/>
      <c r="B108" s="1"/>
      <c r="C108" s="1"/>
      <c r="F108" s="3"/>
      <c r="G108" s="1"/>
      <c r="H108" s="3"/>
      <c r="I108" s="1"/>
      <c r="J108" s="3"/>
      <c r="K108" s="1"/>
      <c r="L108" s="3"/>
      <c r="M108" s="1"/>
      <c r="N108" s="3"/>
      <c r="O108" s="1"/>
      <c r="P108" s="3"/>
      <c r="Q108" s="1"/>
      <c r="R108" s="226"/>
      <c r="S108" s="1"/>
      <c r="T108" s="1"/>
      <c r="U108" s="1"/>
      <c r="V108" s="4"/>
      <c r="W108" s="4"/>
      <c r="X108" s="4"/>
      <c r="Y108" s="4"/>
      <c r="Z108" s="4"/>
      <c r="AA108" s="4"/>
      <c r="AB108" s="1"/>
      <c r="AC108" s="1"/>
      <c r="AD108" s="1"/>
      <c r="AE108" s="1"/>
      <c r="AF108" s="1"/>
      <c r="AG108" s="1"/>
      <c r="AH108" s="1"/>
      <c r="AI108" s="1"/>
    </row>
    <row r="109" spans="1:35" s="2" customFormat="1" ht="13" x14ac:dyDescent="0.25">
      <c r="A109" s="1"/>
      <c r="C109" s="248" t="s">
        <v>138</v>
      </c>
      <c r="D109" s="225"/>
      <c r="E109" s="225"/>
      <c r="F109" s="226"/>
      <c r="G109" s="166"/>
      <c r="H109" s="226"/>
      <c r="I109" s="166"/>
      <c r="J109" s="226"/>
      <c r="K109" s="166"/>
      <c r="L109" s="226"/>
      <c r="M109" s="166"/>
      <c r="N109" s="226"/>
      <c r="O109" s="789">
        <f>+O94+O102</f>
        <v>0</v>
      </c>
      <c r="P109" s="790"/>
      <c r="Q109" s="791"/>
      <c r="R109" s="226"/>
      <c r="S109" s="1"/>
      <c r="T109" s="1"/>
      <c r="U109" s="1"/>
      <c r="V109" s="4"/>
      <c r="W109" s="4"/>
      <c r="X109" s="4"/>
      <c r="Y109" s="4"/>
      <c r="Z109" s="4"/>
      <c r="AA109" s="4"/>
      <c r="AB109" s="1"/>
      <c r="AC109" s="1"/>
      <c r="AD109" s="1"/>
      <c r="AE109" s="1"/>
      <c r="AF109" s="1"/>
      <c r="AG109" s="1"/>
      <c r="AH109" s="1"/>
      <c r="AI109" s="1"/>
    </row>
    <row r="110" spans="1:35" s="2" customFormat="1" ht="11.5" x14ac:dyDescent="0.25">
      <c r="A110" s="1"/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226"/>
      <c r="R110" s="226"/>
      <c r="S110" s="1"/>
      <c r="T110" s="1"/>
      <c r="U110" s="1"/>
      <c r="V110" s="4"/>
      <c r="W110" s="4"/>
      <c r="X110" s="4"/>
      <c r="Y110" s="4"/>
      <c r="Z110" s="4"/>
      <c r="AA110" s="4"/>
      <c r="AB110" s="1"/>
      <c r="AC110" s="1"/>
      <c r="AD110" s="1"/>
      <c r="AE110" s="1"/>
      <c r="AF110" s="1"/>
      <c r="AG110" s="1"/>
      <c r="AH110" s="1"/>
      <c r="AI110" s="1"/>
    </row>
    <row r="111" spans="1:35" s="2" customFormat="1" ht="13" x14ac:dyDescent="0.25">
      <c r="A111" s="1"/>
      <c r="B111" s="172" t="s">
        <v>139</v>
      </c>
      <c r="C111" s="172"/>
      <c r="D111" s="180"/>
      <c r="E111" s="180"/>
      <c r="F111" s="181"/>
      <c r="G111" s="17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226"/>
      <c r="S111" s="1"/>
      <c r="T111" s="1"/>
      <c r="U111" s="1"/>
      <c r="V111" s="4"/>
      <c r="W111" s="4"/>
      <c r="X111" s="4"/>
      <c r="Y111" s="4"/>
      <c r="Z111" s="4"/>
      <c r="AA111" s="4"/>
      <c r="AB111" s="1"/>
      <c r="AC111" s="1"/>
      <c r="AD111" s="1"/>
      <c r="AE111" s="1"/>
      <c r="AF111" s="1"/>
      <c r="AG111" s="1"/>
      <c r="AH111" s="1"/>
      <c r="AI111" s="1"/>
    </row>
    <row r="112" spans="1:35" s="2" customFormat="1" ht="11.5" x14ac:dyDescent="0.25">
      <c r="A112" s="1"/>
      <c r="B112" s="1"/>
      <c r="C112" s="1"/>
      <c r="F112" s="3"/>
      <c r="G112" s="1"/>
      <c r="H112" s="3"/>
      <c r="I112" s="1"/>
      <c r="J112" s="3"/>
      <c r="K112" s="1"/>
      <c r="L112" s="3"/>
      <c r="M112" s="1"/>
      <c r="N112" s="3"/>
      <c r="O112" s="1"/>
      <c r="P112" s="3"/>
      <c r="Q112" s="1"/>
      <c r="R112" s="226"/>
      <c r="S112" s="1"/>
      <c r="T112" s="1"/>
      <c r="U112" s="1"/>
      <c r="V112" s="4"/>
      <c r="W112" s="4"/>
      <c r="X112" s="4"/>
      <c r="Y112" s="4"/>
      <c r="Z112" s="4"/>
      <c r="AA112" s="4"/>
      <c r="AB112" s="1"/>
      <c r="AC112" s="1"/>
      <c r="AD112" s="1"/>
      <c r="AE112" s="1"/>
      <c r="AF112" s="1"/>
      <c r="AG112" s="1"/>
      <c r="AH112" s="1"/>
      <c r="AI112" s="1"/>
    </row>
    <row r="113" spans="1:35" s="2" customFormat="1" ht="13" x14ac:dyDescent="0.25">
      <c r="A113" s="1"/>
      <c r="C113" s="232" t="s">
        <v>140</v>
      </c>
      <c r="D113" s="225"/>
      <c r="E113" s="225"/>
      <c r="F113" s="226"/>
      <c r="G113" s="166"/>
      <c r="H113" s="226"/>
      <c r="I113" s="166"/>
      <c r="J113" s="226"/>
      <c r="K113" s="166"/>
      <c r="L113" s="226"/>
      <c r="M113" s="166"/>
      <c r="N113" s="226"/>
      <c r="O113" s="792"/>
      <c r="P113" s="793"/>
      <c r="Q113" s="794"/>
      <c r="R113" s="226"/>
      <c r="S113" s="1"/>
      <c r="T113" s="1"/>
      <c r="U113" s="1"/>
      <c r="V113" s="4"/>
      <c r="W113" s="4"/>
      <c r="X113" s="4"/>
      <c r="Y113" s="4"/>
      <c r="Z113" s="4"/>
      <c r="AA113" s="4"/>
      <c r="AB113" s="1"/>
      <c r="AC113" s="1"/>
      <c r="AD113" s="1"/>
      <c r="AE113" s="1"/>
      <c r="AF113" s="1"/>
      <c r="AG113" s="1"/>
      <c r="AH113" s="1"/>
      <c r="AI113" s="1"/>
    </row>
    <row r="114" spans="1:35" s="2" customFormat="1" ht="11.5" x14ac:dyDescent="0.25">
      <c r="A114" s="1"/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226"/>
      <c r="R114" s="226"/>
      <c r="S114" s="1"/>
      <c r="T114" s="1"/>
      <c r="U114" s="1"/>
      <c r="V114" s="4"/>
      <c r="W114" s="4"/>
      <c r="X114" s="4"/>
      <c r="Y114" s="4"/>
      <c r="Z114" s="4"/>
      <c r="AA114" s="4"/>
      <c r="AB114" s="1"/>
      <c r="AC114" s="1"/>
      <c r="AD114" s="1"/>
      <c r="AE114" s="1"/>
      <c r="AF114" s="1"/>
      <c r="AG114" s="1"/>
      <c r="AH114" s="1"/>
      <c r="AI114" s="1"/>
    </row>
    <row r="115" spans="1:35" s="2" customFormat="1" ht="13" x14ac:dyDescent="0.25">
      <c r="A115" s="1"/>
      <c r="B115" s="172" t="s">
        <v>141</v>
      </c>
      <c r="C115" s="172"/>
      <c r="D115" s="180"/>
      <c r="E115" s="180"/>
      <c r="F115" s="181"/>
      <c r="G115" s="17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226"/>
      <c r="S115" s="1"/>
      <c r="T115" s="1"/>
      <c r="U115" s="1"/>
      <c r="V115" s="4"/>
      <c r="W115" s="4"/>
      <c r="X115" s="4"/>
      <c r="Y115" s="4"/>
      <c r="Z115" s="4"/>
      <c r="AA115" s="4"/>
      <c r="AB115" s="1"/>
      <c r="AC115" s="1"/>
      <c r="AD115" s="1"/>
      <c r="AE115" s="1"/>
      <c r="AF115" s="1"/>
      <c r="AG115" s="1"/>
      <c r="AH115" s="1"/>
      <c r="AI115" s="1"/>
    </row>
    <row r="116" spans="1:35" s="2" customFormat="1" ht="11.5" x14ac:dyDescent="0.25">
      <c r="A116" s="1"/>
      <c r="B116" s="1"/>
      <c r="C116" s="1"/>
      <c r="F116" s="3"/>
      <c r="G116" s="1"/>
      <c r="H116" s="3"/>
      <c r="I116" s="1"/>
      <c r="J116" s="3"/>
      <c r="K116" s="1"/>
      <c r="L116" s="3"/>
      <c r="M116" s="1"/>
      <c r="N116" s="3"/>
      <c r="O116" s="1"/>
      <c r="P116" s="3"/>
      <c r="Q116" s="1"/>
      <c r="R116" s="226"/>
      <c r="S116" s="1"/>
      <c r="T116" s="1"/>
      <c r="U116" s="1"/>
      <c r="V116" s="4"/>
      <c r="W116" s="4"/>
      <c r="X116" s="4"/>
      <c r="Y116" s="4"/>
      <c r="Z116" s="4"/>
      <c r="AA116" s="4"/>
      <c r="AB116" s="1"/>
      <c r="AC116" s="1"/>
      <c r="AD116" s="1"/>
      <c r="AE116" s="1"/>
      <c r="AF116" s="1"/>
      <c r="AG116" s="1"/>
      <c r="AH116" s="1"/>
      <c r="AI116" s="1"/>
    </row>
    <row r="117" spans="1:35" s="2" customFormat="1" ht="13" x14ac:dyDescent="0.25">
      <c r="A117" s="1"/>
      <c r="C117" s="248" t="s">
        <v>142</v>
      </c>
      <c r="D117" s="225"/>
      <c r="E117" s="225"/>
      <c r="F117" s="226"/>
      <c r="G117" s="166"/>
      <c r="H117" s="226"/>
      <c r="I117" s="166"/>
      <c r="J117" s="226"/>
      <c r="K117" s="166"/>
      <c r="L117" s="226"/>
      <c r="M117" s="166"/>
      <c r="N117" s="226"/>
      <c r="O117" s="789">
        <f>+'BVARI BUDGET'!W194</f>
        <v>0</v>
      </c>
      <c r="P117" s="790"/>
      <c r="Q117" s="791"/>
      <c r="R117" s="226"/>
      <c r="S117" s="1"/>
      <c r="T117" s="1"/>
      <c r="U117" s="1"/>
      <c r="V117" s="4"/>
      <c r="W117" s="4"/>
      <c r="X117" s="4"/>
      <c r="Y117" s="4"/>
      <c r="Z117" s="4"/>
      <c r="AA117" s="4"/>
      <c r="AB117" s="1"/>
      <c r="AC117" s="1"/>
      <c r="AD117" s="1"/>
      <c r="AE117" s="1"/>
      <c r="AF117" s="1"/>
      <c r="AG117" s="1"/>
      <c r="AH117" s="1"/>
      <c r="AI117" s="1"/>
    </row>
    <row r="118" spans="1:35" s="2" customFormat="1" ht="11.5" x14ac:dyDescent="0.25">
      <c r="A118" s="1"/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226"/>
      <c r="R118" s="226"/>
      <c r="S118" s="1"/>
      <c r="T118" s="1"/>
      <c r="U118" s="1"/>
      <c r="V118" s="4"/>
      <c r="W118" s="4"/>
      <c r="X118" s="4"/>
      <c r="Y118" s="4"/>
      <c r="Z118" s="4"/>
      <c r="AA118" s="4"/>
      <c r="AB118" s="1"/>
      <c r="AC118" s="1"/>
      <c r="AD118" s="1"/>
      <c r="AE118" s="1"/>
      <c r="AF118" s="1"/>
      <c r="AG118" s="1"/>
      <c r="AH118" s="1"/>
      <c r="AI118" s="1"/>
    </row>
    <row r="119" spans="1:35" s="2" customFormat="1" ht="11.5" x14ac:dyDescent="0.25">
      <c r="A119" s="1"/>
      <c r="B119" s="227"/>
      <c r="C119" s="227"/>
      <c r="D119" s="225"/>
      <c r="E119" s="225"/>
      <c r="F119" s="226"/>
      <c r="G119" s="166"/>
      <c r="H119" s="226"/>
      <c r="I119" s="166"/>
      <c r="J119" s="226"/>
      <c r="K119" s="166"/>
      <c r="L119" s="226"/>
      <c r="M119" s="166"/>
      <c r="N119" s="226"/>
      <c r="O119" s="166"/>
      <c r="P119" s="226"/>
      <c r="Q119" s="166"/>
      <c r="R119" s="226"/>
      <c r="S119" s="1"/>
      <c r="T119" s="1"/>
      <c r="U119" s="1"/>
      <c r="V119" s="4"/>
      <c r="W119" s="4"/>
      <c r="X119" s="4"/>
      <c r="Y119" s="4"/>
      <c r="Z119" s="4"/>
      <c r="AA119" s="4"/>
      <c r="AB119" s="1"/>
      <c r="AC119" s="1"/>
      <c r="AD119" s="1"/>
      <c r="AE119" s="1"/>
      <c r="AF119" s="1"/>
      <c r="AG119" s="1"/>
      <c r="AH119" s="1"/>
      <c r="AI119" s="1"/>
    </row>
    <row r="120" spans="1:35" s="2" customFormat="1" ht="11.5" x14ac:dyDescent="0.25">
      <c r="A120" s="1"/>
      <c r="B120" s="227"/>
      <c r="C120" s="227"/>
      <c r="D120" s="225"/>
      <c r="E120" s="225"/>
      <c r="F120" s="226"/>
      <c r="G120" s="166"/>
      <c r="H120" s="226"/>
      <c r="I120" s="166"/>
      <c r="J120" s="226"/>
      <c r="K120" s="166"/>
      <c r="L120" s="226"/>
      <c r="M120" s="166"/>
      <c r="N120" s="226"/>
      <c r="O120" s="166"/>
      <c r="P120" s="226"/>
      <c r="Q120" s="166"/>
      <c r="R120" s="226"/>
      <c r="S120" s="1"/>
      <c r="T120" s="1"/>
      <c r="U120" s="1"/>
      <c r="V120" s="4"/>
      <c r="W120" s="4"/>
      <c r="X120" s="4"/>
      <c r="Y120" s="4"/>
      <c r="Z120" s="4"/>
      <c r="AA120" s="4"/>
      <c r="AB120" s="1"/>
      <c r="AC120" s="1"/>
      <c r="AD120" s="1"/>
      <c r="AE120" s="1"/>
      <c r="AF120" s="1"/>
      <c r="AG120" s="1"/>
      <c r="AH120" s="1"/>
      <c r="AI120" s="1"/>
    </row>
    <row r="121" spans="1:35" s="2" customFormat="1" ht="11.5" x14ac:dyDescent="0.25">
      <c r="A121" s="1"/>
      <c r="B121" s="227"/>
      <c r="C121" s="227"/>
      <c r="D121" s="225"/>
      <c r="E121" s="225"/>
      <c r="F121" s="226"/>
      <c r="G121" s="166"/>
      <c r="H121" s="226"/>
      <c r="I121" s="166"/>
      <c r="J121" s="226"/>
      <c r="K121" s="166"/>
      <c r="L121" s="226"/>
      <c r="M121" s="166"/>
      <c r="N121" s="226"/>
      <c r="O121" s="166"/>
      <c r="P121" s="226"/>
      <c r="Q121" s="166"/>
      <c r="R121" s="226"/>
      <c r="S121" s="1"/>
      <c r="T121" s="1"/>
      <c r="U121" s="1"/>
      <c r="V121" s="4"/>
      <c r="W121" s="4"/>
      <c r="X121" s="4"/>
      <c r="Y121" s="4"/>
      <c r="Z121" s="4"/>
      <c r="AA121" s="4"/>
      <c r="AB121" s="1"/>
      <c r="AC121" s="1"/>
      <c r="AD121" s="1"/>
      <c r="AE121" s="1"/>
      <c r="AF121" s="1"/>
      <c r="AG121" s="1"/>
      <c r="AH121" s="1"/>
      <c r="AI121" s="1"/>
    </row>
    <row r="122" spans="1:35" s="2" customFormat="1" ht="11.5" x14ac:dyDescent="0.25">
      <c r="A122" s="1"/>
      <c r="B122" s="227"/>
      <c r="C122" s="227"/>
      <c r="D122" s="225"/>
      <c r="E122" s="225"/>
      <c r="F122" s="226"/>
      <c r="G122" s="166"/>
      <c r="H122" s="226"/>
      <c r="I122" s="166"/>
      <c r="J122" s="226"/>
      <c r="K122" s="166"/>
      <c r="L122" s="226"/>
      <c r="M122" s="166"/>
      <c r="N122" s="226"/>
      <c r="O122" s="166"/>
      <c r="P122" s="226"/>
      <c r="Q122" s="166"/>
      <c r="R122" s="226"/>
      <c r="S122" s="1"/>
      <c r="T122" s="1"/>
      <c r="U122" s="1"/>
      <c r="V122" s="4"/>
      <c r="W122" s="4"/>
      <c r="X122" s="4"/>
      <c r="Y122" s="4"/>
      <c r="Z122" s="4"/>
      <c r="AA122" s="4"/>
      <c r="AB122" s="1"/>
      <c r="AC122" s="1"/>
      <c r="AD122" s="1"/>
      <c r="AE122" s="1"/>
      <c r="AF122" s="1"/>
      <c r="AG122" s="1"/>
      <c r="AH122" s="1"/>
      <c r="AI122" s="1"/>
    </row>
    <row r="123" spans="1:35" s="2" customFormat="1" ht="11.5" x14ac:dyDescent="0.25">
      <c r="A123" s="1"/>
      <c r="B123" s="227"/>
      <c r="C123" s="227"/>
      <c r="D123" s="225"/>
      <c r="E123" s="225"/>
      <c r="F123" s="226"/>
      <c r="G123" s="166"/>
      <c r="H123" s="226"/>
      <c r="I123" s="166"/>
      <c r="J123" s="226"/>
      <c r="K123" s="166"/>
      <c r="L123" s="226"/>
      <c r="M123" s="166"/>
      <c r="N123" s="226"/>
      <c r="O123" s="166"/>
      <c r="P123" s="226"/>
      <c r="Q123" s="166"/>
      <c r="R123" s="226"/>
      <c r="S123" s="1"/>
      <c r="T123" s="1"/>
      <c r="U123" s="1"/>
      <c r="V123" s="4"/>
      <c r="W123" s="4"/>
      <c r="X123" s="4"/>
      <c r="Y123" s="4"/>
      <c r="Z123" s="4"/>
      <c r="AA123" s="4"/>
      <c r="AB123" s="1"/>
      <c r="AC123" s="1"/>
      <c r="AD123" s="1"/>
      <c r="AE123" s="1"/>
      <c r="AF123" s="1"/>
      <c r="AG123" s="1"/>
      <c r="AH123" s="1"/>
      <c r="AI123" s="1"/>
    </row>
    <row r="124" spans="1:35" s="2" customFormat="1" ht="11.5" x14ac:dyDescent="0.25">
      <c r="A124" s="1"/>
      <c r="B124" s="227"/>
      <c r="C124" s="227"/>
      <c r="D124" s="225"/>
      <c r="E124" s="225"/>
      <c r="F124" s="226"/>
      <c r="G124" s="166"/>
      <c r="H124" s="226"/>
      <c r="I124" s="166"/>
      <c r="J124" s="226"/>
      <c r="K124" s="166"/>
      <c r="L124" s="226"/>
      <c r="M124" s="166"/>
      <c r="N124" s="226"/>
      <c r="O124" s="166"/>
      <c r="P124" s="226"/>
      <c r="Q124" s="166"/>
      <c r="R124" s="226"/>
      <c r="S124" s="1"/>
      <c r="T124" s="1"/>
      <c r="U124" s="1"/>
      <c r="V124" s="4"/>
      <c r="W124" s="4"/>
      <c r="X124" s="4"/>
      <c r="Y124" s="4"/>
      <c r="Z124" s="4"/>
      <c r="AA124" s="4"/>
      <c r="AB124" s="1"/>
      <c r="AC124" s="1"/>
      <c r="AD124" s="1"/>
      <c r="AE124" s="1"/>
      <c r="AF124" s="1"/>
      <c r="AG124" s="1"/>
      <c r="AH124" s="1"/>
      <c r="AI124" s="1"/>
    </row>
    <row r="125" spans="1:35" s="2" customFormat="1" ht="11.5" x14ac:dyDescent="0.25">
      <c r="A125" s="1"/>
      <c r="B125" s="227"/>
      <c r="C125" s="227"/>
      <c r="D125" s="225"/>
      <c r="E125" s="225"/>
      <c r="F125" s="226"/>
      <c r="G125" s="166"/>
      <c r="H125" s="226"/>
      <c r="I125" s="166"/>
      <c r="J125" s="226"/>
      <c r="K125" s="166"/>
      <c r="L125" s="226"/>
      <c r="M125" s="166"/>
      <c r="N125" s="226"/>
      <c r="O125" s="166"/>
      <c r="P125" s="226"/>
      <c r="Q125" s="166"/>
      <c r="R125" s="226"/>
      <c r="S125" s="1"/>
      <c r="T125" s="1"/>
      <c r="U125" s="1"/>
      <c r="V125" s="4"/>
      <c r="W125" s="4"/>
      <c r="X125" s="4"/>
      <c r="Y125" s="4"/>
      <c r="Z125" s="4"/>
      <c r="AA125" s="4"/>
      <c r="AB125" s="1"/>
      <c r="AC125" s="1"/>
      <c r="AD125" s="1"/>
      <c r="AE125" s="1"/>
      <c r="AF125" s="1"/>
      <c r="AG125" s="1"/>
      <c r="AH125" s="1"/>
      <c r="AI125" s="1"/>
    </row>
    <row r="126" spans="1:35" s="2" customFormat="1" ht="11.5" x14ac:dyDescent="0.25">
      <c r="A126" s="1"/>
      <c r="B126" s="227"/>
      <c r="C126" s="227"/>
      <c r="D126" s="225"/>
      <c r="E126" s="225"/>
      <c r="F126" s="226"/>
      <c r="G126" s="166"/>
      <c r="H126" s="226"/>
      <c r="I126" s="166"/>
      <c r="J126" s="226"/>
      <c r="K126" s="166"/>
      <c r="L126" s="226"/>
      <c r="M126" s="166"/>
      <c r="N126" s="226"/>
      <c r="O126" s="166"/>
      <c r="P126" s="226"/>
      <c r="Q126" s="166"/>
      <c r="R126" s="226"/>
      <c r="S126" s="1"/>
      <c r="T126" s="1"/>
      <c r="U126" s="1"/>
      <c r="V126" s="4"/>
      <c r="W126" s="4"/>
      <c r="X126" s="4"/>
      <c r="Y126" s="4"/>
      <c r="Z126" s="4"/>
      <c r="AA126" s="4"/>
      <c r="AB126" s="1"/>
      <c r="AC126" s="1"/>
      <c r="AD126" s="1"/>
      <c r="AE126" s="1"/>
      <c r="AF126" s="1"/>
      <c r="AG126" s="1"/>
      <c r="AH126" s="1"/>
      <c r="AI126" s="1"/>
    </row>
    <row r="127" spans="1:35" s="2" customFormat="1" ht="11.5" x14ac:dyDescent="0.25">
      <c r="A127" s="1"/>
      <c r="B127" s="227"/>
      <c r="C127" s="227"/>
      <c r="D127" s="225"/>
      <c r="E127" s="225"/>
      <c r="F127" s="226"/>
      <c r="G127" s="166"/>
      <c r="H127" s="226"/>
      <c r="I127" s="166"/>
      <c r="J127" s="226"/>
      <c r="K127" s="166"/>
      <c r="L127" s="226"/>
      <c r="M127" s="166"/>
      <c r="N127" s="226"/>
      <c r="O127" s="166"/>
      <c r="P127" s="226"/>
      <c r="Q127" s="166"/>
      <c r="R127" s="226"/>
      <c r="S127" s="1"/>
      <c r="T127" s="1"/>
      <c r="U127" s="1"/>
      <c r="V127" s="4"/>
      <c r="W127" s="4"/>
      <c r="X127" s="4"/>
      <c r="Y127" s="4"/>
      <c r="Z127" s="4"/>
      <c r="AA127" s="4"/>
      <c r="AB127" s="1"/>
      <c r="AC127" s="1"/>
      <c r="AD127" s="1"/>
      <c r="AE127" s="1"/>
      <c r="AF127" s="1"/>
      <c r="AG127" s="1"/>
      <c r="AH127" s="1"/>
      <c r="AI127" s="1"/>
    </row>
    <row r="128" spans="1:35" s="2" customFormat="1" ht="11.5" x14ac:dyDescent="0.25">
      <c r="A128" s="1"/>
      <c r="B128" s="227"/>
      <c r="C128" s="227"/>
      <c r="D128" s="225"/>
      <c r="E128" s="225"/>
      <c r="F128" s="226"/>
      <c r="G128" s="166"/>
      <c r="H128" s="226"/>
      <c r="I128" s="166"/>
      <c r="J128" s="226"/>
      <c r="K128" s="166"/>
      <c r="L128" s="226"/>
      <c r="M128" s="166"/>
      <c r="N128" s="226"/>
      <c r="O128" s="166"/>
      <c r="P128" s="226"/>
      <c r="Q128" s="166"/>
      <c r="R128" s="226"/>
      <c r="S128" s="1"/>
      <c r="T128" s="1"/>
      <c r="U128" s="1"/>
      <c r="V128" s="4"/>
      <c r="W128" s="4"/>
      <c r="X128" s="4"/>
      <c r="Y128" s="4"/>
      <c r="Z128" s="4"/>
      <c r="AA128" s="4"/>
      <c r="AB128" s="1"/>
      <c r="AC128" s="1"/>
      <c r="AD128" s="1"/>
      <c r="AE128" s="1"/>
      <c r="AF128" s="1"/>
      <c r="AG128" s="1"/>
      <c r="AH128" s="1"/>
      <c r="AI128" s="1"/>
    </row>
    <row r="129" spans="1:35" s="2" customFormat="1" ht="11.5" x14ac:dyDescent="0.25">
      <c r="A129" s="1"/>
      <c r="B129" s="227"/>
      <c r="C129" s="227"/>
      <c r="D129" s="225"/>
      <c r="E129" s="225"/>
      <c r="F129" s="226"/>
      <c r="G129" s="166"/>
      <c r="H129" s="226"/>
      <c r="I129" s="166"/>
      <c r="J129" s="226"/>
      <c r="K129" s="166"/>
      <c r="L129" s="226"/>
      <c r="M129" s="166"/>
      <c r="N129" s="226"/>
      <c r="O129" s="166"/>
      <c r="P129" s="226"/>
      <c r="Q129" s="166"/>
      <c r="R129" s="226"/>
      <c r="S129" s="1"/>
      <c r="T129" s="1"/>
      <c r="U129" s="1"/>
      <c r="V129" s="4"/>
      <c r="W129" s="4"/>
      <c r="X129" s="4"/>
      <c r="Y129" s="4"/>
      <c r="Z129" s="4"/>
      <c r="AA129" s="4"/>
      <c r="AB129" s="1"/>
      <c r="AC129" s="1"/>
      <c r="AD129" s="1"/>
      <c r="AE129" s="1"/>
      <c r="AF129" s="1"/>
      <c r="AG129" s="1"/>
      <c r="AH129" s="1"/>
      <c r="AI129" s="1"/>
    </row>
    <row r="130" spans="1:35" s="2" customFormat="1" ht="11.5" x14ac:dyDescent="0.25">
      <c r="A130" s="1"/>
      <c r="B130" s="227"/>
      <c r="C130" s="227"/>
      <c r="D130" s="225"/>
      <c r="E130" s="225"/>
      <c r="F130" s="226"/>
      <c r="G130" s="166"/>
      <c r="H130" s="226"/>
      <c r="I130" s="166"/>
      <c r="J130" s="226"/>
      <c r="K130" s="166"/>
      <c r="L130" s="226"/>
      <c r="M130" s="166"/>
      <c r="N130" s="226"/>
      <c r="O130" s="166"/>
      <c r="P130" s="226"/>
      <c r="Q130" s="166"/>
      <c r="R130" s="226"/>
      <c r="S130" s="1"/>
      <c r="T130" s="1"/>
      <c r="U130" s="1"/>
      <c r="V130" s="4"/>
      <c r="W130" s="4"/>
      <c r="X130" s="4"/>
      <c r="Y130" s="4"/>
      <c r="Z130" s="4"/>
      <c r="AA130" s="4"/>
      <c r="AB130" s="1"/>
      <c r="AC130" s="1"/>
      <c r="AD130" s="1"/>
      <c r="AE130" s="1"/>
      <c r="AF130" s="1"/>
      <c r="AG130" s="1"/>
      <c r="AH130" s="1"/>
      <c r="AI130" s="1"/>
    </row>
    <row r="131" spans="1:35" s="2" customFormat="1" ht="11.5" x14ac:dyDescent="0.25">
      <c r="A131" s="1"/>
      <c r="B131" s="227"/>
      <c r="C131" s="227"/>
      <c r="D131" s="225"/>
      <c r="E131" s="225"/>
      <c r="F131" s="226"/>
      <c r="G131" s="166"/>
      <c r="H131" s="226"/>
      <c r="I131" s="166"/>
      <c r="J131" s="226"/>
      <c r="K131" s="166"/>
      <c r="L131" s="226"/>
      <c r="M131" s="166"/>
      <c r="N131" s="226"/>
      <c r="O131" s="166"/>
      <c r="P131" s="226"/>
      <c r="Q131" s="166"/>
      <c r="R131" s="226"/>
      <c r="S131" s="1"/>
      <c r="T131" s="1"/>
      <c r="U131" s="1"/>
      <c r="V131" s="4"/>
      <c r="W131" s="4"/>
      <c r="X131" s="4"/>
      <c r="Y131" s="4"/>
      <c r="Z131" s="4"/>
      <c r="AA131" s="4"/>
      <c r="AB131" s="1"/>
      <c r="AC131" s="1"/>
      <c r="AD131" s="1"/>
      <c r="AE131" s="1"/>
      <c r="AF131" s="1"/>
      <c r="AG131" s="1"/>
      <c r="AH131" s="1"/>
      <c r="AI131" s="1"/>
    </row>
    <row r="132" spans="1:35" s="2" customFormat="1" ht="11.5" x14ac:dyDescent="0.25">
      <c r="A132" s="1"/>
      <c r="B132" s="227"/>
      <c r="C132" s="227"/>
      <c r="D132" s="225"/>
      <c r="E132" s="225"/>
      <c r="F132" s="226"/>
      <c r="G132" s="166"/>
      <c r="H132" s="226"/>
      <c r="I132" s="166"/>
      <c r="J132" s="226"/>
      <c r="K132" s="166"/>
      <c r="L132" s="226"/>
      <c r="M132" s="166"/>
      <c r="N132" s="226"/>
      <c r="O132" s="166"/>
      <c r="P132" s="226"/>
      <c r="Q132" s="166"/>
      <c r="R132" s="226"/>
      <c r="S132" s="1"/>
      <c r="T132" s="1"/>
      <c r="U132" s="1"/>
      <c r="V132" s="4"/>
      <c r="W132" s="4"/>
      <c r="X132" s="4"/>
      <c r="Y132" s="4"/>
      <c r="Z132" s="4"/>
      <c r="AA132" s="4"/>
      <c r="AB132" s="1"/>
      <c r="AC132" s="1"/>
      <c r="AD132" s="1"/>
      <c r="AE132" s="1"/>
      <c r="AF132" s="1"/>
      <c r="AG132" s="1"/>
      <c r="AH132" s="1"/>
      <c r="AI132" s="1"/>
    </row>
    <row r="133" spans="1:35" s="2" customFormat="1" ht="11.5" x14ac:dyDescent="0.25">
      <c r="A133" s="1"/>
      <c r="B133" s="227"/>
      <c r="C133" s="227"/>
      <c r="D133" s="225"/>
      <c r="E133" s="225"/>
      <c r="F133" s="226"/>
      <c r="G133" s="166"/>
      <c r="H133" s="226"/>
      <c r="I133" s="166"/>
      <c r="J133" s="226"/>
      <c r="K133" s="166"/>
      <c r="L133" s="226"/>
      <c r="M133" s="166"/>
      <c r="N133" s="226"/>
      <c r="O133" s="166"/>
      <c r="P133" s="226"/>
      <c r="Q133" s="166"/>
      <c r="R133" s="226"/>
      <c r="S133" s="1"/>
      <c r="T133" s="1"/>
      <c r="U133" s="1"/>
      <c r="V133" s="4"/>
      <c r="W133" s="4"/>
      <c r="X133" s="4"/>
      <c r="Y133" s="4"/>
      <c r="Z133" s="4"/>
      <c r="AA133" s="4"/>
      <c r="AB133" s="1"/>
      <c r="AC133" s="1"/>
      <c r="AD133" s="1"/>
      <c r="AE133" s="1"/>
      <c r="AF133" s="1"/>
      <c r="AG133" s="1"/>
      <c r="AH133" s="1"/>
      <c r="AI133" s="1"/>
    </row>
    <row r="134" spans="1:35" s="2" customFormat="1" ht="11.5" x14ac:dyDescent="0.25">
      <c r="A134" s="1"/>
      <c r="B134" s="227"/>
      <c r="C134" s="227"/>
      <c r="D134" s="225"/>
      <c r="E134" s="225"/>
      <c r="F134" s="226"/>
      <c r="G134" s="166"/>
      <c r="H134" s="226"/>
      <c r="I134" s="166"/>
      <c r="J134" s="226"/>
      <c r="K134" s="166"/>
      <c r="L134" s="226"/>
      <c r="M134" s="166"/>
      <c r="N134" s="226"/>
      <c r="O134" s="166"/>
      <c r="P134" s="226"/>
      <c r="Q134" s="166"/>
      <c r="R134" s="226"/>
      <c r="S134" s="1"/>
      <c r="T134" s="1"/>
      <c r="U134" s="1"/>
      <c r="V134" s="4"/>
      <c r="W134" s="4"/>
      <c r="X134" s="4"/>
      <c r="Y134" s="4"/>
      <c r="Z134" s="4"/>
      <c r="AA134" s="4"/>
      <c r="AB134" s="1"/>
      <c r="AC134" s="1"/>
      <c r="AD134" s="1"/>
      <c r="AE134" s="1"/>
      <c r="AF134" s="1"/>
      <c r="AG134" s="1"/>
      <c r="AH134" s="1"/>
      <c r="AI134" s="1"/>
    </row>
    <row r="135" spans="1:35" s="2" customFormat="1" ht="11.5" x14ac:dyDescent="0.25">
      <c r="A135" s="1"/>
      <c r="B135" s="227"/>
      <c r="C135" s="227"/>
      <c r="D135" s="225"/>
      <c r="E135" s="225"/>
      <c r="F135" s="226"/>
      <c r="G135" s="166"/>
      <c r="H135" s="226"/>
      <c r="I135" s="166"/>
      <c r="J135" s="226"/>
      <c r="K135" s="166"/>
      <c r="L135" s="226"/>
      <c r="M135" s="166"/>
      <c r="N135" s="226"/>
      <c r="O135" s="166"/>
      <c r="P135" s="226"/>
      <c r="Q135" s="166"/>
      <c r="R135" s="226"/>
      <c r="S135" s="1"/>
      <c r="T135" s="1"/>
      <c r="U135" s="1"/>
      <c r="V135" s="4"/>
      <c r="W135" s="4"/>
      <c r="X135" s="4"/>
      <c r="Y135" s="4"/>
      <c r="Z135" s="4"/>
      <c r="AA135" s="4"/>
      <c r="AB135" s="1"/>
      <c r="AC135" s="1"/>
      <c r="AD135" s="1"/>
      <c r="AE135" s="1"/>
      <c r="AF135" s="1"/>
      <c r="AG135" s="1"/>
      <c r="AH135" s="1"/>
      <c r="AI135" s="1"/>
    </row>
    <row r="136" spans="1:35" s="2" customFormat="1" ht="11.5" x14ac:dyDescent="0.25">
      <c r="A136" s="1"/>
      <c r="B136" s="227"/>
      <c r="C136" s="227"/>
      <c r="D136" s="225"/>
      <c r="E136" s="225"/>
      <c r="F136" s="226"/>
      <c r="G136" s="166"/>
      <c r="H136" s="226"/>
      <c r="I136" s="166"/>
      <c r="J136" s="226"/>
      <c r="K136" s="166"/>
      <c r="L136" s="226"/>
      <c r="M136" s="166"/>
      <c r="N136" s="226"/>
      <c r="O136" s="166"/>
      <c r="P136" s="226"/>
      <c r="Q136" s="166"/>
      <c r="R136" s="226"/>
      <c r="S136" s="1"/>
      <c r="T136" s="1"/>
      <c r="U136" s="1"/>
      <c r="V136" s="4"/>
      <c r="W136" s="4"/>
      <c r="X136" s="4"/>
      <c r="Y136" s="4"/>
      <c r="Z136" s="4"/>
      <c r="AA136" s="4"/>
      <c r="AB136" s="1"/>
      <c r="AC136" s="1"/>
      <c r="AD136" s="1"/>
      <c r="AE136" s="1"/>
      <c r="AF136" s="1"/>
      <c r="AG136" s="1"/>
      <c r="AH136" s="1"/>
      <c r="AI136" s="1"/>
    </row>
    <row r="137" spans="1:35" s="2" customFormat="1" ht="11.5" x14ac:dyDescent="0.25">
      <c r="A137" s="1"/>
      <c r="B137" s="227"/>
      <c r="C137" s="227"/>
      <c r="D137" s="225"/>
      <c r="E137" s="225"/>
      <c r="F137" s="226"/>
      <c r="G137" s="166"/>
      <c r="H137" s="226"/>
      <c r="I137" s="166"/>
      <c r="J137" s="226"/>
      <c r="K137" s="166"/>
      <c r="L137" s="226"/>
      <c r="M137" s="166"/>
      <c r="N137" s="226"/>
      <c r="O137" s="166"/>
      <c r="P137" s="226"/>
      <c r="Q137" s="166"/>
      <c r="R137" s="226"/>
      <c r="S137" s="1"/>
      <c r="T137" s="1"/>
      <c r="U137" s="1"/>
      <c r="V137" s="4"/>
      <c r="W137" s="4"/>
      <c r="X137" s="4"/>
      <c r="Y137" s="4"/>
      <c r="Z137" s="4"/>
      <c r="AA137" s="4"/>
      <c r="AB137" s="1"/>
      <c r="AC137" s="1"/>
      <c r="AD137" s="1"/>
      <c r="AE137" s="1"/>
      <c r="AF137" s="1"/>
      <c r="AG137" s="1"/>
      <c r="AH137" s="1"/>
      <c r="AI137" s="1"/>
    </row>
    <row r="138" spans="1:35" s="2" customFormat="1" ht="11.5" x14ac:dyDescent="0.25">
      <c r="A138" s="1"/>
      <c r="B138" s="227"/>
      <c r="C138" s="227"/>
      <c r="D138" s="225"/>
      <c r="E138" s="225"/>
      <c r="F138" s="226"/>
      <c r="G138" s="166"/>
      <c r="H138" s="226"/>
      <c r="I138" s="166"/>
      <c r="J138" s="226"/>
      <c r="K138" s="166"/>
      <c r="L138" s="226"/>
      <c r="M138" s="166"/>
      <c r="N138" s="226"/>
      <c r="O138" s="166"/>
      <c r="P138" s="226"/>
      <c r="Q138" s="166"/>
      <c r="R138" s="226"/>
      <c r="S138" s="1"/>
      <c r="T138" s="1"/>
      <c r="U138" s="1"/>
      <c r="V138" s="4"/>
      <c r="W138" s="4"/>
      <c r="X138" s="4"/>
      <c r="Y138" s="4"/>
      <c r="Z138" s="4"/>
      <c r="AA138" s="4"/>
      <c r="AB138" s="1"/>
      <c r="AC138" s="1"/>
      <c r="AD138" s="1"/>
      <c r="AE138" s="1"/>
      <c r="AF138" s="1"/>
      <c r="AG138" s="1"/>
      <c r="AH138" s="1"/>
      <c r="AI138" s="1"/>
    </row>
    <row r="139" spans="1:35" s="2" customFormat="1" ht="11.5" x14ac:dyDescent="0.25">
      <c r="A139" s="1"/>
      <c r="B139" s="227"/>
      <c r="C139" s="227"/>
      <c r="D139" s="225"/>
      <c r="E139" s="225"/>
      <c r="F139" s="226"/>
      <c r="G139" s="166"/>
      <c r="H139" s="226"/>
      <c r="I139" s="166"/>
      <c r="J139" s="226"/>
      <c r="K139" s="166"/>
      <c r="L139" s="226"/>
      <c r="M139" s="166"/>
      <c r="N139" s="226"/>
      <c r="O139" s="166"/>
      <c r="P139" s="226"/>
      <c r="Q139" s="166"/>
      <c r="R139" s="226"/>
      <c r="S139" s="1"/>
      <c r="T139" s="1"/>
      <c r="U139" s="1"/>
      <c r="V139" s="4"/>
      <c r="W139" s="4"/>
      <c r="X139" s="4"/>
      <c r="Y139" s="4"/>
      <c r="Z139" s="4"/>
      <c r="AA139" s="4"/>
      <c r="AB139" s="1"/>
      <c r="AC139" s="1"/>
      <c r="AD139" s="1"/>
      <c r="AE139" s="1"/>
      <c r="AF139" s="1"/>
      <c r="AG139" s="1"/>
      <c r="AH139" s="1"/>
      <c r="AI139" s="1"/>
    </row>
    <row r="140" spans="1:35" s="2" customFormat="1" ht="11.5" x14ac:dyDescent="0.25">
      <c r="A140" s="1"/>
      <c r="B140" s="227"/>
      <c r="C140" s="227"/>
      <c r="D140" s="225"/>
      <c r="E140" s="225"/>
      <c r="F140" s="226"/>
      <c r="G140" s="166"/>
      <c r="H140" s="226"/>
      <c r="I140" s="166"/>
      <c r="J140" s="226"/>
      <c r="K140" s="166"/>
      <c r="L140" s="226"/>
      <c r="M140" s="166"/>
      <c r="N140" s="226"/>
      <c r="O140" s="166"/>
      <c r="P140" s="226"/>
      <c r="Q140" s="166"/>
      <c r="R140" s="226"/>
      <c r="S140" s="1"/>
      <c r="T140" s="1"/>
      <c r="U140" s="1"/>
      <c r="V140" s="4"/>
      <c r="W140" s="4"/>
      <c r="X140" s="4"/>
      <c r="Y140" s="4"/>
      <c r="Z140" s="4"/>
      <c r="AA140" s="4"/>
      <c r="AB140" s="1"/>
      <c r="AC140" s="1"/>
      <c r="AD140" s="1"/>
      <c r="AE140" s="1"/>
      <c r="AF140" s="1"/>
      <c r="AG140" s="1"/>
      <c r="AH140" s="1"/>
      <c r="AI140" s="1"/>
    </row>
    <row r="141" spans="1:35" s="2" customFormat="1" ht="11.5" x14ac:dyDescent="0.25">
      <c r="A141" s="1"/>
      <c r="B141" s="227"/>
      <c r="C141" s="227"/>
      <c r="D141" s="225"/>
      <c r="E141" s="225"/>
      <c r="F141" s="226"/>
      <c r="G141" s="166"/>
      <c r="H141" s="226"/>
      <c r="I141" s="166"/>
      <c r="J141" s="226"/>
      <c r="K141" s="166"/>
      <c r="L141" s="226"/>
      <c r="M141" s="166"/>
      <c r="N141" s="226"/>
      <c r="O141" s="166"/>
      <c r="P141" s="226"/>
      <c r="Q141" s="166"/>
      <c r="R141" s="226"/>
      <c r="S141" s="1"/>
      <c r="T141" s="1"/>
      <c r="U141" s="1"/>
      <c r="V141" s="4"/>
      <c r="W141" s="4"/>
      <c r="X141" s="4"/>
      <c r="Y141" s="4"/>
      <c r="Z141" s="4"/>
      <c r="AA141" s="4"/>
      <c r="AB141" s="1"/>
      <c r="AC141" s="1"/>
      <c r="AD141" s="1"/>
      <c r="AE141" s="1"/>
      <c r="AF141" s="1"/>
      <c r="AG141" s="1"/>
      <c r="AH141" s="1"/>
      <c r="AI141" s="1"/>
    </row>
    <row r="142" spans="1:35" s="2" customFormat="1" ht="11.5" x14ac:dyDescent="0.25">
      <c r="A142" s="1"/>
      <c r="B142" s="227"/>
      <c r="C142" s="227"/>
      <c r="D142" s="225"/>
      <c r="E142" s="225"/>
      <c r="F142" s="226"/>
      <c r="G142" s="166"/>
      <c r="H142" s="226"/>
      <c r="I142" s="166"/>
      <c r="J142" s="226"/>
      <c r="K142" s="166"/>
      <c r="L142" s="226"/>
      <c r="M142" s="166"/>
      <c r="N142" s="226"/>
      <c r="O142" s="166"/>
      <c r="P142" s="226"/>
      <c r="Q142" s="166"/>
      <c r="R142" s="226"/>
      <c r="S142" s="1"/>
      <c r="T142" s="1"/>
      <c r="U142" s="1"/>
      <c r="V142" s="4"/>
      <c r="W142" s="4"/>
      <c r="X142" s="4"/>
      <c r="Y142" s="4"/>
      <c r="Z142" s="4"/>
      <c r="AA142" s="4"/>
      <c r="AB142" s="1"/>
      <c r="AC142" s="1"/>
      <c r="AD142" s="1"/>
      <c r="AE142" s="1"/>
      <c r="AF142" s="1"/>
      <c r="AG142" s="1"/>
      <c r="AH142" s="1"/>
      <c r="AI142" s="1"/>
    </row>
    <row r="143" spans="1:35" s="2" customFormat="1" ht="11.5" x14ac:dyDescent="0.25">
      <c r="A143" s="1"/>
      <c r="B143" s="227"/>
      <c r="C143" s="227"/>
      <c r="D143" s="225"/>
      <c r="E143" s="225"/>
      <c r="F143" s="226"/>
      <c r="G143" s="166"/>
      <c r="H143" s="226"/>
      <c r="I143" s="166"/>
      <c r="J143" s="226"/>
      <c r="K143" s="166"/>
      <c r="L143" s="226"/>
      <c r="M143" s="166"/>
      <c r="N143" s="226"/>
      <c r="O143" s="166"/>
      <c r="P143" s="226"/>
      <c r="Q143" s="166"/>
      <c r="R143" s="226"/>
      <c r="S143" s="1"/>
      <c r="T143" s="1"/>
      <c r="U143" s="1"/>
      <c r="V143" s="4"/>
      <c r="W143" s="4"/>
      <c r="X143" s="4"/>
      <c r="Y143" s="4"/>
      <c r="Z143" s="4"/>
      <c r="AA143" s="4"/>
      <c r="AB143" s="1"/>
      <c r="AC143" s="1"/>
      <c r="AD143" s="1"/>
      <c r="AE143" s="1"/>
      <c r="AF143" s="1"/>
      <c r="AG143" s="1"/>
      <c r="AH143" s="1"/>
      <c r="AI143" s="1"/>
    </row>
    <row r="144" spans="1:35" s="2" customFormat="1" ht="11.5" x14ac:dyDescent="0.25">
      <c r="A144" s="1"/>
      <c r="B144" s="227"/>
      <c r="C144" s="227"/>
      <c r="D144" s="225"/>
      <c r="E144" s="225"/>
      <c r="F144" s="226"/>
      <c r="G144" s="166"/>
      <c r="H144" s="226"/>
      <c r="I144" s="166"/>
      <c r="J144" s="226"/>
      <c r="K144" s="166"/>
      <c r="L144" s="226"/>
      <c r="M144" s="166"/>
      <c r="N144" s="226"/>
      <c r="O144" s="166"/>
      <c r="P144" s="226"/>
      <c r="Q144" s="166"/>
      <c r="R144" s="226"/>
      <c r="S144" s="1"/>
      <c r="T144" s="1"/>
      <c r="U144" s="1"/>
      <c r="V144" s="4"/>
      <c r="W144" s="4"/>
      <c r="X144" s="4"/>
      <c r="Y144" s="4"/>
      <c r="Z144" s="4"/>
      <c r="AA144" s="4"/>
      <c r="AB144" s="1"/>
      <c r="AC144" s="1"/>
      <c r="AD144" s="1"/>
      <c r="AE144" s="1"/>
      <c r="AF144" s="1"/>
      <c r="AG144" s="1"/>
      <c r="AH144" s="1"/>
      <c r="AI144" s="1"/>
    </row>
    <row r="145" spans="1:35" s="2" customFormat="1" ht="11.5" x14ac:dyDescent="0.25">
      <c r="A145" s="1"/>
      <c r="B145" s="227"/>
      <c r="C145" s="227"/>
      <c r="D145" s="225"/>
      <c r="E145" s="225"/>
      <c r="F145" s="226"/>
      <c r="G145" s="166"/>
      <c r="H145" s="226"/>
      <c r="I145" s="166"/>
      <c r="J145" s="226"/>
      <c r="K145" s="166"/>
      <c r="L145" s="226"/>
      <c r="M145" s="166"/>
      <c r="N145" s="226"/>
      <c r="O145" s="166"/>
      <c r="P145" s="226"/>
      <c r="Q145" s="166"/>
      <c r="R145" s="226"/>
      <c r="S145" s="1"/>
      <c r="T145" s="1"/>
      <c r="U145" s="1"/>
      <c r="V145" s="4"/>
      <c r="W145" s="4"/>
      <c r="X145" s="4"/>
      <c r="Y145" s="4"/>
      <c r="Z145" s="4"/>
      <c r="AA145" s="4"/>
      <c r="AB145" s="1"/>
      <c r="AC145" s="1"/>
      <c r="AD145" s="1"/>
      <c r="AE145" s="1"/>
      <c r="AF145" s="1"/>
      <c r="AG145" s="1"/>
      <c r="AH145" s="1"/>
      <c r="AI145" s="1"/>
    </row>
    <row r="146" spans="1:35" s="2" customFormat="1" ht="11.5" x14ac:dyDescent="0.25">
      <c r="A146" s="1"/>
      <c r="B146" s="227"/>
      <c r="C146" s="227"/>
      <c r="D146" s="225"/>
      <c r="E146" s="225"/>
      <c r="F146" s="226"/>
      <c r="G146" s="166"/>
      <c r="H146" s="226"/>
      <c r="I146" s="166"/>
      <c r="J146" s="226"/>
      <c r="K146" s="166"/>
      <c r="L146" s="226"/>
      <c r="M146" s="166"/>
      <c r="N146" s="226"/>
      <c r="O146" s="166"/>
      <c r="P146" s="226"/>
      <c r="Q146" s="166"/>
      <c r="R146" s="226"/>
      <c r="S146" s="1"/>
      <c r="T146" s="1"/>
      <c r="U146" s="1"/>
      <c r="V146" s="4"/>
      <c r="W146" s="4"/>
      <c r="X146" s="4"/>
      <c r="Y146" s="4"/>
      <c r="Z146" s="4"/>
      <c r="AA146" s="4"/>
      <c r="AB146" s="1"/>
      <c r="AC146" s="1"/>
      <c r="AD146" s="1"/>
      <c r="AE146" s="1"/>
      <c r="AF146" s="1"/>
      <c r="AG146" s="1"/>
      <c r="AH146" s="1"/>
      <c r="AI146" s="1"/>
    </row>
    <row r="147" spans="1:35" s="2" customFormat="1" ht="11.5" x14ac:dyDescent="0.25">
      <c r="A147" s="1"/>
      <c r="B147" s="227"/>
      <c r="C147" s="227"/>
      <c r="D147" s="225"/>
      <c r="E147" s="225"/>
      <c r="F147" s="226"/>
      <c r="G147" s="166"/>
      <c r="H147" s="226"/>
      <c r="I147" s="166"/>
      <c r="J147" s="226"/>
      <c r="K147" s="166"/>
      <c r="L147" s="226"/>
      <c r="M147" s="166"/>
      <c r="N147" s="226"/>
      <c r="O147" s="166"/>
      <c r="P147" s="226"/>
      <c r="Q147" s="166"/>
      <c r="R147" s="226"/>
      <c r="S147" s="1"/>
      <c r="T147" s="1"/>
      <c r="U147" s="1"/>
      <c r="V147" s="4"/>
      <c r="W147" s="4"/>
      <c r="X147" s="4"/>
      <c r="Y147" s="4"/>
      <c r="Z147" s="4"/>
      <c r="AA147" s="4"/>
      <c r="AB147" s="1"/>
      <c r="AC147" s="1"/>
      <c r="AD147" s="1"/>
      <c r="AE147" s="1"/>
      <c r="AF147" s="1"/>
      <c r="AG147" s="1"/>
      <c r="AH147" s="1"/>
      <c r="AI147" s="1"/>
    </row>
    <row r="148" spans="1:35" s="2" customFormat="1" ht="11.5" x14ac:dyDescent="0.25">
      <c r="A148" s="1"/>
      <c r="B148" s="227"/>
      <c r="C148" s="227"/>
      <c r="D148" s="225"/>
      <c r="E148" s="225"/>
      <c r="F148" s="226"/>
      <c r="G148" s="166"/>
      <c r="H148" s="226"/>
      <c r="I148" s="166"/>
      <c r="J148" s="226"/>
      <c r="K148" s="166"/>
      <c r="L148" s="226"/>
      <c r="M148" s="166"/>
      <c r="N148" s="226"/>
      <c r="O148" s="166"/>
      <c r="P148" s="226"/>
      <c r="Q148" s="166"/>
      <c r="R148" s="226"/>
      <c r="S148" s="1"/>
      <c r="T148" s="1"/>
      <c r="U148" s="1"/>
      <c r="V148" s="4"/>
      <c r="W148" s="4"/>
      <c r="X148" s="4"/>
      <c r="Y148" s="4"/>
      <c r="Z148" s="4"/>
      <c r="AA148" s="4"/>
      <c r="AB148" s="1"/>
      <c r="AC148" s="1"/>
      <c r="AD148" s="1"/>
      <c r="AE148" s="1"/>
      <c r="AF148" s="1"/>
      <c r="AG148" s="1"/>
      <c r="AH148" s="1"/>
      <c r="AI148" s="1"/>
    </row>
    <row r="149" spans="1:35" s="2" customFormat="1" ht="11.5" x14ac:dyDescent="0.25">
      <c r="A149" s="1"/>
      <c r="B149" s="227"/>
      <c r="C149" s="227"/>
      <c r="D149" s="225"/>
      <c r="E149" s="225"/>
      <c r="F149" s="226"/>
      <c r="G149" s="166"/>
      <c r="H149" s="226"/>
      <c r="I149" s="166"/>
      <c r="J149" s="226"/>
      <c r="K149" s="166"/>
      <c r="L149" s="226"/>
      <c r="M149" s="166"/>
      <c r="N149" s="226"/>
      <c r="O149" s="166"/>
      <c r="P149" s="226"/>
      <c r="Q149" s="166"/>
      <c r="R149" s="226"/>
      <c r="S149" s="1"/>
      <c r="T149" s="1"/>
      <c r="U149" s="1"/>
      <c r="V149" s="4"/>
      <c r="W149" s="4"/>
      <c r="X149" s="4"/>
      <c r="Y149" s="4"/>
      <c r="Z149" s="4"/>
      <c r="AA149" s="4"/>
      <c r="AB149" s="1"/>
      <c r="AC149" s="1"/>
      <c r="AD149" s="1"/>
      <c r="AE149" s="1"/>
      <c r="AF149" s="1"/>
      <c r="AG149" s="1"/>
      <c r="AH149" s="1"/>
      <c r="AI149" s="1"/>
    </row>
    <row r="150" spans="1:35" s="2" customFormat="1" ht="11.5" x14ac:dyDescent="0.25">
      <c r="A150" s="1"/>
      <c r="B150" s="227"/>
      <c r="C150" s="227"/>
      <c r="D150" s="225"/>
      <c r="E150" s="225"/>
      <c r="F150" s="226"/>
      <c r="G150" s="166"/>
      <c r="H150" s="226"/>
      <c r="I150" s="166"/>
      <c r="J150" s="226"/>
      <c r="K150" s="166"/>
      <c r="L150" s="226"/>
      <c r="M150" s="166"/>
      <c r="N150" s="226"/>
      <c r="O150" s="166"/>
      <c r="P150" s="226"/>
      <c r="Q150" s="166"/>
      <c r="R150" s="226"/>
      <c r="S150" s="1"/>
      <c r="T150" s="1"/>
      <c r="U150" s="1"/>
      <c r="V150" s="4"/>
      <c r="W150" s="4"/>
      <c r="X150" s="4"/>
      <c r="Y150" s="4"/>
      <c r="Z150" s="4"/>
      <c r="AA150" s="4"/>
      <c r="AB150" s="1"/>
      <c r="AC150" s="1"/>
      <c r="AD150" s="1"/>
      <c r="AE150" s="1"/>
      <c r="AF150" s="1"/>
      <c r="AG150" s="1"/>
      <c r="AH150" s="1"/>
      <c r="AI150" s="1"/>
    </row>
    <row r="151" spans="1:35" s="2" customFormat="1" ht="11.5" x14ac:dyDescent="0.25">
      <c r="A151" s="1"/>
      <c r="B151" s="227"/>
      <c r="C151" s="227"/>
      <c r="D151" s="225"/>
      <c r="E151" s="225"/>
      <c r="F151" s="226"/>
      <c r="G151" s="166"/>
      <c r="H151" s="226"/>
      <c r="I151" s="166"/>
      <c r="J151" s="226"/>
      <c r="K151" s="166"/>
      <c r="L151" s="226"/>
      <c r="M151" s="166"/>
      <c r="N151" s="226"/>
      <c r="O151" s="166"/>
      <c r="P151" s="226"/>
      <c r="Q151" s="166"/>
      <c r="R151" s="226"/>
      <c r="S151" s="1"/>
      <c r="T151" s="1"/>
      <c r="U151" s="1"/>
      <c r="V151" s="4"/>
      <c r="W151" s="4"/>
      <c r="X151" s="4"/>
      <c r="Y151" s="4"/>
      <c r="Z151" s="4"/>
      <c r="AA151" s="4"/>
      <c r="AB151" s="1"/>
      <c r="AC151" s="1"/>
      <c r="AD151" s="1"/>
      <c r="AE151" s="1"/>
      <c r="AF151" s="1"/>
      <c r="AG151" s="1"/>
      <c r="AH151" s="1"/>
      <c r="AI151" s="1"/>
    </row>
    <row r="152" spans="1:35" s="2" customFormat="1" ht="11.5" x14ac:dyDescent="0.25">
      <c r="A152" s="1"/>
      <c r="B152" s="227"/>
      <c r="C152" s="227"/>
      <c r="D152" s="225"/>
      <c r="E152" s="225"/>
      <c r="F152" s="226"/>
      <c r="G152" s="166"/>
      <c r="H152" s="226"/>
      <c r="I152" s="166"/>
      <c r="J152" s="226"/>
      <c r="K152" s="166"/>
      <c r="L152" s="226"/>
      <c r="M152" s="166"/>
      <c r="N152" s="226"/>
      <c r="O152" s="166"/>
      <c r="P152" s="226"/>
      <c r="Q152" s="166"/>
      <c r="R152" s="226"/>
      <c r="S152" s="1"/>
      <c r="T152" s="1"/>
      <c r="U152" s="1"/>
      <c r="V152" s="4"/>
      <c r="W152" s="4"/>
      <c r="X152" s="4"/>
      <c r="Y152" s="4"/>
      <c r="Z152" s="4"/>
      <c r="AA152" s="4"/>
      <c r="AB152" s="1"/>
      <c r="AC152" s="1"/>
      <c r="AD152" s="1"/>
      <c r="AE152" s="1"/>
      <c r="AF152" s="1"/>
      <c r="AG152" s="1"/>
      <c r="AH152" s="1"/>
      <c r="AI152" s="1"/>
    </row>
    <row r="153" spans="1:35" s="2" customFormat="1" ht="11.5" x14ac:dyDescent="0.25">
      <c r="A153" s="1"/>
      <c r="B153" s="227"/>
      <c r="C153" s="227"/>
      <c r="D153" s="225"/>
      <c r="E153" s="225"/>
      <c r="F153" s="226"/>
      <c r="G153" s="166"/>
      <c r="H153" s="226"/>
      <c r="I153" s="166"/>
      <c r="J153" s="226"/>
      <c r="K153" s="166"/>
      <c r="L153" s="226"/>
      <c r="M153" s="166"/>
      <c r="N153" s="226"/>
      <c r="O153" s="166"/>
      <c r="P153" s="226"/>
      <c r="Q153" s="166"/>
      <c r="R153" s="226"/>
      <c r="S153" s="1"/>
      <c r="T153" s="1"/>
      <c r="U153" s="1"/>
      <c r="V153" s="4"/>
      <c r="W153" s="4"/>
      <c r="X153" s="4"/>
      <c r="Y153" s="4"/>
      <c r="Z153" s="4"/>
      <c r="AA153" s="4"/>
      <c r="AB153" s="1"/>
      <c r="AC153" s="1"/>
      <c r="AD153" s="1"/>
      <c r="AE153" s="1"/>
      <c r="AF153" s="1"/>
      <c r="AG153" s="1"/>
      <c r="AH153" s="1"/>
      <c r="AI153" s="1"/>
    </row>
    <row r="154" spans="1:35" s="2" customFormat="1" ht="11.5" x14ac:dyDescent="0.25">
      <c r="A154" s="1"/>
      <c r="B154" s="227"/>
      <c r="C154" s="227"/>
      <c r="D154" s="225"/>
      <c r="E154" s="225"/>
      <c r="F154" s="226"/>
      <c r="G154" s="166"/>
      <c r="H154" s="226"/>
      <c r="I154" s="166"/>
      <c r="J154" s="226"/>
      <c r="K154" s="166"/>
      <c r="L154" s="226"/>
      <c r="M154" s="166"/>
      <c r="N154" s="226"/>
      <c r="O154" s="166"/>
      <c r="P154" s="226"/>
      <c r="Q154" s="166"/>
      <c r="R154" s="226"/>
      <c r="S154" s="1"/>
      <c r="T154" s="1"/>
      <c r="U154" s="1"/>
      <c r="V154" s="4"/>
      <c r="W154" s="4"/>
      <c r="X154" s="4"/>
      <c r="Y154" s="4"/>
      <c r="Z154" s="4"/>
      <c r="AA154" s="4"/>
      <c r="AB154" s="1"/>
      <c r="AC154" s="1"/>
      <c r="AD154" s="1"/>
      <c r="AE154" s="1"/>
      <c r="AF154" s="1"/>
      <c r="AG154" s="1"/>
      <c r="AH154" s="1"/>
      <c r="AI154" s="1"/>
    </row>
    <row r="155" spans="1:35" s="2" customFormat="1" ht="11.5" x14ac:dyDescent="0.25">
      <c r="A155" s="1"/>
      <c r="B155" s="227"/>
      <c r="C155" s="227"/>
      <c r="D155" s="225"/>
      <c r="E155" s="225"/>
      <c r="F155" s="226"/>
      <c r="G155" s="166"/>
      <c r="H155" s="226"/>
      <c r="I155" s="166"/>
      <c r="J155" s="226"/>
      <c r="K155" s="166"/>
      <c r="L155" s="226"/>
      <c r="M155" s="166"/>
      <c r="N155" s="226"/>
      <c r="O155" s="166"/>
      <c r="P155" s="226"/>
      <c r="Q155" s="166"/>
      <c r="R155" s="226"/>
      <c r="S155" s="1"/>
      <c r="T155" s="1"/>
      <c r="U155" s="1"/>
      <c r="V155" s="4"/>
      <c r="W155" s="4"/>
      <c r="X155" s="4"/>
      <c r="Y155" s="4"/>
      <c r="Z155" s="4"/>
      <c r="AA155" s="4"/>
      <c r="AB155" s="1"/>
      <c r="AC155" s="1"/>
      <c r="AD155" s="1"/>
      <c r="AE155" s="1"/>
      <c r="AF155" s="1"/>
      <c r="AG155" s="1"/>
      <c r="AH155" s="1"/>
      <c r="AI155" s="1"/>
    </row>
    <row r="156" spans="1:35" s="2" customFormat="1" ht="11.5" x14ac:dyDescent="0.25">
      <c r="A156" s="1"/>
      <c r="B156" s="227"/>
      <c r="C156" s="227"/>
      <c r="D156" s="225"/>
      <c r="E156" s="225"/>
      <c r="F156" s="226"/>
      <c r="G156" s="166"/>
      <c r="H156" s="226"/>
      <c r="I156" s="166"/>
      <c r="J156" s="226"/>
      <c r="K156" s="166"/>
      <c r="L156" s="226"/>
      <c r="M156" s="166"/>
      <c r="N156" s="226"/>
      <c r="O156" s="166"/>
      <c r="P156" s="226"/>
      <c r="Q156" s="166"/>
      <c r="R156" s="226"/>
      <c r="S156" s="1"/>
      <c r="T156" s="1"/>
      <c r="U156" s="1"/>
      <c r="V156" s="4"/>
      <c r="W156" s="4"/>
      <c r="X156" s="4"/>
      <c r="Y156" s="4"/>
      <c r="Z156" s="4"/>
      <c r="AA156" s="4"/>
      <c r="AB156" s="1"/>
      <c r="AC156" s="1"/>
      <c r="AD156" s="1"/>
      <c r="AE156" s="1"/>
      <c r="AF156" s="1"/>
      <c r="AG156" s="1"/>
      <c r="AH156" s="1"/>
      <c r="AI156" s="1"/>
    </row>
    <row r="157" spans="1:35" s="2" customFormat="1" ht="11.5" x14ac:dyDescent="0.25">
      <c r="A157" s="1"/>
      <c r="B157" s="227"/>
      <c r="C157" s="227"/>
      <c r="D157" s="225"/>
      <c r="E157" s="225"/>
      <c r="F157" s="226"/>
      <c r="G157" s="166"/>
      <c r="H157" s="226"/>
      <c r="I157" s="166"/>
      <c r="J157" s="226"/>
      <c r="K157" s="166"/>
      <c r="L157" s="226"/>
      <c r="M157" s="166"/>
      <c r="N157" s="226"/>
      <c r="O157" s="166"/>
      <c r="P157" s="226"/>
      <c r="Q157" s="166"/>
      <c r="R157" s="226"/>
      <c r="S157" s="1"/>
      <c r="T157" s="1"/>
      <c r="U157" s="1"/>
      <c r="V157" s="4"/>
      <c r="W157" s="4"/>
      <c r="X157" s="4"/>
      <c r="Y157" s="4"/>
      <c r="Z157" s="4"/>
      <c r="AA157" s="4"/>
      <c r="AB157" s="1"/>
      <c r="AC157" s="1"/>
      <c r="AD157" s="1"/>
      <c r="AE157" s="1"/>
      <c r="AF157" s="1"/>
      <c r="AG157" s="1"/>
      <c r="AH157" s="1"/>
      <c r="AI157" s="1"/>
    </row>
    <row r="158" spans="1:35" s="2" customFormat="1" ht="11.5" x14ac:dyDescent="0.25">
      <c r="A158" s="1"/>
      <c r="B158" s="227"/>
      <c r="C158" s="227"/>
      <c r="D158" s="225"/>
      <c r="E158" s="225"/>
      <c r="F158" s="226"/>
      <c r="G158" s="166"/>
      <c r="H158" s="226"/>
      <c r="I158" s="166"/>
      <c r="J158" s="226"/>
      <c r="K158" s="166"/>
      <c r="L158" s="226"/>
      <c r="M158" s="166"/>
      <c r="N158" s="226"/>
      <c r="O158" s="166"/>
      <c r="P158" s="226"/>
      <c r="Q158" s="166"/>
      <c r="R158" s="226"/>
      <c r="S158" s="1"/>
      <c r="T158" s="1"/>
      <c r="U158" s="1"/>
      <c r="V158" s="4"/>
      <c r="W158" s="4"/>
      <c r="X158" s="4"/>
      <c r="Y158" s="4"/>
      <c r="Z158" s="4"/>
      <c r="AA158" s="4"/>
      <c r="AB158" s="1"/>
      <c r="AC158" s="1"/>
      <c r="AD158" s="1"/>
      <c r="AE158" s="1"/>
      <c r="AF158" s="1"/>
      <c r="AG158" s="1"/>
      <c r="AH158" s="1"/>
      <c r="AI158" s="1"/>
    </row>
    <row r="159" spans="1:35" s="2" customFormat="1" ht="11.5" x14ac:dyDescent="0.25">
      <c r="A159" s="1"/>
      <c r="B159" s="227"/>
      <c r="C159" s="227"/>
      <c r="D159" s="225"/>
      <c r="E159" s="225"/>
      <c r="F159" s="226"/>
      <c r="G159" s="166"/>
      <c r="H159" s="226"/>
      <c r="I159" s="166"/>
      <c r="J159" s="226"/>
      <c r="K159" s="166"/>
      <c r="L159" s="226"/>
      <c r="M159" s="166"/>
      <c r="N159" s="226"/>
      <c r="O159" s="166"/>
      <c r="P159" s="226"/>
      <c r="Q159" s="166"/>
      <c r="R159" s="226"/>
      <c r="S159" s="1"/>
      <c r="T159" s="1"/>
      <c r="U159" s="1"/>
      <c r="V159" s="4"/>
      <c r="W159" s="4"/>
      <c r="X159" s="4"/>
      <c r="Y159" s="4"/>
      <c r="Z159" s="4"/>
      <c r="AA159" s="4"/>
      <c r="AB159" s="1"/>
      <c r="AC159" s="1"/>
      <c r="AD159" s="1"/>
      <c r="AE159" s="1"/>
      <c r="AF159" s="1"/>
      <c r="AG159" s="1"/>
      <c r="AH159" s="1"/>
      <c r="AI159" s="1"/>
    </row>
    <row r="160" spans="1:35" s="2" customFormat="1" ht="11.5" x14ac:dyDescent="0.25">
      <c r="A160" s="1"/>
      <c r="B160" s="227"/>
      <c r="C160" s="227"/>
      <c r="D160" s="225"/>
      <c r="E160" s="225"/>
      <c r="F160" s="226"/>
      <c r="G160" s="166"/>
      <c r="H160" s="226"/>
      <c r="I160" s="166"/>
      <c r="J160" s="226"/>
      <c r="K160" s="166"/>
      <c r="L160" s="226"/>
      <c r="M160" s="166"/>
      <c r="N160" s="226"/>
      <c r="O160" s="166"/>
      <c r="P160" s="226"/>
      <c r="Q160" s="166"/>
      <c r="R160" s="226"/>
      <c r="S160" s="1"/>
      <c r="T160" s="1"/>
      <c r="U160" s="1"/>
      <c r="V160" s="4"/>
      <c r="W160" s="4"/>
      <c r="X160" s="4"/>
      <c r="Y160" s="4"/>
      <c r="Z160" s="4"/>
      <c r="AA160" s="4"/>
      <c r="AB160" s="1"/>
      <c r="AC160" s="1"/>
      <c r="AD160" s="1"/>
      <c r="AE160" s="1"/>
      <c r="AF160" s="1"/>
      <c r="AG160" s="1"/>
      <c r="AH160" s="1"/>
      <c r="AI160" s="1"/>
    </row>
    <row r="161" spans="1:35" s="2" customFormat="1" ht="11.5" x14ac:dyDescent="0.25">
      <c r="A161" s="1"/>
      <c r="B161" s="227"/>
      <c r="C161" s="227"/>
      <c r="D161" s="225"/>
      <c r="E161" s="225"/>
      <c r="F161" s="226"/>
      <c r="G161" s="166"/>
      <c r="H161" s="226"/>
      <c r="I161" s="166"/>
      <c r="J161" s="226"/>
      <c r="K161" s="166"/>
      <c r="L161" s="226"/>
      <c r="M161" s="166"/>
      <c r="N161" s="226"/>
      <c r="O161" s="166"/>
      <c r="P161" s="226"/>
      <c r="Q161" s="166"/>
      <c r="R161" s="226"/>
      <c r="S161" s="1"/>
      <c r="T161" s="1"/>
      <c r="U161" s="1"/>
      <c r="V161" s="4"/>
      <c r="W161" s="4"/>
      <c r="X161" s="4"/>
      <c r="Y161" s="4"/>
      <c r="Z161" s="4"/>
      <c r="AA161" s="4"/>
      <c r="AB161" s="1"/>
      <c r="AC161" s="1"/>
      <c r="AD161" s="1"/>
      <c r="AE161" s="1"/>
      <c r="AF161" s="1"/>
      <c r="AG161" s="1"/>
      <c r="AH161" s="1"/>
      <c r="AI161" s="1"/>
    </row>
    <row r="162" spans="1:35" s="2" customFormat="1" ht="11.5" x14ac:dyDescent="0.25">
      <c r="A162" s="1"/>
      <c r="B162" s="227"/>
      <c r="C162" s="227"/>
      <c r="D162" s="225"/>
      <c r="E162" s="225"/>
      <c r="F162" s="226"/>
      <c r="G162" s="166"/>
      <c r="H162" s="226"/>
      <c r="I162" s="166"/>
      <c r="J162" s="226"/>
      <c r="K162" s="166"/>
      <c r="L162" s="226"/>
      <c r="M162" s="166"/>
      <c r="N162" s="226"/>
      <c r="O162" s="166"/>
      <c r="P162" s="226"/>
      <c r="Q162" s="166"/>
      <c r="R162" s="226"/>
      <c r="S162" s="1"/>
      <c r="T162" s="1"/>
      <c r="U162" s="1"/>
      <c r="V162" s="4"/>
      <c r="W162" s="4"/>
      <c r="X162" s="4"/>
      <c r="Y162" s="4"/>
      <c r="Z162" s="4"/>
      <c r="AA162" s="4"/>
      <c r="AB162" s="1"/>
      <c r="AC162" s="1"/>
      <c r="AD162" s="1"/>
      <c r="AE162" s="1"/>
      <c r="AF162" s="1"/>
      <c r="AG162" s="1"/>
      <c r="AH162" s="1"/>
      <c r="AI162" s="1"/>
    </row>
    <row r="163" spans="1:35" s="2" customFormat="1" ht="11.5" x14ac:dyDescent="0.25">
      <c r="A163" s="1"/>
      <c r="B163" s="227"/>
      <c r="C163" s="227"/>
      <c r="D163" s="225"/>
      <c r="E163" s="225"/>
      <c r="F163" s="226"/>
      <c r="G163" s="166"/>
      <c r="H163" s="226"/>
      <c r="I163" s="166"/>
      <c r="J163" s="226"/>
      <c r="K163" s="166"/>
      <c r="L163" s="226"/>
      <c r="M163" s="166"/>
      <c r="N163" s="226"/>
      <c r="O163" s="166"/>
      <c r="P163" s="226"/>
      <c r="Q163" s="166"/>
      <c r="R163" s="226"/>
      <c r="S163" s="1"/>
      <c r="T163" s="1"/>
      <c r="U163" s="1"/>
      <c r="V163" s="4"/>
      <c r="W163" s="4"/>
      <c r="X163" s="4"/>
      <c r="Y163" s="4"/>
      <c r="Z163" s="4"/>
      <c r="AA163" s="4"/>
      <c r="AB163" s="1"/>
      <c r="AC163" s="1"/>
      <c r="AD163" s="1"/>
      <c r="AE163" s="1"/>
      <c r="AF163" s="1"/>
      <c r="AG163" s="1"/>
      <c r="AH163" s="1"/>
      <c r="AI163" s="1"/>
    </row>
    <row r="164" spans="1:35" s="2" customFormat="1" ht="11.5" x14ac:dyDescent="0.25">
      <c r="A164" s="1"/>
      <c r="B164" s="227"/>
      <c r="C164" s="227"/>
      <c r="D164" s="225"/>
      <c r="E164" s="225"/>
      <c r="F164" s="226"/>
      <c r="G164" s="166"/>
      <c r="H164" s="226"/>
      <c r="I164" s="166"/>
      <c r="J164" s="226"/>
      <c r="K164" s="166"/>
      <c r="L164" s="226"/>
      <c r="M164" s="166"/>
      <c r="N164" s="226"/>
      <c r="O164" s="166"/>
      <c r="P164" s="226"/>
      <c r="Q164" s="166"/>
      <c r="R164" s="226"/>
      <c r="S164" s="1"/>
      <c r="T164" s="1"/>
      <c r="U164" s="1"/>
      <c r="V164" s="4"/>
      <c r="W164" s="4"/>
      <c r="X164" s="4"/>
      <c r="Y164" s="4"/>
      <c r="Z164" s="4"/>
      <c r="AA164" s="4"/>
      <c r="AB164" s="1"/>
      <c r="AC164" s="1"/>
      <c r="AD164" s="1"/>
      <c r="AE164" s="1"/>
      <c r="AF164" s="1"/>
      <c r="AG164" s="1"/>
      <c r="AH164" s="1"/>
      <c r="AI164" s="1"/>
    </row>
    <row r="165" spans="1:35" s="2" customFormat="1" ht="11.5" x14ac:dyDescent="0.25">
      <c r="A165" s="1"/>
      <c r="B165" s="227"/>
      <c r="C165" s="227"/>
      <c r="D165" s="225"/>
      <c r="E165" s="225"/>
      <c r="F165" s="226"/>
      <c r="G165" s="166"/>
      <c r="H165" s="226"/>
      <c r="I165" s="166"/>
      <c r="J165" s="226"/>
      <c r="K165" s="166"/>
      <c r="L165" s="226"/>
      <c r="M165" s="166"/>
      <c r="N165" s="226"/>
      <c r="O165" s="166"/>
      <c r="P165" s="226"/>
      <c r="Q165" s="166"/>
      <c r="R165" s="226"/>
      <c r="S165" s="1"/>
      <c r="T165" s="1"/>
      <c r="U165" s="1"/>
      <c r="V165" s="4"/>
      <c r="W165" s="4"/>
      <c r="X165" s="4"/>
      <c r="Y165" s="4"/>
      <c r="Z165" s="4"/>
      <c r="AA165" s="4"/>
      <c r="AB165" s="1"/>
      <c r="AC165" s="1"/>
      <c r="AD165" s="1"/>
      <c r="AE165" s="1"/>
      <c r="AF165" s="1"/>
      <c r="AG165" s="1"/>
      <c r="AH165" s="1"/>
      <c r="AI165" s="1"/>
    </row>
    <row r="166" spans="1:35" s="2" customFormat="1" ht="11.5" x14ac:dyDescent="0.25">
      <c r="A166" s="1"/>
      <c r="B166" s="227"/>
      <c r="C166" s="227"/>
      <c r="D166" s="225"/>
      <c r="E166" s="225"/>
      <c r="F166" s="226"/>
      <c r="G166" s="166"/>
      <c r="H166" s="226"/>
      <c r="I166" s="166"/>
      <c r="J166" s="226"/>
      <c r="K166" s="166"/>
      <c r="L166" s="226"/>
      <c r="M166" s="166"/>
      <c r="N166" s="226"/>
      <c r="O166" s="166"/>
      <c r="P166" s="226"/>
      <c r="Q166" s="166"/>
      <c r="R166" s="226"/>
      <c r="S166" s="1"/>
      <c r="T166" s="1"/>
      <c r="U166" s="1"/>
      <c r="V166" s="4"/>
      <c r="W166" s="4"/>
      <c r="X166" s="4"/>
      <c r="Y166" s="4"/>
      <c r="Z166" s="4"/>
      <c r="AA166" s="4"/>
      <c r="AB166" s="1"/>
      <c r="AC166" s="1"/>
      <c r="AD166" s="1"/>
      <c r="AE166" s="1"/>
      <c r="AF166" s="1"/>
      <c r="AG166" s="1"/>
      <c r="AH166" s="1"/>
      <c r="AI166" s="1"/>
    </row>
    <row r="167" spans="1:35" s="2" customFormat="1" ht="11.5" x14ac:dyDescent="0.25">
      <c r="A167" s="1"/>
      <c r="B167" s="227"/>
      <c r="C167" s="227"/>
      <c r="D167" s="225"/>
      <c r="E167" s="225"/>
      <c r="F167" s="226"/>
      <c r="G167" s="166"/>
      <c r="H167" s="226"/>
      <c r="I167" s="166"/>
      <c r="J167" s="226"/>
      <c r="K167" s="166"/>
      <c r="L167" s="226"/>
      <c r="M167" s="166"/>
      <c r="N167" s="226"/>
      <c r="O167" s="166"/>
      <c r="P167" s="226"/>
      <c r="Q167" s="166"/>
      <c r="R167" s="226"/>
      <c r="S167" s="1"/>
      <c r="T167" s="1"/>
      <c r="U167" s="1"/>
      <c r="V167" s="4"/>
      <c r="W167" s="4"/>
      <c r="X167" s="4"/>
      <c r="Y167" s="4"/>
      <c r="Z167" s="4"/>
      <c r="AA167" s="4"/>
      <c r="AB167" s="1"/>
      <c r="AC167" s="1"/>
      <c r="AD167" s="1"/>
      <c r="AE167" s="1"/>
      <c r="AF167" s="1"/>
      <c r="AG167" s="1"/>
      <c r="AH167" s="1"/>
      <c r="AI167" s="1"/>
    </row>
    <row r="168" spans="1:35" s="2" customFormat="1" ht="11.5" x14ac:dyDescent="0.25">
      <c r="A168" s="1"/>
      <c r="B168" s="227"/>
      <c r="C168" s="227"/>
      <c r="D168" s="225"/>
      <c r="E168" s="225"/>
      <c r="F168" s="226"/>
      <c r="G168" s="166"/>
      <c r="H168" s="226"/>
      <c r="I168" s="166"/>
      <c r="J168" s="226"/>
      <c r="K168" s="166"/>
      <c r="L168" s="226"/>
      <c r="M168" s="166"/>
      <c r="N168" s="226"/>
      <c r="O168" s="166"/>
      <c r="P168" s="226"/>
      <c r="Q168" s="166"/>
      <c r="R168" s="226"/>
      <c r="S168" s="1"/>
      <c r="T168" s="1"/>
      <c r="U168" s="1"/>
      <c r="V168" s="4"/>
      <c r="W168" s="4"/>
      <c r="X168" s="4"/>
      <c r="Y168" s="4"/>
      <c r="Z168" s="4"/>
      <c r="AA168" s="4"/>
      <c r="AB168" s="1"/>
      <c r="AC168" s="1"/>
      <c r="AD168" s="1"/>
      <c r="AE168" s="1"/>
      <c r="AF168" s="1"/>
      <c r="AG168" s="1"/>
      <c r="AH168" s="1"/>
      <c r="AI168" s="1"/>
    </row>
    <row r="169" spans="1:35" s="2" customFormat="1" ht="11.5" x14ac:dyDescent="0.25">
      <c r="A169" s="1"/>
      <c r="B169" s="227"/>
      <c r="C169" s="227"/>
      <c r="D169" s="225"/>
      <c r="E169" s="225"/>
      <c r="F169" s="226"/>
      <c r="G169" s="166"/>
      <c r="H169" s="226"/>
      <c r="I169" s="166"/>
      <c r="J169" s="226"/>
      <c r="K169" s="166"/>
      <c r="L169" s="226"/>
      <c r="M169" s="166"/>
      <c r="N169" s="226"/>
      <c r="O169" s="166"/>
      <c r="P169" s="226"/>
      <c r="Q169" s="166"/>
      <c r="R169" s="226"/>
      <c r="S169" s="1"/>
      <c r="T169" s="1"/>
      <c r="U169" s="1"/>
      <c r="V169" s="4"/>
      <c r="W169" s="4"/>
      <c r="X169" s="4"/>
      <c r="Y169" s="4"/>
      <c r="Z169" s="4"/>
      <c r="AA169" s="4"/>
      <c r="AB169" s="1"/>
      <c r="AC169" s="1"/>
      <c r="AD169" s="1"/>
      <c r="AE169" s="1"/>
      <c r="AF169" s="1"/>
      <c r="AG169" s="1"/>
      <c r="AH169" s="1"/>
      <c r="AI169" s="1"/>
    </row>
    <row r="170" spans="1:35" s="2" customFormat="1" ht="11.5" x14ac:dyDescent="0.25">
      <c r="A170" s="1"/>
      <c r="B170" s="227"/>
      <c r="C170" s="227"/>
      <c r="D170" s="225"/>
      <c r="E170" s="225"/>
      <c r="F170" s="226"/>
      <c r="G170" s="166"/>
      <c r="H170" s="226"/>
      <c r="I170" s="166"/>
      <c r="J170" s="226"/>
      <c r="K170" s="166"/>
      <c r="L170" s="226"/>
      <c r="M170" s="166"/>
      <c r="N170" s="226"/>
      <c r="O170" s="166"/>
      <c r="P170" s="226"/>
      <c r="Q170" s="166"/>
      <c r="R170" s="226"/>
      <c r="S170" s="1"/>
      <c r="T170" s="1"/>
      <c r="U170" s="1"/>
      <c r="V170" s="4"/>
      <c r="W170" s="4"/>
      <c r="X170" s="4"/>
      <c r="Y170" s="4"/>
      <c r="Z170" s="4"/>
      <c r="AA170" s="4"/>
      <c r="AB170" s="1"/>
      <c r="AC170" s="1"/>
      <c r="AD170" s="1"/>
      <c r="AE170" s="1"/>
      <c r="AF170" s="1"/>
      <c r="AG170" s="1"/>
      <c r="AH170" s="1"/>
      <c r="AI170" s="1"/>
    </row>
    <row r="171" spans="1:35" s="2" customFormat="1" ht="11.5" x14ac:dyDescent="0.25">
      <c r="A171" s="1"/>
      <c r="B171" s="227"/>
      <c r="C171" s="227"/>
      <c r="D171" s="225"/>
      <c r="E171" s="225"/>
      <c r="F171" s="226"/>
      <c r="G171" s="166"/>
      <c r="H171" s="226"/>
      <c r="I171" s="166"/>
      <c r="J171" s="226"/>
      <c r="K171" s="166"/>
      <c r="L171" s="226"/>
      <c r="M171" s="166"/>
      <c r="N171" s="226"/>
      <c r="O171" s="166"/>
      <c r="P171" s="226"/>
      <c r="Q171" s="166"/>
      <c r="R171" s="226"/>
      <c r="S171" s="1"/>
      <c r="T171" s="1"/>
      <c r="U171" s="1"/>
      <c r="V171" s="4"/>
      <c r="W171" s="4"/>
      <c r="X171" s="4"/>
      <c r="Y171" s="4"/>
      <c r="Z171" s="4"/>
      <c r="AA171" s="4"/>
      <c r="AB171" s="1"/>
      <c r="AC171" s="1"/>
      <c r="AD171" s="1"/>
      <c r="AE171" s="1"/>
      <c r="AF171" s="1"/>
      <c r="AG171" s="1"/>
      <c r="AH171" s="1"/>
      <c r="AI171" s="1"/>
    </row>
    <row r="172" spans="1:35" s="2" customFormat="1" ht="11.5" x14ac:dyDescent="0.25">
      <c r="A172" s="1"/>
      <c r="B172" s="227"/>
      <c r="C172" s="227"/>
      <c r="D172" s="225"/>
      <c r="E172" s="225"/>
      <c r="F172" s="226"/>
      <c r="G172" s="166"/>
      <c r="H172" s="226"/>
      <c r="I172" s="166"/>
      <c r="J172" s="226"/>
      <c r="K172" s="166"/>
      <c r="L172" s="226"/>
      <c r="M172" s="166"/>
      <c r="N172" s="226"/>
      <c r="O172" s="166"/>
      <c r="P172" s="226"/>
      <c r="Q172" s="166"/>
      <c r="R172" s="226"/>
      <c r="S172" s="1"/>
      <c r="T172" s="1"/>
      <c r="U172" s="1"/>
      <c r="V172" s="4"/>
      <c r="W172" s="4"/>
      <c r="X172" s="4"/>
      <c r="Y172" s="4"/>
      <c r="Z172" s="4"/>
      <c r="AA172" s="4"/>
      <c r="AB172" s="1"/>
      <c r="AC172" s="1"/>
      <c r="AD172" s="1"/>
      <c r="AE172" s="1"/>
      <c r="AF172" s="1"/>
      <c r="AG172" s="1"/>
      <c r="AH172" s="1"/>
      <c r="AI172" s="1"/>
    </row>
    <row r="173" spans="1:35" s="2" customFormat="1" ht="11.5" x14ac:dyDescent="0.25">
      <c r="A173" s="1"/>
      <c r="B173" s="227"/>
      <c r="C173" s="227"/>
      <c r="D173" s="225"/>
      <c r="E173" s="225"/>
      <c r="F173" s="226"/>
      <c r="G173" s="166"/>
      <c r="H173" s="226"/>
      <c r="I173" s="166"/>
      <c r="J173" s="226"/>
      <c r="K173" s="166"/>
      <c r="L173" s="226"/>
      <c r="M173" s="166"/>
      <c r="N173" s="226"/>
      <c r="O173" s="166"/>
      <c r="P173" s="226"/>
      <c r="Q173" s="166"/>
      <c r="R173" s="226"/>
      <c r="S173" s="1"/>
      <c r="T173" s="1"/>
      <c r="U173" s="1"/>
      <c r="V173" s="4"/>
      <c r="W173" s="4"/>
      <c r="X173" s="4"/>
      <c r="Y173" s="4"/>
      <c r="Z173" s="4"/>
      <c r="AA173" s="4"/>
      <c r="AB173" s="1"/>
      <c r="AC173" s="1"/>
      <c r="AD173" s="1"/>
      <c r="AE173" s="1"/>
      <c r="AF173" s="1"/>
      <c r="AG173" s="1"/>
      <c r="AH173" s="1"/>
      <c r="AI173" s="1"/>
    </row>
    <row r="174" spans="1:35" s="2" customFormat="1" ht="11.5" x14ac:dyDescent="0.25">
      <c r="A174" s="1"/>
      <c r="B174" s="227"/>
      <c r="C174" s="227"/>
      <c r="D174" s="225"/>
      <c r="E174" s="225"/>
      <c r="F174" s="226"/>
      <c r="G174" s="166"/>
      <c r="H174" s="226"/>
      <c r="I174" s="166"/>
      <c r="J174" s="226"/>
      <c r="K174" s="166"/>
      <c r="L174" s="226"/>
      <c r="M174" s="166"/>
      <c r="N174" s="226"/>
      <c r="O174" s="166"/>
      <c r="P174" s="226"/>
      <c r="Q174" s="166"/>
      <c r="R174" s="226"/>
      <c r="S174" s="1"/>
      <c r="T174" s="1"/>
      <c r="U174" s="1"/>
      <c r="V174" s="4"/>
      <c r="W174" s="4"/>
      <c r="X174" s="4"/>
      <c r="Y174" s="4"/>
      <c r="Z174" s="4"/>
      <c r="AA174" s="4"/>
      <c r="AB174" s="1"/>
      <c r="AC174" s="1"/>
      <c r="AD174" s="1"/>
      <c r="AE174" s="1"/>
      <c r="AF174" s="1"/>
      <c r="AG174" s="1"/>
      <c r="AH174" s="1"/>
      <c r="AI174" s="1"/>
    </row>
    <row r="175" spans="1:35" s="2" customFormat="1" ht="11.5" x14ac:dyDescent="0.25">
      <c r="A175" s="1"/>
      <c r="B175" s="227"/>
      <c r="C175" s="227"/>
      <c r="D175" s="225"/>
      <c r="E175" s="225"/>
      <c r="F175" s="226"/>
      <c r="G175" s="166"/>
      <c r="H175" s="226"/>
      <c r="I175" s="166"/>
      <c r="J175" s="226"/>
      <c r="K175" s="166"/>
      <c r="L175" s="226"/>
      <c r="M175" s="166"/>
      <c r="N175" s="226"/>
      <c r="O175" s="166"/>
      <c r="P175" s="226"/>
      <c r="Q175" s="166"/>
      <c r="R175" s="226"/>
      <c r="S175" s="1"/>
      <c r="T175" s="1"/>
      <c r="U175" s="1"/>
      <c r="V175" s="4"/>
      <c r="W175" s="4"/>
      <c r="X175" s="4"/>
      <c r="Y175" s="4"/>
      <c r="Z175" s="4"/>
      <c r="AA175" s="4"/>
      <c r="AB175" s="1"/>
      <c r="AC175" s="1"/>
      <c r="AD175" s="1"/>
      <c r="AE175" s="1"/>
      <c r="AF175" s="1"/>
      <c r="AG175" s="1"/>
      <c r="AH175" s="1"/>
      <c r="AI175" s="1"/>
    </row>
    <row r="176" spans="1:35" s="2" customFormat="1" ht="11.5" x14ac:dyDescent="0.25">
      <c r="A176" s="1"/>
      <c r="B176" s="227"/>
      <c r="C176" s="227"/>
      <c r="D176" s="225"/>
      <c r="E176" s="225"/>
      <c r="F176" s="226"/>
      <c r="G176" s="166"/>
      <c r="H176" s="226"/>
      <c r="I176" s="166"/>
      <c r="J176" s="226"/>
      <c r="K176" s="166"/>
      <c r="L176" s="226"/>
      <c r="M176" s="166"/>
      <c r="N176" s="226"/>
      <c r="O176" s="166"/>
      <c r="P176" s="226"/>
      <c r="Q176" s="166"/>
      <c r="R176" s="226"/>
      <c r="S176" s="1"/>
      <c r="T176" s="1"/>
      <c r="U176" s="1"/>
      <c r="V176" s="4"/>
      <c r="W176" s="4"/>
      <c r="X176" s="4"/>
      <c r="Y176" s="4"/>
      <c r="Z176" s="4"/>
      <c r="AA176" s="4"/>
      <c r="AB176" s="1"/>
      <c r="AC176" s="1"/>
      <c r="AD176" s="1"/>
      <c r="AE176" s="1"/>
      <c r="AF176" s="1"/>
      <c r="AG176" s="1"/>
      <c r="AH176" s="1"/>
      <c r="AI176" s="1"/>
    </row>
    <row r="177" spans="1:35" s="2" customFormat="1" ht="11.5" x14ac:dyDescent="0.25">
      <c r="A177" s="1"/>
      <c r="B177" s="227"/>
      <c r="C177" s="227"/>
      <c r="D177" s="225"/>
      <c r="E177" s="225"/>
      <c r="F177" s="226"/>
      <c r="G177" s="166"/>
      <c r="H177" s="226"/>
      <c r="I177" s="166"/>
      <c r="J177" s="226"/>
      <c r="K177" s="166"/>
      <c r="L177" s="226"/>
      <c r="M177" s="166"/>
      <c r="N177" s="226"/>
      <c r="O177" s="166"/>
      <c r="P177" s="226"/>
      <c r="Q177" s="166"/>
      <c r="R177" s="226"/>
      <c r="S177" s="1"/>
      <c r="T177" s="1"/>
      <c r="U177" s="1"/>
      <c r="V177" s="4"/>
      <c r="W177" s="4"/>
      <c r="X177" s="4"/>
      <c r="Y177" s="4"/>
      <c r="Z177" s="4"/>
      <c r="AA177" s="4"/>
      <c r="AB177" s="1"/>
      <c r="AC177" s="1"/>
      <c r="AD177" s="1"/>
      <c r="AE177" s="1"/>
      <c r="AF177" s="1"/>
      <c r="AG177" s="1"/>
      <c r="AH177" s="1"/>
      <c r="AI177" s="1"/>
    </row>
    <row r="178" spans="1:35" s="2" customFormat="1" ht="11.5" x14ac:dyDescent="0.25">
      <c r="A178" s="1"/>
      <c r="B178" s="227"/>
      <c r="C178" s="227"/>
      <c r="D178" s="225"/>
      <c r="E178" s="225"/>
      <c r="F178" s="226"/>
      <c r="G178" s="166"/>
      <c r="H178" s="226"/>
      <c r="I178" s="166"/>
      <c r="J178" s="226"/>
      <c r="K178" s="166"/>
      <c r="L178" s="226"/>
      <c r="M178" s="166"/>
      <c r="N178" s="226"/>
      <c r="O178" s="166"/>
      <c r="P178" s="226"/>
      <c r="Q178" s="166"/>
      <c r="R178" s="226"/>
      <c r="S178" s="1"/>
      <c r="T178" s="1"/>
      <c r="U178" s="1"/>
      <c r="V178" s="4"/>
      <c r="W178" s="4"/>
      <c r="X178" s="4"/>
      <c r="Y178" s="4"/>
      <c r="Z178" s="4"/>
      <c r="AA178" s="4"/>
      <c r="AB178" s="1"/>
      <c r="AC178" s="1"/>
      <c r="AD178" s="1"/>
      <c r="AE178" s="1"/>
      <c r="AF178" s="1"/>
      <c r="AG178" s="1"/>
      <c r="AH178" s="1"/>
      <c r="AI178" s="1"/>
    </row>
    <row r="179" spans="1:35" s="2" customFormat="1" ht="11.5" x14ac:dyDescent="0.25">
      <c r="A179" s="1"/>
      <c r="B179" s="227"/>
      <c r="C179" s="227"/>
      <c r="D179" s="225"/>
      <c r="E179" s="225"/>
      <c r="F179" s="226"/>
      <c r="G179" s="166"/>
      <c r="H179" s="226"/>
      <c r="I179" s="166"/>
      <c r="J179" s="226"/>
      <c r="K179" s="166"/>
      <c r="L179" s="226"/>
      <c r="M179" s="166"/>
      <c r="N179" s="226"/>
      <c r="O179" s="166"/>
      <c r="P179" s="226"/>
      <c r="Q179" s="166"/>
      <c r="R179" s="226"/>
      <c r="S179" s="1"/>
      <c r="T179" s="1"/>
      <c r="U179" s="1"/>
      <c r="V179" s="4"/>
      <c r="W179" s="4"/>
      <c r="X179" s="4"/>
      <c r="Y179" s="4"/>
      <c r="Z179" s="4"/>
      <c r="AA179" s="4"/>
      <c r="AB179" s="1"/>
      <c r="AC179" s="1"/>
      <c r="AD179" s="1"/>
      <c r="AE179" s="1"/>
      <c r="AF179" s="1"/>
      <c r="AG179" s="1"/>
      <c r="AH179" s="1"/>
      <c r="AI179" s="1"/>
    </row>
    <row r="180" spans="1:35" s="2" customFormat="1" ht="11.5" x14ac:dyDescent="0.25">
      <c r="A180" s="1"/>
      <c r="B180" s="227"/>
      <c r="C180" s="227"/>
      <c r="D180" s="225"/>
      <c r="E180" s="225"/>
      <c r="F180" s="226"/>
      <c r="G180" s="166"/>
      <c r="H180" s="226"/>
      <c r="I180" s="166"/>
      <c r="J180" s="226"/>
      <c r="K180" s="166"/>
      <c r="L180" s="226"/>
      <c r="M180" s="166"/>
      <c r="N180" s="226"/>
      <c r="O180" s="166"/>
      <c r="P180" s="226"/>
      <c r="Q180" s="166"/>
      <c r="R180" s="226"/>
      <c r="S180" s="1"/>
      <c r="T180" s="1"/>
      <c r="U180" s="1"/>
      <c r="V180" s="4"/>
      <c r="W180" s="4"/>
      <c r="X180" s="4"/>
      <c r="Y180" s="4"/>
      <c r="Z180" s="4"/>
      <c r="AA180" s="4"/>
      <c r="AB180" s="1"/>
      <c r="AC180" s="1"/>
      <c r="AD180" s="1"/>
      <c r="AE180" s="1"/>
      <c r="AF180" s="1"/>
      <c r="AG180" s="1"/>
      <c r="AH180" s="1"/>
      <c r="AI180" s="1"/>
    </row>
    <row r="181" spans="1:35" s="2" customFormat="1" ht="11.5" x14ac:dyDescent="0.25">
      <c r="A181" s="1"/>
      <c r="B181" s="227"/>
      <c r="C181" s="227"/>
      <c r="D181" s="225"/>
      <c r="E181" s="225"/>
      <c r="F181" s="226"/>
      <c r="G181" s="166"/>
      <c r="H181" s="226"/>
      <c r="I181" s="166"/>
      <c r="J181" s="226"/>
      <c r="K181" s="166"/>
      <c r="L181" s="226"/>
      <c r="M181" s="166"/>
      <c r="N181" s="226"/>
      <c r="O181" s="166"/>
      <c r="P181" s="226"/>
      <c r="Q181" s="166"/>
      <c r="R181" s="226"/>
      <c r="S181" s="1"/>
      <c r="T181" s="1"/>
      <c r="U181" s="1"/>
      <c r="V181" s="4"/>
      <c r="W181" s="4"/>
      <c r="X181" s="4"/>
      <c r="Y181" s="4"/>
      <c r="Z181" s="4"/>
      <c r="AA181" s="4"/>
      <c r="AB181" s="1"/>
      <c r="AC181" s="1"/>
      <c r="AD181" s="1"/>
      <c r="AE181" s="1"/>
      <c r="AF181" s="1"/>
      <c r="AG181" s="1"/>
      <c r="AH181" s="1"/>
      <c r="AI181" s="1"/>
    </row>
    <row r="182" spans="1:35" s="2" customFormat="1" ht="11.5" x14ac:dyDescent="0.25">
      <c r="A182" s="1"/>
      <c r="B182" s="227"/>
      <c r="C182" s="227"/>
      <c r="D182" s="225"/>
      <c r="E182" s="225"/>
      <c r="F182" s="226"/>
      <c r="G182" s="166"/>
      <c r="H182" s="226"/>
      <c r="I182" s="166"/>
      <c r="J182" s="226"/>
      <c r="K182" s="166"/>
      <c r="L182" s="226"/>
      <c r="M182" s="166"/>
      <c r="N182" s="226"/>
      <c r="O182" s="166"/>
      <c r="P182" s="226"/>
      <c r="Q182" s="166"/>
      <c r="R182" s="226"/>
      <c r="S182" s="1"/>
      <c r="T182" s="1"/>
      <c r="U182" s="1"/>
      <c r="V182" s="4"/>
      <c r="W182" s="4"/>
      <c r="X182" s="4"/>
      <c r="Y182" s="4"/>
      <c r="Z182" s="4"/>
      <c r="AA182" s="4"/>
      <c r="AB182" s="1"/>
      <c r="AC182" s="1"/>
      <c r="AD182" s="1"/>
      <c r="AE182" s="1"/>
      <c r="AF182" s="1"/>
      <c r="AG182" s="1"/>
      <c r="AH182" s="1"/>
      <c r="AI182" s="1"/>
    </row>
    <row r="183" spans="1:35" s="2" customFormat="1" ht="11.5" x14ac:dyDescent="0.25">
      <c r="A183" s="1"/>
      <c r="B183" s="227"/>
      <c r="C183" s="227"/>
      <c r="D183" s="225"/>
      <c r="E183" s="225"/>
      <c r="F183" s="226"/>
      <c r="G183" s="166"/>
      <c r="H183" s="226"/>
      <c r="I183" s="166"/>
      <c r="J183" s="226"/>
      <c r="K183" s="166"/>
      <c r="L183" s="226"/>
      <c r="M183" s="166"/>
      <c r="N183" s="226"/>
      <c r="O183" s="166"/>
      <c r="P183" s="226"/>
      <c r="Q183" s="166"/>
      <c r="R183" s="226"/>
      <c r="S183" s="1"/>
      <c r="T183" s="1"/>
      <c r="U183" s="1"/>
      <c r="V183" s="4"/>
      <c r="W183" s="4"/>
      <c r="X183" s="4"/>
      <c r="Y183" s="4"/>
      <c r="Z183" s="4"/>
      <c r="AA183" s="4"/>
      <c r="AB183" s="1"/>
      <c r="AC183" s="1"/>
      <c r="AD183" s="1"/>
      <c r="AE183" s="1"/>
      <c r="AF183" s="1"/>
      <c r="AG183" s="1"/>
      <c r="AH183" s="1"/>
      <c r="AI183" s="1"/>
    </row>
    <row r="184" spans="1:35" s="2" customFormat="1" ht="11.5" x14ac:dyDescent="0.25">
      <c r="A184" s="1"/>
      <c r="B184" s="227"/>
      <c r="C184" s="227"/>
      <c r="D184" s="225"/>
      <c r="E184" s="225"/>
      <c r="F184" s="226"/>
      <c r="G184" s="166"/>
      <c r="H184" s="226"/>
      <c r="I184" s="166"/>
      <c r="J184" s="226"/>
      <c r="K184" s="166"/>
      <c r="L184" s="226"/>
      <c r="M184" s="166"/>
      <c r="N184" s="226"/>
      <c r="O184" s="166"/>
      <c r="P184" s="226"/>
      <c r="Q184" s="166"/>
      <c r="R184" s="226"/>
      <c r="S184" s="1"/>
      <c r="T184" s="1"/>
      <c r="U184" s="1"/>
      <c r="V184" s="4"/>
      <c r="W184" s="4"/>
      <c r="X184" s="4"/>
      <c r="Y184" s="4"/>
      <c r="Z184" s="4"/>
      <c r="AA184" s="4"/>
      <c r="AB184" s="1"/>
      <c r="AC184" s="1"/>
      <c r="AD184" s="1"/>
      <c r="AE184" s="1"/>
      <c r="AF184" s="1"/>
      <c r="AG184" s="1"/>
      <c r="AH184" s="1"/>
      <c r="AI184" s="1"/>
    </row>
    <row r="185" spans="1:35" s="2" customFormat="1" ht="11.5" x14ac:dyDescent="0.25">
      <c r="A185" s="1"/>
      <c r="B185" s="227"/>
      <c r="C185" s="227"/>
      <c r="D185" s="225"/>
      <c r="E185" s="225"/>
      <c r="F185" s="226"/>
      <c r="G185" s="166"/>
      <c r="H185" s="226"/>
      <c r="I185" s="166"/>
      <c r="J185" s="226"/>
      <c r="K185" s="166"/>
      <c r="L185" s="226"/>
      <c r="M185" s="166"/>
      <c r="N185" s="226"/>
      <c r="O185" s="166"/>
      <c r="P185" s="226"/>
      <c r="Q185" s="166"/>
      <c r="R185" s="226"/>
      <c r="S185" s="1"/>
      <c r="T185" s="1"/>
      <c r="U185" s="1"/>
      <c r="V185" s="4"/>
      <c r="W185" s="4"/>
      <c r="X185" s="4"/>
      <c r="Y185" s="4"/>
      <c r="Z185" s="4"/>
      <c r="AA185" s="4"/>
      <c r="AB185" s="1"/>
      <c r="AC185" s="1"/>
      <c r="AD185" s="1"/>
      <c r="AE185" s="1"/>
      <c r="AF185" s="1"/>
      <c r="AG185" s="1"/>
      <c r="AH185" s="1"/>
      <c r="AI185" s="1"/>
    </row>
    <row r="186" spans="1:35" s="2" customFormat="1" ht="11.5" x14ac:dyDescent="0.25">
      <c r="A186" s="1"/>
      <c r="B186" s="227"/>
      <c r="C186" s="227"/>
      <c r="D186" s="225"/>
      <c r="E186" s="225"/>
      <c r="F186" s="226"/>
      <c r="G186" s="166"/>
      <c r="H186" s="226"/>
      <c r="I186" s="166"/>
      <c r="J186" s="226"/>
      <c r="K186" s="166"/>
      <c r="L186" s="226"/>
      <c r="M186" s="166"/>
      <c r="N186" s="226"/>
      <c r="O186" s="166"/>
      <c r="P186" s="226"/>
      <c r="Q186" s="166"/>
      <c r="R186" s="226"/>
      <c r="S186" s="1"/>
      <c r="T186" s="1"/>
      <c r="U186" s="1"/>
      <c r="V186" s="4"/>
      <c r="W186" s="4"/>
      <c r="X186" s="4"/>
      <c r="Y186" s="4"/>
      <c r="Z186" s="4"/>
      <c r="AA186" s="4"/>
      <c r="AB186" s="1"/>
      <c r="AC186" s="1"/>
      <c r="AD186" s="1"/>
      <c r="AE186" s="1"/>
      <c r="AF186" s="1"/>
      <c r="AG186" s="1"/>
      <c r="AH186" s="1"/>
      <c r="AI186" s="1"/>
    </row>
    <row r="187" spans="1:35" s="2" customFormat="1" ht="11.5" x14ac:dyDescent="0.25">
      <c r="A187" s="1"/>
      <c r="B187" s="227"/>
      <c r="C187" s="227"/>
      <c r="D187" s="225"/>
      <c r="E187" s="225"/>
      <c r="F187" s="226"/>
      <c r="G187" s="166"/>
      <c r="H187" s="226"/>
      <c r="I187" s="166"/>
      <c r="J187" s="226"/>
      <c r="K187" s="166"/>
      <c r="L187" s="226"/>
      <c r="M187" s="166"/>
      <c r="N187" s="226"/>
      <c r="O187" s="166"/>
      <c r="P187" s="226"/>
      <c r="Q187" s="166"/>
      <c r="R187" s="226"/>
      <c r="S187" s="1"/>
      <c r="T187" s="1"/>
      <c r="U187" s="1"/>
      <c r="V187" s="4"/>
      <c r="W187" s="4"/>
      <c r="X187" s="4"/>
      <c r="Y187" s="4"/>
      <c r="Z187" s="4"/>
      <c r="AA187" s="4"/>
      <c r="AB187" s="1"/>
      <c r="AC187" s="1"/>
      <c r="AD187" s="1"/>
      <c r="AE187" s="1"/>
      <c r="AF187" s="1"/>
      <c r="AG187" s="1"/>
      <c r="AH187" s="1"/>
      <c r="AI187" s="1"/>
    </row>
    <row r="188" spans="1:35" s="2" customFormat="1" ht="11.5" x14ac:dyDescent="0.25">
      <c r="A188" s="1"/>
      <c r="B188" s="227"/>
      <c r="C188" s="227"/>
      <c r="D188" s="225"/>
      <c r="E188" s="225"/>
      <c r="F188" s="226"/>
      <c r="G188" s="166"/>
      <c r="H188" s="226"/>
      <c r="I188" s="166"/>
      <c r="J188" s="226"/>
      <c r="K188" s="166"/>
      <c r="L188" s="226"/>
      <c r="M188" s="166"/>
      <c r="N188" s="226"/>
      <c r="O188" s="166"/>
      <c r="P188" s="226"/>
      <c r="Q188" s="166"/>
      <c r="R188" s="226"/>
      <c r="S188" s="1"/>
      <c r="T188" s="1"/>
      <c r="U188" s="1"/>
      <c r="V188" s="4"/>
      <c r="W188" s="4"/>
      <c r="X188" s="4"/>
      <c r="Y188" s="4"/>
      <c r="Z188" s="4"/>
      <c r="AA188" s="4"/>
      <c r="AB188" s="1"/>
      <c r="AC188" s="1"/>
      <c r="AD188" s="1"/>
      <c r="AE188" s="1"/>
      <c r="AF188" s="1"/>
      <c r="AG188" s="1"/>
      <c r="AH188" s="1"/>
      <c r="AI188" s="1"/>
    </row>
    <row r="189" spans="1:35" s="2" customFormat="1" ht="11.5" x14ac:dyDescent="0.25">
      <c r="A189" s="1"/>
      <c r="B189" s="227"/>
      <c r="C189" s="227"/>
      <c r="D189" s="225"/>
      <c r="E189" s="225"/>
      <c r="F189" s="226"/>
      <c r="G189" s="166"/>
      <c r="H189" s="226"/>
      <c r="I189" s="166"/>
      <c r="J189" s="226"/>
      <c r="K189" s="166"/>
      <c r="L189" s="226"/>
      <c r="M189" s="166"/>
      <c r="N189" s="226"/>
      <c r="O189" s="166"/>
      <c r="P189" s="226"/>
      <c r="Q189" s="166"/>
      <c r="R189" s="226"/>
      <c r="S189" s="1"/>
      <c r="T189" s="1"/>
      <c r="U189" s="1"/>
      <c r="V189" s="4"/>
      <c r="W189" s="4"/>
      <c r="X189" s="4"/>
      <c r="Y189" s="4"/>
      <c r="Z189" s="4"/>
      <c r="AA189" s="4"/>
      <c r="AB189" s="1"/>
      <c r="AC189" s="1"/>
      <c r="AD189" s="1"/>
      <c r="AE189" s="1"/>
      <c r="AF189" s="1"/>
      <c r="AG189" s="1"/>
      <c r="AH189" s="1"/>
      <c r="AI189" s="1"/>
    </row>
    <row r="190" spans="1:35" s="2" customFormat="1" ht="11.5" x14ac:dyDescent="0.25">
      <c r="A190" s="1"/>
      <c r="B190" s="227"/>
      <c r="C190" s="227"/>
      <c r="D190" s="225"/>
      <c r="E190" s="225"/>
      <c r="F190" s="226"/>
      <c r="G190" s="166"/>
      <c r="H190" s="226"/>
      <c r="I190" s="166"/>
      <c r="J190" s="226"/>
      <c r="K190" s="166"/>
      <c r="L190" s="226"/>
      <c r="M190" s="166"/>
      <c r="N190" s="226"/>
      <c r="O190" s="166"/>
      <c r="P190" s="226"/>
      <c r="Q190" s="166"/>
      <c r="R190" s="226"/>
      <c r="S190" s="1"/>
      <c r="T190" s="1"/>
      <c r="U190" s="1"/>
      <c r="V190" s="4"/>
      <c r="W190" s="4"/>
      <c r="X190" s="4"/>
      <c r="Y190" s="4"/>
      <c r="Z190" s="4"/>
      <c r="AA190" s="4"/>
      <c r="AB190" s="1"/>
      <c r="AC190" s="1"/>
      <c r="AD190" s="1"/>
      <c r="AE190" s="1"/>
      <c r="AF190" s="1"/>
      <c r="AG190" s="1"/>
      <c r="AH190" s="1"/>
      <c r="AI190" s="1"/>
    </row>
    <row r="191" spans="1:35" s="2" customFormat="1" ht="11.5" x14ac:dyDescent="0.25">
      <c r="A191" s="1"/>
      <c r="B191" s="227"/>
      <c r="C191" s="227"/>
      <c r="D191" s="225"/>
      <c r="E191" s="225"/>
      <c r="F191" s="226"/>
      <c r="G191" s="166"/>
      <c r="H191" s="226"/>
      <c r="I191" s="166"/>
      <c r="J191" s="226"/>
      <c r="K191" s="166"/>
      <c r="L191" s="226"/>
      <c r="M191" s="166"/>
      <c r="N191" s="226"/>
      <c r="O191" s="166"/>
      <c r="P191" s="226"/>
      <c r="Q191" s="166"/>
      <c r="R191" s="226"/>
      <c r="S191" s="1"/>
      <c r="T191" s="1"/>
      <c r="U191" s="1"/>
      <c r="V191" s="4"/>
      <c r="W191" s="4"/>
      <c r="X191" s="4"/>
      <c r="Y191" s="4"/>
      <c r="Z191" s="4"/>
      <c r="AA191" s="4"/>
      <c r="AB191" s="1"/>
      <c r="AC191" s="1"/>
      <c r="AD191" s="1"/>
      <c r="AE191" s="1"/>
      <c r="AF191" s="1"/>
      <c r="AG191" s="1"/>
      <c r="AH191" s="1"/>
      <c r="AI191" s="1"/>
    </row>
    <row r="192" spans="1:35" s="2" customFormat="1" ht="11.5" x14ac:dyDescent="0.25">
      <c r="A192" s="1"/>
      <c r="B192" s="227"/>
      <c r="C192" s="227"/>
      <c r="D192" s="225"/>
      <c r="E192" s="225"/>
      <c r="F192" s="226"/>
      <c r="G192" s="166"/>
      <c r="H192" s="226"/>
      <c r="I192" s="166"/>
      <c r="J192" s="226"/>
      <c r="K192" s="166"/>
      <c r="L192" s="226"/>
      <c r="M192" s="166"/>
      <c r="N192" s="226"/>
      <c r="O192" s="166"/>
      <c r="P192" s="226"/>
      <c r="Q192" s="166"/>
      <c r="R192" s="226"/>
      <c r="S192" s="1"/>
      <c r="T192" s="1"/>
      <c r="U192" s="1"/>
      <c r="V192" s="4"/>
      <c r="W192" s="4"/>
      <c r="X192" s="4"/>
      <c r="Y192" s="4"/>
      <c r="Z192" s="4"/>
      <c r="AA192" s="4"/>
      <c r="AB192" s="1"/>
      <c r="AC192" s="1"/>
      <c r="AD192" s="1"/>
      <c r="AE192" s="1"/>
      <c r="AF192" s="1"/>
      <c r="AG192" s="1"/>
      <c r="AH192" s="1"/>
      <c r="AI192" s="1"/>
    </row>
    <row r="193" spans="1:35" s="2" customFormat="1" ht="11.5" x14ac:dyDescent="0.25">
      <c r="A193" s="1"/>
      <c r="B193" s="227"/>
      <c r="C193" s="227"/>
      <c r="D193" s="225"/>
      <c r="E193" s="225"/>
      <c r="F193" s="226"/>
      <c r="G193" s="166"/>
      <c r="H193" s="226"/>
      <c r="I193" s="166"/>
      <c r="J193" s="226"/>
      <c r="K193" s="166"/>
      <c r="L193" s="226"/>
      <c r="M193" s="166"/>
      <c r="N193" s="226"/>
      <c r="O193" s="166"/>
      <c r="P193" s="226"/>
      <c r="Q193" s="166"/>
      <c r="R193" s="226"/>
      <c r="S193" s="1"/>
      <c r="T193" s="1"/>
      <c r="U193" s="1"/>
      <c r="V193" s="4"/>
      <c r="W193" s="4"/>
      <c r="X193" s="4"/>
      <c r="Y193" s="4"/>
      <c r="Z193" s="4"/>
      <c r="AA193" s="4"/>
      <c r="AB193" s="1"/>
      <c r="AC193" s="1"/>
      <c r="AD193" s="1"/>
      <c r="AE193" s="1"/>
      <c r="AF193" s="1"/>
      <c r="AG193" s="1"/>
      <c r="AH193" s="1"/>
      <c r="AI193" s="1"/>
    </row>
    <row r="194" spans="1:35" s="2" customFormat="1" ht="11.5" x14ac:dyDescent="0.25">
      <c r="A194" s="1"/>
      <c r="B194" s="227"/>
      <c r="C194" s="227"/>
      <c r="D194" s="225"/>
      <c r="E194" s="225"/>
      <c r="F194" s="226"/>
      <c r="G194" s="166"/>
      <c r="H194" s="226"/>
      <c r="I194" s="166"/>
      <c r="J194" s="226"/>
      <c r="K194" s="166"/>
      <c r="L194" s="226"/>
      <c r="M194" s="166"/>
      <c r="N194" s="226"/>
      <c r="O194" s="166"/>
      <c r="P194" s="226"/>
      <c r="Q194" s="166"/>
      <c r="R194" s="226"/>
      <c r="S194" s="1"/>
      <c r="T194" s="1"/>
      <c r="U194" s="1"/>
      <c r="V194" s="4"/>
      <c r="W194" s="4"/>
      <c r="X194" s="4"/>
      <c r="Y194" s="4"/>
      <c r="Z194" s="4"/>
      <c r="AA194" s="4"/>
      <c r="AB194" s="1"/>
      <c r="AC194" s="1"/>
      <c r="AD194" s="1"/>
      <c r="AE194" s="1"/>
      <c r="AF194" s="1"/>
      <c r="AG194" s="1"/>
      <c r="AH194" s="1"/>
      <c r="AI194" s="1"/>
    </row>
    <row r="195" spans="1:35" s="2" customFormat="1" ht="11.5" x14ac:dyDescent="0.25">
      <c r="A195" s="1"/>
      <c r="B195" s="227"/>
      <c r="C195" s="227"/>
      <c r="D195" s="225"/>
      <c r="E195" s="225"/>
      <c r="F195" s="226"/>
      <c r="G195" s="166"/>
      <c r="H195" s="226"/>
      <c r="I195" s="166"/>
      <c r="J195" s="226"/>
      <c r="K195" s="166"/>
      <c r="L195" s="226"/>
      <c r="M195" s="166"/>
      <c r="N195" s="226"/>
      <c r="O195" s="166"/>
      <c r="P195" s="226"/>
      <c r="Q195" s="166"/>
      <c r="R195" s="226"/>
      <c r="S195" s="1"/>
      <c r="T195" s="1"/>
      <c r="U195" s="1"/>
      <c r="V195" s="4"/>
      <c r="W195" s="4"/>
      <c r="X195" s="4"/>
      <c r="Y195" s="4"/>
      <c r="Z195" s="4"/>
      <c r="AA195" s="4"/>
      <c r="AB195" s="1"/>
      <c r="AC195" s="1"/>
      <c r="AD195" s="1"/>
      <c r="AE195" s="1"/>
      <c r="AF195" s="1"/>
      <c r="AG195" s="1"/>
      <c r="AH195" s="1"/>
      <c r="AI195" s="1"/>
    </row>
    <row r="196" spans="1:35" s="2" customFormat="1" ht="11.5" x14ac:dyDescent="0.25">
      <c r="A196" s="1"/>
      <c r="B196" s="227"/>
      <c r="C196" s="227"/>
      <c r="D196" s="225"/>
      <c r="E196" s="225"/>
      <c r="F196" s="226"/>
      <c r="G196" s="166"/>
      <c r="H196" s="226"/>
      <c r="I196" s="166"/>
      <c r="J196" s="226"/>
      <c r="K196" s="166"/>
      <c r="L196" s="226"/>
      <c r="M196" s="166"/>
      <c r="N196" s="226"/>
      <c r="O196" s="166"/>
      <c r="P196" s="226"/>
      <c r="Q196" s="166"/>
      <c r="R196" s="226"/>
      <c r="S196" s="1"/>
      <c r="T196" s="1"/>
      <c r="U196" s="1"/>
      <c r="V196" s="4"/>
      <c r="W196" s="4"/>
      <c r="X196" s="4"/>
      <c r="Y196" s="4"/>
      <c r="Z196" s="4"/>
      <c r="AA196" s="4"/>
      <c r="AB196" s="1"/>
      <c r="AC196" s="1"/>
      <c r="AD196" s="1"/>
      <c r="AE196" s="1"/>
      <c r="AF196" s="1"/>
      <c r="AG196" s="1"/>
      <c r="AH196" s="1"/>
      <c r="AI196" s="1"/>
    </row>
    <row r="197" spans="1:35" s="2" customFormat="1" ht="11.5" x14ac:dyDescent="0.25">
      <c r="A197" s="1"/>
      <c r="B197" s="227"/>
      <c r="C197" s="227"/>
      <c r="D197" s="225"/>
      <c r="E197" s="225"/>
      <c r="F197" s="226"/>
      <c r="G197" s="166"/>
      <c r="H197" s="226"/>
      <c r="I197" s="166"/>
      <c r="J197" s="226"/>
      <c r="K197" s="166"/>
      <c r="L197" s="226"/>
      <c r="M197" s="166"/>
      <c r="N197" s="226"/>
      <c r="O197" s="166"/>
      <c r="P197" s="226"/>
      <c r="Q197" s="166"/>
      <c r="R197" s="226"/>
      <c r="S197" s="1"/>
      <c r="T197" s="1"/>
      <c r="U197" s="1"/>
      <c r="V197" s="4"/>
      <c r="W197" s="4"/>
      <c r="X197" s="4"/>
      <c r="Y197" s="4"/>
      <c r="Z197" s="4"/>
      <c r="AA197" s="4"/>
      <c r="AB197" s="1"/>
      <c r="AC197" s="1"/>
      <c r="AD197" s="1"/>
      <c r="AE197" s="1"/>
      <c r="AF197" s="1"/>
      <c r="AG197" s="1"/>
      <c r="AH197" s="1"/>
      <c r="AI197" s="1"/>
    </row>
    <row r="198" spans="1:35" s="2" customFormat="1" ht="11.5" x14ac:dyDescent="0.25">
      <c r="A198" s="1"/>
      <c r="B198" s="227"/>
      <c r="C198" s="227"/>
      <c r="D198" s="225"/>
      <c r="E198" s="225"/>
      <c r="F198" s="226"/>
      <c r="G198" s="166"/>
      <c r="H198" s="226"/>
      <c r="I198" s="166"/>
      <c r="J198" s="226"/>
      <c r="K198" s="166"/>
      <c r="L198" s="226"/>
      <c r="M198" s="166"/>
      <c r="N198" s="226"/>
      <c r="O198" s="166"/>
      <c r="P198" s="226"/>
      <c r="Q198" s="166"/>
      <c r="R198" s="226"/>
      <c r="S198" s="1"/>
      <c r="T198" s="1"/>
      <c r="U198" s="1"/>
      <c r="V198" s="4"/>
      <c r="W198" s="4"/>
      <c r="X198" s="4"/>
      <c r="Y198" s="4"/>
      <c r="Z198" s="4"/>
      <c r="AA198" s="4"/>
      <c r="AB198" s="1"/>
      <c r="AC198" s="1"/>
      <c r="AD198" s="1"/>
      <c r="AE198" s="1"/>
      <c r="AF198" s="1"/>
      <c r="AG198" s="1"/>
      <c r="AH198" s="1"/>
      <c r="AI198" s="1"/>
    </row>
    <row r="199" spans="1:35" s="2" customFormat="1" ht="11.5" x14ac:dyDescent="0.25">
      <c r="A199" s="1"/>
      <c r="B199" s="227"/>
      <c r="C199" s="227"/>
      <c r="D199" s="225"/>
      <c r="E199" s="225"/>
      <c r="F199" s="226"/>
      <c r="G199" s="166"/>
      <c r="H199" s="226"/>
      <c r="I199" s="166"/>
      <c r="J199" s="226"/>
      <c r="K199" s="166"/>
      <c r="L199" s="226"/>
      <c r="M199" s="166"/>
      <c r="N199" s="226"/>
      <c r="O199" s="166"/>
      <c r="P199" s="226"/>
      <c r="Q199" s="166"/>
      <c r="R199" s="226"/>
      <c r="S199" s="1"/>
      <c r="T199" s="1"/>
      <c r="U199" s="1"/>
      <c r="V199" s="4"/>
      <c r="W199" s="4"/>
      <c r="X199" s="4"/>
      <c r="Y199" s="4"/>
      <c r="Z199" s="4"/>
      <c r="AA199" s="4"/>
      <c r="AB199" s="1"/>
      <c r="AC199" s="1"/>
      <c r="AD199" s="1"/>
      <c r="AE199" s="1"/>
      <c r="AF199" s="1"/>
      <c r="AG199" s="1"/>
      <c r="AH199" s="1"/>
      <c r="AI199" s="1"/>
    </row>
    <row r="200" spans="1:35" s="2" customFormat="1" ht="11.5" x14ac:dyDescent="0.25">
      <c r="A200" s="1"/>
      <c r="B200" s="227"/>
      <c r="C200" s="227"/>
      <c r="D200" s="225"/>
      <c r="E200" s="225"/>
      <c r="F200" s="226"/>
      <c r="G200" s="166"/>
      <c r="H200" s="226"/>
      <c r="I200" s="166"/>
      <c r="J200" s="226"/>
      <c r="K200" s="166"/>
      <c r="L200" s="226"/>
      <c r="M200" s="166"/>
      <c r="N200" s="226"/>
      <c r="O200" s="166"/>
      <c r="P200" s="226"/>
      <c r="Q200" s="166"/>
      <c r="R200" s="226"/>
      <c r="S200" s="1"/>
      <c r="T200" s="1"/>
      <c r="U200" s="1"/>
      <c r="V200" s="4"/>
      <c r="W200" s="4"/>
      <c r="X200" s="4"/>
      <c r="Y200" s="4"/>
      <c r="Z200" s="4"/>
      <c r="AA200" s="4"/>
      <c r="AB200" s="1"/>
      <c r="AC200" s="1"/>
      <c r="AD200" s="1"/>
      <c r="AE200" s="1"/>
      <c r="AF200" s="1"/>
      <c r="AG200" s="1"/>
      <c r="AH200" s="1"/>
      <c r="AI200" s="1"/>
    </row>
    <row r="201" spans="1:35" s="2" customFormat="1" ht="11.5" x14ac:dyDescent="0.25">
      <c r="A201" s="1"/>
      <c r="B201" s="227"/>
      <c r="C201" s="227"/>
      <c r="D201" s="225"/>
      <c r="E201" s="225"/>
      <c r="F201" s="226"/>
      <c r="G201" s="166"/>
      <c r="H201" s="226"/>
      <c r="I201" s="166"/>
      <c r="J201" s="226"/>
      <c r="K201" s="166"/>
      <c r="L201" s="226"/>
      <c r="M201" s="166"/>
      <c r="N201" s="226"/>
      <c r="O201" s="166"/>
      <c r="P201" s="226"/>
      <c r="Q201" s="166"/>
      <c r="R201" s="226"/>
      <c r="S201" s="1"/>
      <c r="T201" s="1"/>
      <c r="U201" s="1"/>
      <c r="V201" s="4"/>
      <c r="W201" s="4"/>
      <c r="X201" s="4"/>
      <c r="Y201" s="4"/>
      <c r="Z201" s="4"/>
      <c r="AA201" s="4"/>
      <c r="AB201" s="1"/>
      <c r="AC201" s="1"/>
      <c r="AD201" s="1"/>
      <c r="AE201" s="1"/>
      <c r="AF201" s="1"/>
      <c r="AG201" s="1"/>
      <c r="AH201" s="1"/>
      <c r="AI201" s="1"/>
    </row>
    <row r="202" spans="1:35" s="2" customFormat="1" ht="11.5" x14ac:dyDescent="0.25">
      <c r="A202" s="1"/>
      <c r="B202" s="227"/>
      <c r="C202" s="227"/>
      <c r="D202" s="225"/>
      <c r="E202" s="225"/>
      <c r="F202" s="226"/>
      <c r="G202" s="166"/>
      <c r="H202" s="226"/>
      <c r="I202" s="166"/>
      <c r="J202" s="226"/>
      <c r="K202" s="166"/>
      <c r="L202" s="226"/>
      <c r="M202" s="166"/>
      <c r="N202" s="226"/>
      <c r="O202" s="166"/>
      <c r="P202" s="226"/>
      <c r="Q202" s="166"/>
      <c r="R202" s="226"/>
      <c r="S202" s="1"/>
      <c r="T202" s="1"/>
      <c r="U202" s="1"/>
      <c r="V202" s="4"/>
      <c r="W202" s="4"/>
      <c r="X202" s="4"/>
      <c r="Y202" s="4"/>
      <c r="Z202" s="4"/>
      <c r="AA202" s="4"/>
      <c r="AB202" s="1"/>
      <c r="AC202" s="1"/>
      <c r="AD202" s="1"/>
      <c r="AE202" s="1"/>
      <c r="AF202" s="1"/>
      <c r="AG202" s="1"/>
      <c r="AH202" s="1"/>
      <c r="AI202" s="1"/>
    </row>
    <row r="203" spans="1:35" s="2" customFormat="1" ht="11.5" x14ac:dyDescent="0.25">
      <c r="A203" s="1"/>
      <c r="B203" s="227"/>
      <c r="C203" s="227"/>
      <c r="D203" s="225"/>
      <c r="E203" s="225"/>
      <c r="F203" s="226"/>
      <c r="G203" s="166"/>
      <c r="H203" s="226"/>
      <c r="I203" s="166"/>
      <c r="J203" s="226"/>
      <c r="K203" s="166"/>
      <c r="L203" s="226"/>
      <c r="M203" s="166"/>
      <c r="N203" s="226"/>
      <c r="O203" s="166"/>
      <c r="P203" s="226"/>
      <c r="Q203" s="166"/>
      <c r="R203" s="226"/>
      <c r="S203" s="1"/>
      <c r="T203" s="1"/>
      <c r="U203" s="1"/>
      <c r="V203" s="4"/>
      <c r="W203" s="4"/>
      <c r="X203" s="4"/>
      <c r="Y203" s="4"/>
      <c r="Z203" s="4"/>
      <c r="AA203" s="4"/>
      <c r="AB203" s="1"/>
      <c r="AC203" s="1"/>
      <c r="AD203" s="1"/>
      <c r="AE203" s="1"/>
      <c r="AF203" s="1"/>
      <c r="AG203" s="1"/>
      <c r="AH203" s="1"/>
      <c r="AI203" s="1"/>
    </row>
    <row r="204" spans="1:35" s="2" customFormat="1" ht="11.5" x14ac:dyDescent="0.25">
      <c r="A204" s="1"/>
      <c r="B204" s="227"/>
      <c r="C204" s="227"/>
      <c r="D204" s="225"/>
      <c r="E204" s="225"/>
      <c r="F204" s="226"/>
      <c r="G204" s="166"/>
      <c r="H204" s="226"/>
      <c r="I204" s="166"/>
      <c r="J204" s="226"/>
      <c r="K204" s="166"/>
      <c r="L204" s="226"/>
      <c r="M204" s="166"/>
      <c r="N204" s="226"/>
      <c r="O204" s="166"/>
      <c r="P204" s="226"/>
      <c r="Q204" s="166"/>
      <c r="R204" s="226"/>
      <c r="S204" s="1"/>
      <c r="T204" s="1"/>
      <c r="U204" s="1"/>
      <c r="V204" s="4"/>
      <c r="W204" s="4"/>
      <c r="X204" s="4"/>
      <c r="Y204" s="4"/>
      <c r="Z204" s="4"/>
      <c r="AA204" s="4"/>
      <c r="AB204" s="1"/>
      <c r="AC204" s="1"/>
      <c r="AD204" s="1"/>
      <c r="AE204" s="1"/>
      <c r="AF204" s="1"/>
      <c r="AG204" s="1"/>
      <c r="AH204" s="1"/>
      <c r="AI204" s="1"/>
    </row>
    <row r="205" spans="1:35" s="2" customFormat="1" ht="11.5" x14ac:dyDescent="0.25">
      <c r="A205" s="1"/>
      <c r="B205" s="227"/>
      <c r="C205" s="227"/>
      <c r="D205" s="225"/>
      <c r="E205" s="225"/>
      <c r="F205" s="226"/>
      <c r="G205" s="166"/>
      <c r="H205" s="226"/>
      <c r="I205" s="166"/>
      <c r="J205" s="226"/>
      <c r="K205" s="166"/>
      <c r="L205" s="226"/>
      <c r="M205" s="166"/>
      <c r="N205" s="226"/>
      <c r="O205" s="166"/>
      <c r="P205" s="226"/>
      <c r="Q205" s="166"/>
      <c r="R205" s="226"/>
      <c r="S205" s="1"/>
      <c r="T205" s="1"/>
      <c r="U205" s="1"/>
      <c r="V205" s="4"/>
      <c r="W205" s="4"/>
      <c r="X205" s="4"/>
      <c r="Y205" s="4"/>
      <c r="Z205" s="4"/>
      <c r="AA205" s="4"/>
      <c r="AB205" s="1"/>
      <c r="AC205" s="1"/>
      <c r="AD205" s="1"/>
      <c r="AE205" s="1"/>
      <c r="AF205" s="1"/>
      <c r="AG205" s="1"/>
      <c r="AH205" s="1"/>
      <c r="AI205" s="1"/>
    </row>
    <row r="206" spans="1:35" s="2" customFormat="1" ht="11.5" x14ac:dyDescent="0.25">
      <c r="A206" s="1"/>
      <c r="B206" s="227"/>
      <c r="C206" s="227"/>
      <c r="D206" s="225"/>
      <c r="E206" s="225"/>
      <c r="F206" s="226"/>
      <c r="G206" s="166"/>
      <c r="H206" s="226"/>
      <c r="I206" s="166"/>
      <c r="J206" s="226"/>
      <c r="K206" s="166"/>
      <c r="L206" s="226"/>
      <c r="M206" s="166"/>
      <c r="N206" s="226"/>
      <c r="O206" s="166"/>
      <c r="P206" s="226"/>
      <c r="Q206" s="166"/>
      <c r="R206" s="226"/>
      <c r="S206" s="1"/>
      <c r="T206" s="1"/>
      <c r="U206" s="1"/>
      <c r="V206" s="4"/>
      <c r="W206" s="4"/>
      <c r="X206" s="4"/>
      <c r="Y206" s="4"/>
      <c r="Z206" s="4"/>
      <c r="AA206" s="4"/>
      <c r="AB206" s="1"/>
      <c r="AC206" s="1"/>
      <c r="AD206" s="1"/>
      <c r="AE206" s="1"/>
      <c r="AF206" s="1"/>
      <c r="AG206" s="1"/>
      <c r="AH206" s="1"/>
      <c r="AI206" s="1"/>
    </row>
    <row r="207" spans="1:35" s="2" customFormat="1" ht="11.5" x14ac:dyDescent="0.25">
      <c r="A207" s="1"/>
      <c r="B207" s="227"/>
      <c r="C207" s="227"/>
      <c r="D207" s="225"/>
      <c r="E207" s="225"/>
      <c r="F207" s="226"/>
      <c r="G207" s="166"/>
      <c r="H207" s="226"/>
      <c r="I207" s="166"/>
      <c r="J207" s="226"/>
      <c r="K207" s="166"/>
      <c r="L207" s="226"/>
      <c r="M207" s="166"/>
      <c r="N207" s="226"/>
      <c r="O207" s="166"/>
      <c r="P207" s="226"/>
      <c r="Q207" s="166"/>
      <c r="R207" s="226"/>
      <c r="S207" s="1"/>
      <c r="T207" s="1"/>
      <c r="U207" s="1"/>
      <c r="V207" s="4"/>
      <c r="W207" s="4"/>
      <c r="X207" s="4"/>
      <c r="Y207" s="4"/>
      <c r="Z207" s="4"/>
      <c r="AA207" s="4"/>
      <c r="AB207" s="1"/>
      <c r="AC207" s="1"/>
      <c r="AD207" s="1"/>
      <c r="AE207" s="1"/>
      <c r="AF207" s="1"/>
      <c r="AG207" s="1"/>
      <c r="AH207" s="1"/>
      <c r="AI207" s="1"/>
    </row>
    <row r="208" spans="1:35" s="2" customFormat="1" ht="11.5" x14ac:dyDescent="0.25">
      <c r="A208" s="1"/>
      <c r="B208" s="227"/>
      <c r="C208" s="227"/>
      <c r="D208" s="225"/>
      <c r="E208" s="225"/>
      <c r="F208" s="226"/>
      <c r="G208" s="166"/>
      <c r="H208" s="226"/>
      <c r="I208" s="166"/>
      <c r="J208" s="226"/>
      <c r="K208" s="166"/>
      <c r="L208" s="226"/>
      <c r="M208" s="166"/>
      <c r="N208" s="226"/>
      <c r="O208" s="166"/>
      <c r="P208" s="226"/>
      <c r="Q208" s="166"/>
      <c r="R208" s="226"/>
      <c r="S208" s="1"/>
      <c r="T208" s="1"/>
      <c r="U208" s="1"/>
      <c r="V208" s="4"/>
      <c r="W208" s="4"/>
      <c r="X208" s="4"/>
      <c r="Y208" s="4"/>
      <c r="Z208" s="4"/>
      <c r="AA208" s="4"/>
      <c r="AB208" s="1"/>
      <c r="AC208" s="1"/>
      <c r="AD208" s="1"/>
      <c r="AE208" s="1"/>
      <c r="AF208" s="1"/>
      <c r="AG208" s="1"/>
      <c r="AH208" s="1"/>
      <c r="AI208" s="1"/>
    </row>
    <row r="209" spans="1:35" s="2" customFormat="1" ht="11.5" x14ac:dyDescent="0.25">
      <c r="A209" s="1"/>
      <c r="B209" s="227"/>
      <c r="C209" s="227"/>
      <c r="D209" s="225"/>
      <c r="E209" s="225"/>
      <c r="F209" s="226"/>
      <c r="G209" s="166"/>
      <c r="H209" s="226"/>
      <c r="I209" s="166"/>
      <c r="J209" s="226"/>
      <c r="K209" s="166"/>
      <c r="L209" s="226"/>
      <c r="M209" s="166"/>
      <c r="N209" s="226"/>
      <c r="O209" s="166"/>
      <c r="P209" s="226"/>
      <c r="Q209" s="166"/>
      <c r="R209" s="226"/>
      <c r="S209" s="1"/>
      <c r="T209" s="1"/>
      <c r="U209" s="1"/>
      <c r="V209" s="4"/>
      <c r="W209" s="4"/>
      <c r="X209" s="4"/>
      <c r="Y209" s="4"/>
      <c r="Z209" s="4"/>
      <c r="AA209" s="4"/>
      <c r="AB209" s="1"/>
      <c r="AC209" s="1"/>
      <c r="AD209" s="1"/>
      <c r="AE209" s="1"/>
      <c r="AF209" s="1"/>
      <c r="AG209" s="1"/>
      <c r="AH209" s="1"/>
      <c r="AI209" s="1"/>
    </row>
    <row r="210" spans="1:35" s="2" customFormat="1" ht="11.5" x14ac:dyDescent="0.25">
      <c r="A210" s="1"/>
      <c r="B210" s="227"/>
      <c r="C210" s="227"/>
      <c r="D210" s="225"/>
      <c r="E210" s="225"/>
      <c r="F210" s="226"/>
      <c r="G210" s="166"/>
      <c r="H210" s="226"/>
      <c r="I210" s="166"/>
      <c r="J210" s="226"/>
      <c r="K210" s="166"/>
      <c r="L210" s="226"/>
      <c r="M210" s="166"/>
      <c r="N210" s="226"/>
      <c r="O210" s="166"/>
      <c r="P210" s="226"/>
      <c r="Q210" s="166"/>
      <c r="R210" s="226"/>
      <c r="S210" s="1"/>
      <c r="T210" s="1"/>
      <c r="U210" s="1"/>
      <c r="V210" s="4"/>
      <c r="W210" s="4"/>
      <c r="X210" s="4"/>
      <c r="Y210" s="4"/>
      <c r="Z210" s="4"/>
      <c r="AA210" s="4"/>
      <c r="AB210" s="1"/>
      <c r="AC210" s="1"/>
      <c r="AD210" s="1"/>
      <c r="AE210" s="1"/>
      <c r="AF210" s="1"/>
      <c r="AG210" s="1"/>
      <c r="AH210" s="1"/>
      <c r="AI210" s="1"/>
    </row>
    <row r="211" spans="1:35" s="2" customFormat="1" ht="11.5" x14ac:dyDescent="0.25">
      <c r="A211" s="1"/>
      <c r="B211" s="227"/>
      <c r="C211" s="227"/>
      <c r="D211" s="225"/>
      <c r="E211" s="225"/>
      <c r="F211" s="226"/>
      <c r="G211" s="166"/>
      <c r="H211" s="226"/>
      <c r="I211" s="166"/>
      <c r="J211" s="226"/>
      <c r="K211" s="166"/>
      <c r="L211" s="226"/>
      <c r="M211" s="166"/>
      <c r="N211" s="226"/>
      <c r="O211" s="166"/>
      <c r="P211" s="226"/>
      <c r="Q211" s="166"/>
      <c r="R211" s="226"/>
      <c r="S211" s="1"/>
      <c r="T211" s="1"/>
      <c r="U211" s="1"/>
      <c r="V211" s="4"/>
      <c r="W211" s="4"/>
      <c r="X211" s="4"/>
      <c r="Y211" s="4"/>
      <c r="Z211" s="4"/>
      <c r="AA211" s="4"/>
      <c r="AB211" s="1"/>
      <c r="AC211" s="1"/>
      <c r="AD211" s="1"/>
      <c r="AE211" s="1"/>
      <c r="AF211" s="1"/>
      <c r="AG211" s="1"/>
      <c r="AH211" s="1"/>
      <c r="AI211" s="1"/>
    </row>
    <row r="212" spans="1:35" s="2" customFormat="1" ht="11.5" x14ac:dyDescent="0.25">
      <c r="A212" s="1"/>
      <c r="B212" s="227"/>
      <c r="C212" s="227"/>
      <c r="D212" s="225"/>
      <c r="E212" s="225"/>
      <c r="F212" s="226"/>
      <c r="G212" s="166"/>
      <c r="H212" s="226"/>
      <c r="I212" s="166"/>
      <c r="J212" s="226"/>
      <c r="K212" s="166"/>
      <c r="L212" s="226"/>
      <c r="M212" s="166"/>
      <c r="N212" s="226"/>
      <c r="O212" s="166"/>
      <c r="P212" s="226"/>
      <c r="Q212" s="166"/>
      <c r="R212" s="226"/>
      <c r="S212" s="1"/>
      <c r="T212" s="1"/>
      <c r="U212" s="1"/>
      <c r="V212" s="4"/>
      <c r="W212" s="4"/>
      <c r="X212" s="4"/>
      <c r="Y212" s="4"/>
      <c r="Z212" s="4"/>
      <c r="AA212" s="4"/>
      <c r="AB212" s="1"/>
      <c r="AC212" s="1"/>
      <c r="AD212" s="1"/>
      <c r="AE212" s="1"/>
      <c r="AF212" s="1"/>
      <c r="AG212" s="1"/>
      <c r="AH212" s="1"/>
      <c r="AI212" s="1"/>
    </row>
    <row r="213" spans="1:35" s="2" customFormat="1" ht="11.5" x14ac:dyDescent="0.25">
      <c r="A213" s="1"/>
      <c r="B213" s="227"/>
      <c r="C213" s="227"/>
      <c r="D213" s="225"/>
      <c r="E213" s="225"/>
      <c r="F213" s="226"/>
      <c r="G213" s="166"/>
      <c r="H213" s="226"/>
      <c r="I213" s="166"/>
      <c r="J213" s="226"/>
      <c r="K213" s="166"/>
      <c r="L213" s="226"/>
      <c r="M213" s="166"/>
      <c r="N213" s="226"/>
      <c r="O213" s="166"/>
      <c r="P213" s="226"/>
      <c r="Q213" s="166"/>
      <c r="R213" s="226"/>
      <c r="S213" s="1"/>
      <c r="T213" s="1"/>
      <c r="U213" s="1"/>
      <c r="V213" s="4"/>
      <c r="W213" s="4"/>
      <c r="X213" s="4"/>
      <c r="Y213" s="4"/>
      <c r="Z213" s="4"/>
      <c r="AA213" s="4"/>
      <c r="AB213" s="1"/>
      <c r="AC213" s="1"/>
      <c r="AD213" s="1"/>
      <c r="AE213" s="1"/>
      <c r="AF213" s="1"/>
      <c r="AG213" s="1"/>
      <c r="AH213" s="1"/>
      <c r="AI213" s="1"/>
    </row>
    <row r="214" spans="1:35" s="2" customFormat="1" ht="11.5" x14ac:dyDescent="0.25">
      <c r="A214" s="1"/>
      <c r="B214" s="227"/>
      <c r="C214" s="227"/>
      <c r="D214" s="225"/>
      <c r="E214" s="225"/>
      <c r="F214" s="226"/>
      <c r="G214" s="166"/>
      <c r="H214" s="226"/>
      <c r="I214" s="166"/>
      <c r="J214" s="226"/>
      <c r="K214" s="166"/>
      <c r="L214" s="226"/>
      <c r="M214" s="166"/>
      <c r="N214" s="226"/>
      <c r="O214" s="166"/>
      <c r="P214" s="226"/>
      <c r="Q214" s="166"/>
      <c r="R214" s="226"/>
      <c r="S214" s="1"/>
      <c r="T214" s="1"/>
      <c r="U214" s="1"/>
      <c r="V214" s="4"/>
      <c r="W214" s="4"/>
      <c r="X214" s="4"/>
      <c r="Y214" s="4"/>
      <c r="Z214" s="4"/>
      <c r="AA214" s="4"/>
      <c r="AB214" s="1"/>
      <c r="AC214" s="1"/>
      <c r="AD214" s="1"/>
      <c r="AE214" s="1"/>
      <c r="AF214" s="1"/>
      <c r="AG214" s="1"/>
      <c r="AH214" s="1"/>
      <c r="AI214" s="1"/>
    </row>
    <row r="215" spans="1:35" s="2" customFormat="1" ht="11.5" x14ac:dyDescent="0.25">
      <c r="A215" s="1"/>
      <c r="B215" s="227"/>
      <c r="C215" s="227"/>
      <c r="D215" s="225"/>
      <c r="E215" s="225"/>
      <c r="F215" s="226"/>
      <c r="G215" s="166"/>
      <c r="H215" s="226"/>
      <c r="I215" s="166"/>
      <c r="J215" s="226"/>
      <c r="K215" s="166"/>
      <c r="L215" s="226"/>
      <c r="M215" s="166"/>
      <c r="N215" s="226"/>
      <c r="O215" s="166"/>
      <c r="P215" s="226"/>
      <c r="Q215" s="166"/>
      <c r="R215" s="226"/>
      <c r="S215" s="1"/>
      <c r="T215" s="1"/>
      <c r="U215" s="1"/>
      <c r="V215" s="4"/>
      <c r="W215" s="4"/>
      <c r="X215" s="4"/>
      <c r="Y215" s="4"/>
      <c r="Z215" s="4"/>
      <c r="AA215" s="4"/>
      <c r="AB215" s="1"/>
      <c r="AC215" s="1"/>
      <c r="AD215" s="1"/>
      <c r="AE215" s="1"/>
      <c r="AF215" s="1"/>
      <c r="AG215" s="1"/>
      <c r="AH215" s="1"/>
      <c r="AI215" s="1"/>
    </row>
    <row r="216" spans="1:35" s="2" customFormat="1" ht="11.5" x14ac:dyDescent="0.25">
      <c r="A216" s="1"/>
      <c r="B216" s="227"/>
      <c r="C216" s="227"/>
      <c r="D216" s="225"/>
      <c r="E216" s="225"/>
      <c r="F216" s="226"/>
      <c r="G216" s="166"/>
      <c r="H216" s="226"/>
      <c r="I216" s="166"/>
      <c r="J216" s="226"/>
      <c r="K216" s="166"/>
      <c r="L216" s="226"/>
      <c r="M216" s="166"/>
      <c r="N216" s="226"/>
      <c r="O216" s="166"/>
      <c r="P216" s="226"/>
      <c r="Q216" s="166"/>
      <c r="R216" s="226"/>
      <c r="S216" s="1"/>
      <c r="T216" s="1"/>
      <c r="U216" s="1"/>
      <c r="V216" s="4"/>
      <c r="W216" s="4"/>
      <c r="X216" s="4"/>
      <c r="Y216" s="4"/>
      <c r="Z216" s="4"/>
      <c r="AA216" s="4"/>
      <c r="AB216" s="1"/>
      <c r="AC216" s="1"/>
      <c r="AD216" s="1"/>
      <c r="AE216" s="1"/>
      <c r="AF216" s="1"/>
      <c r="AG216" s="1"/>
      <c r="AH216" s="1"/>
      <c r="AI216" s="1"/>
    </row>
    <row r="217" spans="1:35" s="2" customFormat="1" ht="11.5" x14ac:dyDescent="0.25">
      <c r="A217" s="1"/>
      <c r="B217" s="227"/>
      <c r="C217" s="227"/>
      <c r="D217" s="225"/>
      <c r="E217" s="225"/>
      <c r="F217" s="226"/>
      <c r="G217" s="166"/>
      <c r="H217" s="226"/>
      <c r="I217" s="166"/>
      <c r="J217" s="226"/>
      <c r="K217" s="166"/>
      <c r="L217" s="226"/>
      <c r="M217" s="166"/>
      <c r="N217" s="226"/>
      <c r="O217" s="166"/>
      <c r="P217" s="226"/>
      <c r="Q217" s="166"/>
      <c r="R217" s="226"/>
      <c r="S217" s="1"/>
      <c r="T217" s="1"/>
      <c r="U217" s="1"/>
      <c r="V217" s="4"/>
      <c r="W217" s="4"/>
      <c r="X217" s="4"/>
      <c r="Y217" s="4"/>
      <c r="Z217" s="4"/>
      <c r="AA217" s="4"/>
      <c r="AB217" s="1"/>
      <c r="AC217" s="1"/>
      <c r="AD217" s="1"/>
      <c r="AE217" s="1"/>
      <c r="AF217" s="1"/>
      <c r="AG217" s="1"/>
      <c r="AH217" s="1"/>
      <c r="AI217" s="1"/>
    </row>
    <row r="218" spans="1:35" s="2" customFormat="1" ht="11.5" x14ac:dyDescent="0.25">
      <c r="A218" s="1"/>
      <c r="B218" s="227"/>
      <c r="C218" s="227"/>
      <c r="D218" s="225"/>
      <c r="E218" s="225"/>
      <c r="F218" s="226"/>
      <c r="G218" s="166"/>
      <c r="H218" s="226"/>
      <c r="I218" s="166"/>
      <c r="J218" s="226"/>
      <c r="K218" s="166"/>
      <c r="L218" s="226"/>
      <c r="M218" s="166"/>
      <c r="N218" s="226"/>
      <c r="O218" s="166"/>
      <c r="P218" s="226"/>
      <c r="Q218" s="166"/>
      <c r="R218" s="226"/>
      <c r="S218" s="1"/>
      <c r="T218" s="1"/>
      <c r="U218" s="1"/>
      <c r="V218" s="4"/>
      <c r="W218" s="4"/>
      <c r="X218" s="4"/>
      <c r="Y218" s="4"/>
      <c r="Z218" s="4"/>
      <c r="AA218" s="4"/>
      <c r="AB218" s="1"/>
      <c r="AC218" s="1"/>
      <c r="AD218" s="1"/>
      <c r="AE218" s="1"/>
      <c r="AF218" s="1"/>
      <c r="AG218" s="1"/>
      <c r="AH218" s="1"/>
      <c r="AI218" s="1"/>
    </row>
    <row r="219" spans="1:35" s="2" customFormat="1" ht="11.5" x14ac:dyDescent="0.25">
      <c r="A219" s="1"/>
      <c r="B219" s="227"/>
      <c r="C219" s="227"/>
      <c r="D219" s="225"/>
      <c r="E219" s="225"/>
      <c r="F219" s="226"/>
      <c r="G219" s="166"/>
      <c r="H219" s="226"/>
      <c r="I219" s="166"/>
      <c r="J219" s="226"/>
      <c r="K219" s="166"/>
      <c r="L219" s="226"/>
      <c r="M219" s="166"/>
      <c r="N219" s="226"/>
      <c r="O219" s="166"/>
      <c r="P219" s="226"/>
      <c r="Q219" s="166"/>
      <c r="R219" s="226"/>
      <c r="S219" s="1"/>
      <c r="T219" s="1"/>
      <c r="U219" s="1"/>
      <c r="V219" s="4"/>
      <c r="W219" s="4"/>
      <c r="X219" s="4"/>
      <c r="Y219" s="4"/>
      <c r="Z219" s="4"/>
      <c r="AA219" s="4"/>
      <c r="AB219" s="1"/>
      <c r="AC219" s="1"/>
      <c r="AD219" s="1"/>
      <c r="AE219" s="1"/>
      <c r="AF219" s="1"/>
      <c r="AG219" s="1"/>
      <c r="AH219" s="1"/>
      <c r="AI219" s="1"/>
    </row>
    <row r="220" spans="1:35" s="2" customFormat="1" ht="11.5" x14ac:dyDescent="0.25">
      <c r="A220" s="1"/>
      <c r="B220" s="227"/>
      <c r="C220" s="227"/>
      <c r="D220" s="225"/>
      <c r="E220" s="225"/>
      <c r="F220" s="226"/>
      <c r="G220" s="166"/>
      <c r="H220" s="226"/>
      <c r="I220" s="166"/>
      <c r="J220" s="226"/>
      <c r="K220" s="166"/>
      <c r="L220" s="226"/>
      <c r="M220" s="166"/>
      <c r="N220" s="226"/>
      <c r="O220" s="166"/>
      <c r="P220" s="226"/>
      <c r="Q220" s="166"/>
      <c r="R220" s="226"/>
      <c r="S220" s="1"/>
      <c r="T220" s="1"/>
      <c r="U220" s="1"/>
      <c r="V220" s="4"/>
      <c r="W220" s="4"/>
      <c r="X220" s="4"/>
      <c r="Y220" s="4"/>
      <c r="Z220" s="4"/>
      <c r="AA220" s="4"/>
      <c r="AB220" s="1"/>
      <c r="AC220" s="1"/>
      <c r="AD220" s="1"/>
      <c r="AE220" s="1"/>
      <c r="AF220" s="1"/>
      <c r="AG220" s="1"/>
      <c r="AH220" s="1"/>
      <c r="AI220" s="1"/>
    </row>
    <row r="221" spans="1:35" s="2" customFormat="1" ht="11.5" x14ac:dyDescent="0.25">
      <c r="A221" s="1"/>
      <c r="B221" s="227"/>
      <c r="C221" s="227"/>
      <c r="D221" s="225"/>
      <c r="E221" s="225"/>
      <c r="F221" s="226"/>
      <c r="G221" s="166"/>
      <c r="H221" s="226"/>
      <c r="I221" s="166"/>
      <c r="J221" s="226"/>
      <c r="K221" s="166"/>
      <c r="L221" s="226"/>
      <c r="M221" s="166"/>
      <c r="N221" s="226"/>
      <c r="O221" s="166"/>
      <c r="P221" s="226"/>
      <c r="Q221" s="166"/>
      <c r="R221" s="226"/>
      <c r="S221" s="1"/>
      <c r="T221" s="1"/>
      <c r="U221" s="1"/>
      <c r="V221" s="4"/>
      <c r="W221" s="4"/>
      <c r="X221" s="4"/>
      <c r="Y221" s="4"/>
      <c r="Z221" s="4"/>
      <c r="AA221" s="4"/>
      <c r="AB221" s="1"/>
      <c r="AC221" s="1"/>
      <c r="AD221" s="1"/>
      <c r="AE221" s="1"/>
      <c r="AF221" s="1"/>
      <c r="AG221" s="1"/>
      <c r="AH221" s="1"/>
      <c r="AI221" s="1"/>
    </row>
    <row r="222" spans="1:35" s="2" customFormat="1" ht="11.5" x14ac:dyDescent="0.25">
      <c r="A222" s="1"/>
      <c r="B222" s="227"/>
      <c r="C222" s="227"/>
      <c r="D222" s="225"/>
      <c r="E222" s="225"/>
      <c r="F222" s="226"/>
      <c r="G222" s="166"/>
      <c r="H222" s="226"/>
      <c r="I222" s="166"/>
      <c r="J222" s="226"/>
      <c r="K222" s="166"/>
      <c r="L222" s="226"/>
      <c r="M222" s="166"/>
      <c r="N222" s="226"/>
      <c r="O222" s="166"/>
      <c r="P222" s="226"/>
      <c r="Q222" s="166"/>
      <c r="R222" s="226"/>
      <c r="S222" s="1"/>
      <c r="T222" s="1"/>
      <c r="U222" s="1"/>
      <c r="V222" s="4"/>
      <c r="W222" s="4"/>
      <c r="X222" s="4"/>
      <c r="Y222" s="4"/>
      <c r="Z222" s="4"/>
      <c r="AA222" s="4"/>
      <c r="AB222" s="1"/>
      <c r="AC222" s="1"/>
      <c r="AD222" s="1"/>
      <c r="AE222" s="1"/>
      <c r="AF222" s="1"/>
      <c r="AG222" s="1"/>
      <c r="AH222" s="1"/>
      <c r="AI222" s="1"/>
    </row>
    <row r="223" spans="1:35" s="2" customFormat="1" ht="11.5" x14ac:dyDescent="0.25">
      <c r="A223" s="1"/>
      <c r="B223" s="227"/>
      <c r="C223" s="227"/>
      <c r="D223" s="225"/>
      <c r="E223" s="225"/>
      <c r="F223" s="226"/>
      <c r="G223" s="166"/>
      <c r="H223" s="226"/>
      <c r="I223" s="166"/>
      <c r="J223" s="226"/>
      <c r="K223" s="166"/>
      <c r="L223" s="226"/>
      <c r="M223" s="166"/>
      <c r="N223" s="226"/>
      <c r="O223" s="166"/>
      <c r="P223" s="226"/>
      <c r="Q223" s="166"/>
      <c r="R223" s="226"/>
      <c r="S223" s="1"/>
      <c r="T223" s="1"/>
      <c r="U223" s="1"/>
      <c r="V223" s="4"/>
      <c r="W223" s="4"/>
      <c r="X223" s="4"/>
      <c r="Y223" s="4"/>
      <c r="Z223" s="4"/>
      <c r="AA223" s="4"/>
      <c r="AB223" s="1"/>
      <c r="AC223" s="1"/>
      <c r="AD223" s="1"/>
      <c r="AE223" s="1"/>
      <c r="AF223" s="1"/>
      <c r="AG223" s="1"/>
      <c r="AH223" s="1"/>
      <c r="AI223" s="1"/>
    </row>
    <row r="224" spans="1:35" s="2" customFormat="1" ht="11.5" x14ac:dyDescent="0.25">
      <c r="A224" s="1"/>
      <c r="B224" s="227"/>
      <c r="C224" s="227"/>
      <c r="D224" s="225"/>
      <c r="E224" s="225"/>
      <c r="F224" s="226"/>
      <c r="G224" s="166"/>
      <c r="H224" s="226"/>
      <c r="I224" s="166"/>
      <c r="J224" s="226"/>
      <c r="K224" s="166"/>
      <c r="L224" s="226"/>
      <c r="M224" s="166"/>
      <c r="N224" s="226"/>
      <c r="O224" s="166"/>
      <c r="P224" s="226"/>
      <c r="Q224" s="166"/>
      <c r="R224" s="226"/>
      <c r="S224" s="1"/>
      <c r="T224" s="1"/>
      <c r="U224" s="1"/>
      <c r="V224" s="4"/>
      <c r="W224" s="4"/>
      <c r="X224" s="4"/>
      <c r="Y224" s="4"/>
      <c r="Z224" s="4"/>
      <c r="AA224" s="4"/>
      <c r="AB224" s="1"/>
      <c r="AC224" s="1"/>
      <c r="AD224" s="1"/>
      <c r="AE224" s="1"/>
      <c r="AF224" s="1"/>
      <c r="AG224" s="1"/>
      <c r="AH224" s="1"/>
      <c r="AI224" s="1"/>
    </row>
    <row r="225" spans="1:35" s="2" customFormat="1" ht="11.5" x14ac:dyDescent="0.25">
      <c r="A225" s="1"/>
      <c r="B225" s="227"/>
      <c r="C225" s="227"/>
      <c r="D225" s="225"/>
      <c r="E225" s="225"/>
      <c r="F225" s="226"/>
      <c r="G225" s="166"/>
      <c r="H225" s="226"/>
      <c r="I225" s="166"/>
      <c r="J225" s="226"/>
      <c r="K225" s="166"/>
      <c r="L225" s="226"/>
      <c r="M225" s="166"/>
      <c r="N225" s="226"/>
      <c r="O225" s="166"/>
      <c r="P225" s="226"/>
      <c r="Q225" s="166"/>
      <c r="R225" s="226"/>
      <c r="S225" s="1"/>
      <c r="T225" s="1"/>
      <c r="U225" s="1"/>
      <c r="V225" s="4"/>
      <c r="W225" s="4"/>
      <c r="X225" s="4"/>
      <c r="Y225" s="4"/>
      <c r="Z225" s="4"/>
      <c r="AA225" s="4"/>
      <c r="AB225" s="1"/>
      <c r="AC225" s="1"/>
      <c r="AD225" s="1"/>
      <c r="AE225" s="1"/>
      <c r="AF225" s="1"/>
      <c r="AG225" s="1"/>
      <c r="AH225" s="1"/>
      <c r="AI225" s="1"/>
    </row>
    <row r="226" spans="1:35" s="2" customFormat="1" ht="11.5" x14ac:dyDescent="0.25">
      <c r="A226" s="1"/>
      <c r="B226" s="227"/>
      <c r="C226" s="227"/>
      <c r="D226" s="225"/>
      <c r="E226" s="225"/>
      <c r="F226" s="226"/>
      <c r="G226" s="166"/>
      <c r="H226" s="226"/>
      <c r="I226" s="166"/>
      <c r="J226" s="226"/>
      <c r="K226" s="166"/>
      <c r="L226" s="226"/>
      <c r="M226" s="166"/>
      <c r="N226" s="226"/>
      <c r="O226" s="166"/>
      <c r="P226" s="226"/>
      <c r="Q226" s="166"/>
      <c r="R226" s="226"/>
      <c r="S226" s="1"/>
      <c r="T226" s="1"/>
      <c r="U226" s="1"/>
      <c r="V226" s="4"/>
      <c r="W226" s="4"/>
      <c r="X226" s="4"/>
      <c r="Y226" s="4"/>
      <c r="Z226" s="4"/>
      <c r="AA226" s="4"/>
      <c r="AB226" s="1"/>
      <c r="AC226" s="1"/>
      <c r="AD226" s="1"/>
      <c r="AE226" s="1"/>
      <c r="AF226" s="1"/>
      <c r="AG226" s="1"/>
      <c r="AH226" s="1"/>
      <c r="AI226" s="1"/>
    </row>
    <row r="227" spans="1:35" s="2" customFormat="1" ht="11.5" x14ac:dyDescent="0.25">
      <c r="A227" s="1"/>
      <c r="B227" s="227"/>
      <c r="C227" s="227"/>
      <c r="D227" s="225"/>
      <c r="E227" s="225"/>
      <c r="F227" s="226"/>
      <c r="G227" s="166"/>
      <c r="H227" s="226"/>
      <c r="I227" s="166"/>
      <c r="J227" s="226"/>
      <c r="K227" s="166"/>
      <c r="L227" s="226"/>
      <c r="M227" s="166"/>
      <c r="N227" s="226"/>
      <c r="O227" s="166"/>
      <c r="P227" s="226"/>
      <c r="Q227" s="166"/>
      <c r="R227" s="226"/>
      <c r="S227" s="1"/>
      <c r="T227" s="1"/>
      <c r="U227" s="1"/>
      <c r="V227" s="4"/>
      <c r="W227" s="4"/>
      <c r="X227" s="4"/>
      <c r="Y227" s="4"/>
      <c r="Z227" s="4"/>
      <c r="AA227" s="4"/>
      <c r="AB227" s="1"/>
      <c r="AC227" s="1"/>
      <c r="AD227" s="1"/>
      <c r="AE227" s="1"/>
      <c r="AF227" s="1"/>
      <c r="AG227" s="1"/>
      <c r="AH227" s="1"/>
      <c r="AI227" s="1"/>
    </row>
    <row r="228" spans="1:35" s="2" customFormat="1" ht="11.5" x14ac:dyDescent="0.25">
      <c r="A228" s="1"/>
      <c r="B228" s="227"/>
      <c r="C228" s="227"/>
      <c r="D228" s="225"/>
      <c r="E228" s="225"/>
      <c r="F228" s="226"/>
      <c r="G228" s="166"/>
      <c r="H228" s="226"/>
      <c r="I228" s="166"/>
      <c r="J228" s="226"/>
      <c r="K228" s="166"/>
      <c r="L228" s="226"/>
      <c r="M228" s="166"/>
      <c r="N228" s="226"/>
      <c r="O228" s="166"/>
      <c r="P228" s="226"/>
      <c r="Q228" s="166"/>
      <c r="R228" s="226"/>
      <c r="S228" s="1"/>
      <c r="T228" s="1"/>
      <c r="U228" s="1"/>
      <c r="V228" s="4"/>
      <c r="W228" s="4"/>
      <c r="X228" s="4"/>
      <c r="Y228" s="4"/>
      <c r="Z228" s="4"/>
      <c r="AA228" s="4"/>
      <c r="AB228" s="1"/>
      <c r="AC228" s="1"/>
      <c r="AD228" s="1"/>
      <c r="AE228" s="1"/>
      <c r="AF228" s="1"/>
      <c r="AG228" s="1"/>
      <c r="AH228" s="1"/>
      <c r="AI228" s="1"/>
    </row>
    <row r="229" spans="1:35" s="2" customFormat="1" ht="11.5" x14ac:dyDescent="0.25">
      <c r="A229" s="1"/>
      <c r="B229" s="227"/>
      <c r="C229" s="227"/>
      <c r="D229" s="225"/>
      <c r="E229" s="225"/>
      <c r="F229" s="226"/>
      <c r="G229" s="166"/>
      <c r="H229" s="226"/>
      <c r="I229" s="166"/>
      <c r="J229" s="226"/>
      <c r="K229" s="166"/>
      <c r="L229" s="226"/>
      <c r="M229" s="166"/>
      <c r="N229" s="226"/>
      <c r="O229" s="166"/>
      <c r="P229" s="226"/>
      <c r="Q229" s="166"/>
      <c r="R229" s="226"/>
      <c r="S229" s="1"/>
      <c r="T229" s="1"/>
      <c r="U229" s="1"/>
      <c r="V229" s="4"/>
      <c r="W229" s="4"/>
      <c r="X229" s="4"/>
      <c r="Y229" s="4"/>
      <c r="Z229" s="4"/>
      <c r="AA229" s="4"/>
      <c r="AB229" s="1"/>
      <c r="AC229" s="1"/>
      <c r="AD229" s="1"/>
      <c r="AE229" s="1"/>
      <c r="AF229" s="1"/>
      <c r="AG229" s="1"/>
      <c r="AH229" s="1"/>
      <c r="AI229" s="1"/>
    </row>
    <row r="230" spans="1:35" s="2" customFormat="1" ht="11.5" x14ac:dyDescent="0.25">
      <c r="A230" s="1"/>
      <c r="B230" s="227"/>
      <c r="C230" s="227"/>
      <c r="D230" s="225"/>
      <c r="E230" s="225"/>
      <c r="F230" s="226"/>
      <c r="G230" s="166"/>
      <c r="H230" s="226"/>
      <c r="I230" s="166"/>
      <c r="J230" s="226"/>
      <c r="K230" s="166"/>
      <c r="L230" s="226"/>
      <c r="M230" s="166"/>
      <c r="N230" s="226"/>
      <c r="O230" s="166"/>
      <c r="P230" s="226"/>
      <c r="Q230" s="166"/>
      <c r="R230" s="226"/>
      <c r="S230" s="1"/>
      <c r="T230" s="1"/>
      <c r="U230" s="1"/>
      <c r="V230" s="4"/>
      <c r="W230" s="4"/>
      <c r="X230" s="4"/>
      <c r="Y230" s="4"/>
      <c r="Z230" s="4"/>
      <c r="AA230" s="4"/>
      <c r="AB230" s="1"/>
      <c r="AC230" s="1"/>
      <c r="AD230" s="1"/>
      <c r="AE230" s="1"/>
      <c r="AF230" s="1"/>
      <c r="AG230" s="1"/>
      <c r="AH230" s="1"/>
      <c r="AI230" s="1"/>
    </row>
    <row r="231" spans="1:35" s="2" customFormat="1" ht="11.5" x14ac:dyDescent="0.25">
      <c r="A231" s="1"/>
      <c r="B231" s="227"/>
      <c r="C231" s="227"/>
      <c r="D231" s="225"/>
      <c r="E231" s="225"/>
      <c r="F231" s="226"/>
      <c r="G231" s="166"/>
      <c r="H231" s="226"/>
      <c r="I231" s="166"/>
      <c r="J231" s="226"/>
      <c r="K231" s="166"/>
      <c r="L231" s="226"/>
      <c r="M231" s="166"/>
      <c r="N231" s="226"/>
      <c r="O231" s="166"/>
      <c r="P231" s="226"/>
      <c r="Q231" s="166"/>
      <c r="R231" s="226"/>
      <c r="S231" s="1"/>
      <c r="T231" s="1"/>
      <c r="U231" s="1"/>
      <c r="V231" s="4"/>
      <c r="W231" s="4"/>
      <c r="X231" s="4"/>
      <c r="Y231" s="4"/>
      <c r="Z231" s="4"/>
      <c r="AA231" s="4"/>
      <c r="AB231" s="1"/>
      <c r="AC231" s="1"/>
      <c r="AD231" s="1"/>
      <c r="AE231" s="1"/>
      <c r="AF231" s="1"/>
      <c r="AG231" s="1"/>
      <c r="AH231" s="1"/>
      <c r="AI231" s="1"/>
    </row>
    <row r="232" spans="1:35" s="2" customFormat="1" ht="11.5" x14ac:dyDescent="0.25">
      <c r="A232" s="1"/>
      <c r="B232" s="227"/>
      <c r="C232" s="227"/>
      <c r="D232" s="225"/>
      <c r="E232" s="225"/>
      <c r="F232" s="226"/>
      <c r="G232" s="166"/>
      <c r="H232" s="226"/>
      <c r="I232" s="166"/>
      <c r="J232" s="226"/>
      <c r="K232" s="166"/>
      <c r="L232" s="226"/>
      <c r="M232" s="166"/>
      <c r="N232" s="226"/>
      <c r="O232" s="166"/>
      <c r="P232" s="226"/>
      <c r="Q232" s="166"/>
      <c r="R232" s="226"/>
      <c r="S232" s="1"/>
      <c r="T232" s="1"/>
      <c r="U232" s="1"/>
      <c r="V232" s="4"/>
      <c r="W232" s="4"/>
      <c r="X232" s="4"/>
      <c r="Y232" s="4"/>
      <c r="Z232" s="4"/>
      <c r="AA232" s="4"/>
      <c r="AB232" s="1"/>
      <c r="AC232" s="1"/>
      <c r="AD232" s="1"/>
      <c r="AE232" s="1"/>
      <c r="AF232" s="1"/>
      <c r="AG232" s="1"/>
      <c r="AH232" s="1"/>
      <c r="AI232" s="1"/>
    </row>
    <row r="233" spans="1:35" s="2" customFormat="1" ht="11.5" x14ac:dyDescent="0.25">
      <c r="A233" s="1"/>
      <c r="B233" s="227"/>
      <c r="C233" s="227"/>
      <c r="D233" s="225"/>
      <c r="E233" s="225"/>
      <c r="F233" s="226"/>
      <c r="G233" s="166"/>
      <c r="H233" s="226"/>
      <c r="I233" s="166"/>
      <c r="J233" s="226"/>
      <c r="K233" s="166"/>
      <c r="L233" s="226"/>
      <c r="M233" s="166"/>
      <c r="N233" s="226"/>
      <c r="O233" s="166"/>
      <c r="P233" s="226"/>
      <c r="Q233" s="166"/>
      <c r="R233" s="226"/>
      <c r="S233" s="1"/>
      <c r="T233" s="1"/>
      <c r="U233" s="1"/>
      <c r="V233" s="4"/>
      <c r="W233" s="4"/>
      <c r="X233" s="4"/>
      <c r="Y233" s="4"/>
      <c r="Z233" s="4"/>
      <c r="AA233" s="4"/>
      <c r="AB233" s="1"/>
      <c r="AC233" s="1"/>
      <c r="AD233" s="1"/>
      <c r="AE233" s="1"/>
      <c r="AF233" s="1"/>
      <c r="AG233" s="1"/>
      <c r="AH233" s="1"/>
      <c r="AI233" s="1"/>
    </row>
    <row r="234" spans="1:35" s="2" customFormat="1" ht="11.5" x14ac:dyDescent="0.25">
      <c r="A234" s="1"/>
      <c r="B234" s="227"/>
      <c r="C234" s="227"/>
      <c r="D234" s="225"/>
      <c r="E234" s="225"/>
      <c r="F234" s="226"/>
      <c r="G234" s="166"/>
      <c r="H234" s="226"/>
      <c r="I234" s="166"/>
      <c r="J234" s="226"/>
      <c r="K234" s="166"/>
      <c r="L234" s="226"/>
      <c r="M234" s="166"/>
      <c r="N234" s="226"/>
      <c r="O234" s="166"/>
      <c r="P234" s="226"/>
      <c r="Q234" s="166"/>
      <c r="R234" s="226"/>
      <c r="S234" s="1"/>
      <c r="T234" s="1"/>
      <c r="U234" s="1"/>
      <c r="V234" s="4"/>
      <c r="W234" s="4"/>
      <c r="X234" s="4"/>
      <c r="Y234" s="4"/>
      <c r="Z234" s="4"/>
      <c r="AA234" s="4"/>
      <c r="AB234" s="1"/>
      <c r="AC234" s="1"/>
      <c r="AD234" s="1"/>
      <c r="AE234" s="1"/>
      <c r="AF234" s="1"/>
      <c r="AG234" s="1"/>
      <c r="AH234" s="1"/>
      <c r="AI234" s="1"/>
    </row>
    <row r="235" spans="1:35" s="2" customFormat="1" ht="11.5" x14ac:dyDescent="0.25">
      <c r="A235" s="1"/>
      <c r="B235" s="227"/>
      <c r="C235" s="227"/>
      <c r="D235" s="225"/>
      <c r="E235" s="225"/>
      <c r="F235" s="226"/>
      <c r="G235" s="166"/>
      <c r="H235" s="226"/>
      <c r="I235" s="166"/>
      <c r="J235" s="226"/>
      <c r="K235" s="166"/>
      <c r="L235" s="226"/>
      <c r="M235" s="166"/>
      <c r="N235" s="226"/>
      <c r="O235" s="166"/>
      <c r="P235" s="226"/>
      <c r="Q235" s="166"/>
      <c r="R235" s="226"/>
      <c r="S235" s="1"/>
      <c r="T235" s="1"/>
      <c r="U235" s="1"/>
      <c r="V235" s="4"/>
      <c r="W235" s="4"/>
      <c r="X235" s="4"/>
      <c r="Y235" s="4"/>
      <c r="Z235" s="4"/>
      <c r="AA235" s="4"/>
      <c r="AB235" s="1"/>
      <c r="AC235" s="1"/>
      <c r="AD235" s="1"/>
      <c r="AE235" s="1"/>
      <c r="AF235" s="1"/>
      <c r="AG235" s="1"/>
      <c r="AH235" s="1"/>
      <c r="AI235" s="1"/>
    </row>
    <row r="236" spans="1:35" s="2" customFormat="1" ht="11.5" x14ac:dyDescent="0.25">
      <c r="A236" s="1"/>
      <c r="B236" s="227"/>
      <c r="C236" s="227"/>
      <c r="D236" s="225"/>
      <c r="E236" s="225"/>
      <c r="F236" s="226"/>
      <c r="G236" s="166"/>
      <c r="H236" s="226"/>
      <c r="I236" s="166"/>
      <c r="J236" s="226"/>
      <c r="K236" s="166"/>
      <c r="L236" s="226"/>
      <c r="M236" s="166"/>
      <c r="N236" s="226"/>
      <c r="O236" s="166"/>
      <c r="P236" s="226"/>
      <c r="Q236" s="166"/>
      <c r="R236" s="226"/>
      <c r="S236" s="1"/>
      <c r="T236" s="1"/>
      <c r="U236" s="1"/>
      <c r="V236" s="4"/>
      <c r="W236" s="4"/>
      <c r="X236" s="4"/>
      <c r="Y236" s="4"/>
      <c r="Z236" s="4"/>
      <c r="AA236" s="4"/>
      <c r="AB236" s="1"/>
      <c r="AC236" s="1"/>
      <c r="AD236" s="1"/>
      <c r="AE236" s="1"/>
      <c r="AF236" s="1"/>
      <c r="AG236" s="1"/>
      <c r="AH236" s="1"/>
      <c r="AI236" s="1"/>
    </row>
    <row r="237" spans="1:35" s="2" customFormat="1" ht="11.5" x14ac:dyDescent="0.25">
      <c r="A237" s="1"/>
      <c r="B237" s="227"/>
      <c r="C237" s="227"/>
      <c r="D237" s="225"/>
      <c r="E237" s="225"/>
      <c r="F237" s="226"/>
      <c r="G237" s="166"/>
      <c r="H237" s="226"/>
      <c r="I237" s="166"/>
      <c r="J237" s="226"/>
      <c r="K237" s="166"/>
      <c r="L237" s="226"/>
      <c r="M237" s="166"/>
      <c r="N237" s="226"/>
      <c r="O237" s="166"/>
      <c r="P237" s="226"/>
      <c r="Q237" s="166"/>
      <c r="R237" s="226"/>
      <c r="S237" s="1"/>
      <c r="T237" s="1"/>
      <c r="U237" s="1"/>
      <c r="V237" s="4"/>
      <c r="W237" s="4"/>
      <c r="X237" s="4"/>
      <c r="Y237" s="4"/>
      <c r="Z237" s="4"/>
      <c r="AA237" s="4"/>
      <c r="AB237" s="1"/>
      <c r="AC237" s="1"/>
      <c r="AD237" s="1"/>
      <c r="AE237" s="1"/>
      <c r="AF237" s="1"/>
      <c r="AG237" s="1"/>
      <c r="AH237" s="1"/>
      <c r="AI237" s="1"/>
    </row>
    <row r="238" spans="1:35" s="2" customFormat="1" ht="11.5" x14ac:dyDescent="0.25">
      <c r="A238" s="1"/>
      <c r="B238" s="227"/>
      <c r="C238" s="227"/>
      <c r="D238" s="225"/>
      <c r="E238" s="225"/>
      <c r="F238" s="226"/>
      <c r="G238" s="166"/>
      <c r="H238" s="226"/>
      <c r="I238" s="166"/>
      <c r="J238" s="226"/>
      <c r="K238" s="166"/>
      <c r="L238" s="226"/>
      <c r="M238" s="166"/>
      <c r="N238" s="226"/>
      <c r="O238" s="166"/>
      <c r="P238" s="226"/>
      <c r="Q238" s="166"/>
      <c r="R238" s="226"/>
      <c r="S238" s="1"/>
      <c r="T238" s="1"/>
      <c r="U238" s="1"/>
      <c r="V238" s="4"/>
      <c r="W238" s="4"/>
      <c r="X238" s="4"/>
      <c r="Y238" s="4"/>
      <c r="Z238" s="4"/>
      <c r="AA238" s="4"/>
      <c r="AB238" s="1"/>
      <c r="AC238" s="1"/>
      <c r="AD238" s="1"/>
      <c r="AE238" s="1"/>
      <c r="AF238" s="1"/>
      <c r="AG238" s="1"/>
      <c r="AH238" s="1"/>
      <c r="AI238" s="1"/>
    </row>
    <row r="239" spans="1:35" s="2" customFormat="1" ht="11.5" x14ac:dyDescent="0.25">
      <c r="A239" s="1"/>
      <c r="B239" s="227"/>
      <c r="C239" s="227"/>
      <c r="D239" s="225"/>
      <c r="E239" s="225"/>
      <c r="F239" s="226"/>
      <c r="G239" s="166"/>
      <c r="H239" s="226"/>
      <c r="I239" s="166"/>
      <c r="J239" s="226"/>
      <c r="K239" s="166"/>
      <c r="L239" s="226"/>
      <c r="M239" s="166"/>
      <c r="N239" s="226"/>
      <c r="O239" s="166"/>
      <c r="P239" s="226"/>
      <c r="Q239" s="166"/>
      <c r="R239" s="226"/>
      <c r="S239" s="1"/>
      <c r="T239" s="1"/>
      <c r="U239" s="1"/>
      <c r="V239" s="4"/>
      <c r="W239" s="4"/>
      <c r="X239" s="4"/>
      <c r="Y239" s="4"/>
      <c r="Z239" s="4"/>
      <c r="AA239" s="4"/>
      <c r="AB239" s="1"/>
      <c r="AC239" s="1"/>
      <c r="AD239" s="1"/>
      <c r="AE239" s="1"/>
      <c r="AF239" s="1"/>
      <c r="AG239" s="1"/>
      <c r="AH239" s="1"/>
      <c r="AI239" s="1"/>
    </row>
    <row r="240" spans="1:35" s="2" customFormat="1" ht="11.5" x14ac:dyDescent="0.25">
      <c r="A240" s="1"/>
      <c r="B240" s="227"/>
      <c r="C240" s="227"/>
      <c r="D240" s="225"/>
      <c r="E240" s="225"/>
      <c r="F240" s="226"/>
      <c r="G240" s="166"/>
      <c r="H240" s="226"/>
      <c r="I240" s="166"/>
      <c r="J240" s="226"/>
      <c r="K240" s="166"/>
      <c r="L240" s="226"/>
      <c r="M240" s="166"/>
      <c r="N240" s="226"/>
      <c r="O240" s="166"/>
      <c r="P240" s="226"/>
      <c r="Q240" s="166"/>
      <c r="R240" s="226"/>
      <c r="S240" s="1"/>
      <c r="T240" s="1"/>
      <c r="U240" s="1"/>
      <c r="V240" s="4"/>
      <c r="W240" s="4"/>
      <c r="X240" s="4"/>
      <c r="Y240" s="4"/>
      <c r="Z240" s="4"/>
      <c r="AA240" s="4"/>
      <c r="AB240" s="1"/>
      <c r="AC240" s="1"/>
      <c r="AD240" s="1"/>
      <c r="AE240" s="1"/>
      <c r="AF240" s="1"/>
      <c r="AG240" s="1"/>
      <c r="AH240" s="1"/>
      <c r="AI240" s="1"/>
    </row>
    <row r="241" spans="1:35" s="2" customFormat="1" ht="11.5" x14ac:dyDescent="0.25">
      <c r="A241" s="1"/>
      <c r="B241" s="227"/>
      <c r="C241" s="227"/>
      <c r="D241" s="225"/>
      <c r="E241" s="225"/>
      <c r="F241" s="226"/>
      <c r="G241" s="166"/>
      <c r="H241" s="226"/>
      <c r="I241" s="166"/>
      <c r="J241" s="226"/>
      <c r="K241" s="166"/>
      <c r="L241" s="226"/>
      <c r="M241" s="166"/>
      <c r="N241" s="226"/>
      <c r="O241" s="166"/>
      <c r="P241" s="226"/>
      <c r="Q241" s="166"/>
      <c r="R241" s="226"/>
      <c r="S241" s="1"/>
      <c r="T241" s="1"/>
      <c r="U241" s="1"/>
      <c r="V241" s="4"/>
      <c r="W241" s="4"/>
      <c r="X241" s="4"/>
      <c r="Y241" s="4"/>
      <c r="Z241" s="4"/>
      <c r="AA241" s="4"/>
      <c r="AB241" s="1"/>
      <c r="AC241" s="1"/>
      <c r="AD241" s="1"/>
      <c r="AE241" s="1"/>
      <c r="AF241" s="1"/>
      <c r="AG241" s="1"/>
      <c r="AH241" s="1"/>
      <c r="AI241" s="1"/>
    </row>
    <row r="242" spans="1:35" s="2" customFormat="1" ht="11.5" x14ac:dyDescent="0.25">
      <c r="A242" s="1"/>
      <c r="B242" s="227"/>
      <c r="C242" s="227"/>
      <c r="D242" s="225"/>
      <c r="E242" s="225"/>
      <c r="F242" s="226"/>
      <c r="G242" s="166"/>
      <c r="H242" s="226"/>
      <c r="I242" s="166"/>
      <c r="J242" s="226"/>
      <c r="K242" s="166"/>
      <c r="L242" s="226"/>
      <c r="M242" s="166"/>
      <c r="N242" s="226"/>
      <c r="O242" s="166"/>
      <c r="P242" s="226"/>
      <c r="Q242" s="166"/>
      <c r="R242" s="226"/>
      <c r="S242" s="1"/>
      <c r="T242" s="1"/>
      <c r="U242" s="1"/>
      <c r="V242" s="4"/>
      <c r="W242" s="4"/>
      <c r="X242" s="4"/>
      <c r="Y242" s="4"/>
      <c r="Z242" s="4"/>
      <c r="AA242" s="4"/>
      <c r="AB242" s="1"/>
      <c r="AC242" s="1"/>
      <c r="AD242" s="1"/>
      <c r="AE242" s="1"/>
      <c r="AF242" s="1"/>
      <c r="AG242" s="1"/>
      <c r="AH242" s="1"/>
      <c r="AI242" s="1"/>
    </row>
    <row r="243" spans="1:35" s="2" customFormat="1" ht="11.5" x14ac:dyDescent="0.25">
      <c r="A243" s="1"/>
      <c r="B243" s="227"/>
      <c r="C243" s="227"/>
      <c r="D243" s="225"/>
      <c r="E243" s="225"/>
      <c r="F243" s="226"/>
      <c r="G243" s="166"/>
      <c r="H243" s="226"/>
      <c r="I243" s="166"/>
      <c r="J243" s="226"/>
      <c r="K243" s="166"/>
      <c r="L243" s="226"/>
      <c r="M243" s="166"/>
      <c r="N243" s="226"/>
      <c r="O243" s="166"/>
      <c r="P243" s="226"/>
      <c r="Q243" s="166"/>
      <c r="R243" s="226"/>
      <c r="S243" s="1"/>
      <c r="T243" s="1"/>
      <c r="U243" s="1"/>
      <c r="V243" s="4"/>
      <c r="W243" s="4"/>
      <c r="X243" s="4"/>
      <c r="Y243" s="4"/>
      <c r="Z243" s="4"/>
      <c r="AA243" s="4"/>
      <c r="AB243" s="1"/>
      <c r="AC243" s="1"/>
      <c r="AD243" s="1"/>
      <c r="AE243" s="1"/>
      <c r="AF243" s="1"/>
      <c r="AG243" s="1"/>
      <c r="AH243" s="1"/>
      <c r="AI243" s="1"/>
    </row>
    <row r="244" spans="1:35" s="2" customFormat="1" ht="11.5" x14ac:dyDescent="0.25">
      <c r="A244" s="1"/>
      <c r="B244" s="227"/>
      <c r="C244" s="227"/>
      <c r="D244" s="225"/>
      <c r="E244" s="225"/>
      <c r="F244" s="226"/>
      <c r="G244" s="166"/>
      <c r="H244" s="226"/>
      <c r="I244" s="166"/>
      <c r="J244" s="226"/>
      <c r="K244" s="166"/>
      <c r="L244" s="226"/>
      <c r="M244" s="166"/>
      <c r="N244" s="226"/>
      <c r="O244" s="166"/>
      <c r="P244" s="226"/>
      <c r="Q244" s="166"/>
      <c r="R244" s="226"/>
      <c r="S244" s="1"/>
      <c r="T244" s="1"/>
      <c r="U244" s="1"/>
      <c r="V244" s="4"/>
      <c r="W244" s="4"/>
      <c r="X244" s="4"/>
      <c r="Y244" s="4"/>
      <c r="Z244" s="4"/>
      <c r="AA244" s="4"/>
      <c r="AB244" s="1"/>
      <c r="AC244" s="1"/>
      <c r="AD244" s="1"/>
      <c r="AE244" s="1"/>
      <c r="AF244" s="1"/>
      <c r="AG244" s="1"/>
      <c r="AH244" s="1"/>
      <c r="AI244" s="1"/>
    </row>
    <row r="245" spans="1:35" s="2" customFormat="1" ht="11.5" x14ac:dyDescent="0.25">
      <c r="A245" s="1"/>
      <c r="B245" s="227"/>
      <c r="C245" s="227"/>
      <c r="D245" s="225"/>
      <c r="E245" s="225"/>
      <c r="F245" s="226"/>
      <c r="G245" s="166"/>
      <c r="H245" s="226"/>
      <c r="I245" s="166"/>
      <c r="J245" s="226"/>
      <c r="K245" s="166"/>
      <c r="L245" s="226"/>
      <c r="M245" s="166"/>
      <c r="N245" s="226"/>
      <c r="O245" s="166"/>
      <c r="P245" s="226"/>
      <c r="Q245" s="166"/>
      <c r="R245" s="226"/>
      <c r="S245" s="1"/>
      <c r="T245" s="1"/>
      <c r="U245" s="1"/>
      <c r="V245" s="4"/>
      <c r="W245" s="4"/>
      <c r="X245" s="4"/>
      <c r="Y245" s="4"/>
      <c r="Z245" s="4"/>
      <c r="AA245" s="4"/>
      <c r="AB245" s="1"/>
      <c r="AC245" s="1"/>
      <c r="AD245" s="1"/>
      <c r="AE245" s="1"/>
      <c r="AF245" s="1"/>
      <c r="AG245" s="1"/>
      <c r="AH245" s="1"/>
      <c r="AI245" s="1"/>
    </row>
    <row r="246" spans="1:35" s="2" customFormat="1" ht="11.5" x14ac:dyDescent="0.25">
      <c r="A246" s="1"/>
      <c r="B246" s="227"/>
      <c r="C246" s="227"/>
      <c r="D246" s="225"/>
      <c r="E246" s="225"/>
      <c r="F246" s="226"/>
      <c r="G246" s="166"/>
      <c r="H246" s="226"/>
      <c r="I246" s="166"/>
      <c r="J246" s="226"/>
      <c r="K246" s="166"/>
      <c r="L246" s="226"/>
      <c r="M246" s="166"/>
      <c r="N246" s="226"/>
      <c r="O246" s="166"/>
      <c r="P246" s="226"/>
      <c r="Q246" s="166"/>
      <c r="R246" s="226"/>
      <c r="S246" s="1"/>
      <c r="T246" s="1"/>
      <c r="U246" s="1"/>
      <c r="V246" s="4"/>
      <c r="W246" s="4"/>
      <c r="X246" s="4"/>
      <c r="Y246" s="4"/>
      <c r="Z246" s="4"/>
      <c r="AA246" s="4"/>
      <c r="AB246" s="1"/>
      <c r="AC246" s="1"/>
      <c r="AD246" s="1"/>
      <c r="AE246" s="1"/>
      <c r="AF246" s="1"/>
      <c r="AG246" s="1"/>
      <c r="AH246" s="1"/>
      <c r="AI246" s="1"/>
    </row>
    <row r="247" spans="1:35" s="2" customFormat="1" ht="11.5" x14ac:dyDescent="0.25">
      <c r="A247" s="1"/>
      <c r="B247" s="227"/>
      <c r="C247" s="227"/>
      <c r="D247" s="225"/>
      <c r="E247" s="225"/>
      <c r="F247" s="226"/>
      <c r="G247" s="166"/>
      <c r="H247" s="226"/>
      <c r="I247" s="166"/>
      <c r="J247" s="226"/>
      <c r="K247" s="166"/>
      <c r="L247" s="226"/>
      <c r="M247" s="166"/>
      <c r="N247" s="226"/>
      <c r="O247" s="166"/>
      <c r="P247" s="226"/>
      <c r="Q247" s="166"/>
      <c r="R247" s="226"/>
      <c r="S247" s="1"/>
      <c r="T247" s="1"/>
      <c r="U247" s="1"/>
      <c r="V247" s="4"/>
      <c r="W247" s="4"/>
      <c r="X247" s="4"/>
      <c r="Y247" s="4"/>
      <c r="Z247" s="4"/>
      <c r="AA247" s="4"/>
      <c r="AB247" s="1"/>
      <c r="AC247" s="1"/>
      <c r="AD247" s="1"/>
      <c r="AE247" s="1"/>
      <c r="AF247" s="1"/>
      <c r="AG247" s="1"/>
      <c r="AH247" s="1"/>
      <c r="AI247" s="1"/>
    </row>
    <row r="248" spans="1:35" s="2" customFormat="1" ht="11.5" x14ac:dyDescent="0.25">
      <c r="A248" s="1"/>
      <c r="B248" s="227"/>
      <c r="C248" s="227"/>
      <c r="D248" s="225"/>
      <c r="E248" s="225"/>
      <c r="F248" s="226"/>
      <c r="G248" s="166"/>
      <c r="H248" s="226"/>
      <c r="I248" s="166"/>
      <c r="J248" s="226"/>
      <c r="K248" s="166"/>
      <c r="L248" s="226"/>
      <c r="M248" s="166"/>
      <c r="N248" s="226"/>
      <c r="O248" s="166"/>
      <c r="P248" s="226"/>
      <c r="Q248" s="166"/>
      <c r="R248" s="226"/>
      <c r="S248" s="1"/>
      <c r="T248" s="1"/>
      <c r="U248" s="1"/>
      <c r="V248" s="4"/>
      <c r="W248" s="4"/>
      <c r="X248" s="4"/>
      <c r="Y248" s="4"/>
      <c r="Z248" s="4"/>
      <c r="AA248" s="4"/>
      <c r="AB248" s="1"/>
      <c r="AC248" s="1"/>
      <c r="AD248" s="1"/>
      <c r="AE248" s="1"/>
      <c r="AF248" s="1"/>
      <c r="AG248" s="1"/>
      <c r="AH248" s="1"/>
      <c r="AI248" s="1"/>
    </row>
    <row r="249" spans="1:35" s="2" customFormat="1" ht="11.5" x14ac:dyDescent="0.25">
      <c r="A249" s="1"/>
      <c r="B249" s="227"/>
      <c r="C249" s="227"/>
      <c r="D249" s="225"/>
      <c r="E249" s="225"/>
      <c r="F249" s="226"/>
      <c r="G249" s="166"/>
      <c r="H249" s="226"/>
      <c r="I249" s="166"/>
      <c r="J249" s="226"/>
      <c r="K249" s="166"/>
      <c r="L249" s="226"/>
      <c r="M249" s="166"/>
      <c r="N249" s="226"/>
      <c r="O249" s="166"/>
      <c r="P249" s="226"/>
      <c r="Q249" s="166"/>
      <c r="R249" s="226"/>
      <c r="S249" s="1"/>
      <c r="T249" s="1"/>
      <c r="U249" s="1"/>
      <c r="V249" s="4"/>
      <c r="W249" s="4"/>
      <c r="X249" s="4"/>
      <c r="Y249" s="4"/>
      <c r="Z249" s="4"/>
      <c r="AA249" s="4"/>
      <c r="AB249" s="1"/>
      <c r="AC249" s="1"/>
      <c r="AD249" s="1"/>
      <c r="AE249" s="1"/>
      <c r="AF249" s="1"/>
      <c r="AG249" s="1"/>
      <c r="AH249" s="1"/>
      <c r="AI249" s="1"/>
    </row>
    <row r="250" spans="1:35" s="2" customFormat="1" ht="11.5" x14ac:dyDescent="0.25">
      <c r="A250" s="1"/>
      <c r="B250" s="227"/>
      <c r="C250" s="227"/>
      <c r="D250" s="225"/>
      <c r="E250" s="225"/>
      <c r="F250" s="226"/>
      <c r="G250" s="166"/>
      <c r="H250" s="226"/>
      <c r="I250" s="166"/>
      <c r="J250" s="226"/>
      <c r="K250" s="166"/>
      <c r="L250" s="226"/>
      <c r="M250" s="166"/>
      <c r="N250" s="226"/>
      <c r="O250" s="166"/>
      <c r="P250" s="226"/>
      <c r="Q250" s="166"/>
      <c r="R250" s="226"/>
      <c r="S250" s="1"/>
      <c r="T250" s="1"/>
      <c r="U250" s="1"/>
      <c r="V250" s="4"/>
      <c r="W250" s="4"/>
      <c r="X250" s="4"/>
      <c r="Y250" s="4"/>
      <c r="Z250" s="4"/>
      <c r="AA250" s="4"/>
      <c r="AB250" s="1"/>
      <c r="AC250" s="1"/>
      <c r="AD250" s="1"/>
      <c r="AE250" s="1"/>
      <c r="AF250" s="1"/>
      <c r="AG250" s="1"/>
      <c r="AH250" s="1"/>
      <c r="AI250" s="1"/>
    </row>
    <row r="251" spans="1:35" s="2" customFormat="1" ht="11.5" x14ac:dyDescent="0.25">
      <c r="A251" s="1"/>
      <c r="B251" s="227"/>
      <c r="C251" s="227"/>
      <c r="D251" s="225"/>
      <c r="E251" s="225"/>
      <c r="F251" s="226"/>
      <c r="G251" s="166"/>
      <c r="H251" s="226"/>
      <c r="I251" s="166"/>
      <c r="J251" s="226"/>
      <c r="K251" s="166"/>
      <c r="L251" s="226"/>
      <c r="M251" s="166"/>
      <c r="N251" s="226"/>
      <c r="O251" s="166"/>
      <c r="P251" s="226"/>
      <c r="Q251" s="166"/>
      <c r="R251" s="226"/>
      <c r="S251" s="1"/>
      <c r="T251" s="1"/>
      <c r="U251" s="1"/>
      <c r="V251" s="4"/>
      <c r="W251" s="4"/>
      <c r="X251" s="4"/>
      <c r="Y251" s="4"/>
      <c r="Z251" s="4"/>
      <c r="AA251" s="4"/>
      <c r="AB251" s="1"/>
      <c r="AC251" s="1"/>
      <c r="AD251" s="1"/>
      <c r="AE251" s="1"/>
      <c r="AF251" s="1"/>
      <c r="AG251" s="1"/>
      <c r="AH251" s="1"/>
      <c r="AI251" s="1"/>
    </row>
    <row r="252" spans="1:35" s="2" customFormat="1" ht="11.5" x14ac:dyDescent="0.25">
      <c r="A252" s="1"/>
      <c r="B252" s="227"/>
      <c r="C252" s="227"/>
      <c r="D252" s="225"/>
      <c r="E252" s="225"/>
      <c r="F252" s="226"/>
      <c r="G252" s="166"/>
      <c r="H252" s="226"/>
      <c r="I252" s="166"/>
      <c r="J252" s="226"/>
      <c r="K252" s="166"/>
      <c r="L252" s="226"/>
      <c r="M252" s="166"/>
      <c r="N252" s="226"/>
      <c r="O252" s="166"/>
      <c r="P252" s="226"/>
      <c r="Q252" s="166"/>
      <c r="R252" s="226"/>
      <c r="S252" s="1"/>
      <c r="T252" s="1"/>
      <c r="U252" s="1"/>
      <c r="V252" s="4"/>
      <c r="W252" s="4"/>
      <c r="X252" s="4"/>
      <c r="Y252" s="4"/>
      <c r="Z252" s="4"/>
      <c r="AA252" s="4"/>
      <c r="AB252" s="1"/>
      <c r="AC252" s="1"/>
      <c r="AD252" s="1"/>
      <c r="AE252" s="1"/>
      <c r="AF252" s="1"/>
      <c r="AG252" s="1"/>
      <c r="AH252" s="1"/>
      <c r="AI252" s="1"/>
    </row>
    <row r="253" spans="1:35" s="2" customFormat="1" ht="11.5" x14ac:dyDescent="0.25">
      <c r="A253" s="1"/>
      <c r="B253" s="227"/>
      <c r="C253" s="227"/>
      <c r="D253" s="225"/>
      <c r="E253" s="225"/>
      <c r="F253" s="226"/>
      <c r="G253" s="166"/>
      <c r="H253" s="226"/>
      <c r="I253" s="166"/>
      <c r="J253" s="226"/>
      <c r="K253" s="166"/>
      <c r="L253" s="226"/>
      <c r="M253" s="166"/>
      <c r="N253" s="226"/>
      <c r="O253" s="166"/>
      <c r="P253" s="226"/>
      <c r="Q253" s="166"/>
      <c r="R253" s="226"/>
      <c r="S253" s="1"/>
      <c r="T253" s="1"/>
      <c r="U253" s="1"/>
      <c r="V253" s="4"/>
      <c r="W253" s="4"/>
      <c r="X253" s="4"/>
      <c r="Y253" s="4"/>
      <c r="Z253" s="4"/>
      <c r="AA253" s="4"/>
      <c r="AB253" s="1"/>
      <c r="AC253" s="1"/>
      <c r="AD253" s="1"/>
      <c r="AE253" s="1"/>
      <c r="AF253" s="1"/>
      <c r="AG253" s="1"/>
      <c r="AH253" s="1"/>
      <c r="AI253" s="1"/>
    </row>
    <row r="254" spans="1:35" s="2" customFormat="1" ht="11.5" x14ac:dyDescent="0.25">
      <c r="A254" s="1"/>
      <c r="B254" s="227"/>
      <c r="C254" s="227"/>
      <c r="D254" s="225"/>
      <c r="E254" s="225"/>
      <c r="F254" s="226"/>
      <c r="G254" s="166"/>
      <c r="H254" s="226"/>
      <c r="I254" s="166"/>
      <c r="J254" s="226"/>
      <c r="K254" s="166"/>
      <c r="L254" s="226"/>
      <c r="M254" s="166"/>
      <c r="N254" s="226"/>
      <c r="O254" s="166"/>
      <c r="P254" s="226"/>
      <c r="Q254" s="166"/>
      <c r="R254" s="226"/>
      <c r="S254" s="1"/>
      <c r="T254" s="1"/>
      <c r="U254" s="1"/>
      <c r="V254" s="4"/>
      <c r="W254" s="4"/>
      <c r="X254" s="4"/>
      <c r="Y254" s="4"/>
      <c r="Z254" s="4"/>
      <c r="AA254" s="4"/>
      <c r="AB254" s="1"/>
      <c r="AC254" s="1"/>
      <c r="AD254" s="1"/>
      <c r="AE254" s="1"/>
      <c r="AF254" s="1"/>
      <c r="AG254" s="1"/>
      <c r="AH254" s="1"/>
      <c r="AI254" s="1"/>
    </row>
    <row r="255" spans="1:35" s="2" customFormat="1" ht="11.5" x14ac:dyDescent="0.25">
      <c r="A255" s="1"/>
      <c r="B255" s="227"/>
      <c r="C255" s="227"/>
      <c r="D255" s="225"/>
      <c r="E255" s="225"/>
      <c r="F255" s="226"/>
      <c r="G255" s="166"/>
      <c r="H255" s="226"/>
      <c r="I255" s="166"/>
      <c r="J255" s="226"/>
      <c r="K255" s="166"/>
      <c r="L255" s="226"/>
      <c r="M255" s="166"/>
      <c r="N255" s="226"/>
      <c r="O255" s="166"/>
      <c r="P255" s="226"/>
      <c r="Q255" s="166"/>
      <c r="R255" s="226"/>
      <c r="S255" s="1"/>
      <c r="T255" s="1"/>
      <c r="U255" s="1"/>
      <c r="V255" s="4"/>
      <c r="W255" s="4"/>
      <c r="X255" s="4"/>
      <c r="Y255" s="4"/>
      <c r="Z255" s="4"/>
      <c r="AA255" s="4"/>
      <c r="AB255" s="1"/>
      <c r="AC255" s="1"/>
      <c r="AD255" s="1"/>
      <c r="AE255" s="1"/>
      <c r="AF255" s="1"/>
      <c r="AG255" s="1"/>
      <c r="AH255" s="1"/>
      <c r="AI255" s="1"/>
    </row>
    <row r="256" spans="1:35" s="2" customFormat="1" ht="11.5" x14ac:dyDescent="0.25">
      <c r="A256" s="1"/>
      <c r="B256" s="227"/>
      <c r="C256" s="227"/>
      <c r="D256" s="225"/>
      <c r="E256" s="225"/>
      <c r="F256" s="226"/>
      <c r="G256" s="166"/>
      <c r="H256" s="226"/>
      <c r="I256" s="166"/>
      <c r="J256" s="226"/>
      <c r="K256" s="166"/>
      <c r="L256" s="226"/>
      <c r="M256" s="166"/>
      <c r="N256" s="226"/>
      <c r="O256" s="166"/>
      <c r="P256" s="226"/>
      <c r="Q256" s="166"/>
      <c r="R256" s="226"/>
      <c r="S256" s="1"/>
      <c r="T256" s="1"/>
      <c r="U256" s="1"/>
      <c r="V256" s="4"/>
      <c r="W256" s="4"/>
      <c r="X256" s="4"/>
      <c r="Y256" s="4"/>
      <c r="Z256" s="4"/>
      <c r="AA256" s="4"/>
      <c r="AB256" s="1"/>
      <c r="AC256" s="1"/>
      <c r="AD256" s="1"/>
      <c r="AE256" s="1"/>
      <c r="AF256" s="1"/>
      <c r="AG256" s="1"/>
      <c r="AH256" s="1"/>
      <c r="AI256" s="1"/>
    </row>
    <row r="257" spans="1:35" s="2" customFormat="1" ht="11.5" x14ac:dyDescent="0.25">
      <c r="A257" s="1"/>
      <c r="B257" s="227"/>
      <c r="C257" s="227"/>
      <c r="D257" s="225"/>
      <c r="E257" s="225"/>
      <c r="F257" s="226"/>
      <c r="G257" s="166"/>
      <c r="H257" s="226"/>
      <c r="I257" s="166"/>
      <c r="J257" s="226"/>
      <c r="K257" s="166"/>
      <c r="L257" s="226"/>
      <c r="M257" s="166"/>
      <c r="N257" s="226"/>
      <c r="O257" s="166"/>
      <c r="P257" s="226"/>
      <c r="Q257" s="166"/>
      <c r="R257" s="226"/>
      <c r="S257" s="1"/>
      <c r="T257" s="1"/>
      <c r="U257" s="1"/>
      <c r="V257" s="4"/>
      <c r="W257" s="4"/>
      <c r="X257" s="4"/>
      <c r="Y257" s="4"/>
      <c r="Z257" s="4"/>
      <c r="AA257" s="4"/>
      <c r="AB257" s="1"/>
      <c r="AC257" s="1"/>
      <c r="AD257" s="1"/>
      <c r="AE257" s="1"/>
      <c r="AF257" s="1"/>
      <c r="AG257" s="1"/>
      <c r="AH257" s="1"/>
      <c r="AI257" s="1"/>
    </row>
    <row r="258" spans="1:35" s="2" customFormat="1" ht="11.5" x14ac:dyDescent="0.25">
      <c r="A258" s="1"/>
      <c r="B258" s="227"/>
      <c r="C258" s="227"/>
      <c r="D258" s="225"/>
      <c r="E258" s="225"/>
      <c r="F258" s="226"/>
      <c r="G258" s="166"/>
      <c r="H258" s="226"/>
      <c r="I258" s="166"/>
      <c r="J258" s="226"/>
      <c r="K258" s="166"/>
      <c r="L258" s="226"/>
      <c r="M258" s="166"/>
      <c r="N258" s="226"/>
      <c r="O258" s="166"/>
      <c r="P258" s="226"/>
      <c r="Q258" s="166"/>
      <c r="R258" s="226"/>
      <c r="S258" s="1"/>
      <c r="T258" s="1"/>
      <c r="U258" s="1"/>
      <c r="V258" s="4"/>
      <c r="W258" s="4"/>
      <c r="X258" s="4"/>
      <c r="Y258" s="4"/>
      <c r="Z258" s="4"/>
      <c r="AA258" s="4"/>
      <c r="AB258" s="1"/>
      <c r="AC258" s="1"/>
      <c r="AD258" s="1"/>
      <c r="AE258" s="1"/>
      <c r="AF258" s="1"/>
      <c r="AG258" s="1"/>
      <c r="AH258" s="1"/>
      <c r="AI258" s="1"/>
    </row>
    <row r="259" spans="1:35" s="2" customFormat="1" ht="11.5" x14ac:dyDescent="0.25">
      <c r="A259" s="1"/>
      <c r="B259" s="227"/>
      <c r="C259" s="227"/>
      <c r="D259" s="225"/>
      <c r="E259" s="225"/>
      <c r="F259" s="226"/>
      <c r="G259" s="166"/>
      <c r="H259" s="226"/>
      <c r="I259" s="166"/>
      <c r="J259" s="226"/>
      <c r="K259" s="166"/>
      <c r="L259" s="226"/>
      <c r="M259" s="166"/>
      <c r="N259" s="226"/>
      <c r="O259" s="166"/>
      <c r="P259" s="226"/>
      <c r="Q259" s="166"/>
      <c r="R259" s="226"/>
      <c r="S259" s="1"/>
      <c r="T259" s="1"/>
      <c r="U259" s="1"/>
      <c r="V259" s="4"/>
      <c r="W259" s="4"/>
      <c r="X259" s="4"/>
      <c r="Y259" s="4"/>
      <c r="Z259" s="4"/>
      <c r="AA259" s="4"/>
      <c r="AB259" s="1"/>
      <c r="AC259" s="1"/>
      <c r="AD259" s="1"/>
      <c r="AE259" s="1"/>
      <c r="AF259" s="1"/>
      <c r="AG259" s="1"/>
      <c r="AH259" s="1"/>
      <c r="AI259" s="1"/>
    </row>
    <row r="260" spans="1:35" s="2" customFormat="1" ht="11.5" x14ac:dyDescent="0.25">
      <c r="A260" s="1"/>
      <c r="B260" s="227"/>
      <c r="C260" s="227"/>
      <c r="D260" s="225"/>
      <c r="E260" s="225"/>
      <c r="F260" s="226"/>
      <c r="G260" s="166"/>
      <c r="H260" s="226"/>
      <c r="I260" s="166"/>
      <c r="J260" s="226"/>
      <c r="K260" s="166"/>
      <c r="L260" s="226"/>
      <c r="M260" s="166"/>
      <c r="N260" s="226"/>
      <c r="O260" s="166"/>
      <c r="P260" s="226"/>
      <c r="Q260" s="166"/>
      <c r="R260" s="226"/>
      <c r="S260" s="1"/>
      <c r="T260" s="1"/>
      <c r="U260" s="1"/>
      <c r="V260" s="4"/>
      <c r="W260" s="4"/>
      <c r="X260" s="4"/>
      <c r="Y260" s="4"/>
      <c r="Z260" s="4"/>
      <c r="AA260" s="4"/>
      <c r="AB260" s="1"/>
      <c r="AC260" s="1"/>
      <c r="AD260" s="1"/>
      <c r="AE260" s="1"/>
      <c r="AF260" s="1"/>
      <c r="AG260" s="1"/>
      <c r="AH260" s="1"/>
      <c r="AI260" s="1"/>
    </row>
    <row r="261" spans="1:35" s="2" customFormat="1" ht="11.5" x14ac:dyDescent="0.25">
      <c r="A261" s="1"/>
      <c r="B261" s="227"/>
      <c r="C261" s="227"/>
      <c r="D261" s="225"/>
      <c r="E261" s="225"/>
      <c r="F261" s="226"/>
      <c r="G261" s="166"/>
      <c r="H261" s="226"/>
      <c r="I261" s="166"/>
      <c r="J261" s="226"/>
      <c r="K261" s="166"/>
      <c r="L261" s="226"/>
      <c r="M261" s="166"/>
      <c r="N261" s="226"/>
      <c r="O261" s="166"/>
      <c r="P261" s="226"/>
      <c r="Q261" s="166"/>
      <c r="R261" s="226"/>
      <c r="S261" s="1"/>
      <c r="T261" s="1"/>
      <c r="U261" s="1"/>
      <c r="V261" s="4"/>
      <c r="W261" s="4"/>
      <c r="X261" s="4"/>
      <c r="Y261" s="4"/>
      <c r="Z261" s="4"/>
      <c r="AA261" s="4"/>
      <c r="AB261" s="1"/>
      <c r="AC261" s="1"/>
      <c r="AD261" s="1"/>
      <c r="AE261" s="1"/>
      <c r="AF261" s="1"/>
      <c r="AG261" s="1"/>
      <c r="AH261" s="1"/>
      <c r="AI261" s="1"/>
    </row>
    <row r="262" spans="1:35" s="2" customFormat="1" ht="11.5" x14ac:dyDescent="0.25">
      <c r="A262" s="1"/>
      <c r="B262" s="227"/>
      <c r="C262" s="227"/>
      <c r="D262" s="225"/>
      <c r="E262" s="225"/>
      <c r="F262" s="226"/>
      <c r="G262" s="166"/>
      <c r="H262" s="226"/>
      <c r="I262" s="166"/>
      <c r="J262" s="226"/>
      <c r="K262" s="166"/>
      <c r="L262" s="226"/>
      <c r="M262" s="166"/>
      <c r="N262" s="226"/>
      <c r="O262" s="166"/>
      <c r="P262" s="226"/>
      <c r="Q262" s="166"/>
      <c r="R262" s="226"/>
      <c r="S262" s="1"/>
      <c r="T262" s="1"/>
      <c r="U262" s="1"/>
      <c r="V262" s="4"/>
      <c r="W262" s="4"/>
      <c r="X262" s="4"/>
      <c r="Y262" s="4"/>
      <c r="Z262" s="4"/>
      <c r="AA262" s="4"/>
      <c r="AB262" s="1"/>
      <c r="AC262" s="1"/>
      <c r="AD262" s="1"/>
      <c r="AE262" s="1"/>
      <c r="AF262" s="1"/>
      <c r="AG262" s="1"/>
      <c r="AH262" s="1"/>
      <c r="AI262" s="1"/>
    </row>
    <row r="263" spans="1:35" s="2" customFormat="1" ht="11.5" x14ac:dyDescent="0.25">
      <c r="A263" s="1"/>
      <c r="B263" s="227"/>
      <c r="C263" s="227"/>
      <c r="D263" s="225"/>
      <c r="E263" s="225"/>
      <c r="F263" s="226"/>
      <c r="G263" s="166"/>
      <c r="H263" s="226"/>
      <c r="I263" s="166"/>
      <c r="J263" s="226"/>
      <c r="K263" s="166"/>
      <c r="L263" s="226"/>
      <c r="M263" s="166"/>
      <c r="N263" s="226"/>
      <c r="O263" s="166"/>
      <c r="P263" s="226"/>
      <c r="Q263" s="166"/>
      <c r="R263" s="226"/>
      <c r="S263" s="1"/>
      <c r="T263" s="1"/>
      <c r="U263" s="1"/>
      <c r="V263" s="4"/>
      <c r="W263" s="4"/>
      <c r="X263" s="4"/>
      <c r="Y263" s="4"/>
      <c r="Z263" s="4"/>
      <c r="AA263" s="4"/>
      <c r="AB263" s="1"/>
      <c r="AC263" s="1"/>
      <c r="AD263" s="1"/>
      <c r="AE263" s="1"/>
      <c r="AF263" s="1"/>
      <c r="AG263" s="1"/>
      <c r="AH263" s="1"/>
      <c r="AI263" s="1"/>
    </row>
    <row r="264" spans="1:35" s="2" customFormat="1" ht="11.5" x14ac:dyDescent="0.25">
      <c r="A264" s="1"/>
      <c r="B264" s="227"/>
      <c r="C264" s="227"/>
      <c r="D264" s="225"/>
      <c r="E264" s="225"/>
      <c r="F264" s="226"/>
      <c r="G264" s="166"/>
      <c r="H264" s="226"/>
      <c r="I264" s="166"/>
      <c r="J264" s="226"/>
      <c r="K264" s="166"/>
      <c r="L264" s="226"/>
      <c r="M264" s="166"/>
      <c r="N264" s="226"/>
      <c r="O264" s="166"/>
      <c r="P264" s="226"/>
      <c r="Q264" s="166"/>
      <c r="R264" s="226"/>
      <c r="S264" s="1"/>
      <c r="T264" s="1"/>
      <c r="U264" s="1"/>
      <c r="V264" s="4"/>
      <c r="W264" s="4"/>
      <c r="X264" s="4"/>
      <c r="Y264" s="4"/>
      <c r="Z264" s="4"/>
      <c r="AA264" s="4"/>
      <c r="AB264" s="1"/>
      <c r="AC264" s="1"/>
      <c r="AD264" s="1"/>
      <c r="AE264" s="1"/>
      <c r="AF264" s="1"/>
      <c r="AG264" s="1"/>
      <c r="AH264" s="1"/>
      <c r="AI264" s="1"/>
    </row>
    <row r="265" spans="1:35" s="2" customFormat="1" ht="11.5" x14ac:dyDescent="0.25">
      <c r="A265" s="1"/>
      <c r="B265" s="227"/>
      <c r="C265" s="227"/>
      <c r="D265" s="225"/>
      <c r="E265" s="225"/>
      <c r="F265" s="226"/>
      <c r="G265" s="166"/>
      <c r="H265" s="226"/>
      <c r="I265" s="166"/>
      <c r="J265" s="226"/>
      <c r="K265" s="166"/>
      <c r="L265" s="226"/>
      <c r="M265" s="166"/>
      <c r="N265" s="226"/>
      <c r="O265" s="166"/>
      <c r="P265" s="226"/>
      <c r="Q265" s="166"/>
      <c r="R265" s="226"/>
      <c r="S265" s="1"/>
      <c r="T265" s="1"/>
      <c r="U265" s="1"/>
      <c r="V265" s="4"/>
      <c r="W265" s="4"/>
      <c r="X265" s="4"/>
      <c r="Y265" s="4"/>
      <c r="Z265" s="4"/>
      <c r="AA265" s="4"/>
      <c r="AB265" s="1"/>
      <c r="AC265" s="1"/>
      <c r="AD265" s="1"/>
      <c r="AE265" s="1"/>
      <c r="AF265" s="1"/>
      <c r="AG265" s="1"/>
      <c r="AH265" s="1"/>
      <c r="AI265" s="1"/>
    </row>
    <row r="266" spans="1:35" s="2" customFormat="1" ht="11.5" x14ac:dyDescent="0.25">
      <c r="A266" s="1"/>
      <c r="B266" s="227"/>
      <c r="C266" s="227"/>
      <c r="D266" s="225"/>
      <c r="E266" s="225"/>
      <c r="F266" s="226"/>
      <c r="G266" s="166"/>
      <c r="H266" s="226"/>
      <c r="I266" s="166"/>
      <c r="J266" s="226"/>
      <c r="K266" s="166"/>
      <c r="L266" s="226"/>
      <c r="M266" s="166"/>
      <c r="N266" s="226"/>
      <c r="O266" s="166"/>
      <c r="P266" s="226"/>
      <c r="Q266" s="166"/>
      <c r="R266" s="226"/>
      <c r="S266" s="1"/>
      <c r="T266" s="1"/>
      <c r="U266" s="1"/>
      <c r="V266" s="4"/>
      <c r="W266" s="4"/>
      <c r="X266" s="4"/>
      <c r="Y266" s="4"/>
      <c r="Z266" s="4"/>
      <c r="AA266" s="4"/>
      <c r="AB266" s="1"/>
      <c r="AC266" s="1"/>
      <c r="AD266" s="1"/>
      <c r="AE266" s="1"/>
      <c r="AF266" s="1"/>
      <c r="AG266" s="1"/>
      <c r="AH266" s="1"/>
      <c r="AI266" s="1"/>
    </row>
    <row r="267" spans="1:35" s="2" customFormat="1" ht="11.5" x14ac:dyDescent="0.25">
      <c r="A267" s="1"/>
      <c r="B267" s="227"/>
      <c r="C267" s="227"/>
      <c r="D267" s="225"/>
      <c r="E267" s="225"/>
      <c r="F267" s="226"/>
      <c r="G267" s="166"/>
      <c r="H267" s="226"/>
      <c r="I267" s="166"/>
      <c r="J267" s="226"/>
      <c r="K267" s="166"/>
      <c r="L267" s="226"/>
      <c r="M267" s="166"/>
      <c r="N267" s="226"/>
      <c r="O267" s="166"/>
      <c r="P267" s="226"/>
      <c r="Q267" s="166"/>
      <c r="R267" s="226"/>
      <c r="S267" s="1"/>
      <c r="T267" s="1"/>
      <c r="U267" s="1"/>
      <c r="V267" s="4"/>
      <c r="W267" s="4"/>
      <c r="X267" s="4"/>
      <c r="Y267" s="4"/>
      <c r="Z267" s="4"/>
      <c r="AA267" s="4"/>
      <c r="AB267" s="1"/>
      <c r="AC267" s="1"/>
      <c r="AD267" s="1"/>
      <c r="AE267" s="1"/>
      <c r="AF267" s="1"/>
      <c r="AG267" s="1"/>
      <c r="AH267" s="1"/>
      <c r="AI267" s="1"/>
    </row>
    <row r="268" spans="1:35" s="2" customFormat="1" ht="11.5" x14ac:dyDescent="0.25">
      <c r="A268" s="1"/>
      <c r="B268" s="227"/>
      <c r="C268" s="227"/>
      <c r="D268" s="225"/>
      <c r="E268" s="225"/>
      <c r="F268" s="226"/>
      <c r="G268" s="166"/>
      <c r="H268" s="226"/>
      <c r="I268" s="166"/>
      <c r="J268" s="226"/>
      <c r="K268" s="166"/>
      <c r="L268" s="226"/>
      <c r="M268" s="166"/>
      <c r="N268" s="226"/>
      <c r="O268" s="166"/>
      <c r="P268" s="226"/>
      <c r="Q268" s="166"/>
      <c r="R268" s="226"/>
      <c r="S268" s="1"/>
      <c r="T268" s="1"/>
      <c r="U268" s="1"/>
      <c r="V268" s="4"/>
      <c r="W268" s="4"/>
      <c r="X268" s="4"/>
      <c r="Y268" s="4"/>
      <c r="Z268" s="4"/>
      <c r="AA268" s="4"/>
      <c r="AB268" s="1"/>
      <c r="AC268" s="1"/>
      <c r="AD268" s="1"/>
      <c r="AE268" s="1"/>
      <c r="AF268" s="1"/>
      <c r="AG268" s="1"/>
      <c r="AH268" s="1"/>
      <c r="AI268" s="1"/>
    </row>
    <row r="269" spans="1:35" s="2" customFormat="1" ht="11.5" x14ac:dyDescent="0.25">
      <c r="A269" s="1"/>
      <c r="B269" s="227"/>
      <c r="C269" s="227"/>
      <c r="D269" s="225"/>
      <c r="E269" s="225"/>
      <c r="F269" s="226"/>
      <c r="G269" s="166"/>
      <c r="H269" s="226"/>
      <c r="I269" s="166"/>
      <c r="J269" s="226"/>
      <c r="K269" s="166"/>
      <c r="L269" s="226"/>
      <c r="M269" s="166"/>
      <c r="N269" s="226"/>
      <c r="O269" s="166"/>
      <c r="P269" s="226"/>
      <c r="Q269" s="166"/>
      <c r="R269" s="226"/>
      <c r="S269" s="1"/>
      <c r="T269" s="1"/>
      <c r="U269" s="1"/>
      <c r="V269" s="4"/>
      <c r="W269" s="4"/>
      <c r="X269" s="4"/>
      <c r="Y269" s="4"/>
      <c r="Z269" s="4"/>
      <c r="AA269" s="4"/>
      <c r="AB269" s="1"/>
      <c r="AC269" s="1"/>
      <c r="AD269" s="1"/>
      <c r="AE269" s="1"/>
      <c r="AF269" s="1"/>
      <c r="AG269" s="1"/>
      <c r="AH269" s="1"/>
      <c r="AI269" s="1"/>
    </row>
    <row r="270" spans="1:35" s="2" customFormat="1" ht="11.5" x14ac:dyDescent="0.25">
      <c r="A270" s="1"/>
      <c r="B270" s="227"/>
      <c r="C270" s="227"/>
      <c r="D270" s="225"/>
      <c r="E270" s="225"/>
      <c r="F270" s="226"/>
      <c r="G270" s="166"/>
      <c r="H270" s="226"/>
      <c r="I270" s="166"/>
      <c r="J270" s="226"/>
      <c r="K270" s="166"/>
      <c r="L270" s="226"/>
      <c r="M270" s="166"/>
      <c r="N270" s="226"/>
      <c r="O270" s="166"/>
      <c r="P270" s="226"/>
      <c r="Q270" s="166"/>
      <c r="R270" s="226"/>
      <c r="S270" s="1"/>
      <c r="T270" s="1"/>
      <c r="U270" s="1"/>
      <c r="V270" s="4"/>
      <c r="W270" s="4"/>
      <c r="X270" s="4"/>
      <c r="Y270" s="4"/>
      <c r="Z270" s="4"/>
      <c r="AA270" s="4"/>
      <c r="AB270" s="1"/>
      <c r="AC270" s="1"/>
      <c r="AD270" s="1"/>
      <c r="AE270" s="1"/>
      <c r="AF270" s="1"/>
      <c r="AG270" s="1"/>
      <c r="AH270" s="1"/>
      <c r="AI270" s="1"/>
    </row>
    <row r="271" spans="1:35" s="2" customFormat="1" ht="11.5" x14ac:dyDescent="0.25">
      <c r="A271" s="1"/>
      <c r="B271" s="227"/>
      <c r="C271" s="227"/>
      <c r="D271" s="225"/>
      <c r="E271" s="225"/>
      <c r="F271" s="226"/>
      <c r="G271" s="166"/>
      <c r="H271" s="226"/>
      <c r="I271" s="166"/>
      <c r="J271" s="226"/>
      <c r="K271" s="166"/>
      <c r="L271" s="226"/>
      <c r="M271" s="166"/>
      <c r="N271" s="226"/>
      <c r="O271" s="166"/>
      <c r="P271" s="226"/>
      <c r="Q271" s="166"/>
      <c r="R271" s="226"/>
      <c r="S271" s="1"/>
      <c r="T271" s="1"/>
      <c r="U271" s="1"/>
      <c r="V271" s="4"/>
      <c r="W271" s="4"/>
      <c r="X271" s="4"/>
      <c r="Y271" s="4"/>
      <c r="Z271" s="4"/>
      <c r="AA271" s="4"/>
      <c r="AB271" s="1"/>
      <c r="AC271" s="1"/>
      <c r="AD271" s="1"/>
      <c r="AE271" s="1"/>
      <c r="AF271" s="1"/>
      <c r="AG271" s="1"/>
      <c r="AH271" s="1"/>
      <c r="AI271" s="1"/>
    </row>
    <row r="272" spans="1:35" s="2" customFormat="1" ht="11.5" x14ac:dyDescent="0.25">
      <c r="A272" s="1"/>
      <c r="B272" s="227"/>
      <c r="C272" s="227"/>
      <c r="D272" s="225"/>
      <c r="E272" s="225"/>
      <c r="F272" s="226"/>
      <c r="G272" s="166"/>
      <c r="H272" s="226"/>
      <c r="I272" s="166"/>
      <c r="J272" s="226"/>
      <c r="K272" s="166"/>
      <c r="L272" s="226"/>
      <c r="M272" s="166"/>
      <c r="N272" s="226"/>
      <c r="O272" s="166"/>
      <c r="P272" s="226"/>
      <c r="Q272" s="166"/>
      <c r="R272" s="226"/>
      <c r="S272" s="1"/>
      <c r="T272" s="1"/>
      <c r="U272" s="1"/>
      <c r="V272" s="4"/>
      <c r="W272" s="4"/>
      <c r="X272" s="4"/>
      <c r="Y272" s="4"/>
      <c r="Z272" s="4"/>
      <c r="AA272" s="4"/>
      <c r="AB272" s="1"/>
      <c r="AC272" s="1"/>
      <c r="AD272" s="1"/>
      <c r="AE272" s="1"/>
      <c r="AF272" s="1"/>
      <c r="AG272" s="1"/>
      <c r="AH272" s="1"/>
      <c r="AI272" s="1"/>
    </row>
    <row r="273" spans="1:35" s="2" customFormat="1" ht="11.5" x14ac:dyDescent="0.25">
      <c r="A273" s="1"/>
      <c r="B273" s="227"/>
      <c r="C273" s="227"/>
      <c r="D273" s="225"/>
      <c r="E273" s="225"/>
      <c r="F273" s="226"/>
      <c r="G273" s="166"/>
      <c r="H273" s="226"/>
      <c r="I273" s="166"/>
      <c r="J273" s="226"/>
      <c r="K273" s="166"/>
      <c r="L273" s="226"/>
      <c r="M273" s="166"/>
      <c r="N273" s="226"/>
      <c r="O273" s="166"/>
      <c r="P273" s="226"/>
      <c r="Q273" s="166"/>
      <c r="R273" s="226"/>
      <c r="S273" s="1"/>
      <c r="T273" s="1"/>
      <c r="U273" s="1"/>
      <c r="V273" s="4"/>
      <c r="W273" s="4"/>
      <c r="X273" s="4"/>
      <c r="Y273" s="4"/>
      <c r="Z273" s="4"/>
      <c r="AA273" s="4"/>
      <c r="AB273" s="1"/>
      <c r="AC273" s="1"/>
      <c r="AD273" s="1"/>
      <c r="AE273" s="1"/>
      <c r="AF273" s="1"/>
      <c r="AG273" s="1"/>
      <c r="AH273" s="1"/>
      <c r="AI273" s="1"/>
    </row>
    <row r="274" spans="1:35" s="2" customFormat="1" ht="11.5" x14ac:dyDescent="0.25">
      <c r="A274" s="1"/>
      <c r="B274" s="227"/>
      <c r="C274" s="227"/>
      <c r="D274" s="225"/>
      <c r="E274" s="225"/>
      <c r="F274" s="226"/>
      <c r="G274" s="166"/>
      <c r="H274" s="226"/>
      <c r="I274" s="166"/>
      <c r="J274" s="226"/>
      <c r="K274" s="166"/>
      <c r="L274" s="226"/>
      <c r="M274" s="166"/>
      <c r="N274" s="226"/>
      <c r="O274" s="166"/>
      <c r="P274" s="226"/>
      <c r="Q274" s="166"/>
      <c r="R274" s="226"/>
      <c r="S274" s="1"/>
      <c r="T274" s="1"/>
      <c r="U274" s="1"/>
      <c r="V274" s="4"/>
      <c r="W274" s="4"/>
      <c r="X274" s="4"/>
      <c r="Y274" s="4"/>
      <c r="Z274" s="4"/>
      <c r="AA274" s="4"/>
      <c r="AB274" s="1"/>
      <c r="AC274" s="1"/>
      <c r="AD274" s="1"/>
      <c r="AE274" s="1"/>
      <c r="AF274" s="1"/>
      <c r="AG274" s="1"/>
      <c r="AH274" s="1"/>
      <c r="AI274" s="1"/>
    </row>
    <row r="275" spans="1:35" s="2" customFormat="1" ht="11.5" x14ac:dyDescent="0.25">
      <c r="A275" s="1"/>
      <c r="B275" s="227"/>
      <c r="C275" s="227"/>
      <c r="D275" s="225"/>
      <c r="E275" s="225"/>
      <c r="F275" s="226"/>
      <c r="G275" s="166"/>
      <c r="H275" s="226"/>
      <c r="I275" s="166"/>
      <c r="J275" s="226"/>
      <c r="K275" s="166"/>
      <c r="L275" s="226"/>
      <c r="M275" s="166"/>
      <c r="N275" s="226"/>
      <c r="O275" s="166"/>
      <c r="P275" s="226"/>
      <c r="Q275" s="166"/>
      <c r="R275" s="226"/>
      <c r="S275" s="1"/>
      <c r="T275" s="1"/>
      <c r="U275" s="1"/>
      <c r="V275" s="4"/>
      <c r="W275" s="4"/>
      <c r="X275" s="4"/>
      <c r="Y275" s="4"/>
      <c r="Z275" s="4"/>
      <c r="AA275" s="4"/>
      <c r="AB275" s="1"/>
      <c r="AC275" s="1"/>
      <c r="AD275" s="1"/>
      <c r="AE275" s="1"/>
      <c r="AF275" s="1"/>
      <c r="AG275" s="1"/>
      <c r="AH275" s="1"/>
      <c r="AI275" s="1"/>
    </row>
    <row r="276" spans="1:35" s="2" customFormat="1" ht="11.5" x14ac:dyDescent="0.25">
      <c r="A276" s="1"/>
      <c r="B276" s="227"/>
      <c r="C276" s="227"/>
      <c r="D276" s="225"/>
      <c r="E276" s="225"/>
      <c r="F276" s="226"/>
      <c r="G276" s="166"/>
      <c r="H276" s="226"/>
      <c r="I276" s="166"/>
      <c r="J276" s="226"/>
      <c r="K276" s="166"/>
      <c r="L276" s="226"/>
      <c r="M276" s="166"/>
      <c r="N276" s="226"/>
      <c r="O276" s="166"/>
      <c r="P276" s="226"/>
      <c r="Q276" s="166"/>
      <c r="R276" s="226"/>
      <c r="S276" s="1"/>
      <c r="T276" s="1"/>
      <c r="U276" s="1"/>
      <c r="V276" s="4"/>
      <c r="W276" s="4"/>
      <c r="X276" s="4"/>
      <c r="Y276" s="4"/>
      <c r="Z276" s="4"/>
      <c r="AA276" s="4"/>
      <c r="AB276" s="1"/>
      <c r="AC276" s="1"/>
      <c r="AD276" s="1"/>
      <c r="AE276" s="1"/>
      <c r="AF276" s="1"/>
      <c r="AG276" s="1"/>
      <c r="AH276" s="1"/>
      <c r="AI276" s="1"/>
    </row>
    <row r="277" spans="1:35" s="2" customFormat="1" ht="11.5" x14ac:dyDescent="0.25">
      <c r="A277" s="1"/>
      <c r="B277" s="227"/>
      <c r="C277" s="227"/>
      <c r="D277" s="225"/>
      <c r="E277" s="225"/>
      <c r="F277" s="226"/>
      <c r="G277" s="166"/>
      <c r="H277" s="226"/>
      <c r="I277" s="166"/>
      <c r="J277" s="226"/>
      <c r="K277" s="166"/>
      <c r="L277" s="226"/>
      <c r="M277" s="166"/>
      <c r="N277" s="226"/>
      <c r="O277" s="166"/>
      <c r="P277" s="226"/>
      <c r="Q277" s="166"/>
      <c r="R277" s="226"/>
      <c r="S277" s="1"/>
      <c r="T277" s="1"/>
      <c r="U277" s="1"/>
      <c r="V277" s="4"/>
      <c r="W277" s="4"/>
      <c r="X277" s="4"/>
      <c r="Y277" s="4"/>
      <c r="Z277" s="4"/>
      <c r="AA277" s="4"/>
      <c r="AB277" s="1"/>
      <c r="AC277" s="1"/>
      <c r="AD277" s="1"/>
      <c r="AE277" s="1"/>
      <c r="AF277" s="1"/>
      <c r="AG277" s="1"/>
      <c r="AH277" s="1"/>
      <c r="AI277" s="1"/>
    </row>
    <row r="278" spans="1:35" s="2" customFormat="1" ht="11.5" x14ac:dyDescent="0.25">
      <c r="A278" s="1"/>
      <c r="B278" s="227"/>
      <c r="C278" s="227"/>
      <c r="D278" s="225"/>
      <c r="E278" s="225"/>
      <c r="F278" s="226"/>
      <c r="G278" s="166"/>
      <c r="H278" s="226"/>
      <c r="I278" s="166"/>
      <c r="J278" s="226"/>
      <c r="K278" s="166"/>
      <c r="L278" s="226"/>
      <c r="M278" s="166"/>
      <c r="N278" s="226"/>
      <c r="O278" s="166"/>
      <c r="P278" s="226"/>
      <c r="Q278" s="166"/>
      <c r="R278" s="226"/>
      <c r="S278" s="1"/>
      <c r="T278" s="1"/>
      <c r="U278" s="1"/>
      <c r="V278" s="4"/>
      <c r="W278" s="4"/>
      <c r="X278" s="4"/>
      <c r="Y278" s="4"/>
      <c r="Z278" s="4"/>
      <c r="AA278" s="4"/>
      <c r="AB278" s="1"/>
      <c r="AC278" s="1"/>
      <c r="AD278" s="1"/>
      <c r="AE278" s="1"/>
      <c r="AF278" s="1"/>
      <c r="AG278" s="1"/>
      <c r="AH278" s="1"/>
      <c r="AI278" s="1"/>
    </row>
    <row r="279" spans="1:35" s="2" customFormat="1" ht="11.5" x14ac:dyDescent="0.25">
      <c r="A279" s="1"/>
      <c r="B279" s="227"/>
      <c r="C279" s="227"/>
      <c r="D279" s="225"/>
      <c r="E279" s="225"/>
      <c r="F279" s="226"/>
      <c r="G279" s="166"/>
      <c r="H279" s="226"/>
      <c r="I279" s="166"/>
      <c r="J279" s="226"/>
      <c r="K279" s="166"/>
      <c r="L279" s="226"/>
      <c r="M279" s="166"/>
      <c r="N279" s="226"/>
      <c r="O279" s="166"/>
      <c r="P279" s="226"/>
      <c r="Q279" s="166"/>
      <c r="R279" s="226"/>
      <c r="S279" s="1"/>
      <c r="T279" s="1"/>
      <c r="U279" s="1"/>
      <c r="V279" s="4"/>
      <c r="W279" s="4"/>
      <c r="X279" s="4"/>
      <c r="Y279" s="4"/>
      <c r="Z279" s="4"/>
      <c r="AA279" s="4"/>
      <c r="AB279" s="1"/>
      <c r="AC279" s="1"/>
      <c r="AD279" s="1"/>
      <c r="AE279" s="1"/>
      <c r="AF279" s="1"/>
      <c r="AG279" s="1"/>
      <c r="AH279" s="1"/>
      <c r="AI279" s="1"/>
    </row>
    <row r="280" spans="1:35" s="2" customFormat="1" ht="11.5" x14ac:dyDescent="0.25">
      <c r="A280" s="1"/>
      <c r="B280" s="227"/>
      <c r="C280" s="227"/>
      <c r="D280" s="225"/>
      <c r="E280" s="225"/>
      <c r="F280" s="226"/>
      <c r="G280" s="166"/>
      <c r="H280" s="226"/>
      <c r="I280" s="166"/>
      <c r="J280" s="226"/>
      <c r="K280" s="166"/>
      <c r="L280" s="226"/>
      <c r="M280" s="166"/>
      <c r="N280" s="226"/>
      <c r="O280" s="166"/>
      <c r="P280" s="226"/>
      <c r="Q280" s="166"/>
      <c r="R280" s="226"/>
      <c r="S280" s="1"/>
      <c r="T280" s="1"/>
      <c r="U280" s="1"/>
      <c r="V280" s="4"/>
      <c r="W280" s="4"/>
      <c r="X280" s="4"/>
      <c r="Y280" s="4"/>
      <c r="Z280" s="4"/>
      <c r="AA280" s="4"/>
      <c r="AB280" s="1"/>
      <c r="AC280" s="1"/>
      <c r="AD280" s="1"/>
      <c r="AE280" s="1"/>
      <c r="AF280" s="1"/>
      <c r="AG280" s="1"/>
      <c r="AH280" s="1"/>
      <c r="AI280" s="1"/>
    </row>
    <row r="281" spans="1:35" s="2" customFormat="1" ht="11.5" x14ac:dyDescent="0.25">
      <c r="A281" s="1"/>
      <c r="B281" s="227"/>
      <c r="C281" s="227"/>
      <c r="D281" s="225"/>
      <c r="E281" s="225"/>
      <c r="F281" s="226"/>
      <c r="G281" s="166"/>
      <c r="H281" s="226"/>
      <c r="I281" s="166"/>
      <c r="J281" s="226"/>
      <c r="K281" s="166"/>
      <c r="L281" s="226"/>
      <c r="M281" s="166"/>
      <c r="N281" s="226"/>
      <c r="O281" s="166"/>
      <c r="P281" s="226"/>
      <c r="Q281" s="166"/>
      <c r="R281" s="226"/>
      <c r="S281" s="1"/>
      <c r="T281" s="1"/>
      <c r="U281" s="1"/>
      <c r="V281" s="4"/>
      <c r="W281" s="4"/>
      <c r="X281" s="4"/>
      <c r="Y281" s="4"/>
      <c r="Z281" s="4"/>
      <c r="AA281" s="4"/>
      <c r="AB281" s="1"/>
      <c r="AC281" s="1"/>
      <c r="AD281" s="1"/>
      <c r="AE281" s="1"/>
      <c r="AF281" s="1"/>
      <c r="AG281" s="1"/>
      <c r="AH281" s="1"/>
      <c r="AI281" s="1"/>
    </row>
    <row r="282" spans="1:35" s="2" customFormat="1" ht="11.5" x14ac:dyDescent="0.25">
      <c r="A282" s="1"/>
      <c r="B282" s="227"/>
      <c r="C282" s="227"/>
      <c r="D282" s="225"/>
      <c r="E282" s="225"/>
      <c r="F282" s="226"/>
      <c r="G282" s="166"/>
      <c r="H282" s="226"/>
      <c r="I282" s="166"/>
      <c r="J282" s="226"/>
      <c r="K282" s="166"/>
      <c r="L282" s="226"/>
      <c r="M282" s="166"/>
      <c r="N282" s="226"/>
      <c r="O282" s="166"/>
      <c r="P282" s="226"/>
      <c r="Q282" s="166"/>
      <c r="R282" s="226"/>
      <c r="S282" s="1"/>
      <c r="T282" s="1"/>
      <c r="U282" s="1"/>
      <c r="V282" s="4"/>
      <c r="W282" s="4"/>
      <c r="X282" s="4"/>
      <c r="Y282" s="4"/>
      <c r="Z282" s="4"/>
      <c r="AA282" s="4"/>
      <c r="AB282" s="1"/>
      <c r="AC282" s="1"/>
      <c r="AD282" s="1"/>
      <c r="AE282" s="1"/>
      <c r="AF282" s="1"/>
      <c r="AG282" s="1"/>
      <c r="AH282" s="1"/>
      <c r="AI282" s="1"/>
    </row>
    <row r="283" spans="1:35" s="2" customFormat="1" ht="11.5" x14ac:dyDescent="0.25">
      <c r="A283" s="1"/>
      <c r="B283" s="227"/>
      <c r="C283" s="227"/>
      <c r="D283" s="225"/>
      <c r="E283" s="225"/>
      <c r="F283" s="226"/>
      <c r="G283" s="166"/>
      <c r="H283" s="226"/>
      <c r="I283" s="166"/>
      <c r="J283" s="226"/>
      <c r="K283" s="166"/>
      <c r="L283" s="226"/>
      <c r="M283" s="166"/>
      <c r="N283" s="226"/>
      <c r="O283" s="166"/>
      <c r="P283" s="226"/>
      <c r="Q283" s="166"/>
      <c r="R283" s="226"/>
      <c r="S283" s="1"/>
      <c r="T283" s="1"/>
      <c r="U283" s="1"/>
      <c r="V283" s="4"/>
      <c r="W283" s="4"/>
      <c r="X283" s="4"/>
      <c r="Y283" s="4"/>
      <c r="Z283" s="4"/>
      <c r="AA283" s="4"/>
      <c r="AB283" s="1"/>
      <c r="AC283" s="1"/>
      <c r="AD283" s="1"/>
      <c r="AE283" s="1"/>
      <c r="AF283" s="1"/>
      <c r="AG283" s="1"/>
      <c r="AH283" s="1"/>
      <c r="AI283" s="1"/>
    </row>
    <row r="284" spans="1:35" s="2" customFormat="1" ht="11.5" x14ac:dyDescent="0.25">
      <c r="A284" s="1"/>
      <c r="B284" s="227"/>
      <c r="C284" s="227"/>
      <c r="D284" s="225"/>
      <c r="E284" s="225"/>
      <c r="F284" s="226"/>
      <c r="G284" s="166"/>
      <c r="H284" s="226"/>
      <c r="I284" s="166"/>
      <c r="J284" s="226"/>
      <c r="K284" s="166"/>
      <c r="L284" s="226"/>
      <c r="M284" s="166"/>
      <c r="N284" s="226"/>
      <c r="O284" s="166"/>
      <c r="P284" s="226"/>
      <c r="Q284" s="166"/>
      <c r="R284" s="226"/>
      <c r="S284" s="1"/>
      <c r="T284" s="1"/>
      <c r="U284" s="1"/>
      <c r="V284" s="4"/>
      <c r="W284" s="4"/>
      <c r="X284" s="4"/>
      <c r="Y284" s="4"/>
      <c r="Z284" s="4"/>
      <c r="AA284" s="4"/>
      <c r="AB284" s="1"/>
      <c r="AC284" s="1"/>
      <c r="AD284" s="1"/>
      <c r="AE284" s="1"/>
      <c r="AF284" s="1"/>
      <c r="AG284" s="1"/>
      <c r="AH284" s="1"/>
      <c r="AI284" s="1"/>
    </row>
    <row r="285" spans="1:35" s="2" customFormat="1" ht="11.5" x14ac:dyDescent="0.25">
      <c r="A285" s="1"/>
      <c r="B285" s="227"/>
      <c r="C285" s="227"/>
      <c r="D285" s="225"/>
      <c r="E285" s="225"/>
      <c r="F285" s="226"/>
      <c r="G285" s="166"/>
      <c r="H285" s="226"/>
      <c r="I285" s="166"/>
      <c r="J285" s="226"/>
      <c r="K285" s="166"/>
      <c r="L285" s="226"/>
      <c r="M285" s="166"/>
      <c r="N285" s="226"/>
      <c r="O285" s="166"/>
      <c r="P285" s="226"/>
      <c r="Q285" s="166"/>
      <c r="R285" s="226"/>
      <c r="S285" s="1"/>
      <c r="T285" s="1"/>
      <c r="U285" s="1"/>
      <c r="V285" s="4"/>
      <c r="W285" s="4"/>
      <c r="X285" s="4"/>
      <c r="Y285" s="4"/>
      <c r="Z285" s="4"/>
      <c r="AA285" s="4"/>
      <c r="AB285" s="1"/>
      <c r="AC285" s="1"/>
      <c r="AD285" s="1"/>
      <c r="AE285" s="1"/>
      <c r="AF285" s="1"/>
      <c r="AG285" s="1"/>
      <c r="AH285" s="1"/>
      <c r="AI285" s="1"/>
    </row>
    <row r="286" spans="1:35" s="2" customFormat="1" ht="11.5" x14ac:dyDescent="0.25">
      <c r="A286" s="1"/>
      <c r="B286" s="227"/>
      <c r="C286" s="227"/>
      <c r="D286" s="225"/>
      <c r="E286" s="225"/>
      <c r="F286" s="226"/>
      <c r="G286" s="166"/>
      <c r="H286" s="226"/>
      <c r="I286" s="166"/>
      <c r="J286" s="226"/>
      <c r="K286" s="166"/>
      <c r="L286" s="226"/>
      <c r="M286" s="166"/>
      <c r="N286" s="226"/>
      <c r="O286" s="166"/>
      <c r="P286" s="226"/>
      <c r="Q286" s="166"/>
      <c r="R286" s="226"/>
      <c r="S286" s="1"/>
      <c r="T286" s="1"/>
      <c r="U286" s="1"/>
      <c r="V286" s="4"/>
      <c r="W286" s="4"/>
      <c r="X286" s="4"/>
      <c r="Y286" s="4"/>
      <c r="Z286" s="4"/>
      <c r="AA286" s="4"/>
      <c r="AB286" s="1"/>
      <c r="AC286" s="1"/>
      <c r="AD286" s="1"/>
      <c r="AE286" s="1"/>
      <c r="AF286" s="1"/>
      <c r="AG286" s="1"/>
      <c r="AH286" s="1"/>
      <c r="AI286" s="1"/>
    </row>
    <row r="287" spans="1:35" s="2" customFormat="1" ht="11.5" x14ac:dyDescent="0.25">
      <c r="A287" s="1"/>
      <c r="B287" s="227"/>
      <c r="C287" s="227"/>
      <c r="D287" s="225"/>
      <c r="E287" s="225"/>
      <c r="F287" s="226"/>
      <c r="G287" s="166"/>
      <c r="H287" s="226"/>
      <c r="I287" s="166"/>
      <c r="J287" s="226"/>
      <c r="K287" s="166"/>
      <c r="L287" s="226"/>
      <c r="M287" s="166"/>
      <c r="N287" s="226"/>
      <c r="O287" s="166"/>
      <c r="P287" s="226"/>
      <c r="Q287" s="166"/>
      <c r="R287" s="226"/>
      <c r="S287" s="1"/>
      <c r="T287" s="1"/>
      <c r="U287" s="1"/>
      <c r="V287" s="4"/>
      <c r="W287" s="4"/>
      <c r="X287" s="4"/>
      <c r="Y287" s="4"/>
      <c r="Z287" s="4"/>
      <c r="AA287" s="4"/>
      <c r="AB287" s="1"/>
      <c r="AC287" s="1"/>
      <c r="AD287" s="1"/>
      <c r="AE287" s="1"/>
      <c r="AF287" s="1"/>
      <c r="AG287" s="1"/>
      <c r="AH287" s="1"/>
      <c r="AI287" s="1"/>
    </row>
    <row r="288" spans="1:35" s="2" customFormat="1" ht="11.5" x14ac:dyDescent="0.25">
      <c r="A288" s="1"/>
      <c r="B288" s="227"/>
      <c r="C288" s="227"/>
      <c r="D288" s="225"/>
      <c r="E288" s="225"/>
      <c r="F288" s="226"/>
      <c r="G288" s="166"/>
      <c r="H288" s="226"/>
      <c r="I288" s="166"/>
      <c r="J288" s="226"/>
      <c r="K288" s="166"/>
      <c r="L288" s="226"/>
      <c r="M288" s="166"/>
      <c r="N288" s="226"/>
      <c r="O288" s="166"/>
      <c r="P288" s="226"/>
      <c r="Q288" s="166"/>
      <c r="R288" s="226"/>
      <c r="S288" s="1"/>
      <c r="T288" s="1"/>
      <c r="U288" s="1"/>
      <c r="V288" s="4"/>
      <c r="W288" s="4"/>
      <c r="X288" s="4"/>
      <c r="Y288" s="4"/>
      <c r="Z288" s="4"/>
      <c r="AA288" s="4"/>
      <c r="AB288" s="1"/>
      <c r="AC288" s="1"/>
      <c r="AD288" s="1"/>
      <c r="AE288" s="1"/>
      <c r="AF288" s="1"/>
      <c r="AG288" s="1"/>
      <c r="AH288" s="1"/>
      <c r="AI288" s="1"/>
    </row>
    <row r="289" spans="1:35" s="2" customFormat="1" ht="11.5" x14ac:dyDescent="0.25">
      <c r="A289" s="1"/>
      <c r="B289" s="227"/>
      <c r="C289" s="227"/>
      <c r="D289" s="225"/>
      <c r="E289" s="225"/>
      <c r="F289" s="226"/>
      <c r="G289" s="166"/>
      <c r="H289" s="226"/>
      <c r="I289" s="166"/>
      <c r="J289" s="226"/>
      <c r="K289" s="166"/>
      <c r="L289" s="226"/>
      <c r="M289" s="166"/>
      <c r="N289" s="226"/>
      <c r="O289" s="166"/>
      <c r="P289" s="226"/>
      <c r="Q289" s="166"/>
      <c r="R289" s="226"/>
      <c r="S289" s="1"/>
      <c r="T289" s="1"/>
      <c r="U289" s="1"/>
      <c r="V289" s="4"/>
      <c r="W289" s="4"/>
      <c r="X289" s="4"/>
      <c r="Y289" s="4"/>
      <c r="Z289" s="4"/>
      <c r="AA289" s="4"/>
      <c r="AB289" s="1"/>
      <c r="AC289" s="1"/>
      <c r="AD289" s="1"/>
      <c r="AE289" s="1"/>
      <c r="AF289" s="1"/>
      <c r="AG289" s="1"/>
      <c r="AH289" s="1"/>
      <c r="AI289" s="1"/>
    </row>
    <row r="290" spans="1:35" s="2" customFormat="1" ht="11.5" x14ac:dyDescent="0.25">
      <c r="A290" s="1"/>
      <c r="B290" s="227"/>
      <c r="C290" s="227"/>
      <c r="D290" s="225"/>
      <c r="E290" s="225"/>
      <c r="F290" s="226"/>
      <c r="G290" s="166"/>
      <c r="H290" s="226"/>
      <c r="I290" s="166"/>
      <c r="J290" s="226"/>
      <c r="K290" s="166"/>
      <c r="L290" s="226"/>
      <c r="M290" s="166"/>
      <c r="N290" s="226"/>
      <c r="O290" s="166"/>
      <c r="P290" s="226"/>
      <c r="Q290" s="166"/>
      <c r="R290" s="226"/>
      <c r="S290" s="1"/>
      <c r="T290" s="1"/>
      <c r="U290" s="1"/>
      <c r="V290" s="4"/>
      <c r="W290" s="4"/>
      <c r="X290" s="4"/>
      <c r="Y290" s="4"/>
      <c r="Z290" s="4"/>
      <c r="AA290" s="4"/>
      <c r="AB290" s="1"/>
      <c r="AC290" s="1"/>
      <c r="AD290" s="1"/>
      <c r="AE290" s="1"/>
      <c r="AF290" s="1"/>
      <c r="AG290" s="1"/>
      <c r="AH290" s="1"/>
      <c r="AI290" s="1"/>
    </row>
    <row r="291" spans="1:35" s="2" customFormat="1" ht="11.5" x14ac:dyDescent="0.25">
      <c r="A291" s="1"/>
      <c r="B291" s="227"/>
      <c r="C291" s="227"/>
      <c r="D291" s="225"/>
      <c r="E291" s="225"/>
      <c r="F291" s="226"/>
      <c r="G291" s="166"/>
      <c r="H291" s="226"/>
      <c r="I291" s="166"/>
      <c r="J291" s="226"/>
      <c r="K291" s="166"/>
      <c r="L291" s="226"/>
      <c r="M291" s="166"/>
      <c r="N291" s="226"/>
      <c r="O291" s="166"/>
      <c r="P291" s="226"/>
      <c r="Q291" s="166"/>
      <c r="R291" s="226"/>
      <c r="S291" s="1"/>
      <c r="T291" s="1"/>
      <c r="U291" s="1"/>
      <c r="V291" s="4"/>
      <c r="W291" s="4"/>
      <c r="X291" s="4"/>
      <c r="Y291" s="4"/>
      <c r="Z291" s="4"/>
      <c r="AA291" s="4"/>
      <c r="AB291" s="1"/>
      <c r="AC291" s="1"/>
      <c r="AD291" s="1"/>
      <c r="AE291" s="1"/>
      <c r="AF291" s="1"/>
      <c r="AG291" s="1"/>
      <c r="AH291" s="1"/>
      <c r="AI291" s="1"/>
    </row>
    <row r="292" spans="1:35" s="2" customFormat="1" ht="11.5" x14ac:dyDescent="0.25">
      <c r="A292" s="1"/>
      <c r="B292" s="227"/>
      <c r="C292" s="227"/>
      <c r="D292" s="225"/>
      <c r="E292" s="225"/>
      <c r="F292" s="226"/>
      <c r="G292" s="166"/>
      <c r="H292" s="226"/>
      <c r="I292" s="166"/>
      <c r="J292" s="226"/>
      <c r="K292" s="166"/>
      <c r="L292" s="226"/>
      <c r="M292" s="166"/>
      <c r="N292" s="226"/>
      <c r="O292" s="166"/>
      <c r="P292" s="226"/>
      <c r="Q292" s="166"/>
      <c r="R292" s="226"/>
      <c r="S292" s="1"/>
      <c r="T292" s="1"/>
      <c r="U292" s="1"/>
      <c r="V292" s="4"/>
      <c r="W292" s="4"/>
      <c r="X292" s="4"/>
      <c r="Y292" s="4"/>
      <c r="Z292" s="4"/>
      <c r="AA292" s="4"/>
      <c r="AB292" s="1"/>
      <c r="AC292" s="1"/>
      <c r="AD292" s="1"/>
      <c r="AE292" s="1"/>
      <c r="AF292" s="1"/>
      <c r="AG292" s="1"/>
      <c r="AH292" s="1"/>
      <c r="AI292" s="1"/>
    </row>
    <row r="293" spans="1:35" s="2" customFormat="1" ht="11.5" x14ac:dyDescent="0.25">
      <c r="A293" s="1"/>
      <c r="B293" s="227"/>
      <c r="C293" s="227"/>
      <c r="D293" s="225"/>
      <c r="E293" s="225"/>
      <c r="F293" s="226"/>
      <c r="G293" s="166"/>
      <c r="H293" s="226"/>
      <c r="I293" s="166"/>
      <c r="J293" s="226"/>
      <c r="K293" s="166"/>
      <c r="L293" s="226"/>
      <c r="M293" s="166"/>
      <c r="N293" s="226"/>
      <c r="O293" s="166"/>
      <c r="P293" s="226"/>
      <c r="Q293" s="166"/>
      <c r="R293" s="226"/>
      <c r="S293" s="1"/>
      <c r="T293" s="1"/>
      <c r="U293" s="1"/>
      <c r="V293" s="4"/>
      <c r="W293" s="4"/>
      <c r="X293" s="4"/>
      <c r="Y293" s="4"/>
      <c r="Z293" s="4"/>
      <c r="AA293" s="4"/>
      <c r="AB293" s="1"/>
      <c r="AC293" s="1"/>
      <c r="AD293" s="1"/>
      <c r="AE293" s="1"/>
      <c r="AF293" s="1"/>
      <c r="AG293" s="1"/>
      <c r="AH293" s="1"/>
      <c r="AI293" s="1"/>
    </row>
    <row r="294" spans="1:35" s="2" customFormat="1" ht="11.5" x14ac:dyDescent="0.25">
      <c r="A294" s="1"/>
      <c r="B294" s="227"/>
      <c r="C294" s="227"/>
      <c r="D294" s="225"/>
      <c r="E294" s="225"/>
      <c r="F294" s="226"/>
      <c r="G294" s="166"/>
      <c r="H294" s="226"/>
      <c r="I294" s="166"/>
      <c r="J294" s="226"/>
      <c r="K294" s="166"/>
      <c r="L294" s="226"/>
      <c r="M294" s="166"/>
      <c r="N294" s="226"/>
      <c r="O294" s="166"/>
      <c r="P294" s="226"/>
      <c r="Q294" s="166"/>
      <c r="R294" s="226"/>
      <c r="S294" s="1"/>
      <c r="T294" s="1"/>
      <c r="U294" s="1"/>
      <c r="V294" s="4"/>
      <c r="W294" s="4"/>
      <c r="X294" s="4"/>
      <c r="Y294" s="4"/>
      <c r="Z294" s="4"/>
      <c r="AA294" s="4"/>
      <c r="AB294" s="1"/>
      <c r="AC294" s="1"/>
      <c r="AD294" s="1"/>
      <c r="AE294" s="1"/>
      <c r="AF294" s="1"/>
      <c r="AG294" s="1"/>
      <c r="AH294" s="1"/>
      <c r="AI294" s="1"/>
    </row>
    <row r="295" spans="1:35" s="2" customFormat="1" ht="11.5" x14ac:dyDescent="0.25">
      <c r="A295" s="1"/>
      <c r="B295" s="227"/>
      <c r="C295" s="227"/>
      <c r="D295" s="225"/>
      <c r="E295" s="225"/>
      <c r="F295" s="226"/>
      <c r="G295" s="166"/>
      <c r="H295" s="226"/>
      <c r="I295" s="166"/>
      <c r="J295" s="226"/>
      <c r="K295" s="166"/>
      <c r="L295" s="226"/>
      <c r="M295" s="166"/>
      <c r="N295" s="226"/>
      <c r="O295" s="166"/>
      <c r="P295" s="226"/>
      <c r="Q295" s="166"/>
      <c r="R295" s="226"/>
      <c r="S295" s="1"/>
      <c r="T295" s="1"/>
      <c r="U295" s="1"/>
      <c r="V295" s="4"/>
      <c r="W295" s="4"/>
      <c r="X295" s="4"/>
      <c r="Y295" s="4"/>
      <c r="Z295" s="4"/>
      <c r="AA295" s="4"/>
      <c r="AB295" s="1"/>
      <c r="AC295" s="1"/>
      <c r="AD295" s="1"/>
      <c r="AE295" s="1"/>
      <c r="AF295" s="1"/>
      <c r="AG295" s="1"/>
      <c r="AH295" s="1"/>
      <c r="AI295" s="1"/>
    </row>
    <row r="296" spans="1:35" s="2" customFormat="1" ht="11.5" x14ac:dyDescent="0.25">
      <c r="A296" s="1"/>
      <c r="B296" s="227"/>
      <c r="C296" s="227"/>
      <c r="D296" s="225"/>
      <c r="E296" s="225"/>
      <c r="F296" s="226"/>
      <c r="G296" s="166"/>
      <c r="H296" s="226"/>
      <c r="I296" s="166"/>
      <c r="J296" s="226"/>
      <c r="K296" s="166"/>
      <c r="L296" s="226"/>
      <c r="M296" s="166"/>
      <c r="N296" s="226"/>
      <c r="O296" s="166"/>
      <c r="P296" s="226"/>
      <c r="Q296" s="166"/>
      <c r="R296" s="226"/>
      <c r="S296" s="1"/>
      <c r="T296" s="1"/>
      <c r="U296" s="1"/>
      <c r="V296" s="4"/>
      <c r="W296" s="4"/>
      <c r="X296" s="4"/>
      <c r="Y296" s="4"/>
      <c r="Z296" s="4"/>
      <c r="AA296" s="4"/>
      <c r="AB296" s="1"/>
      <c r="AC296" s="1"/>
      <c r="AD296" s="1"/>
      <c r="AE296" s="1"/>
      <c r="AF296" s="1"/>
      <c r="AG296" s="1"/>
      <c r="AH296" s="1"/>
      <c r="AI296" s="1"/>
    </row>
    <row r="297" spans="1:35" s="2" customFormat="1" ht="11.5" x14ac:dyDescent="0.25">
      <c r="A297" s="1"/>
      <c r="B297" s="227"/>
      <c r="C297" s="227"/>
      <c r="D297" s="225"/>
      <c r="E297" s="225"/>
      <c r="F297" s="226"/>
      <c r="G297" s="166"/>
      <c r="H297" s="226"/>
      <c r="I297" s="166"/>
      <c r="J297" s="226"/>
      <c r="K297" s="166"/>
      <c r="L297" s="226"/>
      <c r="M297" s="166"/>
      <c r="N297" s="226"/>
      <c r="O297" s="166"/>
      <c r="P297" s="226"/>
      <c r="Q297" s="166"/>
      <c r="R297" s="226"/>
      <c r="S297" s="1"/>
      <c r="T297" s="1"/>
      <c r="U297" s="1"/>
      <c r="V297" s="4"/>
      <c r="W297" s="4"/>
      <c r="X297" s="4"/>
      <c r="Y297" s="4"/>
      <c r="Z297" s="4"/>
      <c r="AA297" s="4"/>
      <c r="AB297" s="1"/>
      <c r="AC297" s="1"/>
      <c r="AD297" s="1"/>
      <c r="AE297" s="1"/>
      <c r="AF297" s="1"/>
      <c r="AG297" s="1"/>
      <c r="AH297" s="1"/>
      <c r="AI297" s="1"/>
    </row>
    <row r="298" spans="1:35" s="2" customFormat="1" ht="11.5" x14ac:dyDescent="0.25">
      <c r="A298" s="1"/>
      <c r="B298" s="227"/>
      <c r="C298" s="227"/>
      <c r="D298" s="225"/>
      <c r="E298" s="225"/>
      <c r="F298" s="226"/>
      <c r="G298" s="166"/>
      <c r="H298" s="226"/>
      <c r="I298" s="166"/>
      <c r="J298" s="226"/>
      <c r="K298" s="166"/>
      <c r="L298" s="226"/>
      <c r="M298" s="166"/>
      <c r="N298" s="226"/>
      <c r="O298" s="166"/>
      <c r="P298" s="226"/>
      <c r="Q298" s="166"/>
      <c r="R298" s="226"/>
      <c r="S298" s="1"/>
      <c r="T298" s="1"/>
      <c r="U298" s="1"/>
      <c r="V298" s="4"/>
      <c r="W298" s="4"/>
      <c r="X298" s="4"/>
      <c r="Y298" s="4"/>
      <c r="Z298" s="4"/>
      <c r="AA298" s="4"/>
      <c r="AB298" s="1"/>
      <c r="AC298" s="1"/>
      <c r="AD298" s="1"/>
      <c r="AE298" s="1"/>
      <c r="AF298" s="1"/>
      <c r="AG298" s="1"/>
      <c r="AH298" s="1"/>
      <c r="AI298" s="1"/>
    </row>
    <row r="299" spans="1:35" s="2" customFormat="1" ht="11.5" x14ac:dyDescent="0.25">
      <c r="A299" s="1"/>
      <c r="B299" s="227"/>
      <c r="C299" s="227"/>
      <c r="D299" s="225"/>
      <c r="E299" s="225"/>
      <c r="F299" s="226"/>
      <c r="G299" s="166"/>
      <c r="H299" s="226"/>
      <c r="I299" s="166"/>
      <c r="J299" s="226"/>
      <c r="K299" s="166"/>
      <c r="L299" s="226"/>
      <c r="M299" s="166"/>
      <c r="N299" s="226"/>
      <c r="O299" s="166"/>
      <c r="P299" s="226"/>
      <c r="Q299" s="166"/>
      <c r="R299" s="226"/>
      <c r="S299" s="1"/>
      <c r="T299" s="1"/>
      <c r="U299" s="1"/>
      <c r="V299" s="4"/>
      <c r="W299" s="4"/>
      <c r="X299" s="4"/>
      <c r="Y299" s="4"/>
      <c r="Z299" s="4"/>
      <c r="AA299" s="4"/>
      <c r="AB299" s="1"/>
      <c r="AC299" s="1"/>
      <c r="AD299" s="1"/>
      <c r="AE299" s="1"/>
      <c r="AF299" s="1"/>
      <c r="AG299" s="1"/>
      <c r="AH299" s="1"/>
      <c r="AI299" s="1"/>
    </row>
    <row r="300" spans="1:35" s="2" customFormat="1" ht="11.5" x14ac:dyDescent="0.25">
      <c r="A300" s="1"/>
      <c r="B300" s="227"/>
      <c r="C300" s="227"/>
      <c r="D300" s="225"/>
      <c r="E300" s="225"/>
      <c r="F300" s="226"/>
      <c r="G300" s="166"/>
      <c r="H300" s="226"/>
      <c r="I300" s="166"/>
      <c r="J300" s="226"/>
      <c r="K300" s="166"/>
      <c r="L300" s="226"/>
      <c r="M300" s="166"/>
      <c r="N300" s="226"/>
      <c r="O300" s="166"/>
      <c r="P300" s="226"/>
      <c r="Q300" s="166"/>
      <c r="R300" s="226"/>
      <c r="S300" s="1"/>
      <c r="T300" s="1"/>
      <c r="U300" s="1"/>
      <c r="V300" s="4"/>
      <c r="W300" s="4"/>
      <c r="X300" s="4"/>
      <c r="Y300" s="4"/>
      <c r="Z300" s="4"/>
      <c r="AA300" s="4"/>
      <c r="AB300" s="1"/>
      <c r="AC300" s="1"/>
      <c r="AD300" s="1"/>
      <c r="AE300" s="1"/>
      <c r="AF300" s="1"/>
      <c r="AG300" s="1"/>
      <c r="AH300" s="1"/>
      <c r="AI300" s="1"/>
    </row>
    <row r="301" spans="1:35" s="2" customFormat="1" ht="11.5" x14ac:dyDescent="0.25">
      <c r="A301" s="1"/>
      <c r="B301" s="227"/>
      <c r="C301" s="227"/>
      <c r="D301" s="225"/>
      <c r="E301" s="225"/>
      <c r="F301" s="226"/>
      <c r="G301" s="166"/>
      <c r="H301" s="226"/>
      <c r="I301" s="166"/>
      <c r="J301" s="226"/>
      <c r="K301" s="166"/>
      <c r="L301" s="226"/>
      <c r="M301" s="166"/>
      <c r="N301" s="226"/>
      <c r="O301" s="166"/>
      <c r="P301" s="226"/>
      <c r="Q301" s="166"/>
      <c r="R301" s="226"/>
      <c r="S301" s="1"/>
      <c r="T301" s="1"/>
      <c r="U301" s="1"/>
      <c r="V301" s="4"/>
      <c r="W301" s="4"/>
      <c r="X301" s="4"/>
      <c r="Y301" s="4"/>
      <c r="Z301" s="4"/>
      <c r="AA301" s="4"/>
      <c r="AB301" s="1"/>
      <c r="AC301" s="1"/>
      <c r="AD301" s="1"/>
      <c r="AE301" s="1"/>
      <c r="AF301" s="1"/>
      <c r="AG301" s="1"/>
      <c r="AH301" s="1"/>
      <c r="AI301" s="1"/>
    </row>
    <row r="302" spans="1:35" s="2" customFormat="1" ht="11.5" x14ac:dyDescent="0.25">
      <c r="A302" s="1"/>
      <c r="B302" s="227"/>
      <c r="C302" s="227"/>
      <c r="D302" s="225"/>
      <c r="E302" s="225"/>
      <c r="F302" s="226"/>
      <c r="G302" s="166"/>
      <c r="H302" s="226"/>
      <c r="I302" s="166"/>
      <c r="J302" s="226"/>
      <c r="K302" s="166"/>
      <c r="L302" s="226"/>
      <c r="M302" s="166"/>
      <c r="N302" s="226"/>
      <c r="O302" s="166"/>
      <c r="P302" s="226"/>
      <c r="Q302" s="166"/>
      <c r="R302" s="226"/>
      <c r="S302" s="1"/>
      <c r="T302" s="1"/>
      <c r="U302" s="1"/>
      <c r="V302" s="4"/>
      <c r="W302" s="4"/>
      <c r="X302" s="4"/>
      <c r="Y302" s="4"/>
      <c r="Z302" s="4"/>
      <c r="AA302" s="4"/>
      <c r="AB302" s="1"/>
      <c r="AC302" s="1"/>
      <c r="AD302" s="1"/>
      <c r="AE302" s="1"/>
      <c r="AF302" s="1"/>
      <c r="AG302" s="1"/>
      <c r="AH302" s="1"/>
      <c r="AI302" s="1"/>
    </row>
    <row r="303" spans="1:35" s="2" customFormat="1" ht="11.5" x14ac:dyDescent="0.25">
      <c r="A303" s="1"/>
      <c r="B303" s="227"/>
      <c r="C303" s="227"/>
      <c r="D303" s="225"/>
      <c r="E303" s="225"/>
      <c r="F303" s="226"/>
      <c r="G303" s="166"/>
      <c r="H303" s="226"/>
      <c r="I303" s="166"/>
      <c r="J303" s="226"/>
      <c r="K303" s="166"/>
      <c r="L303" s="226"/>
      <c r="M303" s="166"/>
      <c r="N303" s="226"/>
      <c r="O303" s="166"/>
      <c r="P303" s="226"/>
      <c r="Q303" s="166"/>
      <c r="R303" s="226"/>
      <c r="S303" s="1"/>
      <c r="T303" s="1"/>
      <c r="U303" s="1"/>
      <c r="V303" s="4"/>
      <c r="W303" s="4"/>
      <c r="X303" s="4"/>
      <c r="Y303" s="4"/>
      <c r="Z303" s="4"/>
      <c r="AA303" s="4"/>
      <c r="AB303" s="1"/>
      <c r="AC303" s="1"/>
      <c r="AD303" s="1"/>
      <c r="AE303" s="1"/>
      <c r="AF303" s="1"/>
      <c r="AG303" s="1"/>
      <c r="AH303" s="1"/>
      <c r="AI303" s="1"/>
    </row>
    <row r="304" spans="1:35" s="2" customFormat="1" ht="11.5" x14ac:dyDescent="0.25">
      <c r="A304" s="1"/>
      <c r="B304" s="227"/>
      <c r="C304" s="227"/>
      <c r="D304" s="225"/>
      <c r="E304" s="225"/>
      <c r="F304" s="226"/>
      <c r="G304" s="166"/>
      <c r="H304" s="226"/>
      <c r="I304" s="166"/>
      <c r="J304" s="226"/>
      <c r="K304" s="166"/>
      <c r="L304" s="226"/>
      <c r="M304" s="166"/>
      <c r="N304" s="226"/>
      <c r="O304" s="166"/>
      <c r="P304" s="226"/>
      <c r="Q304" s="166"/>
      <c r="R304" s="226"/>
      <c r="S304" s="1"/>
      <c r="T304" s="1"/>
      <c r="U304" s="1"/>
      <c r="V304" s="4"/>
      <c r="W304" s="4"/>
      <c r="X304" s="4"/>
      <c r="Y304" s="4"/>
      <c r="Z304" s="4"/>
      <c r="AA304" s="4"/>
      <c r="AB304" s="1"/>
      <c r="AC304" s="1"/>
      <c r="AD304" s="1"/>
      <c r="AE304" s="1"/>
      <c r="AF304" s="1"/>
      <c r="AG304" s="1"/>
      <c r="AH304" s="1"/>
      <c r="AI304" s="1"/>
    </row>
    <row r="305" spans="1:35" s="2" customFormat="1" ht="11.5" x14ac:dyDescent="0.25">
      <c r="A305" s="1"/>
      <c r="B305" s="227"/>
      <c r="C305" s="227"/>
      <c r="D305" s="225"/>
      <c r="E305" s="225"/>
      <c r="F305" s="226"/>
      <c r="G305" s="166"/>
      <c r="H305" s="226"/>
      <c r="I305" s="166"/>
      <c r="J305" s="226"/>
      <c r="K305" s="166"/>
      <c r="L305" s="226"/>
      <c r="M305" s="166"/>
      <c r="N305" s="226"/>
      <c r="O305" s="166"/>
      <c r="P305" s="226"/>
      <c r="Q305" s="166"/>
      <c r="R305" s="226"/>
      <c r="S305" s="1"/>
      <c r="T305" s="1"/>
      <c r="U305" s="1"/>
      <c r="V305" s="4"/>
      <c r="W305" s="4"/>
      <c r="X305" s="4"/>
      <c r="Y305" s="4"/>
      <c r="Z305" s="4"/>
      <c r="AA305" s="4"/>
      <c r="AB305" s="1"/>
      <c r="AC305" s="1"/>
      <c r="AD305" s="1"/>
      <c r="AE305" s="1"/>
      <c r="AF305" s="1"/>
      <c r="AG305" s="1"/>
      <c r="AH305" s="1"/>
      <c r="AI305" s="1"/>
    </row>
    <row r="306" spans="1:35" s="2" customFormat="1" ht="11.5" x14ac:dyDescent="0.25">
      <c r="A306" s="1"/>
      <c r="B306" s="227"/>
      <c r="C306" s="227"/>
      <c r="D306" s="225"/>
      <c r="E306" s="225"/>
      <c r="F306" s="226"/>
      <c r="G306" s="166"/>
      <c r="H306" s="226"/>
      <c r="I306" s="166"/>
      <c r="J306" s="226"/>
      <c r="K306" s="166"/>
      <c r="L306" s="226"/>
      <c r="M306" s="166"/>
      <c r="N306" s="226"/>
      <c r="O306" s="166"/>
      <c r="P306" s="226"/>
      <c r="Q306" s="166"/>
      <c r="R306" s="226"/>
      <c r="S306" s="1"/>
      <c r="T306" s="1"/>
      <c r="U306" s="1"/>
      <c r="V306" s="4"/>
      <c r="W306" s="4"/>
      <c r="X306" s="4"/>
      <c r="Y306" s="4"/>
      <c r="Z306" s="4"/>
      <c r="AA306" s="4"/>
      <c r="AB306" s="1"/>
      <c r="AC306" s="1"/>
      <c r="AD306" s="1"/>
      <c r="AE306" s="1"/>
      <c r="AF306" s="1"/>
      <c r="AG306" s="1"/>
      <c r="AH306" s="1"/>
      <c r="AI306" s="1"/>
    </row>
    <row r="307" spans="1:35" s="2" customFormat="1" ht="11.5" x14ac:dyDescent="0.25">
      <c r="A307" s="1"/>
      <c r="B307" s="227"/>
      <c r="C307" s="227"/>
      <c r="D307" s="225"/>
      <c r="E307" s="225"/>
      <c r="F307" s="226"/>
      <c r="G307" s="166"/>
      <c r="H307" s="226"/>
      <c r="I307" s="166"/>
      <c r="J307" s="226"/>
      <c r="K307" s="166"/>
      <c r="L307" s="226"/>
      <c r="M307" s="166"/>
      <c r="N307" s="226"/>
      <c r="O307" s="166"/>
      <c r="P307" s="226"/>
      <c r="Q307" s="166"/>
      <c r="R307" s="226"/>
      <c r="S307" s="1"/>
      <c r="T307" s="1"/>
      <c r="U307" s="1"/>
      <c r="V307" s="4"/>
      <c r="W307" s="4"/>
      <c r="X307" s="4"/>
      <c r="Y307" s="4"/>
      <c r="Z307" s="4"/>
      <c r="AA307" s="4"/>
      <c r="AB307" s="1"/>
      <c r="AC307" s="1"/>
      <c r="AD307" s="1"/>
      <c r="AE307" s="1"/>
      <c r="AF307" s="1"/>
      <c r="AG307" s="1"/>
      <c r="AH307" s="1"/>
      <c r="AI307" s="1"/>
    </row>
    <row r="308" spans="1:35" s="2" customFormat="1" ht="11.5" x14ac:dyDescent="0.25">
      <c r="A308" s="1"/>
      <c r="B308" s="227"/>
      <c r="C308" s="227"/>
      <c r="D308" s="225"/>
      <c r="E308" s="225"/>
      <c r="F308" s="226"/>
      <c r="G308" s="166"/>
      <c r="H308" s="226"/>
      <c r="I308" s="166"/>
      <c r="J308" s="226"/>
      <c r="K308" s="166"/>
      <c r="L308" s="226"/>
      <c r="M308" s="166"/>
      <c r="N308" s="226"/>
      <c r="O308" s="166"/>
      <c r="P308" s="226"/>
      <c r="Q308" s="166"/>
      <c r="R308" s="226"/>
      <c r="S308" s="1"/>
      <c r="T308" s="1"/>
      <c r="U308" s="1"/>
      <c r="V308" s="4"/>
      <c r="W308" s="4"/>
      <c r="X308" s="4"/>
      <c r="Y308" s="4"/>
      <c r="Z308" s="4"/>
      <c r="AA308" s="4"/>
      <c r="AB308" s="1"/>
      <c r="AC308" s="1"/>
      <c r="AD308" s="1"/>
      <c r="AE308" s="1"/>
      <c r="AF308" s="1"/>
      <c r="AG308" s="1"/>
      <c r="AH308" s="1"/>
      <c r="AI308" s="1"/>
    </row>
    <row r="309" spans="1:35" s="2" customFormat="1" ht="11.5" x14ac:dyDescent="0.25">
      <c r="A309" s="1"/>
      <c r="B309" s="227"/>
      <c r="C309" s="227"/>
      <c r="D309" s="225"/>
      <c r="E309" s="225"/>
      <c r="F309" s="226"/>
      <c r="G309" s="166"/>
      <c r="H309" s="226"/>
      <c r="I309" s="166"/>
      <c r="J309" s="226"/>
      <c r="K309" s="166"/>
      <c r="L309" s="226"/>
      <c r="M309" s="166"/>
      <c r="N309" s="226"/>
      <c r="O309" s="166"/>
      <c r="P309" s="226"/>
      <c r="Q309" s="166"/>
      <c r="R309" s="226"/>
      <c r="S309" s="1"/>
      <c r="T309" s="1"/>
      <c r="U309" s="1"/>
      <c r="V309" s="4"/>
      <c r="W309" s="4"/>
      <c r="X309" s="4"/>
      <c r="Y309" s="4"/>
      <c r="Z309" s="4"/>
      <c r="AA309" s="4"/>
      <c r="AB309" s="1"/>
      <c r="AC309" s="1"/>
      <c r="AD309" s="1"/>
      <c r="AE309" s="1"/>
      <c r="AF309" s="1"/>
      <c r="AG309" s="1"/>
      <c r="AH309" s="1"/>
      <c r="AI309" s="1"/>
    </row>
    <row r="310" spans="1:35" s="2" customFormat="1" ht="11.5" x14ac:dyDescent="0.25">
      <c r="A310" s="1"/>
      <c r="B310" s="227"/>
      <c r="C310" s="227"/>
      <c r="D310" s="225"/>
      <c r="E310" s="225"/>
      <c r="F310" s="226"/>
      <c r="G310" s="166"/>
      <c r="H310" s="226"/>
      <c r="I310" s="166"/>
      <c r="J310" s="226"/>
      <c r="K310" s="166"/>
      <c r="L310" s="226"/>
      <c r="M310" s="166"/>
      <c r="N310" s="226"/>
      <c r="O310" s="166"/>
      <c r="P310" s="226"/>
      <c r="Q310" s="166"/>
      <c r="R310" s="226"/>
      <c r="S310" s="1"/>
      <c r="T310" s="1"/>
      <c r="U310" s="1"/>
      <c r="V310" s="4"/>
      <c r="W310" s="4"/>
      <c r="X310" s="4"/>
      <c r="Y310" s="4"/>
      <c r="Z310" s="4"/>
      <c r="AA310" s="4"/>
      <c r="AB310" s="1"/>
      <c r="AC310" s="1"/>
      <c r="AD310" s="1"/>
      <c r="AE310" s="1"/>
      <c r="AF310" s="1"/>
      <c r="AG310" s="1"/>
      <c r="AH310" s="1"/>
      <c r="AI310" s="1"/>
    </row>
    <row r="311" spans="1:35" s="2" customFormat="1" ht="11.5" x14ac:dyDescent="0.25">
      <c r="A311" s="1"/>
      <c r="B311" s="227"/>
      <c r="C311" s="227"/>
      <c r="D311" s="225"/>
      <c r="E311" s="225"/>
      <c r="F311" s="226"/>
      <c r="G311" s="166"/>
      <c r="H311" s="226"/>
      <c r="I311" s="166"/>
      <c r="J311" s="226"/>
      <c r="K311" s="166"/>
      <c r="L311" s="226"/>
      <c r="M311" s="166"/>
      <c r="N311" s="226"/>
      <c r="O311" s="166"/>
      <c r="P311" s="226"/>
      <c r="Q311" s="166"/>
      <c r="R311" s="226"/>
      <c r="S311" s="1"/>
      <c r="T311" s="1"/>
      <c r="U311" s="1"/>
      <c r="V311" s="4"/>
      <c r="W311" s="4"/>
      <c r="X311" s="4"/>
      <c r="Y311" s="4"/>
      <c r="Z311" s="4"/>
      <c r="AA311" s="4"/>
      <c r="AB311" s="1"/>
      <c r="AC311" s="1"/>
      <c r="AD311" s="1"/>
      <c r="AE311" s="1"/>
      <c r="AF311" s="1"/>
      <c r="AG311" s="1"/>
      <c r="AH311" s="1"/>
      <c r="AI311" s="1"/>
    </row>
    <row r="312" spans="1:35" s="2" customFormat="1" ht="11.5" x14ac:dyDescent="0.25">
      <c r="A312" s="1"/>
      <c r="B312" s="227"/>
      <c r="C312" s="227"/>
      <c r="D312" s="225"/>
      <c r="E312" s="225"/>
      <c r="F312" s="226"/>
      <c r="G312" s="166"/>
      <c r="H312" s="226"/>
      <c r="I312" s="166"/>
      <c r="J312" s="226"/>
      <c r="K312" s="166"/>
      <c r="L312" s="226"/>
      <c r="M312" s="166"/>
      <c r="N312" s="226"/>
      <c r="O312" s="166"/>
      <c r="P312" s="226"/>
      <c r="Q312" s="166"/>
      <c r="R312" s="226"/>
      <c r="S312" s="1"/>
      <c r="T312" s="1"/>
      <c r="U312" s="1"/>
      <c r="V312" s="4"/>
      <c r="W312" s="4"/>
      <c r="X312" s="4"/>
      <c r="Y312" s="4"/>
      <c r="Z312" s="4"/>
      <c r="AA312" s="4"/>
      <c r="AB312" s="1"/>
      <c r="AC312" s="1"/>
      <c r="AD312" s="1"/>
      <c r="AE312" s="1"/>
      <c r="AF312" s="1"/>
      <c r="AG312" s="1"/>
      <c r="AH312" s="1"/>
      <c r="AI312" s="1"/>
    </row>
    <row r="313" spans="1:35" s="2" customFormat="1" ht="11.5" x14ac:dyDescent="0.25">
      <c r="A313" s="1"/>
      <c r="B313" s="227"/>
      <c r="C313" s="227"/>
      <c r="D313" s="225"/>
      <c r="E313" s="225"/>
      <c r="F313" s="226"/>
      <c r="G313" s="166"/>
      <c r="H313" s="226"/>
      <c r="I313" s="166"/>
      <c r="J313" s="226"/>
      <c r="K313" s="166"/>
      <c r="L313" s="226"/>
      <c r="M313" s="166"/>
      <c r="N313" s="226"/>
      <c r="O313" s="166"/>
      <c r="P313" s="226"/>
      <c r="Q313" s="166"/>
      <c r="R313" s="226"/>
      <c r="S313" s="1"/>
      <c r="T313" s="1"/>
      <c r="U313" s="1"/>
      <c r="V313" s="4"/>
      <c r="W313" s="4"/>
      <c r="X313" s="4"/>
      <c r="Y313" s="4"/>
      <c r="Z313" s="4"/>
      <c r="AA313" s="4"/>
      <c r="AB313" s="1"/>
      <c r="AC313" s="1"/>
      <c r="AD313" s="1"/>
      <c r="AE313" s="1"/>
      <c r="AF313" s="1"/>
      <c r="AG313" s="1"/>
      <c r="AH313" s="1"/>
      <c r="AI313" s="1"/>
    </row>
    <row r="314" spans="1:35" s="2" customFormat="1" ht="11.5" x14ac:dyDescent="0.25">
      <c r="A314" s="1"/>
      <c r="B314" s="227"/>
      <c r="C314" s="227"/>
      <c r="D314" s="225"/>
      <c r="E314" s="225"/>
      <c r="F314" s="226"/>
      <c r="G314" s="166"/>
      <c r="H314" s="226"/>
      <c r="I314" s="166"/>
      <c r="J314" s="226"/>
      <c r="K314" s="166"/>
      <c r="L314" s="226"/>
      <c r="M314" s="166"/>
      <c r="N314" s="226"/>
      <c r="O314" s="166"/>
      <c r="P314" s="226"/>
      <c r="Q314" s="166"/>
      <c r="R314" s="226"/>
      <c r="S314" s="1"/>
      <c r="T314" s="1"/>
      <c r="U314" s="1"/>
      <c r="V314" s="4"/>
      <c r="W314" s="4"/>
      <c r="X314" s="4"/>
      <c r="Y314" s="4"/>
      <c r="Z314" s="4"/>
      <c r="AA314" s="4"/>
      <c r="AB314" s="1"/>
      <c r="AC314" s="1"/>
      <c r="AD314" s="1"/>
      <c r="AE314" s="1"/>
      <c r="AF314" s="1"/>
      <c r="AG314" s="1"/>
      <c r="AH314" s="1"/>
      <c r="AI314" s="1"/>
    </row>
    <row r="315" spans="1:35" s="2" customFormat="1" ht="11.5" x14ac:dyDescent="0.25">
      <c r="A315" s="1"/>
      <c r="B315" s="227"/>
      <c r="C315" s="227"/>
      <c r="D315" s="225"/>
      <c r="E315" s="225"/>
      <c r="F315" s="226"/>
      <c r="G315" s="166"/>
      <c r="H315" s="226"/>
      <c r="I315" s="166"/>
      <c r="J315" s="226"/>
      <c r="K315" s="166"/>
      <c r="L315" s="226"/>
      <c r="M315" s="166"/>
      <c r="N315" s="226"/>
      <c r="O315" s="166"/>
      <c r="P315" s="226"/>
      <c r="Q315" s="166"/>
      <c r="R315" s="226"/>
      <c r="S315" s="1"/>
      <c r="T315" s="1"/>
      <c r="U315" s="1"/>
      <c r="V315" s="4"/>
      <c r="W315" s="4"/>
      <c r="X315" s="4"/>
      <c r="Y315" s="4"/>
      <c r="Z315" s="4"/>
      <c r="AA315" s="4"/>
      <c r="AB315" s="1"/>
      <c r="AC315" s="1"/>
      <c r="AD315" s="1"/>
      <c r="AE315" s="1"/>
      <c r="AF315" s="1"/>
      <c r="AG315" s="1"/>
      <c r="AH315" s="1"/>
      <c r="AI315" s="1"/>
    </row>
    <row r="316" spans="1:35" s="2" customFormat="1" ht="11.5" x14ac:dyDescent="0.25">
      <c r="A316" s="1"/>
      <c r="B316" s="227"/>
      <c r="C316" s="227"/>
      <c r="D316" s="225"/>
      <c r="E316" s="225"/>
      <c r="F316" s="226"/>
      <c r="G316" s="166"/>
      <c r="H316" s="226"/>
      <c r="I316" s="166"/>
      <c r="J316" s="226"/>
      <c r="K316" s="166"/>
      <c r="L316" s="226"/>
      <c r="M316" s="166"/>
      <c r="N316" s="226"/>
      <c r="O316" s="166"/>
      <c r="P316" s="226"/>
      <c r="Q316" s="166"/>
      <c r="R316" s="226"/>
      <c r="S316" s="1"/>
      <c r="T316" s="1"/>
      <c r="U316" s="1"/>
      <c r="V316" s="4"/>
      <c r="W316" s="4"/>
      <c r="X316" s="4"/>
      <c r="Y316" s="4"/>
      <c r="Z316" s="4"/>
      <c r="AA316" s="4"/>
      <c r="AB316" s="1"/>
      <c r="AC316" s="1"/>
      <c r="AD316" s="1"/>
      <c r="AE316" s="1"/>
      <c r="AF316" s="1"/>
      <c r="AG316" s="1"/>
      <c r="AH316" s="1"/>
      <c r="AI316" s="1"/>
    </row>
    <row r="317" spans="1:35" s="2" customFormat="1" ht="11.5" x14ac:dyDescent="0.25">
      <c r="A317" s="1"/>
      <c r="B317" s="227"/>
      <c r="C317" s="227"/>
      <c r="D317" s="225"/>
      <c r="E317" s="225"/>
      <c r="F317" s="226"/>
      <c r="G317" s="166"/>
      <c r="H317" s="226"/>
      <c r="I317" s="166"/>
      <c r="J317" s="226"/>
      <c r="K317" s="166"/>
      <c r="L317" s="226"/>
      <c r="M317" s="166"/>
      <c r="N317" s="226"/>
      <c r="O317" s="166"/>
      <c r="P317" s="226"/>
      <c r="Q317" s="166"/>
      <c r="R317" s="226"/>
      <c r="S317" s="1"/>
      <c r="T317" s="1"/>
      <c r="U317" s="1"/>
      <c r="V317" s="4"/>
      <c r="W317" s="4"/>
      <c r="X317" s="4"/>
      <c r="Y317" s="4"/>
      <c r="Z317" s="4"/>
      <c r="AA317" s="4"/>
      <c r="AB317" s="1"/>
      <c r="AC317" s="1"/>
      <c r="AD317" s="1"/>
      <c r="AE317" s="1"/>
      <c r="AF317" s="1"/>
      <c r="AG317" s="1"/>
      <c r="AH317" s="1"/>
      <c r="AI317" s="1"/>
    </row>
    <row r="318" spans="1:35" s="2" customFormat="1" ht="11.5" x14ac:dyDescent="0.25">
      <c r="A318" s="1"/>
      <c r="B318" s="227"/>
      <c r="C318" s="227"/>
      <c r="D318" s="225"/>
      <c r="E318" s="225"/>
      <c r="F318" s="226"/>
      <c r="G318" s="166"/>
      <c r="H318" s="226"/>
      <c r="I318" s="166"/>
      <c r="J318" s="226"/>
      <c r="K318" s="166"/>
      <c r="L318" s="226"/>
      <c r="M318" s="166"/>
      <c r="N318" s="226"/>
      <c r="O318" s="166"/>
      <c r="P318" s="226"/>
      <c r="Q318" s="166"/>
      <c r="R318" s="226"/>
      <c r="S318" s="1"/>
      <c r="T318" s="1"/>
      <c r="U318" s="1"/>
      <c r="V318" s="4"/>
      <c r="W318" s="4"/>
      <c r="X318" s="4"/>
      <c r="Y318" s="4"/>
      <c r="Z318" s="4"/>
      <c r="AA318" s="4"/>
      <c r="AB318" s="1"/>
      <c r="AC318" s="1"/>
      <c r="AD318" s="1"/>
      <c r="AE318" s="1"/>
      <c r="AF318" s="1"/>
      <c r="AG318" s="1"/>
      <c r="AH318" s="1"/>
      <c r="AI318" s="1"/>
    </row>
    <row r="319" spans="1:35" s="2" customFormat="1" ht="11.5" x14ac:dyDescent="0.25">
      <c r="A319" s="1"/>
      <c r="B319" s="227"/>
      <c r="C319" s="227"/>
      <c r="D319" s="225"/>
      <c r="E319" s="225"/>
      <c r="F319" s="226"/>
      <c r="G319" s="166"/>
      <c r="H319" s="226"/>
      <c r="I319" s="166"/>
      <c r="J319" s="226"/>
      <c r="K319" s="166"/>
      <c r="L319" s="226"/>
      <c r="M319" s="166"/>
      <c r="N319" s="226"/>
      <c r="O319" s="166"/>
      <c r="P319" s="226"/>
      <c r="Q319" s="166"/>
      <c r="R319" s="226"/>
      <c r="S319" s="1"/>
      <c r="T319" s="1"/>
      <c r="U319" s="1"/>
      <c r="V319" s="4"/>
      <c r="W319" s="4"/>
      <c r="X319" s="4"/>
      <c r="Y319" s="4"/>
      <c r="Z319" s="4"/>
      <c r="AA319" s="4"/>
      <c r="AB319" s="1"/>
      <c r="AC319" s="1"/>
      <c r="AD319" s="1"/>
      <c r="AE319" s="1"/>
      <c r="AF319" s="1"/>
      <c r="AG319" s="1"/>
      <c r="AH319" s="1"/>
      <c r="AI319" s="1"/>
    </row>
    <row r="320" spans="1:35" s="2" customFormat="1" ht="11.5" x14ac:dyDescent="0.25">
      <c r="A320" s="1"/>
      <c r="B320" s="227"/>
      <c r="C320" s="227"/>
      <c r="D320" s="225"/>
      <c r="E320" s="225"/>
      <c r="F320" s="226"/>
      <c r="G320" s="166"/>
      <c r="H320" s="226"/>
      <c r="I320" s="166"/>
      <c r="J320" s="226"/>
      <c r="K320" s="166"/>
      <c r="L320" s="226"/>
      <c r="M320" s="166"/>
      <c r="N320" s="226"/>
      <c r="O320" s="166"/>
      <c r="P320" s="226"/>
      <c r="Q320" s="166"/>
      <c r="R320" s="226"/>
      <c r="S320" s="1"/>
      <c r="T320" s="1"/>
      <c r="U320" s="1"/>
      <c r="V320" s="4"/>
      <c r="W320" s="4"/>
      <c r="X320" s="4"/>
      <c r="Y320" s="4"/>
      <c r="Z320" s="4"/>
      <c r="AA320" s="4"/>
      <c r="AB320" s="1"/>
      <c r="AC320" s="1"/>
      <c r="AD320" s="1"/>
      <c r="AE320" s="1"/>
      <c r="AF320" s="1"/>
      <c r="AG320" s="1"/>
      <c r="AH320" s="1"/>
      <c r="AI320" s="1"/>
    </row>
    <row r="321" spans="1:35" s="2" customFormat="1" ht="11.5" x14ac:dyDescent="0.25">
      <c r="A321" s="1"/>
      <c r="B321" s="227"/>
      <c r="C321" s="227"/>
      <c r="D321" s="225"/>
      <c r="E321" s="225"/>
      <c r="F321" s="226"/>
      <c r="G321" s="166"/>
      <c r="H321" s="226"/>
      <c r="I321" s="166"/>
      <c r="J321" s="226"/>
      <c r="K321" s="166"/>
      <c r="L321" s="226"/>
      <c r="M321" s="166"/>
      <c r="N321" s="226"/>
      <c r="O321" s="166"/>
      <c r="P321" s="226"/>
      <c r="Q321" s="166"/>
      <c r="R321" s="226"/>
      <c r="S321" s="1"/>
      <c r="T321" s="1"/>
      <c r="U321" s="1"/>
      <c r="V321" s="4"/>
      <c r="W321" s="4"/>
      <c r="X321" s="4"/>
      <c r="Y321" s="4"/>
      <c r="Z321" s="4"/>
      <c r="AA321" s="4"/>
      <c r="AB321" s="1"/>
      <c r="AC321" s="1"/>
      <c r="AD321" s="1"/>
      <c r="AE321" s="1"/>
      <c r="AF321" s="1"/>
      <c r="AG321" s="1"/>
      <c r="AH321" s="1"/>
      <c r="AI321" s="1"/>
    </row>
    <row r="322" spans="1:35" s="2" customFormat="1" ht="11.5" x14ac:dyDescent="0.25">
      <c r="A322" s="1"/>
      <c r="B322" s="227"/>
      <c r="C322" s="227"/>
      <c r="D322" s="225"/>
      <c r="E322" s="225"/>
      <c r="F322" s="226"/>
      <c r="G322" s="166"/>
      <c r="H322" s="226"/>
      <c r="I322" s="166"/>
      <c r="J322" s="226"/>
      <c r="K322" s="166"/>
      <c r="L322" s="226"/>
      <c r="M322" s="166"/>
      <c r="N322" s="226"/>
      <c r="O322" s="166"/>
      <c r="P322" s="226"/>
      <c r="Q322" s="166"/>
      <c r="R322" s="226"/>
      <c r="S322" s="1"/>
      <c r="T322" s="1"/>
      <c r="U322" s="1"/>
      <c r="V322" s="4"/>
      <c r="W322" s="4"/>
      <c r="X322" s="4"/>
      <c r="Y322" s="4"/>
      <c r="Z322" s="4"/>
      <c r="AA322" s="4"/>
      <c r="AB322" s="1"/>
      <c r="AC322" s="1"/>
      <c r="AD322" s="1"/>
      <c r="AE322" s="1"/>
      <c r="AF322" s="1"/>
      <c r="AG322" s="1"/>
      <c r="AH322" s="1"/>
      <c r="AI322" s="1"/>
    </row>
    <row r="323" spans="1:35" s="2" customFormat="1" ht="11.5" x14ac:dyDescent="0.25">
      <c r="A323" s="1"/>
      <c r="B323" s="227"/>
      <c r="C323" s="227"/>
      <c r="D323" s="225"/>
      <c r="E323" s="225"/>
      <c r="F323" s="226"/>
      <c r="G323" s="166"/>
      <c r="H323" s="226"/>
      <c r="I323" s="166"/>
      <c r="J323" s="226"/>
      <c r="K323" s="166"/>
      <c r="L323" s="226"/>
      <c r="M323" s="166"/>
      <c r="N323" s="226"/>
      <c r="O323" s="166"/>
      <c r="P323" s="226"/>
      <c r="Q323" s="166"/>
      <c r="R323" s="226"/>
      <c r="S323" s="1"/>
      <c r="T323" s="1"/>
      <c r="U323" s="1"/>
      <c r="V323" s="4"/>
      <c r="W323" s="4"/>
      <c r="X323" s="4"/>
      <c r="Y323" s="4"/>
      <c r="Z323" s="4"/>
      <c r="AA323" s="4"/>
      <c r="AB323" s="1"/>
      <c r="AC323" s="1"/>
      <c r="AD323" s="1"/>
      <c r="AE323" s="1"/>
      <c r="AF323" s="1"/>
      <c r="AG323" s="1"/>
      <c r="AH323" s="1"/>
      <c r="AI323" s="1"/>
    </row>
    <row r="324" spans="1:35" s="2" customFormat="1" ht="11.5" x14ac:dyDescent="0.25">
      <c r="A324" s="1"/>
      <c r="B324" s="227"/>
      <c r="C324" s="227"/>
      <c r="D324" s="225"/>
      <c r="E324" s="225"/>
      <c r="F324" s="226"/>
      <c r="G324" s="166"/>
      <c r="H324" s="226"/>
      <c r="I324" s="166"/>
      <c r="J324" s="226"/>
      <c r="K324" s="166"/>
      <c r="L324" s="226"/>
      <c r="M324" s="166"/>
      <c r="N324" s="226"/>
      <c r="O324" s="166"/>
      <c r="P324" s="226"/>
      <c r="Q324" s="166"/>
      <c r="R324" s="226"/>
      <c r="S324" s="1"/>
      <c r="T324" s="1"/>
      <c r="U324" s="1"/>
      <c r="V324" s="4"/>
      <c r="W324" s="4"/>
      <c r="X324" s="4"/>
      <c r="Y324" s="4"/>
      <c r="Z324" s="4"/>
      <c r="AA324" s="4"/>
      <c r="AB324" s="1"/>
      <c r="AC324" s="1"/>
      <c r="AD324" s="1"/>
      <c r="AE324" s="1"/>
      <c r="AF324" s="1"/>
      <c r="AG324" s="1"/>
      <c r="AH324" s="1"/>
      <c r="AI324" s="1"/>
    </row>
    <row r="325" spans="1:35" s="2" customFormat="1" ht="11.5" x14ac:dyDescent="0.25">
      <c r="A325" s="1"/>
      <c r="B325" s="227"/>
      <c r="C325" s="227"/>
      <c r="D325" s="225"/>
      <c r="E325" s="225"/>
      <c r="F325" s="226"/>
      <c r="G325" s="166"/>
      <c r="H325" s="226"/>
      <c r="I325" s="166"/>
      <c r="J325" s="226"/>
      <c r="K325" s="166"/>
      <c r="L325" s="226"/>
      <c r="M325" s="166"/>
      <c r="N325" s="226"/>
      <c r="O325" s="166"/>
      <c r="P325" s="226"/>
      <c r="Q325" s="166"/>
      <c r="R325" s="226"/>
      <c r="S325" s="1"/>
      <c r="T325" s="1"/>
      <c r="U325" s="1"/>
      <c r="V325" s="4"/>
      <c r="W325" s="4"/>
      <c r="X325" s="4"/>
      <c r="Y325" s="4"/>
      <c r="Z325" s="4"/>
      <c r="AA325" s="4"/>
      <c r="AB325" s="1"/>
      <c r="AC325" s="1"/>
      <c r="AD325" s="1"/>
      <c r="AE325" s="1"/>
      <c r="AF325" s="1"/>
      <c r="AG325" s="1"/>
      <c r="AH325" s="1"/>
      <c r="AI325" s="1"/>
    </row>
    <row r="326" spans="1:35" s="2" customFormat="1" ht="11.5" x14ac:dyDescent="0.25">
      <c r="A326" s="1"/>
      <c r="B326" s="227"/>
      <c r="C326" s="227"/>
      <c r="D326" s="225"/>
      <c r="E326" s="225"/>
      <c r="F326" s="226"/>
      <c r="G326" s="166"/>
      <c r="H326" s="226"/>
      <c r="I326" s="166"/>
      <c r="J326" s="226"/>
      <c r="K326" s="166"/>
      <c r="L326" s="226"/>
      <c r="M326" s="166"/>
      <c r="N326" s="226"/>
      <c r="O326" s="166"/>
      <c r="P326" s="226"/>
      <c r="Q326" s="166"/>
      <c r="R326" s="226"/>
      <c r="S326" s="1"/>
      <c r="T326" s="1"/>
      <c r="U326" s="1"/>
      <c r="V326" s="4"/>
      <c r="W326" s="4"/>
      <c r="X326" s="4"/>
      <c r="Y326" s="4"/>
      <c r="Z326" s="4"/>
      <c r="AA326" s="4"/>
      <c r="AB326" s="1"/>
      <c r="AC326" s="1"/>
      <c r="AD326" s="1"/>
      <c r="AE326" s="1"/>
      <c r="AF326" s="1"/>
      <c r="AG326" s="1"/>
      <c r="AH326" s="1"/>
      <c r="AI326" s="1"/>
    </row>
    <row r="327" spans="1:35" s="2" customFormat="1" ht="11.5" x14ac:dyDescent="0.25">
      <c r="A327" s="1"/>
      <c r="B327" s="227"/>
      <c r="C327" s="227"/>
      <c r="D327" s="225"/>
      <c r="E327" s="225"/>
      <c r="F327" s="226"/>
      <c r="G327" s="166"/>
      <c r="H327" s="226"/>
      <c r="I327" s="166"/>
      <c r="J327" s="226"/>
      <c r="K327" s="166"/>
      <c r="L327" s="226"/>
      <c r="M327" s="166"/>
      <c r="N327" s="226"/>
      <c r="O327" s="166"/>
      <c r="P327" s="226"/>
      <c r="Q327" s="166"/>
      <c r="R327" s="226"/>
      <c r="S327" s="1"/>
      <c r="T327" s="1"/>
      <c r="U327" s="1"/>
      <c r="V327" s="4"/>
      <c r="W327" s="4"/>
      <c r="X327" s="4"/>
      <c r="Y327" s="4"/>
      <c r="Z327" s="4"/>
      <c r="AA327" s="4"/>
      <c r="AB327" s="1"/>
      <c r="AC327" s="1"/>
      <c r="AD327" s="1"/>
      <c r="AE327" s="1"/>
      <c r="AF327" s="1"/>
      <c r="AG327" s="1"/>
      <c r="AH327" s="1"/>
      <c r="AI327" s="1"/>
    </row>
    <row r="328" spans="1:35" s="2" customFormat="1" ht="11.5" x14ac:dyDescent="0.25">
      <c r="A328" s="1"/>
      <c r="B328" s="227"/>
      <c r="C328" s="227"/>
      <c r="D328" s="225"/>
      <c r="E328" s="225"/>
      <c r="F328" s="226"/>
      <c r="G328" s="166"/>
      <c r="H328" s="226"/>
      <c r="I328" s="166"/>
      <c r="J328" s="226"/>
      <c r="K328" s="166"/>
      <c r="L328" s="226"/>
      <c r="M328" s="166"/>
      <c r="N328" s="226"/>
      <c r="O328" s="166"/>
      <c r="P328" s="226"/>
      <c r="Q328" s="166"/>
      <c r="R328" s="226"/>
      <c r="S328" s="1"/>
      <c r="T328" s="1"/>
      <c r="U328" s="1"/>
      <c r="V328" s="4"/>
      <c r="W328" s="4"/>
      <c r="X328" s="4"/>
      <c r="Y328" s="4"/>
      <c r="Z328" s="4"/>
      <c r="AA328" s="4"/>
      <c r="AB328" s="1"/>
      <c r="AC328" s="1"/>
      <c r="AD328" s="1"/>
      <c r="AE328" s="1"/>
      <c r="AF328" s="1"/>
      <c r="AG328" s="1"/>
      <c r="AH328" s="1"/>
      <c r="AI328" s="1"/>
    </row>
    <row r="329" spans="1:35" s="2" customFormat="1" ht="11.5" x14ac:dyDescent="0.25">
      <c r="A329" s="1"/>
      <c r="B329" s="227"/>
      <c r="C329" s="227"/>
      <c r="D329" s="225"/>
      <c r="E329" s="225"/>
      <c r="F329" s="226"/>
      <c r="G329" s="166"/>
      <c r="H329" s="226"/>
      <c r="I329" s="166"/>
      <c r="J329" s="226"/>
      <c r="K329" s="166"/>
      <c r="L329" s="226"/>
      <c r="M329" s="166"/>
      <c r="N329" s="226"/>
      <c r="O329" s="166"/>
      <c r="P329" s="226"/>
      <c r="Q329" s="166"/>
      <c r="R329" s="226"/>
      <c r="S329" s="1"/>
      <c r="T329" s="1"/>
      <c r="U329" s="1"/>
      <c r="V329" s="4"/>
      <c r="W329" s="4"/>
      <c r="X329" s="4"/>
      <c r="Y329" s="4"/>
      <c r="Z329" s="4"/>
      <c r="AA329" s="4"/>
      <c r="AB329" s="1"/>
      <c r="AC329" s="1"/>
      <c r="AD329" s="1"/>
      <c r="AE329" s="1"/>
      <c r="AF329" s="1"/>
      <c r="AG329" s="1"/>
      <c r="AH329" s="1"/>
      <c r="AI329" s="1"/>
    </row>
    <row r="330" spans="1:35" s="2" customFormat="1" ht="11.5" x14ac:dyDescent="0.25">
      <c r="A330" s="1"/>
      <c r="B330" s="227"/>
      <c r="C330" s="227"/>
      <c r="D330" s="225"/>
      <c r="E330" s="225"/>
      <c r="F330" s="226"/>
      <c r="G330" s="166"/>
      <c r="H330" s="226"/>
      <c r="I330" s="166"/>
      <c r="J330" s="226"/>
      <c r="K330" s="166"/>
      <c r="L330" s="226"/>
      <c r="M330" s="166"/>
      <c r="N330" s="226"/>
      <c r="O330" s="166"/>
      <c r="P330" s="226"/>
      <c r="Q330" s="166"/>
      <c r="R330" s="226"/>
      <c r="S330" s="1"/>
      <c r="T330" s="1"/>
      <c r="U330" s="1"/>
      <c r="V330" s="4"/>
      <c r="W330" s="4"/>
      <c r="X330" s="4"/>
      <c r="Y330" s="4"/>
      <c r="Z330" s="4"/>
      <c r="AA330" s="4"/>
      <c r="AB330" s="1"/>
      <c r="AC330" s="1"/>
      <c r="AD330" s="1"/>
      <c r="AE330" s="1"/>
      <c r="AF330" s="1"/>
      <c r="AG330" s="1"/>
      <c r="AH330" s="1"/>
      <c r="AI330" s="1"/>
    </row>
    <row r="331" spans="1:35" s="2" customFormat="1" ht="11.5" x14ac:dyDescent="0.25">
      <c r="A331" s="1"/>
      <c r="B331" s="227"/>
      <c r="C331" s="227"/>
      <c r="D331" s="225"/>
      <c r="E331" s="225"/>
      <c r="F331" s="226"/>
      <c r="G331" s="166"/>
      <c r="H331" s="226"/>
      <c r="I331" s="166"/>
      <c r="J331" s="226"/>
      <c r="K331" s="166"/>
      <c r="L331" s="226"/>
      <c r="M331" s="166"/>
      <c r="N331" s="226"/>
      <c r="O331" s="166"/>
      <c r="P331" s="226"/>
      <c r="Q331" s="166"/>
      <c r="R331" s="226"/>
      <c r="S331" s="1"/>
      <c r="T331" s="1"/>
      <c r="U331" s="1"/>
      <c r="V331" s="4"/>
      <c r="W331" s="4"/>
      <c r="X331" s="4"/>
      <c r="Y331" s="4"/>
      <c r="Z331" s="4"/>
      <c r="AA331" s="4"/>
      <c r="AB331" s="1"/>
      <c r="AC331" s="1"/>
      <c r="AD331" s="1"/>
      <c r="AE331" s="1"/>
      <c r="AF331" s="1"/>
      <c r="AG331" s="1"/>
      <c r="AH331" s="1"/>
      <c r="AI331" s="1"/>
    </row>
    <row r="332" spans="1:35" s="2" customFormat="1" ht="11.5" x14ac:dyDescent="0.25">
      <c r="A332" s="1"/>
      <c r="B332" s="227"/>
      <c r="C332" s="227"/>
      <c r="D332" s="225"/>
      <c r="E332" s="225"/>
      <c r="F332" s="226"/>
      <c r="G332" s="166"/>
      <c r="H332" s="226"/>
      <c r="I332" s="166"/>
      <c r="J332" s="226"/>
      <c r="K332" s="166"/>
      <c r="L332" s="226"/>
      <c r="M332" s="166"/>
      <c r="N332" s="226"/>
      <c r="O332" s="166"/>
      <c r="P332" s="226"/>
      <c r="Q332" s="166"/>
      <c r="R332" s="226"/>
      <c r="S332" s="1"/>
      <c r="T332" s="1"/>
      <c r="U332" s="1"/>
      <c r="V332" s="4"/>
      <c r="W332" s="4"/>
      <c r="X332" s="4"/>
      <c r="Y332" s="4"/>
      <c r="Z332" s="4"/>
      <c r="AA332" s="4"/>
      <c r="AB332" s="1"/>
      <c r="AC332" s="1"/>
      <c r="AD332" s="1"/>
      <c r="AE332" s="1"/>
      <c r="AF332" s="1"/>
      <c r="AG332" s="1"/>
      <c r="AH332" s="1"/>
      <c r="AI332" s="1"/>
    </row>
    <row r="333" spans="1:35" s="2" customFormat="1" ht="11.5" x14ac:dyDescent="0.25">
      <c r="A333" s="1"/>
      <c r="B333" s="227"/>
      <c r="C333" s="227"/>
      <c r="D333" s="225"/>
      <c r="E333" s="225"/>
      <c r="F333" s="226"/>
      <c r="G333" s="166"/>
      <c r="H333" s="226"/>
      <c r="I333" s="166"/>
      <c r="J333" s="226"/>
      <c r="K333" s="166"/>
      <c r="L333" s="226"/>
      <c r="M333" s="166"/>
      <c r="N333" s="226"/>
      <c r="O333" s="166"/>
      <c r="P333" s="226"/>
      <c r="Q333" s="166"/>
      <c r="R333" s="226"/>
      <c r="S333" s="1"/>
      <c r="T333" s="1"/>
      <c r="U333" s="1"/>
      <c r="V333" s="4"/>
      <c r="W333" s="4"/>
      <c r="X333" s="4"/>
      <c r="Y333" s="4"/>
      <c r="Z333" s="4"/>
      <c r="AA333" s="4"/>
      <c r="AB333" s="1"/>
      <c r="AC333" s="1"/>
      <c r="AD333" s="1"/>
      <c r="AE333" s="1"/>
      <c r="AF333" s="1"/>
      <c r="AG333" s="1"/>
      <c r="AH333" s="1"/>
      <c r="AI333" s="1"/>
    </row>
    <row r="334" spans="1:35" s="2" customFormat="1" ht="11.5" x14ac:dyDescent="0.25">
      <c r="A334" s="1"/>
      <c r="B334" s="227"/>
      <c r="C334" s="227"/>
      <c r="D334" s="225"/>
      <c r="E334" s="225"/>
      <c r="F334" s="226"/>
      <c r="G334" s="166"/>
      <c r="H334" s="226"/>
      <c r="I334" s="166"/>
      <c r="J334" s="226"/>
      <c r="K334" s="166"/>
      <c r="L334" s="226"/>
      <c r="M334" s="166"/>
      <c r="N334" s="226"/>
      <c r="O334" s="166"/>
      <c r="P334" s="226"/>
      <c r="Q334" s="166"/>
      <c r="R334" s="226"/>
      <c r="S334" s="1"/>
      <c r="T334" s="1"/>
      <c r="U334" s="1"/>
      <c r="V334" s="4"/>
      <c r="W334" s="4"/>
      <c r="X334" s="4"/>
      <c r="Y334" s="4"/>
      <c r="Z334" s="4"/>
      <c r="AA334" s="4"/>
      <c r="AB334" s="1"/>
      <c r="AC334" s="1"/>
      <c r="AD334" s="1"/>
      <c r="AE334" s="1"/>
      <c r="AF334" s="1"/>
      <c r="AG334" s="1"/>
      <c r="AH334" s="1"/>
      <c r="AI334" s="1"/>
    </row>
    <row r="335" spans="1:35" s="2" customFormat="1" ht="11.5" x14ac:dyDescent="0.25">
      <c r="A335" s="1"/>
      <c r="B335" s="227"/>
      <c r="C335" s="227"/>
      <c r="D335" s="225"/>
      <c r="E335" s="225"/>
      <c r="F335" s="226"/>
      <c r="G335" s="166"/>
      <c r="H335" s="226"/>
      <c r="I335" s="166"/>
      <c r="J335" s="226"/>
      <c r="K335" s="166"/>
      <c r="L335" s="226"/>
      <c r="M335" s="166"/>
      <c r="N335" s="226"/>
      <c r="O335" s="166"/>
      <c r="P335" s="226"/>
      <c r="Q335" s="166"/>
      <c r="R335" s="226"/>
      <c r="S335" s="1"/>
      <c r="T335" s="1"/>
      <c r="U335" s="1"/>
      <c r="V335" s="4"/>
      <c r="W335" s="4"/>
      <c r="X335" s="4"/>
      <c r="Y335" s="4"/>
      <c r="Z335" s="4"/>
      <c r="AA335" s="4"/>
      <c r="AB335" s="1"/>
      <c r="AC335" s="1"/>
      <c r="AD335" s="1"/>
      <c r="AE335" s="1"/>
      <c r="AF335" s="1"/>
      <c r="AG335" s="1"/>
      <c r="AH335" s="1"/>
      <c r="AI335" s="1"/>
    </row>
    <row r="336" spans="1:35" s="2" customFormat="1" ht="11.5" x14ac:dyDescent="0.25">
      <c r="A336" s="1"/>
      <c r="B336" s="227"/>
      <c r="C336" s="227"/>
      <c r="D336" s="225"/>
      <c r="E336" s="225"/>
      <c r="F336" s="226"/>
      <c r="G336" s="166"/>
      <c r="H336" s="226"/>
      <c r="I336" s="166"/>
      <c r="J336" s="226"/>
      <c r="K336" s="166"/>
      <c r="L336" s="226"/>
      <c r="M336" s="166"/>
      <c r="N336" s="226"/>
      <c r="O336" s="166"/>
      <c r="P336" s="226"/>
      <c r="Q336" s="166"/>
      <c r="R336" s="226"/>
      <c r="S336" s="1"/>
      <c r="T336" s="1"/>
      <c r="U336" s="1"/>
      <c r="V336" s="4"/>
      <c r="W336" s="4"/>
      <c r="X336" s="4"/>
      <c r="Y336" s="4"/>
      <c r="Z336" s="4"/>
      <c r="AA336" s="4"/>
      <c r="AB336" s="1"/>
      <c r="AC336" s="1"/>
      <c r="AD336" s="1"/>
      <c r="AE336" s="1"/>
      <c r="AF336" s="1"/>
      <c r="AG336" s="1"/>
      <c r="AH336" s="1"/>
      <c r="AI336" s="1"/>
    </row>
    <row r="337" spans="1:35" s="2" customFormat="1" ht="11.5" x14ac:dyDescent="0.25">
      <c r="A337" s="1"/>
      <c r="B337" s="227"/>
      <c r="C337" s="227"/>
      <c r="D337" s="225"/>
      <c r="E337" s="225"/>
      <c r="F337" s="226"/>
      <c r="G337" s="166"/>
      <c r="H337" s="226"/>
      <c r="I337" s="166"/>
      <c r="J337" s="226"/>
      <c r="K337" s="166"/>
      <c r="L337" s="226"/>
      <c r="M337" s="166"/>
      <c r="N337" s="226"/>
      <c r="O337" s="166"/>
      <c r="P337" s="226"/>
      <c r="Q337" s="166"/>
      <c r="R337" s="226"/>
      <c r="S337" s="1"/>
      <c r="T337" s="1"/>
      <c r="U337" s="1"/>
      <c r="V337" s="4"/>
      <c r="W337" s="4"/>
      <c r="X337" s="4"/>
      <c r="Y337" s="4"/>
      <c r="Z337" s="4"/>
      <c r="AA337" s="4"/>
      <c r="AB337" s="1"/>
      <c r="AC337" s="1"/>
      <c r="AD337" s="1"/>
      <c r="AE337" s="1"/>
      <c r="AF337" s="1"/>
      <c r="AG337" s="1"/>
      <c r="AH337" s="1"/>
      <c r="AI337" s="1"/>
    </row>
    <row r="338" spans="1:35" s="2" customFormat="1" ht="11.5" x14ac:dyDescent="0.25">
      <c r="A338" s="1"/>
      <c r="B338" s="227"/>
      <c r="C338" s="227"/>
      <c r="D338" s="225"/>
      <c r="E338" s="225"/>
      <c r="F338" s="226"/>
      <c r="G338" s="166"/>
      <c r="H338" s="226"/>
      <c r="I338" s="166"/>
      <c r="J338" s="226"/>
      <c r="K338" s="166"/>
      <c r="L338" s="226"/>
      <c r="M338" s="166"/>
      <c r="N338" s="226"/>
      <c r="O338" s="166"/>
      <c r="P338" s="226"/>
      <c r="Q338" s="166"/>
      <c r="R338" s="226"/>
      <c r="S338" s="1"/>
      <c r="T338" s="1"/>
      <c r="U338" s="1"/>
      <c r="V338" s="4"/>
      <c r="W338" s="4"/>
      <c r="X338" s="4"/>
      <c r="Y338" s="4"/>
      <c r="Z338" s="4"/>
      <c r="AA338" s="4"/>
      <c r="AB338" s="1"/>
      <c r="AC338" s="1"/>
      <c r="AD338" s="1"/>
      <c r="AE338" s="1"/>
      <c r="AF338" s="1"/>
      <c r="AG338" s="1"/>
      <c r="AH338" s="1"/>
      <c r="AI338" s="1"/>
    </row>
    <row r="339" spans="1:35" s="2" customFormat="1" ht="11.5" x14ac:dyDescent="0.25">
      <c r="A339" s="1"/>
      <c r="B339" s="227"/>
      <c r="C339" s="227"/>
      <c r="D339" s="225"/>
      <c r="E339" s="225"/>
      <c r="F339" s="226"/>
      <c r="G339" s="166"/>
      <c r="H339" s="226"/>
      <c r="I339" s="166"/>
      <c r="J339" s="226"/>
      <c r="K339" s="166"/>
      <c r="L339" s="226"/>
      <c r="M339" s="166"/>
      <c r="N339" s="226"/>
      <c r="O339" s="166"/>
      <c r="P339" s="226"/>
      <c r="Q339" s="166"/>
      <c r="R339" s="226"/>
      <c r="S339" s="1"/>
      <c r="T339" s="1"/>
      <c r="U339" s="1"/>
      <c r="V339" s="4"/>
      <c r="W339" s="4"/>
      <c r="X339" s="4"/>
      <c r="Y339" s="4"/>
      <c r="Z339" s="4"/>
      <c r="AA339" s="4"/>
      <c r="AB339" s="1"/>
      <c r="AC339" s="1"/>
      <c r="AD339" s="1"/>
      <c r="AE339" s="1"/>
      <c r="AF339" s="1"/>
      <c r="AG339" s="1"/>
      <c r="AH339" s="1"/>
      <c r="AI339" s="1"/>
    </row>
    <row r="340" spans="1:35" s="2" customFormat="1" ht="11.5" x14ac:dyDescent="0.25">
      <c r="A340" s="1"/>
      <c r="B340" s="227"/>
      <c r="C340" s="227"/>
      <c r="D340" s="225"/>
      <c r="E340" s="225"/>
      <c r="F340" s="226"/>
      <c r="G340" s="166"/>
      <c r="H340" s="226"/>
      <c r="I340" s="166"/>
      <c r="J340" s="226"/>
      <c r="K340" s="166"/>
      <c r="L340" s="226"/>
      <c r="M340" s="166"/>
      <c r="N340" s="226"/>
      <c r="O340" s="166"/>
      <c r="P340" s="226"/>
      <c r="Q340" s="166"/>
      <c r="R340" s="226"/>
      <c r="S340" s="1"/>
      <c r="T340" s="1"/>
      <c r="U340" s="1"/>
      <c r="V340" s="4"/>
      <c r="W340" s="4"/>
      <c r="X340" s="4"/>
      <c r="Y340" s="4"/>
      <c r="Z340" s="4"/>
      <c r="AA340" s="4"/>
      <c r="AB340" s="1"/>
      <c r="AC340" s="1"/>
      <c r="AD340" s="1"/>
      <c r="AE340" s="1"/>
      <c r="AF340" s="1"/>
      <c r="AG340" s="1"/>
      <c r="AH340" s="1"/>
      <c r="AI340" s="1"/>
    </row>
    <row r="341" spans="1:35" s="2" customFormat="1" ht="11.5" x14ac:dyDescent="0.25">
      <c r="A341" s="1"/>
      <c r="B341" s="227"/>
      <c r="C341" s="227"/>
      <c r="D341" s="225"/>
      <c r="E341" s="225"/>
      <c r="F341" s="226"/>
      <c r="G341" s="166"/>
      <c r="H341" s="226"/>
      <c r="I341" s="166"/>
      <c r="J341" s="226"/>
      <c r="K341" s="166"/>
      <c r="L341" s="226"/>
      <c r="M341" s="166"/>
      <c r="N341" s="226"/>
      <c r="O341" s="166"/>
      <c r="P341" s="226"/>
      <c r="Q341" s="166"/>
      <c r="R341" s="226"/>
      <c r="S341" s="1"/>
      <c r="T341" s="1"/>
      <c r="U341" s="1"/>
      <c r="V341" s="4"/>
      <c r="W341" s="4"/>
      <c r="X341" s="4"/>
      <c r="Y341" s="4"/>
      <c r="Z341" s="4"/>
      <c r="AA341" s="4"/>
      <c r="AB341" s="1"/>
      <c r="AC341" s="1"/>
      <c r="AD341" s="1"/>
      <c r="AE341" s="1"/>
      <c r="AF341" s="1"/>
      <c r="AG341" s="1"/>
      <c r="AH341" s="1"/>
      <c r="AI341" s="1"/>
    </row>
    <row r="342" spans="1:35" s="2" customFormat="1" ht="11.5" x14ac:dyDescent="0.25">
      <c r="A342" s="1"/>
      <c r="B342" s="227"/>
      <c r="C342" s="227"/>
      <c r="D342" s="225"/>
      <c r="E342" s="225"/>
      <c r="F342" s="226"/>
      <c r="G342" s="166"/>
      <c r="H342" s="226"/>
      <c r="I342" s="166"/>
      <c r="J342" s="226"/>
      <c r="K342" s="166"/>
      <c r="L342" s="226"/>
      <c r="M342" s="166"/>
      <c r="N342" s="226"/>
      <c r="O342" s="166"/>
      <c r="P342" s="226"/>
      <c r="Q342" s="166"/>
      <c r="R342" s="226"/>
      <c r="S342" s="1"/>
      <c r="T342" s="1"/>
      <c r="U342" s="1"/>
      <c r="V342" s="4"/>
      <c r="W342" s="4"/>
      <c r="X342" s="4"/>
      <c r="Y342" s="4"/>
      <c r="Z342" s="4"/>
      <c r="AA342" s="4"/>
      <c r="AB342" s="1"/>
      <c r="AC342" s="1"/>
      <c r="AD342" s="1"/>
      <c r="AE342" s="1"/>
      <c r="AF342" s="1"/>
      <c r="AG342" s="1"/>
      <c r="AH342" s="1"/>
      <c r="AI342" s="1"/>
    </row>
    <row r="343" spans="1:35" s="2" customFormat="1" ht="11.5" x14ac:dyDescent="0.25">
      <c r="A343" s="1"/>
      <c r="B343" s="227"/>
      <c r="C343" s="227"/>
      <c r="D343" s="225"/>
      <c r="E343" s="225"/>
      <c r="F343" s="226"/>
      <c r="G343" s="166"/>
      <c r="H343" s="226"/>
      <c r="I343" s="166"/>
      <c r="J343" s="226"/>
      <c r="K343" s="166"/>
      <c r="L343" s="226"/>
      <c r="M343" s="166"/>
      <c r="N343" s="226"/>
      <c r="O343" s="166"/>
      <c r="P343" s="226"/>
      <c r="Q343" s="166"/>
      <c r="R343" s="226"/>
      <c r="S343" s="1"/>
      <c r="T343" s="1"/>
      <c r="U343" s="1"/>
      <c r="V343" s="4"/>
      <c r="W343" s="4"/>
      <c r="X343" s="4"/>
      <c r="Y343" s="4"/>
      <c r="Z343" s="4"/>
      <c r="AA343" s="4"/>
      <c r="AB343" s="1"/>
      <c r="AC343" s="1"/>
      <c r="AD343" s="1"/>
      <c r="AE343" s="1"/>
      <c r="AF343" s="1"/>
      <c r="AG343" s="1"/>
      <c r="AH343" s="1"/>
      <c r="AI343" s="1"/>
    </row>
    <row r="344" spans="1:35" s="2" customFormat="1" ht="11.5" x14ac:dyDescent="0.25">
      <c r="A344" s="1"/>
      <c r="B344" s="227"/>
      <c r="C344" s="227"/>
      <c r="D344" s="225"/>
      <c r="E344" s="225"/>
      <c r="F344" s="226"/>
      <c r="G344" s="166"/>
      <c r="H344" s="226"/>
      <c r="I344" s="166"/>
      <c r="J344" s="226"/>
      <c r="K344" s="166"/>
      <c r="L344" s="226"/>
      <c r="M344" s="166"/>
      <c r="N344" s="226"/>
      <c r="O344" s="166"/>
      <c r="P344" s="226"/>
      <c r="Q344" s="166"/>
      <c r="R344" s="226"/>
      <c r="S344" s="1"/>
      <c r="T344" s="1"/>
      <c r="U344" s="1"/>
      <c r="V344" s="4"/>
      <c r="W344" s="4"/>
      <c r="X344" s="4"/>
      <c r="Y344" s="4"/>
      <c r="Z344" s="4"/>
      <c r="AA344" s="4"/>
      <c r="AB344" s="1"/>
      <c r="AC344" s="1"/>
      <c r="AD344" s="1"/>
      <c r="AE344" s="1"/>
      <c r="AF344" s="1"/>
      <c r="AG344" s="1"/>
      <c r="AH344" s="1"/>
      <c r="AI344" s="1"/>
    </row>
    <row r="345" spans="1:35" s="2" customFormat="1" ht="11.5" x14ac:dyDescent="0.25">
      <c r="A345" s="1"/>
      <c r="B345" s="227"/>
      <c r="C345" s="227"/>
      <c r="D345" s="225"/>
      <c r="E345" s="225"/>
      <c r="F345" s="226"/>
      <c r="G345" s="166"/>
      <c r="H345" s="226"/>
      <c r="I345" s="166"/>
      <c r="J345" s="226"/>
      <c r="K345" s="166"/>
      <c r="L345" s="226"/>
      <c r="M345" s="166"/>
      <c r="N345" s="226"/>
      <c r="O345" s="166"/>
      <c r="P345" s="226"/>
      <c r="Q345" s="166"/>
      <c r="R345" s="226"/>
      <c r="S345" s="1"/>
      <c r="T345" s="1"/>
      <c r="U345" s="1"/>
      <c r="V345" s="4"/>
      <c r="W345" s="4"/>
      <c r="X345" s="4"/>
      <c r="Y345" s="4"/>
      <c r="Z345" s="4"/>
      <c r="AA345" s="4"/>
      <c r="AB345" s="1"/>
      <c r="AC345" s="1"/>
      <c r="AD345" s="1"/>
      <c r="AE345" s="1"/>
      <c r="AF345" s="1"/>
      <c r="AG345" s="1"/>
      <c r="AH345" s="1"/>
      <c r="AI345" s="1"/>
    </row>
    <row r="346" spans="1:35" s="2" customFormat="1" ht="11.5" x14ac:dyDescent="0.25">
      <c r="A346" s="1"/>
      <c r="B346" s="227"/>
      <c r="C346" s="227"/>
      <c r="D346" s="225"/>
      <c r="E346" s="225"/>
      <c r="F346" s="226"/>
      <c r="G346" s="166"/>
      <c r="H346" s="226"/>
      <c r="I346" s="166"/>
      <c r="J346" s="226"/>
      <c r="K346" s="166"/>
      <c r="L346" s="226"/>
      <c r="M346" s="166"/>
      <c r="N346" s="226"/>
      <c r="O346" s="166"/>
      <c r="P346" s="226"/>
      <c r="Q346" s="166"/>
      <c r="R346" s="226"/>
      <c r="S346" s="1"/>
      <c r="T346" s="1"/>
      <c r="U346" s="1"/>
      <c r="V346" s="4"/>
      <c r="W346" s="4"/>
      <c r="X346" s="4"/>
      <c r="Y346" s="4"/>
      <c r="Z346" s="4"/>
      <c r="AA346" s="4"/>
      <c r="AB346" s="1"/>
      <c r="AC346" s="1"/>
      <c r="AD346" s="1"/>
      <c r="AE346" s="1"/>
      <c r="AF346" s="1"/>
      <c r="AG346" s="1"/>
      <c r="AH346" s="1"/>
      <c r="AI346" s="1"/>
    </row>
    <row r="347" spans="1:35" s="2" customFormat="1" ht="11.5" x14ac:dyDescent="0.25">
      <c r="A347" s="1"/>
      <c r="B347" s="227"/>
      <c r="C347" s="227"/>
      <c r="D347" s="225"/>
      <c r="E347" s="225"/>
      <c r="F347" s="226"/>
      <c r="G347" s="166"/>
      <c r="H347" s="226"/>
      <c r="I347" s="166"/>
      <c r="J347" s="226"/>
      <c r="K347" s="166"/>
      <c r="L347" s="226"/>
      <c r="M347" s="166"/>
      <c r="N347" s="226"/>
      <c r="O347" s="166"/>
      <c r="P347" s="226"/>
      <c r="Q347" s="166"/>
      <c r="R347" s="226"/>
      <c r="S347" s="1"/>
      <c r="T347" s="1"/>
      <c r="U347" s="1"/>
      <c r="V347" s="4"/>
      <c r="W347" s="4"/>
      <c r="X347" s="4"/>
      <c r="Y347" s="4"/>
      <c r="Z347" s="4"/>
      <c r="AA347" s="4"/>
      <c r="AB347" s="1"/>
      <c r="AC347" s="1"/>
      <c r="AD347" s="1"/>
      <c r="AE347" s="1"/>
      <c r="AF347" s="1"/>
      <c r="AG347" s="1"/>
      <c r="AH347" s="1"/>
      <c r="AI347" s="1"/>
    </row>
    <row r="348" spans="1:35" s="2" customFormat="1" ht="11.5" x14ac:dyDescent="0.25">
      <c r="A348" s="1"/>
      <c r="B348" s="227"/>
      <c r="C348" s="227"/>
      <c r="D348" s="225"/>
      <c r="E348" s="225"/>
      <c r="F348" s="226"/>
      <c r="G348" s="166"/>
      <c r="H348" s="226"/>
      <c r="I348" s="166"/>
      <c r="J348" s="226"/>
      <c r="K348" s="166"/>
      <c r="L348" s="226"/>
      <c r="M348" s="166"/>
      <c r="N348" s="226"/>
      <c r="O348" s="166"/>
      <c r="P348" s="226"/>
      <c r="Q348" s="166"/>
      <c r="R348" s="226"/>
      <c r="S348" s="1"/>
      <c r="T348" s="1"/>
      <c r="U348" s="1"/>
      <c r="V348" s="4"/>
      <c r="W348" s="4"/>
      <c r="X348" s="4"/>
      <c r="Y348" s="4"/>
      <c r="Z348" s="4"/>
      <c r="AA348" s="4"/>
      <c r="AB348" s="1"/>
      <c r="AC348" s="1"/>
      <c r="AD348" s="1"/>
      <c r="AE348" s="1"/>
      <c r="AF348" s="1"/>
      <c r="AG348" s="1"/>
      <c r="AH348" s="1"/>
      <c r="AI348" s="1"/>
    </row>
    <row r="349" spans="1:35" s="2" customFormat="1" ht="11.5" x14ac:dyDescent="0.25">
      <c r="A349" s="1"/>
      <c r="B349" s="227"/>
      <c r="C349" s="227"/>
      <c r="D349" s="225"/>
      <c r="E349" s="225"/>
      <c r="F349" s="226"/>
      <c r="G349" s="166"/>
      <c r="H349" s="226"/>
      <c r="I349" s="166"/>
      <c r="J349" s="226"/>
      <c r="K349" s="166"/>
      <c r="L349" s="226"/>
      <c r="M349" s="166"/>
      <c r="N349" s="226"/>
      <c r="O349" s="166"/>
      <c r="P349" s="226"/>
      <c r="Q349" s="166"/>
      <c r="R349" s="226"/>
      <c r="S349" s="1"/>
      <c r="T349" s="1"/>
      <c r="U349" s="1"/>
      <c r="V349" s="4"/>
      <c r="W349" s="4"/>
      <c r="X349" s="4"/>
      <c r="Y349" s="4"/>
      <c r="Z349" s="4"/>
      <c r="AA349" s="4"/>
      <c r="AB349" s="1"/>
      <c r="AC349" s="1"/>
      <c r="AD349" s="1"/>
      <c r="AE349" s="1"/>
      <c r="AF349" s="1"/>
      <c r="AG349" s="1"/>
      <c r="AH349" s="1"/>
      <c r="AI349" s="1"/>
    </row>
    <row r="350" spans="1:35" s="2" customFormat="1" ht="11.5" x14ac:dyDescent="0.25">
      <c r="A350" s="1"/>
      <c r="B350" s="227"/>
      <c r="C350" s="227"/>
      <c r="D350" s="225"/>
      <c r="E350" s="225"/>
      <c r="F350" s="226"/>
      <c r="G350" s="166"/>
      <c r="H350" s="226"/>
      <c r="I350" s="166"/>
      <c r="J350" s="226"/>
      <c r="K350" s="166"/>
      <c r="L350" s="226"/>
      <c r="M350" s="166"/>
      <c r="N350" s="226"/>
      <c r="O350" s="166"/>
      <c r="P350" s="226"/>
      <c r="Q350" s="166"/>
      <c r="R350" s="226"/>
      <c r="S350" s="1"/>
      <c r="T350" s="1"/>
      <c r="U350" s="1"/>
      <c r="V350" s="4"/>
      <c r="W350" s="4"/>
      <c r="X350" s="4"/>
      <c r="Y350" s="4"/>
      <c r="Z350" s="4"/>
      <c r="AA350" s="4"/>
      <c r="AB350" s="1"/>
      <c r="AC350" s="1"/>
      <c r="AD350" s="1"/>
      <c r="AE350" s="1"/>
      <c r="AF350" s="1"/>
      <c r="AG350" s="1"/>
      <c r="AH350" s="1"/>
      <c r="AI350" s="1"/>
    </row>
    <row r="351" spans="1:35" s="2" customFormat="1" ht="11.5" x14ac:dyDescent="0.25">
      <c r="A351" s="1"/>
      <c r="B351" s="227"/>
      <c r="C351" s="227"/>
      <c r="D351" s="225"/>
      <c r="E351" s="225"/>
      <c r="F351" s="226"/>
      <c r="G351" s="166"/>
      <c r="H351" s="226"/>
      <c r="I351" s="166"/>
      <c r="J351" s="226"/>
      <c r="K351" s="166"/>
      <c r="L351" s="226"/>
      <c r="M351" s="166"/>
      <c r="N351" s="226"/>
      <c r="O351" s="166"/>
      <c r="P351" s="226"/>
      <c r="Q351" s="166"/>
      <c r="R351" s="226"/>
      <c r="S351" s="1"/>
      <c r="T351" s="1"/>
      <c r="U351" s="1"/>
      <c r="V351" s="4"/>
      <c r="W351" s="4"/>
      <c r="X351" s="4"/>
      <c r="Y351" s="4"/>
      <c r="Z351" s="4"/>
      <c r="AA351" s="4"/>
      <c r="AB351" s="1"/>
      <c r="AC351" s="1"/>
      <c r="AD351" s="1"/>
      <c r="AE351" s="1"/>
      <c r="AF351" s="1"/>
      <c r="AG351" s="1"/>
      <c r="AH351" s="1"/>
      <c r="AI351" s="1"/>
    </row>
    <row r="352" spans="1:35" s="2" customFormat="1" ht="11.5" x14ac:dyDescent="0.25">
      <c r="A352" s="1"/>
      <c r="B352" s="227"/>
      <c r="C352" s="227"/>
      <c r="D352" s="225"/>
      <c r="E352" s="225"/>
      <c r="F352" s="226"/>
      <c r="G352" s="166"/>
      <c r="H352" s="226"/>
      <c r="I352" s="166"/>
      <c r="J352" s="226"/>
      <c r="K352" s="166"/>
      <c r="L352" s="226"/>
      <c r="M352" s="166"/>
      <c r="N352" s="226"/>
      <c r="O352" s="166"/>
      <c r="P352" s="226"/>
      <c r="Q352" s="166"/>
      <c r="R352" s="226"/>
      <c r="S352" s="1"/>
      <c r="T352" s="1"/>
      <c r="U352" s="1"/>
      <c r="V352" s="4"/>
      <c r="W352" s="4"/>
      <c r="X352" s="4"/>
      <c r="Y352" s="4"/>
      <c r="Z352" s="4"/>
      <c r="AA352" s="4"/>
      <c r="AB352" s="1"/>
      <c r="AC352" s="1"/>
      <c r="AD352" s="1"/>
      <c r="AE352" s="1"/>
      <c r="AF352" s="1"/>
      <c r="AG352" s="1"/>
      <c r="AH352" s="1"/>
      <c r="AI352" s="1"/>
    </row>
    <row r="353" spans="1:35" s="2" customFormat="1" ht="11.5" x14ac:dyDescent="0.25">
      <c r="A353" s="1"/>
      <c r="B353" s="227"/>
      <c r="C353" s="227"/>
      <c r="D353" s="225"/>
      <c r="E353" s="225"/>
      <c r="F353" s="226"/>
      <c r="G353" s="166"/>
      <c r="H353" s="226"/>
      <c r="I353" s="166"/>
      <c r="J353" s="226"/>
      <c r="K353" s="166"/>
      <c r="L353" s="226"/>
      <c r="M353" s="166"/>
      <c r="N353" s="226"/>
      <c r="O353" s="166"/>
      <c r="P353" s="226"/>
      <c r="Q353" s="166"/>
      <c r="R353" s="226"/>
      <c r="S353" s="1"/>
      <c r="T353" s="1"/>
      <c r="U353" s="1"/>
      <c r="V353" s="4"/>
      <c r="W353" s="4"/>
      <c r="X353" s="4"/>
      <c r="Y353" s="4"/>
      <c r="Z353" s="4"/>
      <c r="AA353" s="4"/>
      <c r="AB353" s="1"/>
      <c r="AC353" s="1"/>
      <c r="AD353" s="1"/>
      <c r="AE353" s="1"/>
      <c r="AF353" s="1"/>
      <c r="AG353" s="1"/>
      <c r="AH353" s="1"/>
      <c r="AI353" s="1"/>
    </row>
    <row r="354" spans="1:35" s="2" customFormat="1" ht="11.5" x14ac:dyDescent="0.25">
      <c r="A354" s="1"/>
      <c r="B354" s="227"/>
      <c r="C354" s="227"/>
      <c r="D354" s="225"/>
      <c r="E354" s="225"/>
      <c r="F354" s="226"/>
      <c r="G354" s="166"/>
      <c r="H354" s="226"/>
      <c r="I354" s="166"/>
      <c r="J354" s="226"/>
      <c r="K354" s="166"/>
      <c r="L354" s="226"/>
      <c r="M354" s="166"/>
      <c r="N354" s="226"/>
      <c r="O354" s="166"/>
      <c r="P354" s="226"/>
      <c r="Q354" s="166"/>
      <c r="R354" s="226"/>
      <c r="S354" s="1"/>
      <c r="T354" s="1"/>
      <c r="U354" s="1"/>
      <c r="V354" s="4"/>
      <c r="W354" s="4"/>
      <c r="X354" s="4"/>
      <c r="Y354" s="4"/>
      <c r="Z354" s="4"/>
      <c r="AA354" s="4"/>
      <c r="AB354" s="1"/>
      <c r="AC354" s="1"/>
      <c r="AD354" s="1"/>
      <c r="AE354" s="1"/>
      <c r="AF354" s="1"/>
      <c r="AG354" s="1"/>
      <c r="AH354" s="1"/>
      <c r="AI354" s="1"/>
    </row>
    <row r="355" spans="1:35" s="2" customFormat="1" ht="11.5" x14ac:dyDescent="0.25">
      <c r="A355" s="1"/>
      <c r="B355" s="227"/>
      <c r="C355" s="227"/>
      <c r="D355" s="225"/>
      <c r="E355" s="225"/>
      <c r="F355" s="226"/>
      <c r="G355" s="166"/>
      <c r="H355" s="226"/>
      <c r="I355" s="166"/>
      <c r="J355" s="226"/>
      <c r="K355" s="166"/>
      <c r="L355" s="226"/>
      <c r="M355" s="166"/>
      <c r="N355" s="226"/>
      <c r="O355" s="166"/>
      <c r="P355" s="226"/>
      <c r="Q355" s="166"/>
      <c r="R355" s="226"/>
      <c r="S355" s="1"/>
      <c r="T355" s="1"/>
      <c r="U355" s="1"/>
      <c r="V355" s="4"/>
      <c r="W355" s="4"/>
      <c r="X355" s="4"/>
      <c r="Y355" s="4"/>
      <c r="Z355" s="4"/>
      <c r="AA355" s="4"/>
      <c r="AB355" s="1"/>
      <c r="AC355" s="1"/>
      <c r="AD355" s="1"/>
      <c r="AE355" s="1"/>
      <c r="AF355" s="1"/>
      <c r="AG355" s="1"/>
      <c r="AH355" s="1"/>
      <c r="AI355" s="1"/>
    </row>
    <row r="356" spans="1:35" s="2" customFormat="1" ht="11.5" x14ac:dyDescent="0.25">
      <c r="A356" s="1"/>
      <c r="B356" s="227"/>
      <c r="C356" s="227"/>
      <c r="D356" s="225"/>
      <c r="E356" s="225"/>
      <c r="F356" s="226"/>
      <c r="G356" s="166"/>
      <c r="H356" s="226"/>
      <c r="I356" s="166"/>
      <c r="J356" s="226"/>
      <c r="K356" s="166"/>
      <c r="L356" s="226"/>
      <c r="M356" s="166"/>
      <c r="N356" s="226"/>
      <c r="O356" s="166"/>
      <c r="P356" s="226"/>
      <c r="Q356" s="166"/>
      <c r="R356" s="226"/>
      <c r="S356" s="1"/>
      <c r="T356" s="1"/>
      <c r="U356" s="1"/>
      <c r="V356" s="4"/>
      <c r="W356" s="4"/>
      <c r="X356" s="4"/>
      <c r="Y356" s="4"/>
      <c r="Z356" s="4"/>
      <c r="AA356" s="4"/>
      <c r="AB356" s="1"/>
      <c r="AC356" s="1"/>
      <c r="AD356" s="1"/>
      <c r="AE356" s="1"/>
      <c r="AF356" s="1"/>
      <c r="AG356" s="1"/>
      <c r="AH356" s="1"/>
      <c r="AI356" s="1"/>
    </row>
    <row r="357" spans="1:35" s="2" customFormat="1" ht="11.5" x14ac:dyDescent="0.25">
      <c r="A357" s="1"/>
      <c r="B357" s="227"/>
      <c r="C357" s="227"/>
      <c r="D357" s="225"/>
      <c r="E357" s="225"/>
      <c r="F357" s="226"/>
      <c r="G357" s="166"/>
      <c r="H357" s="226"/>
      <c r="I357" s="166"/>
      <c r="J357" s="226"/>
      <c r="K357" s="166"/>
      <c r="L357" s="226"/>
      <c r="M357" s="166"/>
      <c r="N357" s="226"/>
      <c r="O357" s="166"/>
      <c r="P357" s="226"/>
      <c r="Q357" s="166"/>
      <c r="R357" s="226"/>
      <c r="S357" s="1"/>
      <c r="T357" s="1"/>
      <c r="U357" s="1"/>
      <c r="V357" s="4"/>
      <c r="W357" s="4"/>
      <c r="X357" s="4"/>
      <c r="Y357" s="4"/>
      <c r="Z357" s="4"/>
      <c r="AA357" s="4"/>
      <c r="AB357" s="1"/>
      <c r="AC357" s="1"/>
      <c r="AD357" s="1"/>
      <c r="AE357" s="1"/>
      <c r="AF357" s="1"/>
      <c r="AG357" s="1"/>
      <c r="AH357" s="1"/>
      <c r="AI357" s="1"/>
    </row>
    <row r="358" spans="1:35" s="2" customFormat="1" ht="11.5" x14ac:dyDescent="0.25">
      <c r="A358" s="1"/>
      <c r="B358" s="227"/>
      <c r="C358" s="227"/>
      <c r="D358" s="225"/>
      <c r="E358" s="225"/>
      <c r="F358" s="226"/>
      <c r="G358" s="166"/>
      <c r="H358" s="226"/>
      <c r="I358" s="166"/>
      <c r="J358" s="226"/>
      <c r="K358" s="166"/>
      <c r="L358" s="226"/>
      <c r="M358" s="166"/>
      <c r="N358" s="226"/>
      <c r="O358" s="166"/>
      <c r="P358" s="226"/>
      <c r="Q358" s="166"/>
      <c r="R358" s="226"/>
      <c r="S358" s="1"/>
      <c r="T358" s="1"/>
      <c r="U358" s="1"/>
      <c r="V358" s="4"/>
      <c r="W358" s="4"/>
      <c r="X358" s="4"/>
      <c r="Y358" s="4"/>
      <c r="Z358" s="4"/>
      <c r="AA358" s="4"/>
      <c r="AB358" s="1"/>
      <c r="AC358" s="1"/>
      <c r="AD358" s="1"/>
      <c r="AE358" s="1"/>
      <c r="AF358" s="1"/>
      <c r="AG358" s="1"/>
      <c r="AH358" s="1"/>
      <c r="AI358" s="1"/>
    </row>
    <row r="359" spans="1:35" s="2" customFormat="1" ht="11.5" x14ac:dyDescent="0.25">
      <c r="A359" s="1"/>
      <c r="B359" s="227"/>
      <c r="C359" s="227"/>
      <c r="D359" s="225"/>
      <c r="E359" s="225"/>
      <c r="F359" s="226"/>
      <c r="G359" s="166"/>
      <c r="H359" s="226"/>
      <c r="I359" s="166"/>
      <c r="J359" s="226"/>
      <c r="K359" s="166"/>
      <c r="L359" s="226"/>
      <c r="M359" s="166"/>
      <c r="N359" s="226"/>
      <c r="O359" s="166"/>
      <c r="P359" s="226"/>
      <c r="Q359" s="166"/>
      <c r="R359" s="226"/>
      <c r="S359" s="1"/>
      <c r="T359" s="1"/>
      <c r="U359" s="1"/>
      <c r="V359" s="4"/>
      <c r="W359" s="4"/>
      <c r="X359" s="4"/>
      <c r="Y359" s="4"/>
      <c r="Z359" s="4"/>
      <c r="AA359" s="4"/>
      <c r="AB359" s="1"/>
      <c r="AC359" s="1"/>
      <c r="AD359" s="1"/>
      <c r="AE359" s="1"/>
      <c r="AF359" s="1"/>
      <c r="AG359" s="1"/>
      <c r="AH359" s="1"/>
      <c r="AI359" s="1"/>
    </row>
    <row r="360" spans="1:35" s="2" customFormat="1" ht="11.5" x14ac:dyDescent="0.25">
      <c r="A360" s="1"/>
      <c r="B360" s="227"/>
      <c r="C360" s="227"/>
      <c r="D360" s="225"/>
      <c r="E360" s="225"/>
      <c r="F360" s="226"/>
      <c r="G360" s="166"/>
      <c r="H360" s="226"/>
      <c r="I360" s="166"/>
      <c r="J360" s="226"/>
      <c r="K360" s="166"/>
      <c r="L360" s="226"/>
      <c r="M360" s="166"/>
      <c r="N360" s="226"/>
      <c r="O360" s="166"/>
      <c r="P360" s="226"/>
      <c r="Q360" s="166"/>
      <c r="R360" s="226"/>
      <c r="S360" s="1"/>
      <c r="T360" s="1"/>
      <c r="U360" s="1"/>
      <c r="V360" s="4"/>
      <c r="W360" s="4"/>
      <c r="X360" s="4"/>
      <c r="Y360" s="4"/>
      <c r="Z360" s="4"/>
      <c r="AA360" s="4"/>
      <c r="AB360" s="1"/>
      <c r="AC360" s="1"/>
      <c r="AD360" s="1"/>
      <c r="AE360" s="1"/>
      <c r="AF360" s="1"/>
      <c r="AG360" s="1"/>
      <c r="AH360" s="1"/>
      <c r="AI360" s="1"/>
    </row>
    <row r="361" spans="1:35" s="2" customFormat="1" ht="11.5" x14ac:dyDescent="0.25">
      <c r="A361" s="1"/>
      <c r="B361" s="227"/>
      <c r="C361" s="227"/>
      <c r="D361" s="225"/>
      <c r="E361" s="225"/>
      <c r="F361" s="226"/>
      <c r="G361" s="166"/>
      <c r="H361" s="226"/>
      <c r="I361" s="166"/>
      <c r="J361" s="226"/>
      <c r="K361" s="166"/>
      <c r="L361" s="226"/>
      <c r="M361" s="166"/>
      <c r="N361" s="226"/>
      <c r="O361" s="166"/>
      <c r="P361" s="226"/>
      <c r="Q361" s="166"/>
      <c r="R361" s="226"/>
      <c r="S361" s="1"/>
      <c r="T361" s="1"/>
      <c r="U361" s="1"/>
      <c r="V361" s="4"/>
      <c r="W361" s="4"/>
      <c r="X361" s="4"/>
      <c r="Y361" s="4"/>
      <c r="Z361" s="4"/>
      <c r="AA361" s="4"/>
      <c r="AB361" s="1"/>
      <c r="AC361" s="1"/>
      <c r="AD361" s="1"/>
      <c r="AE361" s="1"/>
      <c r="AF361" s="1"/>
      <c r="AG361" s="1"/>
      <c r="AH361" s="1"/>
      <c r="AI361" s="1"/>
    </row>
    <row r="362" spans="1:35" s="2" customFormat="1" ht="11.5" x14ac:dyDescent="0.25">
      <c r="A362" s="1"/>
      <c r="B362" s="227"/>
      <c r="C362" s="227"/>
      <c r="D362" s="225"/>
      <c r="E362" s="225"/>
      <c r="F362" s="226"/>
      <c r="G362" s="166"/>
      <c r="H362" s="226"/>
      <c r="I362" s="166"/>
      <c r="J362" s="226"/>
      <c r="K362" s="166"/>
      <c r="L362" s="226"/>
      <c r="M362" s="166"/>
      <c r="N362" s="226"/>
      <c r="O362" s="166"/>
      <c r="P362" s="226"/>
      <c r="Q362" s="166"/>
      <c r="R362" s="226"/>
      <c r="S362" s="1"/>
      <c r="T362" s="1"/>
      <c r="U362" s="1"/>
      <c r="V362" s="4"/>
      <c r="W362" s="4"/>
      <c r="X362" s="4"/>
      <c r="Y362" s="4"/>
      <c r="Z362" s="4"/>
      <c r="AA362" s="4"/>
      <c r="AB362" s="1"/>
      <c r="AC362" s="1"/>
      <c r="AD362" s="1"/>
      <c r="AE362" s="1"/>
      <c r="AF362" s="1"/>
      <c r="AG362" s="1"/>
      <c r="AH362" s="1"/>
      <c r="AI362" s="1"/>
    </row>
    <row r="363" spans="1:35" s="2" customFormat="1" ht="11.5" x14ac:dyDescent="0.25">
      <c r="A363" s="1"/>
      <c r="B363" s="227"/>
      <c r="C363" s="227"/>
      <c r="D363" s="225"/>
      <c r="E363" s="225"/>
      <c r="F363" s="226"/>
      <c r="G363" s="166"/>
      <c r="H363" s="226"/>
      <c r="I363" s="166"/>
      <c r="J363" s="226"/>
      <c r="K363" s="166"/>
      <c r="L363" s="226"/>
      <c r="M363" s="166"/>
      <c r="N363" s="226"/>
      <c r="O363" s="166"/>
      <c r="P363" s="226"/>
      <c r="Q363" s="166"/>
      <c r="R363" s="226"/>
      <c r="S363" s="1"/>
      <c r="T363" s="1"/>
      <c r="U363" s="1"/>
      <c r="V363" s="4"/>
      <c r="W363" s="4"/>
      <c r="X363" s="4"/>
      <c r="Y363" s="4"/>
      <c r="Z363" s="4"/>
      <c r="AA363" s="4"/>
      <c r="AB363" s="1"/>
      <c r="AC363" s="1"/>
      <c r="AD363" s="1"/>
      <c r="AE363" s="1"/>
      <c r="AF363" s="1"/>
      <c r="AG363" s="1"/>
      <c r="AH363" s="1"/>
      <c r="AI363" s="1"/>
    </row>
    <row r="364" spans="1:35" s="2" customFormat="1" ht="11.5" x14ac:dyDescent="0.25">
      <c r="A364" s="1"/>
      <c r="B364" s="227"/>
      <c r="C364" s="227"/>
      <c r="D364" s="225"/>
      <c r="E364" s="225"/>
      <c r="F364" s="226"/>
      <c r="G364" s="166"/>
      <c r="H364" s="226"/>
      <c r="I364" s="166"/>
      <c r="J364" s="226"/>
      <c r="K364" s="166"/>
      <c r="L364" s="226"/>
      <c r="M364" s="166"/>
      <c r="N364" s="226"/>
      <c r="O364" s="166"/>
      <c r="P364" s="226"/>
      <c r="Q364" s="166"/>
      <c r="R364" s="226"/>
      <c r="S364" s="1"/>
      <c r="T364" s="1"/>
      <c r="U364" s="1"/>
      <c r="V364" s="4"/>
      <c r="W364" s="4"/>
      <c r="X364" s="4"/>
      <c r="Y364" s="4"/>
      <c r="Z364" s="4"/>
      <c r="AA364" s="4"/>
      <c r="AB364" s="1"/>
      <c r="AC364" s="1"/>
      <c r="AD364" s="1"/>
      <c r="AE364" s="1"/>
      <c r="AF364" s="1"/>
      <c r="AG364" s="1"/>
      <c r="AH364" s="1"/>
      <c r="AI364" s="1"/>
    </row>
    <row r="365" spans="1:35" s="2" customFormat="1" ht="11.5" x14ac:dyDescent="0.25">
      <c r="A365" s="1"/>
      <c r="B365" s="227"/>
      <c r="C365" s="227"/>
      <c r="D365" s="225"/>
      <c r="E365" s="225"/>
      <c r="F365" s="226"/>
      <c r="G365" s="166"/>
      <c r="H365" s="226"/>
      <c r="I365" s="166"/>
      <c r="J365" s="226"/>
      <c r="K365" s="166"/>
      <c r="L365" s="226"/>
      <c r="M365" s="166"/>
      <c r="N365" s="226"/>
      <c r="O365" s="166"/>
      <c r="P365" s="226"/>
      <c r="Q365" s="166"/>
      <c r="R365" s="226"/>
      <c r="S365" s="1"/>
      <c r="T365" s="1"/>
      <c r="U365" s="1"/>
      <c r="V365" s="4"/>
      <c r="W365" s="4"/>
      <c r="X365" s="4"/>
      <c r="Y365" s="4"/>
      <c r="Z365" s="4"/>
      <c r="AA365" s="4"/>
      <c r="AB365" s="1"/>
      <c r="AC365" s="1"/>
      <c r="AD365" s="1"/>
      <c r="AE365" s="1"/>
      <c r="AF365" s="1"/>
      <c r="AG365" s="1"/>
      <c r="AH365" s="1"/>
      <c r="AI365" s="1"/>
    </row>
    <row r="366" spans="1:35" s="2" customFormat="1" ht="11.5" x14ac:dyDescent="0.25">
      <c r="A366" s="1"/>
      <c r="B366" s="227"/>
      <c r="C366" s="227"/>
      <c r="D366" s="225"/>
      <c r="E366" s="225"/>
      <c r="F366" s="226"/>
      <c r="G366" s="166"/>
      <c r="H366" s="226"/>
      <c r="I366" s="166"/>
      <c r="J366" s="226"/>
      <c r="K366" s="166"/>
      <c r="L366" s="226"/>
      <c r="M366" s="166"/>
      <c r="N366" s="226"/>
      <c r="O366" s="166"/>
      <c r="P366" s="226"/>
      <c r="Q366" s="166"/>
      <c r="R366" s="226"/>
      <c r="S366" s="1"/>
      <c r="T366" s="1"/>
      <c r="U366" s="1"/>
      <c r="V366" s="4"/>
      <c r="W366" s="4"/>
      <c r="X366" s="4"/>
      <c r="Y366" s="4"/>
      <c r="Z366" s="4"/>
      <c r="AA366" s="4"/>
      <c r="AB366" s="1"/>
      <c r="AC366" s="1"/>
      <c r="AD366" s="1"/>
      <c r="AE366" s="1"/>
      <c r="AF366" s="1"/>
      <c r="AG366" s="1"/>
      <c r="AH366" s="1"/>
      <c r="AI366" s="1"/>
    </row>
    <row r="367" spans="1:35" s="2" customFormat="1" ht="11.5" x14ac:dyDescent="0.25">
      <c r="A367" s="1"/>
      <c r="B367" s="227"/>
      <c r="C367" s="227"/>
      <c r="D367" s="225"/>
      <c r="E367" s="225"/>
      <c r="F367" s="226"/>
      <c r="G367" s="166"/>
      <c r="H367" s="226"/>
      <c r="I367" s="166"/>
      <c r="J367" s="226"/>
      <c r="K367" s="166"/>
      <c r="L367" s="226"/>
      <c r="M367" s="166"/>
      <c r="N367" s="226"/>
      <c r="O367" s="166"/>
      <c r="P367" s="226"/>
      <c r="Q367" s="166"/>
      <c r="R367" s="226"/>
      <c r="S367" s="1"/>
      <c r="T367" s="1"/>
      <c r="U367" s="1"/>
      <c r="V367" s="4"/>
      <c r="W367" s="4"/>
      <c r="X367" s="4"/>
      <c r="Y367" s="4"/>
      <c r="Z367" s="4"/>
      <c r="AA367" s="4"/>
      <c r="AB367" s="1"/>
      <c r="AC367" s="1"/>
      <c r="AD367" s="1"/>
      <c r="AE367" s="1"/>
      <c r="AF367" s="1"/>
      <c r="AG367" s="1"/>
      <c r="AH367" s="1"/>
      <c r="AI367" s="1"/>
    </row>
    <row r="368" spans="1:35" s="2" customFormat="1" ht="11.5" x14ac:dyDescent="0.25">
      <c r="A368" s="1"/>
      <c r="B368" s="227"/>
      <c r="C368" s="227"/>
      <c r="D368" s="225"/>
      <c r="E368" s="225"/>
      <c r="F368" s="226"/>
      <c r="G368" s="166"/>
      <c r="H368" s="226"/>
      <c r="I368" s="166"/>
      <c r="J368" s="226"/>
      <c r="K368" s="166"/>
      <c r="L368" s="226"/>
      <c r="M368" s="166"/>
      <c r="N368" s="226"/>
      <c r="O368" s="166"/>
      <c r="P368" s="226"/>
      <c r="Q368" s="166"/>
      <c r="R368" s="226"/>
      <c r="S368" s="1"/>
      <c r="T368" s="1"/>
      <c r="U368" s="1"/>
      <c r="V368" s="4"/>
      <c r="W368" s="4"/>
      <c r="X368" s="4"/>
      <c r="Y368" s="4"/>
      <c r="Z368" s="4"/>
      <c r="AA368" s="4"/>
      <c r="AB368" s="1"/>
      <c r="AC368" s="1"/>
      <c r="AD368" s="1"/>
      <c r="AE368" s="1"/>
      <c r="AF368" s="1"/>
      <c r="AG368" s="1"/>
      <c r="AH368" s="1"/>
      <c r="AI368" s="1"/>
    </row>
    <row r="369" spans="1:35" s="2" customFormat="1" ht="11.5" x14ac:dyDescent="0.25">
      <c r="A369" s="1"/>
      <c r="B369" s="227"/>
      <c r="C369" s="227"/>
      <c r="D369" s="225"/>
      <c r="E369" s="225"/>
      <c r="F369" s="226"/>
      <c r="G369" s="166"/>
      <c r="H369" s="226"/>
      <c r="I369" s="166"/>
      <c r="J369" s="226"/>
      <c r="K369" s="166"/>
      <c r="L369" s="226"/>
      <c r="M369" s="166"/>
      <c r="N369" s="226"/>
      <c r="O369" s="166"/>
      <c r="P369" s="226"/>
      <c r="Q369" s="166"/>
      <c r="R369" s="226"/>
      <c r="S369" s="1"/>
      <c r="T369" s="1"/>
      <c r="U369" s="1"/>
      <c r="V369" s="4"/>
      <c r="W369" s="4"/>
      <c r="X369" s="4"/>
      <c r="Y369" s="4"/>
      <c r="Z369" s="4"/>
      <c r="AA369" s="4"/>
      <c r="AB369" s="1"/>
      <c r="AC369" s="1"/>
      <c r="AD369" s="1"/>
      <c r="AE369" s="1"/>
      <c r="AF369" s="1"/>
      <c r="AG369" s="1"/>
      <c r="AH369" s="1"/>
      <c r="AI369" s="1"/>
    </row>
    <row r="370" spans="1:35" s="2" customFormat="1" ht="11.5" x14ac:dyDescent="0.25">
      <c r="A370" s="1"/>
      <c r="B370" s="227"/>
      <c r="C370" s="227"/>
      <c r="D370" s="225"/>
      <c r="E370" s="225"/>
      <c r="F370" s="226"/>
      <c r="G370" s="166"/>
      <c r="H370" s="226"/>
      <c r="I370" s="166"/>
      <c r="J370" s="226"/>
      <c r="K370" s="166"/>
      <c r="L370" s="226"/>
      <c r="M370" s="166"/>
      <c r="N370" s="226"/>
      <c r="O370" s="166"/>
      <c r="P370" s="226"/>
      <c r="Q370" s="166"/>
      <c r="R370" s="226"/>
      <c r="S370" s="1"/>
      <c r="T370" s="1"/>
      <c r="U370" s="1"/>
      <c r="V370" s="4"/>
      <c r="W370" s="4"/>
      <c r="X370" s="4"/>
      <c r="Y370" s="4"/>
      <c r="Z370" s="4"/>
      <c r="AA370" s="4"/>
      <c r="AB370" s="1"/>
      <c r="AC370" s="1"/>
      <c r="AD370" s="1"/>
      <c r="AE370" s="1"/>
      <c r="AF370" s="1"/>
      <c r="AG370" s="1"/>
      <c r="AH370" s="1"/>
      <c r="AI370" s="1"/>
    </row>
    <row r="371" spans="1:35" s="2" customFormat="1" ht="11.5" x14ac:dyDescent="0.25">
      <c r="A371" s="1"/>
      <c r="B371" s="227"/>
      <c r="C371" s="227"/>
      <c r="D371" s="225"/>
      <c r="E371" s="225"/>
      <c r="F371" s="226"/>
      <c r="G371" s="166"/>
      <c r="H371" s="226"/>
      <c r="I371" s="166"/>
      <c r="J371" s="226"/>
      <c r="K371" s="166"/>
      <c r="L371" s="226"/>
      <c r="M371" s="166"/>
      <c r="N371" s="226"/>
      <c r="O371" s="166"/>
      <c r="P371" s="226"/>
      <c r="Q371" s="166"/>
      <c r="R371" s="226"/>
      <c r="S371" s="1"/>
      <c r="T371" s="1"/>
      <c r="U371" s="1"/>
      <c r="V371" s="4"/>
      <c r="W371" s="4"/>
      <c r="X371" s="4"/>
      <c r="Y371" s="4"/>
      <c r="Z371" s="4"/>
      <c r="AA371" s="4"/>
      <c r="AB371" s="1"/>
      <c r="AC371" s="1"/>
      <c r="AD371" s="1"/>
      <c r="AE371" s="1"/>
      <c r="AF371" s="1"/>
      <c r="AG371" s="1"/>
      <c r="AH371" s="1"/>
      <c r="AI371" s="1"/>
    </row>
    <row r="372" spans="1:35" s="2" customFormat="1" ht="11.5" x14ac:dyDescent="0.25">
      <c r="A372" s="1"/>
      <c r="B372" s="227"/>
      <c r="C372" s="227"/>
      <c r="D372" s="225"/>
      <c r="E372" s="225"/>
      <c r="F372" s="226"/>
      <c r="G372" s="166"/>
      <c r="H372" s="226"/>
      <c r="I372" s="166"/>
      <c r="J372" s="226"/>
      <c r="K372" s="166"/>
      <c r="L372" s="226"/>
      <c r="M372" s="166"/>
      <c r="N372" s="226"/>
      <c r="O372" s="166"/>
      <c r="P372" s="226"/>
      <c r="Q372" s="166"/>
      <c r="R372" s="226"/>
      <c r="S372" s="1"/>
      <c r="T372" s="1"/>
      <c r="U372" s="1"/>
      <c r="V372" s="4"/>
      <c r="W372" s="4"/>
      <c r="X372" s="4"/>
      <c r="Y372" s="4"/>
      <c r="Z372" s="4"/>
      <c r="AA372" s="4"/>
      <c r="AB372" s="1"/>
      <c r="AC372" s="1"/>
      <c r="AD372" s="1"/>
      <c r="AE372" s="1"/>
      <c r="AF372" s="1"/>
      <c r="AG372" s="1"/>
      <c r="AH372" s="1"/>
      <c r="AI372" s="1"/>
    </row>
    <row r="373" spans="1:35" s="2" customFormat="1" ht="11.5" x14ac:dyDescent="0.25">
      <c r="A373" s="1"/>
      <c r="B373" s="227"/>
      <c r="C373" s="227"/>
      <c r="D373" s="225"/>
      <c r="E373" s="225"/>
      <c r="F373" s="226"/>
      <c r="G373" s="166"/>
      <c r="H373" s="226"/>
      <c r="I373" s="166"/>
      <c r="J373" s="226"/>
      <c r="K373" s="166"/>
      <c r="L373" s="226"/>
      <c r="M373" s="166"/>
      <c r="N373" s="226"/>
      <c r="O373" s="166"/>
      <c r="P373" s="226"/>
      <c r="Q373" s="166"/>
      <c r="R373" s="226"/>
      <c r="S373" s="1"/>
      <c r="T373" s="1"/>
      <c r="U373" s="1"/>
      <c r="V373" s="4"/>
      <c r="W373" s="4"/>
      <c r="X373" s="4"/>
      <c r="Y373" s="4"/>
      <c r="Z373" s="4"/>
      <c r="AA373" s="4"/>
      <c r="AB373" s="1"/>
      <c r="AC373" s="1"/>
      <c r="AD373" s="1"/>
      <c r="AE373" s="1"/>
      <c r="AF373" s="1"/>
      <c r="AG373" s="1"/>
      <c r="AH373" s="1"/>
      <c r="AI373" s="1"/>
    </row>
    <row r="374" spans="1:35" s="2" customFormat="1" ht="11.5" x14ac:dyDescent="0.25">
      <c r="A374" s="1"/>
      <c r="B374" s="227"/>
      <c r="C374" s="227"/>
      <c r="D374" s="225"/>
      <c r="E374" s="225"/>
      <c r="F374" s="226"/>
      <c r="G374" s="166"/>
      <c r="H374" s="226"/>
      <c r="I374" s="166"/>
      <c r="J374" s="226"/>
      <c r="K374" s="166"/>
      <c r="L374" s="226"/>
      <c r="M374" s="166"/>
      <c r="N374" s="226"/>
      <c r="O374" s="166"/>
      <c r="P374" s="226"/>
      <c r="Q374" s="166"/>
      <c r="R374" s="226"/>
      <c r="S374" s="1"/>
      <c r="T374" s="1"/>
      <c r="U374" s="1"/>
      <c r="V374" s="4"/>
      <c r="W374" s="4"/>
      <c r="X374" s="4"/>
      <c r="Y374" s="4"/>
      <c r="Z374" s="4"/>
      <c r="AA374" s="4"/>
      <c r="AB374" s="1"/>
      <c r="AC374" s="1"/>
      <c r="AD374" s="1"/>
      <c r="AE374" s="1"/>
      <c r="AF374" s="1"/>
      <c r="AG374" s="1"/>
      <c r="AH374" s="1"/>
      <c r="AI374" s="1"/>
    </row>
    <row r="375" spans="1:35" s="2" customFormat="1" ht="11.5" x14ac:dyDescent="0.25">
      <c r="A375" s="1"/>
      <c r="B375" s="227"/>
      <c r="C375" s="227"/>
      <c r="D375" s="225"/>
      <c r="E375" s="225"/>
      <c r="F375" s="226"/>
      <c r="G375" s="166"/>
      <c r="H375" s="226"/>
      <c r="I375" s="166"/>
      <c r="J375" s="226"/>
      <c r="K375" s="166"/>
      <c r="L375" s="226"/>
      <c r="M375" s="166"/>
      <c r="N375" s="226"/>
      <c r="O375" s="166"/>
      <c r="P375" s="226"/>
      <c r="Q375" s="166"/>
      <c r="R375" s="226"/>
      <c r="S375" s="1"/>
      <c r="T375" s="1"/>
      <c r="U375" s="1"/>
      <c r="V375" s="4"/>
      <c r="W375" s="4"/>
      <c r="X375" s="4"/>
      <c r="Y375" s="4"/>
      <c r="Z375" s="4"/>
      <c r="AA375" s="4"/>
      <c r="AB375" s="1"/>
      <c r="AC375" s="1"/>
      <c r="AD375" s="1"/>
      <c r="AE375" s="1"/>
      <c r="AF375" s="1"/>
      <c r="AG375" s="1"/>
      <c r="AH375" s="1"/>
      <c r="AI375" s="1"/>
    </row>
    <row r="376" spans="1:35" s="2" customFormat="1" ht="11.5" x14ac:dyDescent="0.25">
      <c r="A376" s="1"/>
      <c r="B376" s="227"/>
      <c r="C376" s="227"/>
      <c r="D376" s="225"/>
      <c r="E376" s="225"/>
      <c r="F376" s="226"/>
      <c r="G376" s="166"/>
      <c r="H376" s="226"/>
      <c r="I376" s="166"/>
      <c r="J376" s="226"/>
      <c r="K376" s="166"/>
      <c r="L376" s="226"/>
      <c r="M376" s="166"/>
      <c r="N376" s="226"/>
      <c r="O376" s="166"/>
      <c r="P376" s="226"/>
      <c r="Q376" s="166"/>
      <c r="R376" s="226"/>
      <c r="S376" s="1"/>
      <c r="T376" s="1"/>
      <c r="U376" s="1"/>
      <c r="V376" s="4"/>
      <c r="W376" s="4"/>
      <c r="X376" s="4"/>
      <c r="Y376" s="4"/>
      <c r="Z376" s="4"/>
      <c r="AA376" s="4"/>
      <c r="AB376" s="1"/>
      <c r="AC376" s="1"/>
      <c r="AD376" s="1"/>
      <c r="AE376" s="1"/>
      <c r="AF376" s="1"/>
      <c r="AG376" s="1"/>
      <c r="AH376" s="1"/>
      <c r="AI376" s="1"/>
    </row>
    <row r="377" spans="1:35" s="2" customFormat="1" ht="11.5" x14ac:dyDescent="0.25">
      <c r="A377" s="1"/>
      <c r="B377" s="227"/>
      <c r="C377" s="227"/>
      <c r="D377" s="225"/>
      <c r="E377" s="225"/>
      <c r="F377" s="226"/>
      <c r="G377" s="166"/>
      <c r="H377" s="226"/>
      <c r="I377" s="166"/>
      <c r="J377" s="226"/>
      <c r="K377" s="166"/>
      <c r="L377" s="226"/>
      <c r="M377" s="166"/>
      <c r="N377" s="226"/>
      <c r="O377" s="166"/>
      <c r="P377" s="226"/>
      <c r="Q377" s="166"/>
      <c r="R377" s="226"/>
      <c r="S377" s="1"/>
      <c r="T377" s="1"/>
      <c r="U377" s="1"/>
      <c r="V377" s="4"/>
      <c r="W377" s="4"/>
      <c r="X377" s="4"/>
      <c r="Y377" s="4"/>
      <c r="Z377" s="4"/>
      <c r="AA377" s="4"/>
      <c r="AB377" s="1"/>
      <c r="AC377" s="1"/>
      <c r="AD377" s="1"/>
      <c r="AE377" s="1"/>
      <c r="AF377" s="1"/>
      <c r="AG377" s="1"/>
      <c r="AH377" s="1"/>
      <c r="AI377" s="1"/>
    </row>
    <row r="378" spans="1:35" s="2" customFormat="1" ht="11.5" x14ac:dyDescent="0.25">
      <c r="A378" s="1"/>
      <c r="B378" s="227"/>
      <c r="C378" s="227"/>
      <c r="D378" s="225"/>
      <c r="E378" s="225"/>
      <c r="F378" s="226"/>
      <c r="G378" s="166"/>
      <c r="H378" s="226"/>
      <c r="I378" s="166"/>
      <c r="J378" s="226"/>
      <c r="K378" s="166"/>
      <c r="L378" s="226"/>
      <c r="M378" s="166"/>
      <c r="N378" s="226"/>
      <c r="O378" s="166"/>
      <c r="P378" s="226"/>
      <c r="Q378" s="166"/>
      <c r="R378" s="226"/>
      <c r="S378" s="1"/>
      <c r="T378" s="1"/>
      <c r="U378" s="1"/>
      <c r="V378" s="4"/>
      <c r="W378" s="4"/>
      <c r="X378" s="4"/>
      <c r="Y378" s="4"/>
      <c r="Z378" s="4"/>
      <c r="AA378" s="4"/>
      <c r="AB378" s="1"/>
      <c r="AC378" s="1"/>
      <c r="AD378" s="1"/>
      <c r="AE378" s="1"/>
      <c r="AF378" s="1"/>
      <c r="AG378" s="1"/>
      <c r="AH378" s="1"/>
      <c r="AI378" s="1"/>
    </row>
    <row r="379" spans="1:35" s="2" customFormat="1" ht="11.5" x14ac:dyDescent="0.25">
      <c r="A379" s="1"/>
      <c r="B379" s="227"/>
      <c r="C379" s="227"/>
      <c r="D379" s="225"/>
      <c r="E379" s="225"/>
      <c r="F379" s="226"/>
      <c r="G379" s="166"/>
      <c r="H379" s="226"/>
      <c r="I379" s="166"/>
      <c r="J379" s="226"/>
      <c r="K379" s="166"/>
      <c r="L379" s="226"/>
      <c r="M379" s="166"/>
      <c r="N379" s="226"/>
      <c r="O379" s="166"/>
      <c r="P379" s="226"/>
      <c r="Q379" s="166"/>
      <c r="R379" s="226"/>
      <c r="S379" s="1"/>
      <c r="T379" s="1"/>
      <c r="U379" s="1"/>
      <c r="V379" s="4"/>
      <c r="W379" s="4"/>
      <c r="X379" s="4"/>
      <c r="Y379" s="4"/>
      <c r="Z379" s="4"/>
      <c r="AA379" s="4"/>
      <c r="AB379" s="1"/>
      <c r="AC379" s="1"/>
      <c r="AD379" s="1"/>
      <c r="AE379" s="1"/>
      <c r="AF379" s="1"/>
      <c r="AG379" s="1"/>
      <c r="AH379" s="1"/>
      <c r="AI379" s="1"/>
    </row>
    <row r="380" spans="1:35" s="2" customFormat="1" ht="11.5" x14ac:dyDescent="0.25">
      <c r="A380" s="1"/>
      <c r="B380" s="227"/>
      <c r="C380" s="227"/>
      <c r="D380" s="225"/>
      <c r="E380" s="225"/>
      <c r="F380" s="226"/>
      <c r="G380" s="166"/>
      <c r="H380" s="226"/>
      <c r="I380" s="166"/>
      <c r="J380" s="226"/>
      <c r="K380" s="166"/>
      <c r="L380" s="226"/>
      <c r="M380" s="166"/>
      <c r="N380" s="226"/>
      <c r="O380" s="166"/>
      <c r="P380" s="226"/>
      <c r="Q380" s="166"/>
      <c r="R380" s="226"/>
      <c r="S380" s="1"/>
      <c r="T380" s="1"/>
      <c r="U380" s="1"/>
      <c r="V380" s="4"/>
      <c r="W380" s="4"/>
      <c r="X380" s="4"/>
      <c r="Y380" s="4"/>
      <c r="Z380" s="4"/>
      <c r="AA380" s="4"/>
      <c r="AB380" s="1"/>
      <c r="AC380" s="1"/>
      <c r="AD380" s="1"/>
      <c r="AE380" s="1"/>
      <c r="AF380" s="1"/>
      <c r="AG380" s="1"/>
      <c r="AH380" s="1"/>
      <c r="AI380" s="1"/>
    </row>
    <row r="381" spans="1:35" s="2" customFormat="1" ht="11.5" x14ac:dyDescent="0.25">
      <c r="A381" s="1"/>
      <c r="B381" s="227"/>
      <c r="C381" s="227"/>
      <c r="D381" s="225"/>
      <c r="E381" s="225"/>
      <c r="F381" s="226"/>
      <c r="G381" s="166"/>
      <c r="H381" s="226"/>
      <c r="I381" s="166"/>
      <c r="J381" s="226"/>
      <c r="K381" s="166"/>
      <c r="L381" s="226"/>
      <c r="M381" s="166"/>
      <c r="N381" s="226"/>
      <c r="O381" s="166"/>
      <c r="P381" s="226"/>
      <c r="Q381" s="166"/>
      <c r="R381" s="226"/>
      <c r="S381" s="1"/>
      <c r="T381" s="1"/>
      <c r="U381" s="1"/>
      <c r="V381" s="4"/>
      <c r="W381" s="4"/>
      <c r="X381" s="4"/>
      <c r="Y381" s="4"/>
      <c r="Z381" s="4"/>
      <c r="AA381" s="4"/>
      <c r="AB381" s="1"/>
      <c r="AC381" s="1"/>
      <c r="AD381" s="1"/>
      <c r="AE381" s="1"/>
      <c r="AF381" s="1"/>
      <c r="AG381" s="1"/>
      <c r="AH381" s="1"/>
      <c r="AI381" s="1"/>
    </row>
    <row r="382" spans="1:35" s="2" customFormat="1" ht="11.5" x14ac:dyDescent="0.25">
      <c r="A382" s="1"/>
      <c r="B382" s="227"/>
      <c r="C382" s="227"/>
      <c r="D382" s="225"/>
      <c r="E382" s="225"/>
      <c r="F382" s="226"/>
      <c r="G382" s="166"/>
      <c r="H382" s="226"/>
      <c r="I382" s="166"/>
      <c r="J382" s="226"/>
      <c r="K382" s="166"/>
      <c r="L382" s="226"/>
      <c r="M382" s="166"/>
      <c r="N382" s="226"/>
      <c r="O382" s="166"/>
      <c r="P382" s="226"/>
      <c r="Q382" s="166"/>
      <c r="R382" s="226"/>
      <c r="S382" s="1"/>
      <c r="T382" s="1"/>
      <c r="U382" s="1"/>
      <c r="V382" s="4"/>
      <c r="W382" s="4"/>
      <c r="X382" s="4"/>
      <c r="Y382" s="4"/>
      <c r="Z382" s="4"/>
      <c r="AA382" s="4"/>
      <c r="AB382" s="1"/>
      <c r="AC382" s="1"/>
      <c r="AD382" s="1"/>
      <c r="AE382" s="1"/>
      <c r="AF382" s="1"/>
      <c r="AG382" s="1"/>
      <c r="AH382" s="1"/>
      <c r="AI382" s="1"/>
    </row>
    <row r="383" spans="1:35" s="2" customFormat="1" ht="11.5" x14ac:dyDescent="0.25">
      <c r="A383" s="1"/>
      <c r="B383" s="227"/>
      <c r="C383" s="227"/>
      <c r="D383" s="225"/>
      <c r="E383" s="225"/>
      <c r="F383" s="226"/>
      <c r="G383" s="166"/>
      <c r="H383" s="226"/>
      <c r="I383" s="166"/>
      <c r="J383" s="226"/>
      <c r="K383" s="166"/>
      <c r="L383" s="226"/>
      <c r="M383" s="166"/>
      <c r="N383" s="226"/>
      <c r="O383" s="166"/>
      <c r="P383" s="226"/>
      <c r="Q383" s="166"/>
      <c r="R383" s="226"/>
      <c r="S383" s="1"/>
      <c r="T383" s="1"/>
      <c r="U383" s="1"/>
      <c r="V383" s="4"/>
      <c r="W383" s="4"/>
      <c r="X383" s="4"/>
      <c r="Y383" s="4"/>
      <c r="Z383" s="4"/>
      <c r="AA383" s="4"/>
      <c r="AB383" s="1"/>
      <c r="AC383" s="1"/>
      <c r="AD383" s="1"/>
      <c r="AE383" s="1"/>
      <c r="AF383" s="1"/>
      <c r="AG383" s="1"/>
      <c r="AH383" s="1"/>
      <c r="AI383" s="1"/>
    </row>
    <row r="384" spans="1:35" s="2" customFormat="1" ht="11.5" x14ac:dyDescent="0.25">
      <c r="A384" s="1"/>
      <c r="B384" s="227"/>
      <c r="C384" s="227"/>
      <c r="D384" s="225"/>
      <c r="E384" s="225"/>
      <c r="F384" s="226"/>
      <c r="G384" s="166"/>
      <c r="H384" s="226"/>
      <c r="I384" s="166"/>
      <c r="J384" s="226"/>
      <c r="K384" s="166"/>
      <c r="L384" s="226"/>
      <c r="M384" s="166"/>
      <c r="N384" s="226"/>
      <c r="O384" s="166"/>
      <c r="P384" s="226"/>
      <c r="Q384" s="166"/>
      <c r="R384" s="226"/>
      <c r="S384" s="1"/>
      <c r="T384" s="1"/>
      <c r="U384" s="1"/>
      <c r="V384" s="4"/>
      <c r="W384" s="4"/>
      <c r="X384" s="4"/>
      <c r="Y384" s="4"/>
      <c r="Z384" s="4"/>
      <c r="AA384" s="4"/>
      <c r="AB384" s="1"/>
      <c r="AC384" s="1"/>
      <c r="AD384" s="1"/>
      <c r="AE384" s="1"/>
      <c r="AF384" s="1"/>
      <c r="AG384" s="1"/>
      <c r="AH384" s="1"/>
      <c r="AI384" s="1"/>
    </row>
    <row r="385" spans="1:35" s="2" customFormat="1" ht="11.5" x14ac:dyDescent="0.25">
      <c r="A385" s="1"/>
      <c r="B385" s="227"/>
      <c r="C385" s="227"/>
      <c r="D385" s="225"/>
      <c r="E385" s="225"/>
      <c r="F385" s="226"/>
      <c r="G385" s="166"/>
      <c r="H385" s="226"/>
      <c r="I385" s="166"/>
      <c r="J385" s="226"/>
      <c r="K385" s="166"/>
      <c r="L385" s="226"/>
      <c r="M385" s="166"/>
      <c r="N385" s="226"/>
      <c r="O385" s="166"/>
      <c r="P385" s="226"/>
      <c r="Q385" s="166"/>
      <c r="R385" s="226"/>
      <c r="S385" s="1"/>
      <c r="T385" s="1"/>
      <c r="U385" s="1"/>
      <c r="V385" s="4"/>
      <c r="W385" s="4"/>
      <c r="X385" s="4"/>
      <c r="Y385" s="4"/>
      <c r="Z385" s="4"/>
      <c r="AA385" s="4"/>
      <c r="AB385" s="1"/>
      <c r="AC385" s="1"/>
      <c r="AD385" s="1"/>
      <c r="AE385" s="1"/>
      <c r="AF385" s="1"/>
      <c r="AG385" s="1"/>
      <c r="AH385" s="1"/>
      <c r="AI385" s="1"/>
    </row>
    <row r="386" spans="1:35" s="2" customFormat="1" ht="11.5" x14ac:dyDescent="0.25">
      <c r="A386" s="1"/>
      <c r="B386" s="227"/>
      <c r="C386" s="227"/>
      <c r="D386" s="225"/>
      <c r="E386" s="225"/>
      <c r="F386" s="226"/>
      <c r="G386" s="166"/>
      <c r="H386" s="226"/>
      <c r="I386" s="166"/>
      <c r="J386" s="226"/>
      <c r="K386" s="166"/>
      <c r="L386" s="226"/>
      <c r="M386" s="166"/>
      <c r="N386" s="226"/>
      <c r="O386" s="166"/>
      <c r="P386" s="226"/>
      <c r="Q386" s="166"/>
      <c r="R386" s="226"/>
      <c r="S386" s="1"/>
      <c r="T386" s="1"/>
      <c r="U386" s="1"/>
      <c r="V386" s="4"/>
      <c r="W386" s="4"/>
      <c r="X386" s="4"/>
      <c r="Y386" s="4"/>
      <c r="Z386" s="4"/>
      <c r="AA386" s="4"/>
      <c r="AB386" s="1"/>
      <c r="AC386" s="1"/>
      <c r="AD386" s="1"/>
      <c r="AE386" s="1"/>
      <c r="AF386" s="1"/>
      <c r="AG386" s="1"/>
      <c r="AH386" s="1"/>
      <c r="AI386" s="1"/>
    </row>
    <row r="387" spans="1:35" s="2" customFormat="1" ht="11.5" x14ac:dyDescent="0.25">
      <c r="A387" s="1"/>
      <c r="B387" s="227"/>
      <c r="C387" s="227"/>
      <c r="D387" s="225"/>
      <c r="E387" s="225"/>
      <c r="F387" s="226"/>
      <c r="G387" s="166"/>
      <c r="H387" s="226"/>
      <c r="I387" s="166"/>
      <c r="J387" s="226"/>
      <c r="K387" s="166"/>
      <c r="L387" s="226"/>
      <c r="M387" s="166"/>
      <c r="N387" s="226"/>
      <c r="O387" s="166"/>
      <c r="P387" s="226"/>
      <c r="Q387" s="166"/>
      <c r="R387" s="226"/>
      <c r="S387" s="1"/>
      <c r="T387" s="1"/>
      <c r="U387" s="1"/>
      <c r="V387" s="4"/>
      <c r="W387" s="4"/>
      <c r="X387" s="4"/>
      <c r="Y387" s="4"/>
      <c r="Z387" s="4"/>
      <c r="AA387" s="4"/>
      <c r="AB387" s="1"/>
      <c r="AC387" s="1"/>
      <c r="AD387" s="1"/>
      <c r="AE387" s="1"/>
      <c r="AF387" s="1"/>
      <c r="AG387" s="1"/>
      <c r="AH387" s="1"/>
      <c r="AI387" s="1"/>
    </row>
    <row r="388" spans="1:35" s="2" customFormat="1" ht="11.5" x14ac:dyDescent="0.25">
      <c r="A388" s="1"/>
      <c r="B388" s="227"/>
      <c r="C388" s="227"/>
      <c r="D388" s="225"/>
      <c r="E388" s="225"/>
      <c r="F388" s="226"/>
      <c r="G388" s="166"/>
      <c r="H388" s="226"/>
      <c r="I388" s="166"/>
      <c r="J388" s="226"/>
      <c r="K388" s="166"/>
      <c r="L388" s="226"/>
      <c r="M388" s="166"/>
      <c r="N388" s="226"/>
      <c r="O388" s="166"/>
      <c r="P388" s="226"/>
      <c r="Q388" s="166"/>
      <c r="R388" s="226"/>
      <c r="S388" s="1"/>
      <c r="T388" s="1"/>
      <c r="U388" s="1"/>
      <c r="V388" s="4"/>
      <c r="W388" s="4"/>
      <c r="X388" s="4"/>
      <c r="Y388" s="4"/>
      <c r="Z388" s="4"/>
      <c r="AA388" s="4"/>
      <c r="AB388" s="1"/>
      <c r="AC388" s="1"/>
      <c r="AD388" s="1"/>
      <c r="AE388" s="1"/>
      <c r="AF388" s="1"/>
      <c r="AG388" s="1"/>
      <c r="AH388" s="1"/>
      <c r="AI388" s="1"/>
    </row>
    <row r="389" spans="1:35" s="2" customFormat="1" ht="11.5" x14ac:dyDescent="0.25">
      <c r="A389" s="1"/>
      <c r="B389" s="227"/>
      <c r="C389" s="227"/>
      <c r="D389" s="225"/>
      <c r="E389" s="225"/>
      <c r="F389" s="226"/>
      <c r="G389" s="166"/>
      <c r="H389" s="226"/>
      <c r="I389" s="166"/>
      <c r="J389" s="226"/>
      <c r="K389" s="166"/>
      <c r="L389" s="226"/>
      <c r="M389" s="166"/>
      <c r="N389" s="226"/>
      <c r="O389" s="166"/>
      <c r="P389" s="226"/>
      <c r="Q389" s="166"/>
      <c r="R389" s="226"/>
      <c r="S389" s="1"/>
      <c r="T389" s="1"/>
      <c r="U389" s="1"/>
      <c r="V389" s="4"/>
      <c r="W389" s="4"/>
      <c r="X389" s="4"/>
      <c r="Y389" s="4"/>
      <c r="Z389" s="4"/>
      <c r="AA389" s="4"/>
      <c r="AB389" s="1"/>
      <c r="AC389" s="1"/>
      <c r="AD389" s="1"/>
      <c r="AE389" s="1"/>
      <c r="AF389" s="1"/>
      <c r="AG389" s="1"/>
      <c r="AH389" s="1"/>
      <c r="AI389" s="1"/>
    </row>
    <row r="390" spans="1:35" s="2" customFormat="1" ht="11.5" x14ac:dyDescent="0.25">
      <c r="A390" s="1"/>
      <c r="B390" s="227"/>
      <c r="C390" s="227"/>
      <c r="D390" s="225"/>
      <c r="E390" s="225"/>
      <c r="F390" s="226"/>
      <c r="G390" s="166"/>
      <c r="H390" s="226"/>
      <c r="I390" s="166"/>
      <c r="J390" s="226"/>
      <c r="K390" s="166"/>
      <c r="L390" s="226"/>
      <c r="M390" s="166"/>
      <c r="N390" s="226"/>
      <c r="O390" s="166"/>
      <c r="P390" s="226"/>
      <c r="Q390" s="166"/>
      <c r="R390" s="226"/>
      <c r="S390" s="1"/>
      <c r="T390" s="1"/>
      <c r="U390" s="1"/>
      <c r="V390" s="4"/>
      <c r="W390" s="4"/>
      <c r="X390" s="4"/>
      <c r="Y390" s="4"/>
      <c r="Z390" s="4"/>
      <c r="AA390" s="4"/>
      <c r="AB390" s="1"/>
      <c r="AC390" s="1"/>
      <c r="AD390" s="1"/>
      <c r="AE390" s="1"/>
      <c r="AF390" s="1"/>
      <c r="AG390" s="1"/>
      <c r="AH390" s="1"/>
      <c r="AI390" s="1"/>
    </row>
    <row r="391" spans="1:35" s="2" customFormat="1" ht="11.5" x14ac:dyDescent="0.25">
      <c r="A391" s="1"/>
      <c r="B391" s="227"/>
      <c r="C391" s="227"/>
      <c r="D391" s="225"/>
      <c r="E391" s="225"/>
      <c r="F391" s="226"/>
      <c r="G391" s="166"/>
      <c r="H391" s="226"/>
      <c r="I391" s="166"/>
      <c r="J391" s="226"/>
      <c r="K391" s="166"/>
      <c r="L391" s="226"/>
      <c r="M391" s="166"/>
      <c r="N391" s="226"/>
      <c r="O391" s="166"/>
      <c r="P391" s="226"/>
      <c r="Q391" s="166"/>
      <c r="R391" s="226"/>
      <c r="S391" s="1"/>
      <c r="T391" s="1"/>
      <c r="U391" s="1"/>
      <c r="V391" s="4"/>
      <c r="W391" s="4"/>
      <c r="X391" s="4"/>
      <c r="Y391" s="4"/>
      <c r="Z391" s="4"/>
      <c r="AA391" s="4"/>
      <c r="AB391" s="1"/>
      <c r="AC391" s="1"/>
      <c r="AD391" s="1"/>
      <c r="AE391" s="1"/>
      <c r="AF391" s="1"/>
      <c r="AG391" s="1"/>
      <c r="AH391" s="1"/>
      <c r="AI391" s="1"/>
    </row>
    <row r="392" spans="1:35" s="2" customFormat="1" ht="11.5" x14ac:dyDescent="0.25">
      <c r="A392" s="1"/>
      <c r="B392" s="227"/>
      <c r="C392" s="227"/>
      <c r="D392" s="225"/>
      <c r="E392" s="225"/>
      <c r="F392" s="226"/>
      <c r="G392" s="166"/>
      <c r="H392" s="226"/>
      <c r="I392" s="166"/>
      <c r="J392" s="226"/>
      <c r="K392" s="166"/>
      <c r="L392" s="226"/>
      <c r="M392" s="166"/>
      <c r="N392" s="226"/>
      <c r="O392" s="166"/>
      <c r="P392" s="226"/>
      <c r="Q392" s="166"/>
      <c r="R392" s="226"/>
      <c r="S392" s="1"/>
      <c r="T392" s="1"/>
      <c r="U392" s="1"/>
      <c r="V392" s="4"/>
      <c r="W392" s="4"/>
      <c r="X392" s="4"/>
      <c r="Y392" s="4"/>
      <c r="Z392" s="4"/>
      <c r="AA392" s="4"/>
      <c r="AB392" s="1"/>
      <c r="AC392" s="1"/>
      <c r="AD392" s="1"/>
      <c r="AE392" s="1"/>
      <c r="AF392" s="1"/>
      <c r="AG392" s="1"/>
      <c r="AH392" s="1"/>
      <c r="AI392" s="1"/>
    </row>
    <row r="393" spans="1:35" s="2" customFormat="1" ht="11.5" x14ac:dyDescent="0.25">
      <c r="A393" s="1"/>
      <c r="B393" s="227"/>
      <c r="C393" s="227"/>
      <c r="D393" s="225"/>
      <c r="E393" s="225"/>
      <c r="F393" s="226"/>
      <c r="G393" s="166"/>
      <c r="H393" s="226"/>
      <c r="I393" s="166"/>
      <c r="J393" s="226"/>
      <c r="K393" s="166"/>
      <c r="L393" s="226"/>
      <c r="M393" s="166"/>
      <c r="N393" s="226"/>
      <c r="O393" s="166"/>
      <c r="P393" s="226"/>
      <c r="Q393" s="166"/>
      <c r="R393" s="226"/>
      <c r="S393" s="1"/>
      <c r="T393" s="1"/>
      <c r="U393" s="1"/>
      <c r="V393" s="4"/>
      <c r="W393" s="4"/>
      <c r="X393" s="4"/>
      <c r="Y393" s="4"/>
      <c r="Z393" s="4"/>
      <c r="AA393" s="4"/>
      <c r="AB393" s="1"/>
      <c r="AC393" s="1"/>
      <c r="AD393" s="1"/>
      <c r="AE393" s="1"/>
      <c r="AF393" s="1"/>
      <c r="AG393" s="1"/>
      <c r="AH393" s="1"/>
      <c r="AI393" s="1"/>
    </row>
    <row r="394" spans="1:35" s="2" customFormat="1" ht="11.5" x14ac:dyDescent="0.25">
      <c r="A394" s="1"/>
      <c r="B394" s="227"/>
      <c r="C394" s="227"/>
      <c r="D394" s="225"/>
      <c r="E394" s="225"/>
      <c r="F394" s="226"/>
      <c r="G394" s="166"/>
      <c r="H394" s="226"/>
      <c r="I394" s="166"/>
      <c r="J394" s="226"/>
      <c r="K394" s="166"/>
      <c r="L394" s="226"/>
      <c r="M394" s="166"/>
      <c r="N394" s="226"/>
      <c r="O394" s="166"/>
      <c r="P394" s="226"/>
      <c r="Q394" s="166"/>
      <c r="R394" s="226"/>
      <c r="S394" s="1"/>
      <c r="T394" s="1"/>
      <c r="U394" s="1"/>
      <c r="V394" s="4"/>
      <c r="W394" s="4"/>
      <c r="X394" s="4"/>
      <c r="Y394" s="4"/>
      <c r="Z394" s="4"/>
      <c r="AA394" s="4"/>
      <c r="AB394" s="1"/>
      <c r="AC394" s="1"/>
      <c r="AD394" s="1"/>
      <c r="AE394" s="1"/>
      <c r="AF394" s="1"/>
      <c r="AG394" s="1"/>
      <c r="AH394" s="1"/>
      <c r="AI394" s="1"/>
    </row>
    <row r="395" spans="1:35" s="2" customFormat="1" ht="11.5" x14ac:dyDescent="0.25">
      <c r="A395" s="1"/>
      <c r="B395" s="227"/>
      <c r="C395" s="227"/>
      <c r="D395" s="225"/>
      <c r="E395" s="225"/>
      <c r="F395" s="226"/>
      <c r="G395" s="166"/>
      <c r="H395" s="226"/>
      <c r="I395" s="166"/>
      <c r="J395" s="226"/>
      <c r="K395" s="166"/>
      <c r="L395" s="226"/>
      <c r="M395" s="166"/>
      <c r="N395" s="226"/>
      <c r="O395" s="166"/>
      <c r="P395" s="226"/>
      <c r="Q395" s="166"/>
      <c r="R395" s="226"/>
      <c r="S395" s="1"/>
      <c r="T395" s="1"/>
      <c r="U395" s="1"/>
      <c r="V395" s="4"/>
      <c r="W395" s="4"/>
      <c r="X395" s="4"/>
      <c r="Y395" s="4"/>
      <c r="Z395" s="4"/>
      <c r="AA395" s="4"/>
      <c r="AB395" s="1"/>
      <c r="AC395" s="1"/>
      <c r="AD395" s="1"/>
      <c r="AE395" s="1"/>
      <c r="AF395" s="1"/>
      <c r="AG395" s="1"/>
      <c r="AH395" s="1"/>
      <c r="AI395" s="1"/>
    </row>
    <row r="396" spans="1:35" s="2" customFormat="1" ht="11.5" x14ac:dyDescent="0.25">
      <c r="A396" s="1"/>
      <c r="B396" s="227"/>
      <c r="C396" s="227"/>
      <c r="D396" s="225"/>
      <c r="E396" s="225"/>
      <c r="F396" s="226"/>
      <c r="G396" s="166"/>
      <c r="H396" s="226"/>
      <c r="I396" s="166"/>
      <c r="J396" s="226"/>
      <c r="K396" s="166"/>
      <c r="L396" s="226"/>
      <c r="M396" s="166"/>
      <c r="N396" s="226"/>
      <c r="O396" s="166"/>
      <c r="P396" s="226"/>
      <c r="Q396" s="166"/>
      <c r="R396" s="226"/>
      <c r="S396" s="1"/>
      <c r="T396" s="1"/>
      <c r="U396" s="1"/>
      <c r="V396" s="4"/>
      <c r="W396" s="4"/>
      <c r="X396" s="4"/>
      <c r="Y396" s="4"/>
      <c r="Z396" s="4"/>
      <c r="AA396" s="4"/>
      <c r="AB396" s="1"/>
      <c r="AC396" s="1"/>
      <c r="AD396" s="1"/>
      <c r="AE396" s="1"/>
      <c r="AF396" s="1"/>
      <c r="AG396" s="1"/>
      <c r="AH396" s="1"/>
      <c r="AI396" s="1"/>
    </row>
    <row r="397" spans="1:35" s="2" customFormat="1" ht="11.5" x14ac:dyDescent="0.25">
      <c r="A397" s="1"/>
      <c r="B397" s="227"/>
      <c r="C397" s="227"/>
      <c r="D397" s="225"/>
      <c r="E397" s="225"/>
      <c r="F397" s="226"/>
      <c r="G397" s="166"/>
      <c r="H397" s="226"/>
      <c r="I397" s="166"/>
      <c r="J397" s="226"/>
      <c r="K397" s="166"/>
      <c r="L397" s="226"/>
      <c r="M397" s="166"/>
      <c r="N397" s="226"/>
      <c r="O397" s="166"/>
      <c r="P397" s="226"/>
      <c r="Q397" s="166"/>
      <c r="R397" s="226"/>
      <c r="S397" s="1"/>
      <c r="T397" s="1"/>
      <c r="U397" s="1"/>
      <c r="V397" s="4"/>
      <c r="W397" s="4"/>
      <c r="X397" s="4"/>
      <c r="Y397" s="4"/>
      <c r="Z397" s="4"/>
      <c r="AA397" s="4"/>
      <c r="AB397" s="1"/>
      <c r="AC397" s="1"/>
      <c r="AD397" s="1"/>
      <c r="AE397" s="1"/>
      <c r="AF397" s="1"/>
      <c r="AG397" s="1"/>
      <c r="AH397" s="1"/>
      <c r="AI397" s="1"/>
    </row>
    <row r="398" spans="1:35" s="2" customFormat="1" ht="11.5" x14ac:dyDescent="0.25">
      <c r="A398" s="1"/>
      <c r="B398" s="227"/>
      <c r="C398" s="227"/>
      <c r="D398" s="225"/>
      <c r="E398" s="225"/>
      <c r="F398" s="226"/>
      <c r="G398" s="166"/>
      <c r="H398" s="226"/>
      <c r="I398" s="166"/>
      <c r="J398" s="226"/>
      <c r="K398" s="166"/>
      <c r="L398" s="226"/>
      <c r="M398" s="166"/>
      <c r="N398" s="226"/>
      <c r="O398" s="166"/>
      <c r="P398" s="226"/>
      <c r="Q398" s="166"/>
      <c r="R398" s="226"/>
      <c r="S398" s="1"/>
      <c r="T398" s="1"/>
      <c r="U398" s="1"/>
      <c r="V398" s="4"/>
      <c r="W398" s="4"/>
      <c r="X398" s="4"/>
      <c r="Y398" s="4"/>
      <c r="Z398" s="4"/>
      <c r="AA398" s="4"/>
      <c r="AB398" s="1"/>
      <c r="AC398" s="1"/>
      <c r="AD398" s="1"/>
      <c r="AE398" s="1"/>
      <c r="AF398" s="1"/>
      <c r="AG398" s="1"/>
      <c r="AH398" s="1"/>
      <c r="AI398" s="1"/>
    </row>
    <row r="399" spans="1:35" s="2" customFormat="1" ht="11.5" x14ac:dyDescent="0.25">
      <c r="A399" s="1"/>
      <c r="B399" s="227"/>
      <c r="C399" s="227"/>
      <c r="D399" s="225"/>
      <c r="E399" s="225"/>
      <c r="F399" s="226"/>
      <c r="G399" s="166"/>
      <c r="H399" s="226"/>
      <c r="I399" s="166"/>
      <c r="J399" s="226"/>
      <c r="K399" s="166"/>
      <c r="L399" s="226"/>
      <c r="M399" s="166"/>
      <c r="N399" s="226"/>
      <c r="O399" s="166"/>
      <c r="P399" s="226"/>
      <c r="Q399" s="166"/>
      <c r="R399" s="226"/>
      <c r="S399" s="1"/>
      <c r="T399" s="1"/>
      <c r="U399" s="1"/>
      <c r="V399" s="4"/>
      <c r="W399" s="4"/>
      <c r="X399" s="4"/>
      <c r="Y399" s="4"/>
      <c r="Z399" s="4"/>
      <c r="AA399" s="4"/>
      <c r="AB399" s="1"/>
      <c r="AC399" s="1"/>
      <c r="AD399" s="1"/>
      <c r="AE399" s="1"/>
      <c r="AF399" s="1"/>
      <c r="AG399" s="1"/>
      <c r="AH399" s="1"/>
      <c r="AI399" s="1"/>
    </row>
    <row r="400" spans="1:35" s="2" customFormat="1" ht="11.5" x14ac:dyDescent="0.25">
      <c r="A400" s="1"/>
      <c r="B400" s="227"/>
      <c r="C400" s="227"/>
      <c r="D400" s="225"/>
      <c r="E400" s="225"/>
      <c r="F400" s="226"/>
      <c r="G400" s="166"/>
      <c r="H400" s="226"/>
      <c r="I400" s="166"/>
      <c r="J400" s="226"/>
      <c r="K400" s="166"/>
      <c r="L400" s="226"/>
      <c r="M400" s="166"/>
      <c r="N400" s="226"/>
      <c r="O400" s="166"/>
      <c r="P400" s="226"/>
      <c r="Q400" s="166"/>
      <c r="R400" s="226"/>
      <c r="S400" s="1"/>
      <c r="T400" s="1"/>
      <c r="U400" s="1"/>
      <c r="V400" s="4"/>
      <c r="W400" s="4"/>
      <c r="X400" s="4"/>
      <c r="Y400" s="4"/>
      <c r="Z400" s="4"/>
      <c r="AA400" s="4"/>
      <c r="AB400" s="1"/>
      <c r="AC400" s="1"/>
      <c r="AD400" s="1"/>
      <c r="AE400" s="1"/>
      <c r="AF400" s="1"/>
      <c r="AG400" s="1"/>
      <c r="AH400" s="1"/>
      <c r="AI400" s="1"/>
    </row>
    <row r="401" spans="1:35" s="2" customFormat="1" ht="11.5" x14ac:dyDescent="0.25">
      <c r="A401" s="1"/>
      <c r="B401" s="227"/>
      <c r="C401" s="227"/>
      <c r="D401" s="225"/>
      <c r="E401" s="225"/>
      <c r="F401" s="226"/>
      <c r="G401" s="166"/>
      <c r="H401" s="226"/>
      <c r="I401" s="166"/>
      <c r="J401" s="226"/>
      <c r="K401" s="166"/>
      <c r="L401" s="226"/>
      <c r="M401" s="166"/>
      <c r="N401" s="226"/>
      <c r="O401" s="166"/>
      <c r="P401" s="226"/>
      <c r="Q401" s="166"/>
      <c r="R401" s="226"/>
      <c r="S401" s="1"/>
      <c r="T401" s="1"/>
      <c r="U401" s="1"/>
      <c r="V401" s="4"/>
      <c r="W401" s="4"/>
      <c r="X401" s="4"/>
      <c r="Y401" s="4"/>
      <c r="Z401" s="4"/>
      <c r="AA401" s="4"/>
      <c r="AB401" s="1"/>
      <c r="AC401" s="1"/>
      <c r="AD401" s="1"/>
      <c r="AE401" s="1"/>
      <c r="AF401" s="1"/>
      <c r="AG401" s="1"/>
      <c r="AH401" s="1"/>
      <c r="AI401" s="1"/>
    </row>
    <row r="402" spans="1:35" s="2" customFormat="1" ht="11.5" x14ac:dyDescent="0.25">
      <c r="A402" s="1"/>
      <c r="B402" s="227"/>
      <c r="C402" s="227"/>
      <c r="D402" s="225"/>
      <c r="E402" s="225"/>
      <c r="F402" s="226"/>
      <c r="G402" s="166"/>
      <c r="H402" s="226"/>
      <c r="I402" s="166"/>
      <c r="J402" s="226"/>
      <c r="K402" s="166"/>
      <c r="L402" s="226"/>
      <c r="M402" s="166"/>
      <c r="N402" s="226"/>
      <c r="O402" s="166"/>
      <c r="P402" s="226"/>
      <c r="Q402" s="166"/>
      <c r="R402" s="226"/>
      <c r="S402" s="1"/>
      <c r="T402" s="1"/>
      <c r="U402" s="1"/>
      <c r="V402" s="4"/>
      <c r="W402" s="4"/>
      <c r="X402" s="4"/>
      <c r="Y402" s="4"/>
      <c r="Z402" s="4"/>
      <c r="AA402" s="4"/>
      <c r="AB402" s="1"/>
      <c r="AC402" s="1"/>
      <c r="AD402" s="1"/>
      <c r="AE402" s="1"/>
      <c r="AF402" s="1"/>
      <c r="AG402" s="1"/>
      <c r="AH402" s="1"/>
      <c r="AI402" s="1"/>
    </row>
    <row r="403" spans="1:35" s="2" customFormat="1" ht="11.5" x14ac:dyDescent="0.25">
      <c r="A403" s="1"/>
      <c r="B403" s="227"/>
      <c r="C403" s="227"/>
      <c r="D403" s="225"/>
      <c r="E403" s="225"/>
      <c r="F403" s="226"/>
      <c r="G403" s="166"/>
      <c r="H403" s="226"/>
      <c r="I403" s="166"/>
      <c r="J403" s="226"/>
      <c r="K403" s="166"/>
      <c r="L403" s="226"/>
      <c r="M403" s="166"/>
      <c r="N403" s="226"/>
      <c r="O403" s="166"/>
      <c r="P403" s="226"/>
      <c r="Q403" s="166"/>
      <c r="R403" s="226"/>
      <c r="S403" s="1"/>
      <c r="T403" s="1"/>
      <c r="U403" s="1"/>
      <c r="V403" s="4"/>
      <c r="W403" s="4"/>
      <c r="X403" s="4"/>
      <c r="Y403" s="4"/>
      <c r="Z403" s="4"/>
      <c r="AA403" s="4"/>
      <c r="AB403" s="1"/>
      <c r="AC403" s="1"/>
      <c r="AD403" s="1"/>
      <c r="AE403" s="1"/>
      <c r="AF403" s="1"/>
      <c r="AG403" s="1"/>
      <c r="AH403" s="1"/>
      <c r="AI403" s="1"/>
    </row>
    <row r="404" spans="1:35" s="2" customFormat="1" ht="11.5" x14ac:dyDescent="0.25">
      <c r="A404" s="1"/>
      <c r="B404" s="227"/>
      <c r="C404" s="227"/>
      <c r="D404" s="225"/>
      <c r="E404" s="225"/>
      <c r="F404" s="226"/>
      <c r="G404" s="166"/>
      <c r="H404" s="226"/>
      <c r="I404" s="166"/>
      <c r="J404" s="226"/>
      <c r="K404" s="166"/>
      <c r="L404" s="226"/>
      <c r="M404" s="166"/>
      <c r="N404" s="226"/>
      <c r="O404" s="166"/>
      <c r="P404" s="226"/>
      <c r="Q404" s="166"/>
      <c r="R404" s="226"/>
      <c r="S404" s="1"/>
      <c r="T404" s="1"/>
      <c r="U404" s="1"/>
      <c r="V404" s="4"/>
      <c r="W404" s="4"/>
      <c r="X404" s="4"/>
      <c r="Y404" s="4"/>
      <c r="Z404" s="4"/>
      <c r="AA404" s="4"/>
      <c r="AB404" s="1"/>
      <c r="AC404" s="1"/>
      <c r="AD404" s="1"/>
      <c r="AE404" s="1"/>
      <c r="AF404" s="1"/>
      <c r="AG404" s="1"/>
      <c r="AH404" s="1"/>
      <c r="AI404" s="1"/>
    </row>
    <row r="405" spans="1:35" s="2" customFormat="1" ht="11.5" x14ac:dyDescent="0.25">
      <c r="A405" s="1"/>
      <c r="B405" s="227"/>
      <c r="C405" s="227"/>
      <c r="D405" s="225"/>
      <c r="E405" s="225"/>
      <c r="F405" s="226"/>
      <c r="G405" s="166"/>
      <c r="H405" s="226"/>
      <c r="I405" s="166"/>
      <c r="J405" s="226"/>
      <c r="K405" s="166"/>
      <c r="L405" s="226"/>
      <c r="M405" s="166"/>
      <c r="N405" s="226"/>
      <c r="O405" s="166"/>
      <c r="P405" s="226"/>
      <c r="Q405" s="166"/>
      <c r="R405" s="226"/>
      <c r="S405" s="1"/>
      <c r="T405" s="1"/>
      <c r="U405" s="1"/>
      <c r="V405" s="4"/>
      <c r="W405" s="4"/>
      <c r="X405" s="4"/>
      <c r="Y405" s="4"/>
      <c r="Z405" s="4"/>
      <c r="AA405" s="4"/>
      <c r="AB405" s="1"/>
      <c r="AC405" s="1"/>
      <c r="AD405" s="1"/>
      <c r="AE405" s="1"/>
      <c r="AF405" s="1"/>
      <c r="AG405" s="1"/>
      <c r="AH405" s="1"/>
      <c r="AI405" s="1"/>
    </row>
    <row r="406" spans="1:35" s="2" customFormat="1" ht="11.5" x14ac:dyDescent="0.25">
      <c r="A406" s="1"/>
      <c r="B406" s="227"/>
      <c r="C406" s="227"/>
      <c r="D406" s="225"/>
      <c r="E406" s="225"/>
      <c r="F406" s="226"/>
      <c r="G406" s="166"/>
      <c r="H406" s="226"/>
      <c r="I406" s="166"/>
      <c r="J406" s="226"/>
      <c r="K406" s="166"/>
      <c r="L406" s="226"/>
      <c r="M406" s="166"/>
      <c r="N406" s="226"/>
      <c r="O406" s="166"/>
      <c r="P406" s="226"/>
      <c r="Q406" s="166"/>
      <c r="R406" s="226"/>
      <c r="S406" s="1"/>
      <c r="T406" s="1"/>
      <c r="U406" s="1"/>
      <c r="V406" s="4"/>
      <c r="W406" s="4"/>
      <c r="X406" s="4"/>
      <c r="Y406" s="4"/>
      <c r="Z406" s="4"/>
      <c r="AA406" s="4"/>
      <c r="AB406" s="1"/>
      <c r="AC406" s="1"/>
      <c r="AD406" s="1"/>
      <c r="AE406" s="1"/>
      <c r="AF406" s="1"/>
      <c r="AG406" s="1"/>
      <c r="AH406" s="1"/>
      <c r="AI406" s="1"/>
    </row>
    <row r="407" spans="1:35" s="2" customFormat="1" ht="11.5" x14ac:dyDescent="0.25">
      <c r="A407" s="1"/>
      <c r="B407" s="227"/>
      <c r="C407" s="227"/>
      <c r="D407" s="225"/>
      <c r="E407" s="225"/>
      <c r="F407" s="226"/>
      <c r="G407" s="166"/>
      <c r="H407" s="226"/>
      <c r="I407" s="166"/>
      <c r="J407" s="226"/>
      <c r="K407" s="166"/>
      <c r="L407" s="226"/>
      <c r="M407" s="166"/>
      <c r="N407" s="226"/>
      <c r="O407" s="166"/>
      <c r="P407" s="226"/>
      <c r="Q407" s="166"/>
      <c r="R407" s="226"/>
      <c r="S407" s="1"/>
      <c r="T407" s="1"/>
      <c r="U407" s="1"/>
      <c r="V407" s="4"/>
      <c r="W407" s="4"/>
      <c r="X407" s="4"/>
      <c r="Y407" s="4"/>
      <c r="Z407" s="4"/>
      <c r="AA407" s="4"/>
      <c r="AB407" s="1"/>
      <c r="AC407" s="1"/>
      <c r="AD407" s="1"/>
      <c r="AE407" s="1"/>
      <c r="AF407" s="1"/>
      <c r="AG407" s="1"/>
      <c r="AH407" s="1"/>
      <c r="AI407" s="1"/>
    </row>
    <row r="408" spans="1:35" s="2" customFormat="1" ht="11.5" x14ac:dyDescent="0.25">
      <c r="A408" s="1"/>
      <c r="B408" s="227"/>
      <c r="C408" s="227"/>
      <c r="D408" s="225"/>
      <c r="E408" s="225"/>
      <c r="F408" s="226"/>
      <c r="G408" s="166"/>
      <c r="H408" s="226"/>
      <c r="I408" s="166"/>
      <c r="J408" s="226"/>
      <c r="K408" s="166"/>
      <c r="L408" s="226"/>
      <c r="M408" s="166"/>
      <c r="N408" s="226"/>
      <c r="O408" s="166"/>
      <c r="P408" s="226"/>
      <c r="Q408" s="166"/>
      <c r="R408" s="226"/>
      <c r="S408" s="1"/>
      <c r="T408" s="1"/>
      <c r="U408" s="1"/>
      <c r="V408" s="4"/>
      <c r="W408" s="4"/>
      <c r="X408" s="4"/>
      <c r="Y408" s="4"/>
      <c r="Z408" s="4"/>
      <c r="AA408" s="4"/>
      <c r="AB408" s="1"/>
      <c r="AC408" s="1"/>
      <c r="AD408" s="1"/>
      <c r="AE408" s="1"/>
      <c r="AF408" s="1"/>
      <c r="AG408" s="1"/>
      <c r="AH408" s="1"/>
      <c r="AI408" s="1"/>
    </row>
    <row r="409" spans="1:35" s="2" customFormat="1" ht="11.5" x14ac:dyDescent="0.25">
      <c r="A409" s="1"/>
      <c r="B409" s="227"/>
      <c r="C409" s="227"/>
      <c r="D409" s="225"/>
      <c r="E409" s="225"/>
      <c r="F409" s="226"/>
      <c r="G409" s="166"/>
      <c r="H409" s="226"/>
      <c r="I409" s="166"/>
      <c r="J409" s="226"/>
      <c r="K409" s="166"/>
      <c r="L409" s="226"/>
      <c r="M409" s="166"/>
      <c r="N409" s="226"/>
      <c r="O409" s="166"/>
      <c r="P409" s="226"/>
      <c r="Q409" s="166"/>
      <c r="R409" s="226"/>
      <c r="S409" s="1"/>
      <c r="T409" s="1"/>
      <c r="U409" s="1"/>
      <c r="V409" s="4"/>
      <c r="W409" s="4"/>
      <c r="X409" s="4"/>
      <c r="Y409" s="4"/>
      <c r="Z409" s="4"/>
      <c r="AA409" s="4"/>
      <c r="AB409" s="1"/>
      <c r="AC409" s="1"/>
      <c r="AD409" s="1"/>
      <c r="AE409" s="1"/>
      <c r="AF409" s="1"/>
      <c r="AG409" s="1"/>
      <c r="AH409" s="1"/>
      <c r="AI409" s="1"/>
    </row>
    <row r="410" spans="1:35" s="2" customFormat="1" ht="11.5" x14ac:dyDescent="0.25">
      <c r="A410" s="1"/>
      <c r="B410" s="227"/>
      <c r="C410" s="227"/>
      <c r="D410" s="225"/>
      <c r="E410" s="225"/>
      <c r="F410" s="226"/>
      <c r="G410" s="166"/>
      <c r="H410" s="226"/>
      <c r="I410" s="166"/>
      <c r="J410" s="226"/>
      <c r="K410" s="166"/>
      <c r="L410" s="226"/>
      <c r="M410" s="166"/>
      <c r="N410" s="226"/>
      <c r="O410" s="166"/>
      <c r="P410" s="226"/>
      <c r="Q410" s="166"/>
      <c r="R410" s="226"/>
      <c r="S410" s="1"/>
      <c r="T410" s="1"/>
      <c r="U410" s="1"/>
      <c r="V410" s="4"/>
      <c r="W410" s="4"/>
      <c r="X410" s="4"/>
      <c r="Y410" s="4"/>
      <c r="Z410" s="4"/>
      <c r="AA410" s="4"/>
      <c r="AB410" s="1"/>
      <c r="AC410" s="1"/>
      <c r="AD410" s="1"/>
      <c r="AE410" s="1"/>
      <c r="AF410" s="1"/>
      <c r="AG410" s="1"/>
      <c r="AH410" s="1"/>
      <c r="AI410" s="1"/>
    </row>
    <row r="411" spans="1:35" s="2" customFormat="1" ht="11.5" x14ac:dyDescent="0.25">
      <c r="A411" s="1"/>
      <c r="B411" s="227"/>
      <c r="C411" s="227"/>
      <c r="D411" s="225"/>
      <c r="E411" s="225"/>
      <c r="F411" s="226"/>
      <c r="G411" s="166"/>
      <c r="H411" s="226"/>
      <c r="I411" s="166"/>
      <c r="J411" s="226"/>
      <c r="K411" s="166"/>
      <c r="L411" s="226"/>
      <c r="M411" s="166"/>
      <c r="N411" s="226"/>
      <c r="O411" s="166"/>
      <c r="P411" s="226"/>
      <c r="Q411" s="166"/>
      <c r="R411" s="226"/>
      <c r="S411" s="1"/>
      <c r="T411" s="1"/>
      <c r="U411" s="1"/>
      <c r="V411" s="4"/>
      <c r="W411" s="4"/>
      <c r="X411" s="4"/>
      <c r="Y411" s="4"/>
      <c r="Z411" s="4"/>
      <c r="AA411" s="4"/>
      <c r="AB411" s="1"/>
      <c r="AC411" s="1"/>
      <c r="AD411" s="1"/>
      <c r="AE411" s="1"/>
      <c r="AF411" s="1"/>
      <c r="AG411" s="1"/>
      <c r="AH411" s="1"/>
      <c r="AI411" s="1"/>
    </row>
    <row r="412" spans="1:35" s="2" customFormat="1" ht="11.5" x14ac:dyDescent="0.25">
      <c r="A412" s="1"/>
      <c r="B412" s="227"/>
      <c r="C412" s="227"/>
      <c r="D412" s="225"/>
      <c r="E412" s="225"/>
      <c r="F412" s="226"/>
      <c r="G412" s="166"/>
      <c r="H412" s="226"/>
      <c r="I412" s="166"/>
      <c r="J412" s="226"/>
      <c r="K412" s="166"/>
      <c r="L412" s="226"/>
      <c r="M412" s="166"/>
      <c r="N412" s="226"/>
      <c r="O412" s="166"/>
      <c r="P412" s="226"/>
      <c r="Q412" s="166"/>
      <c r="R412" s="226"/>
      <c r="S412" s="1"/>
      <c r="T412" s="1"/>
      <c r="U412" s="1"/>
      <c r="V412" s="4"/>
      <c r="W412" s="4"/>
      <c r="X412" s="4"/>
      <c r="Y412" s="4"/>
      <c r="Z412" s="4"/>
      <c r="AA412" s="4"/>
      <c r="AB412" s="1"/>
      <c r="AC412" s="1"/>
      <c r="AD412" s="1"/>
      <c r="AE412" s="1"/>
      <c r="AF412" s="1"/>
      <c r="AG412" s="1"/>
      <c r="AH412" s="1"/>
      <c r="AI412" s="1"/>
    </row>
    <row r="413" spans="1:35" s="2" customFormat="1" ht="11.5" x14ac:dyDescent="0.25">
      <c r="A413" s="1"/>
      <c r="B413" s="227"/>
      <c r="C413" s="227"/>
      <c r="D413" s="225"/>
      <c r="E413" s="225"/>
      <c r="F413" s="226"/>
      <c r="G413" s="166"/>
      <c r="H413" s="226"/>
      <c r="I413" s="166"/>
      <c r="J413" s="226"/>
      <c r="K413" s="166"/>
      <c r="L413" s="226"/>
      <c r="M413" s="166"/>
      <c r="N413" s="226"/>
      <c r="O413" s="166"/>
      <c r="P413" s="226"/>
      <c r="Q413" s="166"/>
      <c r="R413" s="226"/>
      <c r="S413" s="1"/>
      <c r="T413" s="1"/>
      <c r="U413" s="1"/>
      <c r="V413" s="4"/>
      <c r="W413" s="4"/>
      <c r="X413" s="4"/>
      <c r="Y413" s="4"/>
      <c r="Z413" s="4"/>
      <c r="AA413" s="4"/>
      <c r="AB413" s="1"/>
      <c r="AC413" s="1"/>
      <c r="AD413" s="1"/>
      <c r="AE413" s="1"/>
      <c r="AF413" s="1"/>
      <c r="AG413" s="1"/>
      <c r="AH413" s="1"/>
      <c r="AI413" s="1"/>
    </row>
    <row r="414" spans="1:35" s="2" customFormat="1" ht="11.5" x14ac:dyDescent="0.25">
      <c r="A414" s="1"/>
      <c r="B414" s="227"/>
      <c r="C414" s="227"/>
      <c r="D414" s="225"/>
      <c r="E414" s="225"/>
      <c r="F414" s="226"/>
      <c r="G414" s="166"/>
      <c r="H414" s="226"/>
      <c r="I414" s="166"/>
      <c r="J414" s="226"/>
      <c r="K414" s="166"/>
      <c r="L414" s="226"/>
      <c r="M414" s="166"/>
      <c r="N414" s="226"/>
      <c r="O414" s="166"/>
      <c r="P414" s="226"/>
      <c r="Q414" s="166"/>
      <c r="R414" s="226"/>
      <c r="S414" s="1"/>
      <c r="T414" s="1"/>
      <c r="U414" s="1"/>
      <c r="V414" s="4"/>
      <c r="W414" s="4"/>
      <c r="X414" s="4"/>
      <c r="Y414" s="4"/>
      <c r="Z414" s="4"/>
      <c r="AA414" s="4"/>
      <c r="AB414" s="1"/>
      <c r="AC414" s="1"/>
      <c r="AD414" s="1"/>
      <c r="AE414" s="1"/>
      <c r="AF414" s="1"/>
      <c r="AG414" s="1"/>
      <c r="AH414" s="1"/>
      <c r="AI414" s="1"/>
    </row>
    <row r="415" spans="1:35" s="2" customFormat="1" ht="11.5" x14ac:dyDescent="0.25">
      <c r="A415" s="1"/>
      <c r="B415" s="227"/>
      <c r="C415" s="227"/>
      <c r="D415" s="225"/>
      <c r="E415" s="225"/>
      <c r="F415" s="226"/>
      <c r="G415" s="166"/>
      <c r="H415" s="226"/>
      <c r="I415" s="166"/>
      <c r="J415" s="226"/>
      <c r="K415" s="166"/>
      <c r="L415" s="226"/>
      <c r="M415" s="166"/>
      <c r="N415" s="226"/>
      <c r="O415" s="166"/>
      <c r="P415" s="226"/>
      <c r="Q415" s="166"/>
      <c r="R415" s="226"/>
      <c r="S415" s="1"/>
      <c r="T415" s="1"/>
      <c r="U415" s="1"/>
      <c r="V415" s="4"/>
      <c r="W415" s="4"/>
      <c r="X415" s="4"/>
      <c r="Y415" s="4"/>
      <c r="Z415" s="4"/>
      <c r="AA415" s="4"/>
      <c r="AB415" s="1"/>
      <c r="AC415" s="1"/>
      <c r="AD415" s="1"/>
      <c r="AE415" s="1"/>
      <c r="AF415" s="1"/>
      <c r="AG415" s="1"/>
      <c r="AH415" s="1"/>
      <c r="AI415" s="1"/>
    </row>
    <row r="416" spans="1:35" s="2" customFormat="1" ht="11.5" x14ac:dyDescent="0.25">
      <c r="A416" s="1"/>
      <c r="B416" s="227"/>
      <c r="C416" s="227"/>
      <c r="D416" s="225"/>
      <c r="E416" s="225"/>
      <c r="F416" s="226"/>
      <c r="G416" s="166"/>
      <c r="H416" s="226"/>
      <c r="I416" s="166"/>
      <c r="J416" s="226"/>
      <c r="K416" s="166"/>
      <c r="L416" s="226"/>
      <c r="M416" s="166"/>
      <c r="N416" s="226"/>
      <c r="O416" s="166"/>
      <c r="P416" s="226"/>
      <c r="Q416" s="166"/>
      <c r="R416" s="226"/>
      <c r="S416" s="1"/>
      <c r="T416" s="1"/>
      <c r="U416" s="1"/>
      <c r="V416" s="4"/>
      <c r="W416" s="4"/>
      <c r="X416" s="4"/>
      <c r="Y416" s="4"/>
      <c r="Z416" s="4"/>
      <c r="AA416" s="4"/>
      <c r="AB416" s="1"/>
      <c r="AC416" s="1"/>
      <c r="AD416" s="1"/>
      <c r="AE416" s="1"/>
      <c r="AF416" s="1"/>
      <c r="AG416" s="1"/>
      <c r="AH416" s="1"/>
      <c r="AI416" s="1"/>
    </row>
    <row r="417" spans="1:35" s="2" customFormat="1" ht="11.5" x14ac:dyDescent="0.25">
      <c r="A417" s="1"/>
      <c r="B417" s="227"/>
      <c r="C417" s="227"/>
      <c r="D417" s="225"/>
      <c r="E417" s="225"/>
      <c r="F417" s="226"/>
      <c r="G417" s="166"/>
      <c r="H417" s="226"/>
      <c r="I417" s="166"/>
      <c r="J417" s="226"/>
      <c r="K417" s="166"/>
      <c r="L417" s="226"/>
      <c r="M417" s="166"/>
      <c r="N417" s="226"/>
      <c r="O417" s="166"/>
      <c r="P417" s="226"/>
      <c r="Q417" s="166"/>
      <c r="R417" s="226"/>
      <c r="S417" s="1"/>
      <c r="T417" s="1"/>
      <c r="U417" s="1"/>
      <c r="V417" s="4"/>
      <c r="W417" s="4"/>
      <c r="X417" s="4"/>
      <c r="Y417" s="4"/>
      <c r="Z417" s="4"/>
      <c r="AA417" s="4"/>
      <c r="AB417" s="1"/>
      <c r="AC417" s="1"/>
      <c r="AD417" s="1"/>
      <c r="AE417" s="1"/>
      <c r="AF417" s="1"/>
      <c r="AG417" s="1"/>
      <c r="AH417" s="1"/>
      <c r="AI417" s="1"/>
    </row>
    <row r="418" spans="1:35" s="2" customFormat="1" ht="11.5" x14ac:dyDescent="0.25">
      <c r="A418" s="1"/>
      <c r="B418" s="227"/>
      <c r="C418" s="227"/>
      <c r="D418" s="225"/>
      <c r="E418" s="225"/>
      <c r="F418" s="226"/>
      <c r="G418" s="166"/>
      <c r="H418" s="226"/>
      <c r="I418" s="166"/>
      <c r="J418" s="226"/>
      <c r="K418" s="166"/>
      <c r="L418" s="226"/>
      <c r="M418" s="166"/>
      <c r="N418" s="226"/>
      <c r="O418" s="166"/>
      <c r="P418" s="226"/>
      <c r="Q418" s="166"/>
      <c r="R418" s="226"/>
      <c r="S418" s="1"/>
      <c r="T418" s="1"/>
      <c r="U418" s="1"/>
      <c r="V418" s="4"/>
      <c r="W418" s="4"/>
      <c r="X418" s="4"/>
      <c r="Y418" s="4"/>
      <c r="Z418" s="4"/>
      <c r="AA418" s="4"/>
      <c r="AB418" s="1"/>
      <c r="AC418" s="1"/>
      <c r="AD418" s="1"/>
      <c r="AE418" s="1"/>
      <c r="AF418" s="1"/>
      <c r="AG418" s="1"/>
      <c r="AH418" s="1"/>
      <c r="AI418" s="1"/>
    </row>
    <row r="419" spans="1:35" s="2" customFormat="1" ht="11.5" x14ac:dyDescent="0.25">
      <c r="A419" s="1"/>
      <c r="B419" s="227"/>
      <c r="C419" s="227"/>
      <c r="D419" s="225"/>
      <c r="E419" s="225"/>
      <c r="F419" s="226"/>
      <c r="G419" s="166"/>
      <c r="H419" s="226"/>
      <c r="I419" s="166"/>
      <c r="J419" s="226"/>
      <c r="K419" s="166"/>
      <c r="L419" s="226"/>
      <c r="M419" s="166"/>
      <c r="N419" s="226"/>
      <c r="O419" s="166"/>
      <c r="P419" s="226"/>
      <c r="Q419" s="166"/>
      <c r="R419" s="226"/>
      <c r="S419" s="1"/>
      <c r="T419" s="1"/>
      <c r="U419" s="1"/>
      <c r="V419" s="4"/>
      <c r="W419" s="4"/>
      <c r="X419" s="4"/>
      <c r="Y419" s="4"/>
      <c r="Z419" s="4"/>
      <c r="AA419" s="4"/>
      <c r="AB419" s="1"/>
      <c r="AC419" s="1"/>
      <c r="AD419" s="1"/>
      <c r="AE419" s="1"/>
      <c r="AF419" s="1"/>
      <c r="AG419" s="1"/>
      <c r="AH419" s="1"/>
      <c r="AI419" s="1"/>
    </row>
    <row r="420" spans="1:35" s="2" customFormat="1" ht="11.5" x14ac:dyDescent="0.25">
      <c r="A420" s="1"/>
      <c r="B420" s="227"/>
      <c r="C420" s="227"/>
      <c r="D420" s="225"/>
      <c r="E420" s="225"/>
      <c r="F420" s="226"/>
      <c r="G420" s="166"/>
      <c r="H420" s="226"/>
      <c r="I420" s="166"/>
      <c r="J420" s="226"/>
      <c r="K420" s="166"/>
      <c r="L420" s="226"/>
      <c r="M420" s="166"/>
      <c r="N420" s="226"/>
      <c r="O420" s="166"/>
      <c r="P420" s="226"/>
      <c r="Q420" s="166"/>
      <c r="R420" s="226"/>
      <c r="S420" s="1"/>
      <c r="T420" s="1"/>
      <c r="U420" s="1"/>
      <c r="V420" s="4"/>
      <c r="W420" s="4"/>
      <c r="X420" s="4"/>
      <c r="Y420" s="4"/>
      <c r="Z420" s="4"/>
      <c r="AA420" s="4"/>
      <c r="AB420" s="1"/>
      <c r="AC420" s="1"/>
      <c r="AD420" s="1"/>
      <c r="AE420" s="1"/>
      <c r="AF420" s="1"/>
      <c r="AG420" s="1"/>
      <c r="AH420" s="1"/>
      <c r="AI420" s="1"/>
    </row>
    <row r="421" spans="1:35" s="2" customFormat="1" ht="11.5" x14ac:dyDescent="0.25">
      <c r="A421" s="1"/>
      <c r="B421" s="227"/>
      <c r="C421" s="227"/>
      <c r="D421" s="225"/>
      <c r="E421" s="225"/>
      <c r="F421" s="226"/>
      <c r="G421" s="166"/>
      <c r="H421" s="226"/>
      <c r="I421" s="166"/>
      <c r="J421" s="226"/>
      <c r="K421" s="166"/>
      <c r="L421" s="226"/>
      <c r="M421" s="166"/>
      <c r="N421" s="226"/>
      <c r="O421" s="166"/>
      <c r="P421" s="226"/>
      <c r="Q421" s="166"/>
      <c r="R421" s="226"/>
      <c r="S421" s="1"/>
      <c r="T421" s="1"/>
      <c r="U421" s="1"/>
      <c r="V421" s="4"/>
      <c r="W421" s="4"/>
      <c r="X421" s="4"/>
      <c r="Y421" s="4"/>
      <c r="Z421" s="4"/>
      <c r="AA421" s="4"/>
      <c r="AB421" s="1"/>
      <c r="AC421" s="1"/>
      <c r="AD421" s="1"/>
      <c r="AE421" s="1"/>
      <c r="AF421" s="1"/>
      <c r="AG421" s="1"/>
      <c r="AH421" s="1"/>
      <c r="AI421" s="1"/>
    </row>
    <row r="422" spans="1:35" s="2" customFormat="1" ht="11.5" x14ac:dyDescent="0.25">
      <c r="A422" s="1"/>
      <c r="B422" s="227"/>
      <c r="C422" s="227"/>
      <c r="D422" s="225"/>
      <c r="E422" s="225"/>
      <c r="F422" s="226"/>
      <c r="G422" s="166"/>
      <c r="H422" s="226"/>
      <c r="I422" s="166"/>
      <c r="J422" s="226"/>
      <c r="K422" s="166"/>
      <c r="L422" s="226"/>
      <c r="M422" s="166"/>
      <c r="N422" s="226"/>
      <c r="O422" s="166"/>
      <c r="P422" s="226"/>
      <c r="Q422" s="166"/>
      <c r="R422" s="226"/>
      <c r="S422" s="1"/>
      <c r="T422" s="1"/>
      <c r="U422" s="1"/>
      <c r="V422" s="4"/>
      <c r="W422" s="4"/>
      <c r="X422" s="4"/>
      <c r="Y422" s="4"/>
      <c r="Z422" s="4"/>
      <c r="AA422" s="4"/>
      <c r="AB422" s="1"/>
      <c r="AC422" s="1"/>
      <c r="AD422" s="1"/>
      <c r="AE422" s="1"/>
      <c r="AF422" s="1"/>
      <c r="AG422" s="1"/>
      <c r="AH422" s="1"/>
      <c r="AI422" s="1"/>
    </row>
    <row r="423" spans="1:35" s="2" customFormat="1" ht="11.5" x14ac:dyDescent="0.25">
      <c r="A423" s="1"/>
      <c r="B423" s="227"/>
      <c r="C423" s="227"/>
      <c r="D423" s="225"/>
      <c r="E423" s="225"/>
      <c r="F423" s="226"/>
      <c r="G423" s="166"/>
      <c r="H423" s="226"/>
      <c r="I423" s="166"/>
      <c r="J423" s="226"/>
      <c r="K423" s="166"/>
      <c r="L423" s="226"/>
      <c r="M423" s="166"/>
      <c r="N423" s="226"/>
      <c r="O423" s="166"/>
      <c r="P423" s="226"/>
      <c r="Q423" s="166"/>
      <c r="R423" s="226"/>
      <c r="S423" s="1"/>
      <c r="T423" s="1"/>
      <c r="U423" s="1"/>
      <c r="V423" s="4"/>
      <c r="W423" s="4"/>
      <c r="X423" s="4"/>
      <c r="Y423" s="4"/>
      <c r="Z423" s="4"/>
      <c r="AA423" s="4"/>
      <c r="AB423" s="1"/>
      <c r="AC423" s="1"/>
      <c r="AD423" s="1"/>
      <c r="AE423" s="1"/>
      <c r="AF423" s="1"/>
      <c r="AG423" s="1"/>
      <c r="AH423" s="1"/>
      <c r="AI423" s="1"/>
    </row>
    <row r="424" spans="1:35" s="2" customFormat="1" ht="11.5" x14ac:dyDescent="0.25">
      <c r="A424" s="1"/>
      <c r="B424" s="227"/>
      <c r="C424" s="227"/>
      <c r="D424" s="225"/>
      <c r="E424" s="225"/>
      <c r="F424" s="226"/>
      <c r="G424" s="166"/>
      <c r="H424" s="226"/>
      <c r="I424" s="166"/>
      <c r="J424" s="226"/>
      <c r="K424" s="166"/>
      <c r="L424" s="226"/>
      <c r="M424" s="166"/>
      <c r="N424" s="226"/>
      <c r="O424" s="166"/>
      <c r="P424" s="226"/>
      <c r="Q424" s="166"/>
      <c r="R424" s="226"/>
      <c r="S424" s="1"/>
      <c r="T424" s="1"/>
      <c r="U424" s="1"/>
      <c r="V424" s="4"/>
      <c r="W424" s="4"/>
      <c r="X424" s="4"/>
      <c r="Y424" s="4"/>
      <c r="Z424" s="4"/>
      <c r="AA424" s="4"/>
      <c r="AB424" s="1"/>
      <c r="AC424" s="1"/>
      <c r="AD424" s="1"/>
      <c r="AE424" s="1"/>
      <c r="AF424" s="1"/>
      <c r="AG424" s="1"/>
      <c r="AH424" s="1"/>
      <c r="AI424" s="1"/>
    </row>
    <row r="425" spans="1:35" s="2" customFormat="1" ht="11.5" x14ac:dyDescent="0.25">
      <c r="A425" s="1"/>
      <c r="B425" s="227"/>
      <c r="C425" s="227"/>
      <c r="D425" s="225"/>
      <c r="E425" s="225"/>
      <c r="F425" s="226"/>
      <c r="G425" s="166"/>
      <c r="H425" s="226"/>
      <c r="I425" s="166"/>
      <c r="J425" s="226"/>
      <c r="K425" s="166"/>
      <c r="L425" s="226"/>
      <c r="M425" s="166"/>
      <c r="N425" s="226"/>
      <c r="O425" s="166"/>
      <c r="P425" s="226"/>
      <c r="Q425" s="166"/>
      <c r="R425" s="226"/>
      <c r="S425" s="1"/>
      <c r="T425" s="1"/>
      <c r="U425" s="1"/>
      <c r="V425" s="4"/>
      <c r="W425" s="4"/>
      <c r="X425" s="4"/>
      <c r="Y425" s="4"/>
      <c r="Z425" s="4"/>
      <c r="AA425" s="4"/>
      <c r="AB425" s="1"/>
      <c r="AC425" s="1"/>
      <c r="AD425" s="1"/>
      <c r="AE425" s="1"/>
      <c r="AF425" s="1"/>
      <c r="AG425" s="1"/>
      <c r="AH425" s="1"/>
      <c r="AI425" s="1"/>
    </row>
    <row r="426" spans="1:35" s="2" customFormat="1" ht="11.5" x14ac:dyDescent="0.25">
      <c r="A426" s="1"/>
      <c r="B426" s="227"/>
      <c r="C426" s="227"/>
      <c r="D426" s="225"/>
      <c r="E426" s="225"/>
      <c r="F426" s="226"/>
      <c r="G426" s="166"/>
      <c r="H426" s="226"/>
      <c r="I426" s="166"/>
      <c r="J426" s="226"/>
      <c r="K426" s="166"/>
      <c r="L426" s="226"/>
      <c r="M426" s="166"/>
      <c r="N426" s="226"/>
      <c r="O426" s="166"/>
      <c r="P426" s="226"/>
      <c r="Q426" s="166"/>
      <c r="R426" s="226"/>
      <c r="S426" s="1"/>
      <c r="T426" s="1"/>
      <c r="U426" s="1"/>
      <c r="V426" s="4"/>
      <c r="W426" s="4"/>
      <c r="X426" s="4"/>
      <c r="Y426" s="4"/>
      <c r="Z426" s="4"/>
      <c r="AA426" s="4"/>
      <c r="AB426" s="1"/>
      <c r="AC426" s="1"/>
      <c r="AD426" s="1"/>
      <c r="AE426" s="1"/>
      <c r="AF426" s="1"/>
      <c r="AG426" s="1"/>
      <c r="AH426" s="1"/>
      <c r="AI426" s="1"/>
    </row>
    <row r="427" spans="1:35" s="2" customFormat="1" ht="11.5" x14ac:dyDescent="0.25">
      <c r="A427" s="1"/>
      <c r="B427" s="227"/>
      <c r="C427" s="227"/>
      <c r="D427" s="225"/>
      <c r="E427" s="225"/>
      <c r="F427" s="226"/>
      <c r="G427" s="166"/>
      <c r="H427" s="226"/>
      <c r="I427" s="166"/>
      <c r="J427" s="226"/>
      <c r="K427" s="166"/>
      <c r="L427" s="226"/>
      <c r="M427" s="166"/>
      <c r="N427" s="226"/>
      <c r="O427" s="166"/>
      <c r="P427" s="226"/>
      <c r="Q427" s="166"/>
      <c r="R427" s="226"/>
      <c r="S427" s="1"/>
      <c r="T427" s="1"/>
      <c r="U427" s="1"/>
      <c r="V427" s="4"/>
      <c r="W427" s="4"/>
      <c r="X427" s="4"/>
      <c r="Y427" s="4"/>
      <c r="Z427" s="4"/>
      <c r="AA427" s="4"/>
      <c r="AB427" s="1"/>
      <c r="AC427" s="1"/>
      <c r="AD427" s="1"/>
      <c r="AE427" s="1"/>
      <c r="AF427" s="1"/>
      <c r="AG427" s="1"/>
      <c r="AH427" s="1"/>
      <c r="AI427" s="1"/>
    </row>
    <row r="428" spans="1:35" s="2" customFormat="1" ht="11.5" x14ac:dyDescent="0.25">
      <c r="A428" s="1"/>
      <c r="B428" s="227"/>
      <c r="C428" s="227"/>
      <c r="D428" s="225"/>
      <c r="E428" s="225"/>
      <c r="F428" s="226"/>
      <c r="G428" s="166"/>
      <c r="H428" s="226"/>
      <c r="I428" s="166"/>
      <c r="J428" s="226"/>
      <c r="K428" s="166"/>
      <c r="L428" s="226"/>
      <c r="M428" s="166"/>
      <c r="N428" s="226"/>
      <c r="O428" s="166"/>
      <c r="P428" s="226"/>
      <c r="Q428" s="166"/>
      <c r="R428" s="226"/>
      <c r="S428" s="1"/>
      <c r="T428" s="1"/>
      <c r="U428" s="1"/>
      <c r="V428" s="4"/>
      <c r="W428" s="4"/>
      <c r="X428" s="4"/>
      <c r="Y428" s="4"/>
      <c r="Z428" s="4"/>
      <c r="AA428" s="4"/>
      <c r="AB428" s="1"/>
      <c r="AC428" s="1"/>
      <c r="AD428" s="1"/>
      <c r="AE428" s="1"/>
      <c r="AF428" s="1"/>
      <c r="AG428" s="1"/>
      <c r="AH428" s="1"/>
      <c r="AI428" s="1"/>
    </row>
    <row r="429" spans="1:35" s="2" customFormat="1" ht="11.5" x14ac:dyDescent="0.25">
      <c r="A429" s="1"/>
      <c r="B429" s="227"/>
      <c r="C429" s="227"/>
      <c r="D429" s="225"/>
      <c r="E429" s="225"/>
      <c r="F429" s="226"/>
      <c r="G429" s="166"/>
      <c r="H429" s="226"/>
      <c r="I429" s="166"/>
      <c r="J429" s="226"/>
      <c r="K429" s="166"/>
      <c r="L429" s="226"/>
      <c r="M429" s="166"/>
      <c r="N429" s="226"/>
      <c r="O429" s="166"/>
      <c r="P429" s="226"/>
      <c r="Q429" s="166"/>
      <c r="R429" s="226"/>
      <c r="S429" s="1"/>
      <c r="T429" s="1"/>
      <c r="U429" s="1"/>
      <c r="V429" s="4"/>
      <c r="W429" s="4"/>
      <c r="X429" s="4"/>
      <c r="Y429" s="4"/>
      <c r="Z429" s="4"/>
      <c r="AA429" s="4"/>
      <c r="AB429" s="1"/>
      <c r="AC429" s="1"/>
      <c r="AD429" s="1"/>
      <c r="AE429" s="1"/>
      <c r="AF429" s="1"/>
      <c r="AG429" s="1"/>
      <c r="AH429" s="1"/>
      <c r="AI429" s="1"/>
    </row>
    <row r="430" spans="1:35" s="2" customFormat="1" ht="11.5" x14ac:dyDescent="0.25">
      <c r="A430" s="1"/>
      <c r="B430" s="227"/>
      <c r="C430" s="227"/>
      <c r="D430" s="225"/>
      <c r="E430" s="225"/>
      <c r="F430" s="226"/>
      <c r="G430" s="166"/>
      <c r="H430" s="226"/>
      <c r="I430" s="166"/>
      <c r="J430" s="226"/>
      <c r="K430" s="166"/>
      <c r="L430" s="226"/>
      <c r="M430" s="166"/>
      <c r="N430" s="226"/>
      <c r="O430" s="166"/>
      <c r="P430" s="226"/>
      <c r="Q430" s="166"/>
      <c r="R430" s="226"/>
      <c r="S430" s="1"/>
      <c r="T430" s="1"/>
      <c r="U430" s="1"/>
      <c r="V430" s="4"/>
      <c r="W430" s="4"/>
      <c r="X430" s="4"/>
      <c r="Y430" s="4"/>
      <c r="Z430" s="4"/>
      <c r="AA430" s="4"/>
      <c r="AB430" s="1"/>
      <c r="AC430" s="1"/>
      <c r="AD430" s="1"/>
      <c r="AE430" s="1"/>
      <c r="AF430" s="1"/>
      <c r="AG430" s="1"/>
      <c r="AH430" s="1"/>
      <c r="AI430" s="1"/>
    </row>
    <row r="431" spans="1:35" s="2" customFormat="1" ht="11.5" x14ac:dyDescent="0.25">
      <c r="A431" s="1"/>
      <c r="B431" s="227"/>
      <c r="C431" s="227"/>
      <c r="D431" s="225"/>
      <c r="E431" s="225"/>
      <c r="F431" s="226"/>
      <c r="G431" s="166"/>
      <c r="H431" s="226"/>
      <c r="I431" s="166"/>
      <c r="J431" s="226"/>
      <c r="K431" s="166"/>
      <c r="L431" s="226"/>
      <c r="M431" s="166"/>
      <c r="N431" s="226"/>
      <c r="O431" s="166"/>
      <c r="P431" s="226"/>
      <c r="Q431" s="166"/>
      <c r="R431" s="226"/>
      <c r="S431" s="1"/>
      <c r="T431" s="1"/>
      <c r="U431" s="1"/>
      <c r="V431" s="4"/>
      <c r="W431" s="4"/>
      <c r="X431" s="4"/>
      <c r="Y431" s="4"/>
      <c r="Z431" s="4"/>
      <c r="AA431" s="4"/>
      <c r="AB431" s="1"/>
      <c r="AC431" s="1"/>
      <c r="AD431" s="1"/>
      <c r="AE431" s="1"/>
      <c r="AF431" s="1"/>
      <c r="AG431" s="1"/>
      <c r="AH431" s="1"/>
      <c r="AI431" s="1"/>
    </row>
    <row r="432" spans="1:35" s="2" customFormat="1" ht="11.5" x14ac:dyDescent="0.25">
      <c r="A432" s="1"/>
      <c r="B432" s="227"/>
      <c r="C432" s="227"/>
      <c r="D432" s="225"/>
      <c r="E432" s="225"/>
      <c r="F432" s="226"/>
      <c r="G432" s="166"/>
      <c r="H432" s="226"/>
      <c r="I432" s="166"/>
      <c r="J432" s="226"/>
      <c r="K432" s="166"/>
      <c r="L432" s="226"/>
      <c r="M432" s="166"/>
      <c r="N432" s="226"/>
      <c r="O432" s="166"/>
      <c r="P432" s="226"/>
      <c r="Q432" s="166"/>
      <c r="R432" s="226"/>
      <c r="S432" s="1"/>
      <c r="T432" s="1"/>
      <c r="U432" s="1"/>
      <c r="V432" s="4"/>
      <c r="W432" s="4"/>
      <c r="X432" s="4"/>
      <c r="Y432" s="4"/>
      <c r="Z432" s="4"/>
      <c r="AA432" s="4"/>
      <c r="AB432" s="1"/>
      <c r="AC432" s="1"/>
      <c r="AD432" s="1"/>
      <c r="AE432" s="1"/>
      <c r="AF432" s="1"/>
      <c r="AG432" s="1"/>
      <c r="AH432" s="1"/>
      <c r="AI432" s="1"/>
    </row>
    <row r="433" spans="1:35" s="2" customFormat="1" ht="11.5" x14ac:dyDescent="0.25">
      <c r="A433" s="1"/>
      <c r="B433" s="227"/>
      <c r="C433" s="227"/>
      <c r="D433" s="225"/>
      <c r="E433" s="225"/>
      <c r="F433" s="226"/>
      <c r="G433" s="166"/>
      <c r="H433" s="226"/>
      <c r="I433" s="166"/>
      <c r="J433" s="226"/>
      <c r="K433" s="166"/>
      <c r="L433" s="226"/>
      <c r="M433" s="166"/>
      <c r="N433" s="226"/>
      <c r="O433" s="166"/>
      <c r="P433" s="226"/>
      <c r="Q433" s="166"/>
      <c r="R433" s="226"/>
      <c r="S433" s="1"/>
      <c r="T433" s="1"/>
      <c r="U433" s="1"/>
      <c r="V433" s="4"/>
      <c r="W433" s="4"/>
      <c r="X433" s="4"/>
      <c r="Y433" s="4"/>
      <c r="Z433" s="4"/>
      <c r="AA433" s="4"/>
      <c r="AB433" s="1"/>
      <c r="AC433" s="1"/>
      <c r="AD433" s="1"/>
      <c r="AE433" s="1"/>
      <c r="AF433" s="1"/>
      <c r="AG433" s="1"/>
      <c r="AH433" s="1"/>
      <c r="AI433" s="1"/>
    </row>
    <row r="434" spans="1:35" s="2" customFormat="1" ht="11.5" x14ac:dyDescent="0.25">
      <c r="A434" s="1"/>
      <c r="B434" s="227"/>
      <c r="C434" s="227"/>
      <c r="D434" s="225"/>
      <c r="E434" s="225"/>
      <c r="F434" s="226"/>
      <c r="G434" s="166"/>
      <c r="H434" s="226"/>
      <c r="I434" s="166"/>
      <c r="J434" s="226"/>
      <c r="K434" s="166"/>
      <c r="L434" s="226"/>
      <c r="M434" s="166"/>
      <c r="N434" s="226"/>
      <c r="O434" s="166"/>
      <c r="P434" s="226"/>
      <c r="Q434" s="166"/>
      <c r="R434" s="226"/>
      <c r="S434" s="1"/>
      <c r="T434" s="1"/>
      <c r="U434" s="1"/>
      <c r="V434" s="4"/>
      <c r="W434" s="4"/>
      <c r="X434" s="4"/>
      <c r="Y434" s="4"/>
      <c r="Z434" s="4"/>
      <c r="AA434" s="4"/>
      <c r="AB434" s="1"/>
      <c r="AC434" s="1"/>
      <c r="AD434" s="1"/>
      <c r="AE434" s="1"/>
      <c r="AF434" s="1"/>
      <c r="AG434" s="1"/>
      <c r="AH434" s="1"/>
      <c r="AI434" s="1"/>
    </row>
    <row r="435" spans="1:35" s="2" customFormat="1" ht="11.5" x14ac:dyDescent="0.25">
      <c r="A435" s="1"/>
      <c r="B435" s="227"/>
      <c r="C435" s="227"/>
      <c r="D435" s="225"/>
      <c r="E435" s="225"/>
      <c r="F435" s="226"/>
      <c r="G435" s="166"/>
      <c r="H435" s="226"/>
      <c r="I435" s="166"/>
      <c r="J435" s="226"/>
      <c r="K435" s="166"/>
      <c r="L435" s="226"/>
      <c r="M435" s="166"/>
      <c r="N435" s="226"/>
      <c r="O435" s="166"/>
      <c r="P435" s="226"/>
      <c r="Q435" s="166"/>
      <c r="R435" s="226"/>
      <c r="S435" s="1"/>
      <c r="T435" s="1"/>
      <c r="U435" s="1"/>
      <c r="V435" s="4"/>
      <c r="W435" s="4"/>
      <c r="X435" s="4"/>
      <c r="Y435" s="4"/>
      <c r="Z435" s="4"/>
      <c r="AA435" s="4"/>
      <c r="AB435" s="1"/>
      <c r="AC435" s="1"/>
      <c r="AD435" s="1"/>
      <c r="AE435" s="1"/>
      <c r="AF435" s="1"/>
      <c r="AG435" s="1"/>
      <c r="AH435" s="1"/>
      <c r="AI435" s="1"/>
    </row>
    <row r="436" spans="1:35" s="2" customFormat="1" ht="11.5" x14ac:dyDescent="0.25">
      <c r="A436" s="1"/>
      <c r="B436" s="227"/>
      <c r="C436" s="227"/>
      <c r="D436" s="225"/>
      <c r="E436" s="225"/>
      <c r="F436" s="226"/>
      <c r="G436" s="166"/>
      <c r="H436" s="226"/>
      <c r="I436" s="166"/>
      <c r="J436" s="226"/>
      <c r="K436" s="166"/>
      <c r="L436" s="226"/>
      <c r="M436" s="166"/>
      <c r="N436" s="226"/>
      <c r="O436" s="166"/>
      <c r="P436" s="226"/>
      <c r="Q436" s="166"/>
      <c r="R436" s="226"/>
      <c r="S436" s="1"/>
      <c r="T436" s="1"/>
      <c r="U436" s="1"/>
      <c r="V436" s="4"/>
      <c r="W436" s="4"/>
      <c r="X436" s="4"/>
      <c r="Y436" s="4"/>
      <c r="Z436" s="4"/>
      <c r="AA436" s="4"/>
      <c r="AB436" s="1"/>
      <c r="AC436" s="1"/>
      <c r="AD436" s="1"/>
      <c r="AE436" s="1"/>
      <c r="AF436" s="1"/>
      <c r="AG436" s="1"/>
      <c r="AH436" s="1"/>
      <c r="AI436" s="1"/>
    </row>
    <row r="437" spans="1:35" s="2" customFormat="1" ht="11.5" x14ac:dyDescent="0.25">
      <c r="A437" s="1"/>
      <c r="B437" s="227"/>
      <c r="C437" s="227"/>
      <c r="D437" s="225"/>
      <c r="E437" s="225"/>
      <c r="F437" s="226"/>
      <c r="G437" s="166"/>
      <c r="H437" s="226"/>
      <c r="I437" s="166"/>
      <c r="J437" s="226"/>
      <c r="K437" s="166"/>
      <c r="L437" s="226"/>
      <c r="M437" s="166"/>
      <c r="N437" s="226"/>
      <c r="O437" s="166"/>
      <c r="P437" s="226"/>
      <c r="Q437" s="166"/>
      <c r="R437" s="226"/>
      <c r="S437" s="1"/>
      <c r="T437" s="1"/>
      <c r="U437" s="1"/>
      <c r="V437" s="4"/>
      <c r="W437" s="4"/>
      <c r="X437" s="4"/>
      <c r="Y437" s="4"/>
      <c r="Z437" s="4"/>
      <c r="AA437" s="4"/>
      <c r="AB437" s="1"/>
      <c r="AC437" s="1"/>
      <c r="AD437" s="1"/>
      <c r="AE437" s="1"/>
      <c r="AF437" s="1"/>
      <c r="AG437" s="1"/>
      <c r="AH437" s="1"/>
      <c r="AI437" s="1"/>
    </row>
    <row r="438" spans="1:35" s="2" customFormat="1" ht="11.5" x14ac:dyDescent="0.25">
      <c r="A438" s="1"/>
      <c r="B438" s="227"/>
      <c r="C438" s="227"/>
      <c r="D438" s="225"/>
      <c r="E438" s="225"/>
      <c r="F438" s="226"/>
      <c r="G438" s="166"/>
      <c r="H438" s="226"/>
      <c r="I438" s="166"/>
      <c r="J438" s="226"/>
      <c r="K438" s="166"/>
      <c r="L438" s="226"/>
      <c r="M438" s="166"/>
      <c r="N438" s="226"/>
      <c r="O438" s="166"/>
      <c r="P438" s="226"/>
      <c r="Q438" s="166"/>
      <c r="R438" s="226"/>
      <c r="S438" s="1"/>
      <c r="T438" s="1"/>
      <c r="U438" s="1"/>
      <c r="V438" s="4"/>
      <c r="W438" s="4"/>
      <c r="X438" s="4"/>
      <c r="Y438" s="4"/>
      <c r="Z438" s="4"/>
      <c r="AA438" s="4"/>
      <c r="AB438" s="1"/>
      <c r="AC438" s="1"/>
      <c r="AD438" s="1"/>
      <c r="AE438" s="1"/>
      <c r="AF438" s="1"/>
      <c r="AG438" s="1"/>
      <c r="AH438" s="1"/>
      <c r="AI438" s="1"/>
    </row>
    <row r="439" spans="1:35" s="2" customFormat="1" ht="11.5" x14ac:dyDescent="0.25">
      <c r="A439" s="1"/>
      <c r="B439" s="227"/>
      <c r="C439" s="227"/>
      <c r="D439" s="225"/>
      <c r="E439" s="225"/>
      <c r="F439" s="226"/>
      <c r="G439" s="166"/>
      <c r="H439" s="226"/>
      <c r="I439" s="166"/>
      <c r="J439" s="226"/>
      <c r="K439" s="166"/>
      <c r="L439" s="226"/>
      <c r="M439" s="166"/>
      <c r="N439" s="226"/>
      <c r="O439" s="166"/>
      <c r="P439" s="226"/>
      <c r="Q439" s="166"/>
      <c r="R439" s="226"/>
      <c r="S439" s="1"/>
      <c r="T439" s="1"/>
      <c r="U439" s="1"/>
      <c r="V439" s="4"/>
      <c r="W439" s="4"/>
      <c r="X439" s="4"/>
      <c r="Y439" s="4"/>
      <c r="Z439" s="4"/>
      <c r="AA439" s="4"/>
      <c r="AB439" s="1"/>
      <c r="AC439" s="1"/>
      <c r="AD439" s="1"/>
      <c r="AE439" s="1"/>
      <c r="AF439" s="1"/>
      <c r="AG439" s="1"/>
      <c r="AH439" s="1"/>
      <c r="AI439" s="1"/>
    </row>
    <row r="440" spans="1:35" s="2" customFormat="1" ht="11.5" x14ac:dyDescent="0.25">
      <c r="A440" s="1"/>
      <c r="B440" s="227"/>
      <c r="C440" s="227"/>
      <c r="D440" s="225"/>
      <c r="E440" s="225"/>
      <c r="F440" s="226"/>
      <c r="G440" s="166"/>
      <c r="H440" s="226"/>
      <c r="I440" s="166"/>
      <c r="J440" s="226"/>
      <c r="K440" s="166"/>
      <c r="L440" s="226"/>
      <c r="M440" s="166"/>
      <c r="N440" s="226"/>
      <c r="O440" s="166"/>
      <c r="P440" s="226"/>
      <c r="Q440" s="166"/>
      <c r="R440" s="226"/>
      <c r="S440" s="1"/>
      <c r="T440" s="1"/>
      <c r="U440" s="1"/>
      <c r="V440" s="4"/>
      <c r="W440" s="4"/>
      <c r="X440" s="4"/>
      <c r="Y440" s="4"/>
      <c r="Z440" s="4"/>
      <c r="AA440" s="4"/>
      <c r="AB440" s="1"/>
      <c r="AC440" s="1"/>
      <c r="AD440" s="1"/>
      <c r="AE440" s="1"/>
      <c r="AF440" s="1"/>
      <c r="AG440" s="1"/>
      <c r="AH440" s="1"/>
      <c r="AI440" s="1"/>
    </row>
    <row r="441" spans="1:35" s="2" customFormat="1" ht="11.5" x14ac:dyDescent="0.25">
      <c r="A441" s="1"/>
      <c r="B441" s="227"/>
      <c r="C441" s="227"/>
      <c r="D441" s="225"/>
      <c r="E441" s="225"/>
      <c r="F441" s="226"/>
      <c r="G441" s="166"/>
      <c r="H441" s="226"/>
      <c r="I441" s="166"/>
      <c r="J441" s="226"/>
      <c r="K441" s="166"/>
      <c r="L441" s="226"/>
      <c r="M441" s="166"/>
      <c r="N441" s="226"/>
      <c r="O441" s="166"/>
      <c r="P441" s="226"/>
      <c r="Q441" s="166"/>
      <c r="R441" s="226"/>
      <c r="S441" s="1"/>
      <c r="T441" s="1"/>
      <c r="U441" s="1"/>
      <c r="V441" s="4"/>
      <c r="W441" s="4"/>
      <c r="X441" s="4"/>
      <c r="Y441" s="4"/>
      <c r="Z441" s="4"/>
      <c r="AA441" s="4"/>
      <c r="AB441" s="1"/>
      <c r="AC441" s="1"/>
      <c r="AD441" s="1"/>
      <c r="AE441" s="1"/>
      <c r="AF441" s="1"/>
      <c r="AG441" s="1"/>
      <c r="AH441" s="1"/>
      <c r="AI441" s="1"/>
    </row>
    <row r="442" spans="1:35" s="2" customFormat="1" ht="11.5" x14ac:dyDescent="0.25">
      <c r="A442" s="1"/>
      <c r="B442" s="227"/>
      <c r="C442" s="227"/>
      <c r="D442" s="225"/>
      <c r="E442" s="225"/>
      <c r="F442" s="226"/>
      <c r="G442" s="166"/>
      <c r="H442" s="226"/>
      <c r="I442" s="166"/>
      <c r="J442" s="226"/>
      <c r="K442" s="166"/>
      <c r="L442" s="226"/>
      <c r="M442" s="166"/>
      <c r="N442" s="226"/>
      <c r="O442" s="166"/>
      <c r="P442" s="226"/>
      <c r="Q442" s="166"/>
      <c r="R442" s="226"/>
      <c r="S442" s="1"/>
      <c r="T442" s="1"/>
      <c r="U442" s="1"/>
      <c r="V442" s="4"/>
      <c r="W442" s="4"/>
      <c r="X442" s="4"/>
      <c r="Y442" s="4"/>
      <c r="Z442" s="4"/>
      <c r="AA442" s="4"/>
      <c r="AB442" s="1"/>
      <c r="AC442" s="1"/>
      <c r="AD442" s="1"/>
      <c r="AE442" s="1"/>
      <c r="AF442" s="1"/>
      <c r="AG442" s="1"/>
      <c r="AH442" s="1"/>
      <c r="AI442" s="1"/>
    </row>
    <row r="443" spans="1:35" s="2" customFormat="1" ht="11.5" x14ac:dyDescent="0.25">
      <c r="A443" s="1"/>
      <c r="B443" s="227"/>
      <c r="C443" s="227"/>
      <c r="D443" s="225"/>
      <c r="E443" s="225"/>
      <c r="F443" s="226"/>
      <c r="G443" s="166"/>
      <c r="H443" s="226"/>
      <c r="I443" s="166"/>
      <c r="J443" s="226"/>
      <c r="K443" s="166"/>
      <c r="L443" s="226"/>
      <c r="M443" s="166"/>
      <c r="N443" s="226"/>
      <c r="O443" s="166"/>
      <c r="P443" s="226"/>
      <c r="Q443" s="166"/>
      <c r="R443" s="226"/>
      <c r="S443" s="1"/>
      <c r="T443" s="1"/>
      <c r="U443" s="1"/>
      <c r="V443" s="4"/>
      <c r="W443" s="4"/>
      <c r="X443" s="4"/>
      <c r="Y443" s="4"/>
      <c r="Z443" s="4"/>
      <c r="AA443" s="4"/>
      <c r="AB443" s="1"/>
      <c r="AC443" s="1"/>
      <c r="AD443" s="1"/>
      <c r="AE443" s="1"/>
      <c r="AF443" s="1"/>
      <c r="AG443" s="1"/>
      <c r="AH443" s="1"/>
      <c r="AI443" s="1"/>
    </row>
    <row r="444" spans="1:35" s="2" customFormat="1" ht="11.5" x14ac:dyDescent="0.25">
      <c r="A444" s="1"/>
      <c r="B444" s="227"/>
      <c r="C444" s="227"/>
      <c r="D444" s="225"/>
      <c r="E444" s="225"/>
      <c r="F444" s="226"/>
      <c r="G444" s="166"/>
      <c r="H444" s="226"/>
      <c r="I444" s="166"/>
      <c r="J444" s="226"/>
      <c r="K444" s="166"/>
      <c r="L444" s="226"/>
      <c r="M444" s="166"/>
      <c r="N444" s="226"/>
      <c r="O444" s="166"/>
      <c r="P444" s="226"/>
      <c r="Q444" s="166"/>
      <c r="R444" s="226"/>
      <c r="S444" s="1"/>
      <c r="T444" s="1"/>
      <c r="U444" s="1"/>
      <c r="V444" s="4"/>
      <c r="W444" s="4"/>
      <c r="X444" s="4"/>
      <c r="Y444" s="4"/>
      <c r="Z444" s="4"/>
      <c r="AA444" s="4"/>
      <c r="AB444" s="1"/>
      <c r="AC444" s="1"/>
      <c r="AD444" s="1"/>
      <c r="AE444" s="1"/>
      <c r="AF444" s="1"/>
      <c r="AG444" s="1"/>
      <c r="AH444" s="1"/>
      <c r="AI444" s="1"/>
    </row>
    <row r="445" spans="1:35" s="2" customFormat="1" ht="11.5" x14ac:dyDescent="0.25">
      <c r="A445" s="1"/>
      <c r="B445" s="227"/>
      <c r="C445" s="227"/>
      <c r="D445" s="225"/>
      <c r="E445" s="225"/>
      <c r="F445" s="226"/>
      <c r="G445" s="166"/>
      <c r="H445" s="226"/>
      <c r="I445" s="166"/>
      <c r="J445" s="226"/>
      <c r="K445" s="166"/>
      <c r="L445" s="226"/>
      <c r="M445" s="166"/>
      <c r="N445" s="226"/>
      <c r="O445" s="166"/>
      <c r="P445" s="226"/>
      <c r="Q445" s="166"/>
      <c r="R445" s="226"/>
      <c r="S445" s="1"/>
      <c r="T445" s="1"/>
      <c r="U445" s="1"/>
      <c r="V445" s="4"/>
      <c r="W445" s="4"/>
      <c r="X445" s="4"/>
      <c r="Y445" s="4"/>
      <c r="Z445" s="4"/>
      <c r="AA445" s="4"/>
      <c r="AB445" s="1"/>
      <c r="AC445" s="1"/>
      <c r="AD445" s="1"/>
      <c r="AE445" s="1"/>
      <c r="AF445" s="1"/>
      <c r="AG445" s="1"/>
      <c r="AH445" s="1"/>
      <c r="AI445" s="1"/>
    </row>
    <row r="446" spans="1:35" s="2" customFormat="1" ht="11.5" x14ac:dyDescent="0.25">
      <c r="A446" s="1"/>
      <c r="B446" s="227"/>
      <c r="C446" s="227"/>
      <c r="D446" s="225"/>
      <c r="E446" s="225"/>
      <c r="F446" s="226"/>
      <c r="G446" s="166"/>
      <c r="H446" s="226"/>
      <c r="I446" s="166"/>
      <c r="J446" s="226"/>
      <c r="K446" s="166"/>
      <c r="L446" s="226"/>
      <c r="M446" s="166"/>
      <c r="N446" s="226"/>
      <c r="O446" s="166"/>
      <c r="P446" s="226"/>
      <c r="Q446" s="166"/>
      <c r="R446" s="226"/>
      <c r="S446" s="1"/>
      <c r="T446" s="1"/>
      <c r="U446" s="1"/>
      <c r="V446" s="4"/>
      <c r="W446" s="4"/>
      <c r="X446" s="4"/>
      <c r="Y446" s="4"/>
      <c r="Z446" s="4"/>
      <c r="AA446" s="4"/>
      <c r="AB446" s="1"/>
      <c r="AC446" s="1"/>
      <c r="AD446" s="1"/>
      <c r="AE446" s="1"/>
      <c r="AF446" s="1"/>
      <c r="AG446" s="1"/>
      <c r="AH446" s="1"/>
      <c r="AI446" s="1"/>
    </row>
    <row r="447" spans="1:35" s="2" customFormat="1" ht="11.5" x14ac:dyDescent="0.25">
      <c r="A447" s="1"/>
      <c r="B447" s="227"/>
      <c r="C447" s="227"/>
      <c r="D447" s="225"/>
      <c r="E447" s="225"/>
      <c r="F447" s="226"/>
      <c r="G447" s="166"/>
      <c r="H447" s="226"/>
      <c r="I447" s="166"/>
      <c r="J447" s="226"/>
      <c r="K447" s="166"/>
      <c r="L447" s="226"/>
      <c r="M447" s="166"/>
      <c r="N447" s="226"/>
      <c r="O447" s="166"/>
      <c r="P447" s="226"/>
      <c r="Q447" s="166"/>
      <c r="R447" s="226"/>
      <c r="S447" s="1"/>
      <c r="T447" s="1"/>
      <c r="U447" s="1"/>
      <c r="V447" s="4"/>
      <c r="W447" s="4"/>
      <c r="X447" s="4"/>
      <c r="Y447" s="4"/>
      <c r="Z447" s="4"/>
      <c r="AA447" s="4"/>
      <c r="AB447" s="1"/>
      <c r="AC447" s="1"/>
      <c r="AD447" s="1"/>
      <c r="AE447" s="1"/>
      <c r="AF447" s="1"/>
      <c r="AG447" s="1"/>
      <c r="AH447" s="1"/>
      <c r="AI447" s="1"/>
    </row>
    <row r="448" spans="1:35" s="2" customFormat="1" ht="11.5" x14ac:dyDescent="0.25">
      <c r="A448" s="1"/>
      <c r="B448" s="227"/>
      <c r="C448" s="227"/>
      <c r="D448" s="225"/>
      <c r="E448" s="225"/>
      <c r="F448" s="226"/>
      <c r="G448" s="166"/>
      <c r="H448" s="226"/>
      <c r="I448" s="166"/>
      <c r="J448" s="226"/>
      <c r="K448" s="166"/>
      <c r="L448" s="226"/>
      <c r="M448" s="166"/>
      <c r="N448" s="226"/>
      <c r="O448" s="166"/>
      <c r="P448" s="226"/>
      <c r="Q448" s="166"/>
      <c r="R448" s="226"/>
      <c r="S448" s="1"/>
      <c r="T448" s="1"/>
      <c r="U448" s="1"/>
      <c r="V448" s="4"/>
      <c r="W448" s="4"/>
      <c r="X448" s="4"/>
      <c r="Y448" s="4"/>
      <c r="Z448" s="4"/>
      <c r="AA448" s="4"/>
      <c r="AB448" s="1"/>
      <c r="AC448" s="1"/>
      <c r="AD448" s="1"/>
      <c r="AE448" s="1"/>
      <c r="AF448" s="1"/>
      <c r="AG448" s="1"/>
      <c r="AH448" s="1"/>
      <c r="AI448" s="1"/>
    </row>
    <row r="449" spans="1:35" s="2" customFormat="1" ht="11.5" x14ac:dyDescent="0.25">
      <c r="A449" s="1"/>
      <c r="B449" s="227"/>
      <c r="C449" s="227"/>
      <c r="D449" s="225"/>
      <c r="E449" s="225"/>
      <c r="F449" s="226"/>
      <c r="G449" s="166"/>
      <c r="H449" s="226"/>
      <c r="I449" s="166"/>
      <c r="J449" s="226"/>
      <c r="K449" s="166"/>
      <c r="L449" s="226"/>
      <c r="M449" s="166"/>
      <c r="N449" s="226"/>
      <c r="O449" s="166"/>
      <c r="P449" s="226"/>
      <c r="Q449" s="166"/>
      <c r="R449" s="226"/>
      <c r="S449" s="1"/>
      <c r="T449" s="1"/>
      <c r="U449" s="1"/>
      <c r="V449" s="4"/>
      <c r="W449" s="4"/>
      <c r="X449" s="4"/>
      <c r="Y449" s="4"/>
      <c r="Z449" s="4"/>
      <c r="AA449" s="4"/>
      <c r="AB449" s="1"/>
      <c r="AC449" s="1"/>
      <c r="AD449" s="1"/>
      <c r="AE449" s="1"/>
      <c r="AF449" s="1"/>
      <c r="AG449" s="1"/>
      <c r="AH449" s="1"/>
      <c r="AI449" s="1"/>
    </row>
    <row r="450" spans="1:35" s="2" customFormat="1" ht="11.5" x14ac:dyDescent="0.25">
      <c r="A450" s="1"/>
      <c r="B450" s="227"/>
      <c r="C450" s="227"/>
      <c r="D450" s="225"/>
      <c r="E450" s="225"/>
      <c r="F450" s="226"/>
      <c r="G450" s="166"/>
      <c r="H450" s="226"/>
      <c r="I450" s="166"/>
      <c r="J450" s="226"/>
      <c r="K450" s="166"/>
      <c r="L450" s="226"/>
      <c r="M450" s="166"/>
      <c r="N450" s="226"/>
      <c r="O450" s="166"/>
      <c r="P450" s="226"/>
      <c r="Q450" s="166"/>
      <c r="R450" s="226"/>
      <c r="S450" s="1"/>
      <c r="T450" s="1"/>
      <c r="U450" s="1"/>
      <c r="V450" s="4"/>
      <c r="W450" s="4"/>
      <c r="X450" s="4"/>
      <c r="Y450" s="4"/>
      <c r="Z450" s="4"/>
      <c r="AA450" s="4"/>
      <c r="AB450" s="1"/>
      <c r="AC450" s="1"/>
      <c r="AD450" s="1"/>
      <c r="AE450" s="1"/>
      <c r="AF450" s="1"/>
      <c r="AG450" s="1"/>
      <c r="AH450" s="1"/>
      <c r="AI450" s="1"/>
    </row>
    <row r="451" spans="1:35" s="2" customFormat="1" ht="11.5" x14ac:dyDescent="0.25">
      <c r="A451" s="1"/>
      <c r="B451" s="227"/>
      <c r="C451" s="227"/>
      <c r="D451" s="225"/>
      <c r="E451" s="225"/>
      <c r="F451" s="226"/>
      <c r="G451" s="166"/>
      <c r="H451" s="226"/>
      <c r="I451" s="166"/>
      <c r="J451" s="226"/>
      <c r="K451" s="166"/>
      <c r="L451" s="226"/>
      <c r="M451" s="166"/>
      <c r="N451" s="226"/>
      <c r="O451" s="166"/>
      <c r="P451" s="226"/>
      <c r="Q451" s="166"/>
      <c r="R451" s="226"/>
      <c r="S451" s="1"/>
      <c r="T451" s="1"/>
      <c r="U451" s="1"/>
      <c r="V451" s="4"/>
      <c r="W451" s="4"/>
      <c r="X451" s="4"/>
      <c r="Y451" s="4"/>
      <c r="Z451" s="4"/>
      <c r="AA451" s="4"/>
      <c r="AB451" s="1"/>
      <c r="AC451" s="1"/>
      <c r="AD451" s="1"/>
      <c r="AE451" s="1"/>
      <c r="AF451" s="1"/>
      <c r="AG451" s="1"/>
      <c r="AH451" s="1"/>
      <c r="AI451" s="1"/>
    </row>
    <row r="452" spans="1:35" s="2" customFormat="1" ht="11.5" x14ac:dyDescent="0.25">
      <c r="A452" s="1"/>
      <c r="B452" s="227"/>
      <c r="C452" s="227"/>
      <c r="D452" s="225"/>
      <c r="E452" s="225"/>
      <c r="F452" s="226"/>
      <c r="G452" s="166"/>
      <c r="H452" s="226"/>
      <c r="I452" s="166"/>
      <c r="J452" s="226"/>
      <c r="K452" s="166"/>
      <c r="L452" s="226"/>
      <c r="M452" s="166"/>
      <c r="N452" s="226"/>
      <c r="O452" s="166"/>
      <c r="P452" s="226"/>
      <c r="Q452" s="166"/>
      <c r="R452" s="226"/>
      <c r="S452" s="1"/>
      <c r="T452" s="1"/>
      <c r="U452" s="1"/>
      <c r="V452" s="4"/>
      <c r="W452" s="4"/>
      <c r="X452" s="4"/>
      <c r="Y452" s="4"/>
      <c r="Z452" s="4"/>
      <c r="AA452" s="4"/>
      <c r="AB452" s="1"/>
      <c r="AC452" s="1"/>
      <c r="AD452" s="1"/>
      <c r="AE452" s="1"/>
      <c r="AF452" s="1"/>
      <c r="AG452" s="1"/>
      <c r="AH452" s="1"/>
      <c r="AI452" s="1"/>
    </row>
    <row r="453" spans="1:35" s="2" customFormat="1" ht="11.5" x14ac:dyDescent="0.25">
      <c r="A453" s="1"/>
      <c r="B453" s="227"/>
      <c r="C453" s="227"/>
      <c r="D453" s="225"/>
      <c r="E453" s="225"/>
      <c r="F453" s="226"/>
      <c r="G453" s="166"/>
      <c r="H453" s="226"/>
      <c r="I453" s="166"/>
      <c r="J453" s="226"/>
      <c r="K453" s="166"/>
      <c r="L453" s="226"/>
      <c r="M453" s="166"/>
      <c r="N453" s="226"/>
      <c r="O453" s="166"/>
      <c r="P453" s="226"/>
      <c r="Q453" s="166"/>
      <c r="R453" s="226"/>
      <c r="S453" s="1"/>
      <c r="T453" s="1"/>
      <c r="U453" s="1"/>
      <c r="V453" s="4"/>
      <c r="W453" s="4"/>
      <c r="X453" s="4"/>
      <c r="Y453" s="4"/>
      <c r="Z453" s="4"/>
      <c r="AA453" s="4"/>
      <c r="AB453" s="1"/>
      <c r="AC453" s="1"/>
      <c r="AD453" s="1"/>
      <c r="AE453" s="1"/>
      <c r="AF453" s="1"/>
      <c r="AG453" s="1"/>
      <c r="AH453" s="1"/>
      <c r="AI453" s="1"/>
    </row>
    <row r="454" spans="1:35" s="2" customFormat="1" ht="11.5" x14ac:dyDescent="0.25">
      <c r="A454" s="1"/>
      <c r="B454" s="227"/>
      <c r="C454" s="227"/>
      <c r="D454" s="225"/>
      <c r="E454" s="225"/>
      <c r="F454" s="226"/>
      <c r="G454" s="166"/>
      <c r="H454" s="226"/>
      <c r="I454" s="166"/>
      <c r="J454" s="226"/>
      <c r="K454" s="166"/>
      <c r="L454" s="226"/>
      <c r="M454" s="166"/>
      <c r="N454" s="226"/>
      <c r="O454" s="166"/>
      <c r="P454" s="226"/>
      <c r="Q454" s="166"/>
      <c r="R454" s="226"/>
      <c r="S454" s="1"/>
      <c r="T454" s="1"/>
      <c r="U454" s="1"/>
      <c r="V454" s="4"/>
      <c r="W454" s="4"/>
      <c r="X454" s="4"/>
      <c r="Y454" s="4"/>
      <c r="Z454" s="4"/>
      <c r="AA454" s="4"/>
      <c r="AB454" s="1"/>
      <c r="AC454" s="1"/>
      <c r="AD454" s="1"/>
      <c r="AE454" s="1"/>
      <c r="AF454" s="1"/>
      <c r="AG454" s="1"/>
      <c r="AH454" s="1"/>
      <c r="AI454" s="1"/>
    </row>
    <row r="455" spans="1:35" s="2" customFormat="1" ht="11.5" x14ac:dyDescent="0.25">
      <c r="A455" s="1"/>
      <c r="B455" s="227"/>
      <c r="C455" s="227"/>
      <c r="D455" s="225"/>
      <c r="E455" s="225"/>
      <c r="F455" s="226"/>
      <c r="G455" s="166"/>
      <c r="H455" s="226"/>
      <c r="I455" s="166"/>
      <c r="J455" s="226"/>
      <c r="K455" s="166"/>
      <c r="L455" s="226"/>
      <c r="M455" s="166"/>
      <c r="N455" s="226"/>
      <c r="O455" s="166"/>
      <c r="P455" s="226"/>
      <c r="Q455" s="166"/>
      <c r="R455" s="226"/>
      <c r="S455" s="1"/>
      <c r="T455" s="1"/>
      <c r="U455" s="1"/>
      <c r="V455" s="4"/>
      <c r="W455" s="4"/>
      <c r="X455" s="4"/>
      <c r="Y455" s="4"/>
      <c r="Z455" s="4"/>
      <c r="AA455" s="4"/>
      <c r="AB455" s="1"/>
      <c r="AC455" s="1"/>
      <c r="AD455" s="1"/>
      <c r="AE455" s="1"/>
      <c r="AF455" s="1"/>
      <c r="AG455" s="1"/>
      <c r="AH455" s="1"/>
      <c r="AI455" s="1"/>
    </row>
    <row r="456" spans="1:35" s="2" customFormat="1" ht="11.5" x14ac:dyDescent="0.25">
      <c r="A456" s="1"/>
      <c r="B456" s="227"/>
      <c r="C456" s="227"/>
      <c r="D456" s="225"/>
      <c r="E456" s="225"/>
      <c r="F456" s="226"/>
      <c r="G456" s="166"/>
      <c r="H456" s="226"/>
      <c r="I456" s="166"/>
      <c r="J456" s="226"/>
      <c r="K456" s="166"/>
      <c r="L456" s="226"/>
      <c r="M456" s="166"/>
      <c r="N456" s="226"/>
      <c r="O456" s="166"/>
      <c r="P456" s="226"/>
      <c r="Q456" s="166"/>
      <c r="R456" s="226"/>
      <c r="S456" s="1"/>
      <c r="T456" s="1"/>
      <c r="U456" s="1"/>
      <c r="V456" s="4"/>
      <c r="W456" s="4"/>
      <c r="X456" s="4"/>
      <c r="Y456" s="4"/>
      <c r="Z456" s="4"/>
      <c r="AA456" s="4"/>
      <c r="AB456" s="1"/>
      <c r="AC456" s="1"/>
      <c r="AD456" s="1"/>
      <c r="AE456" s="1"/>
      <c r="AF456" s="1"/>
      <c r="AG456" s="1"/>
      <c r="AH456" s="1"/>
      <c r="AI456" s="1"/>
    </row>
    <row r="457" spans="1:35" s="2" customFormat="1" ht="11.5" x14ac:dyDescent="0.25">
      <c r="A457" s="1"/>
      <c r="B457" s="227"/>
      <c r="C457" s="227"/>
      <c r="D457" s="225"/>
      <c r="E457" s="225"/>
      <c r="F457" s="226"/>
      <c r="G457" s="166"/>
      <c r="H457" s="226"/>
      <c r="I457" s="166"/>
      <c r="J457" s="226"/>
      <c r="K457" s="166"/>
      <c r="L457" s="226"/>
      <c r="M457" s="166"/>
      <c r="N457" s="226"/>
      <c r="O457" s="166"/>
      <c r="P457" s="226"/>
      <c r="Q457" s="166"/>
      <c r="R457" s="226"/>
      <c r="S457" s="1"/>
      <c r="T457" s="1"/>
      <c r="U457" s="1"/>
      <c r="V457" s="4"/>
      <c r="W457" s="4"/>
      <c r="X457" s="4"/>
      <c r="Y457" s="4"/>
      <c r="Z457" s="4"/>
      <c r="AA457" s="4"/>
      <c r="AB457" s="1"/>
      <c r="AC457" s="1"/>
      <c r="AD457" s="1"/>
      <c r="AE457" s="1"/>
      <c r="AF457" s="1"/>
      <c r="AG457" s="1"/>
      <c r="AH457" s="1"/>
      <c r="AI457" s="1"/>
    </row>
    <row r="458" spans="1:35" s="2" customFormat="1" ht="11.5" x14ac:dyDescent="0.25">
      <c r="A458" s="1"/>
      <c r="B458" s="227"/>
      <c r="C458" s="227"/>
      <c r="D458" s="225"/>
      <c r="E458" s="225"/>
      <c r="F458" s="226"/>
      <c r="G458" s="166"/>
      <c r="H458" s="226"/>
      <c r="I458" s="166"/>
      <c r="J458" s="226"/>
      <c r="K458" s="166"/>
      <c r="L458" s="226"/>
      <c r="M458" s="166"/>
      <c r="N458" s="226"/>
      <c r="O458" s="166"/>
      <c r="P458" s="226"/>
      <c r="Q458" s="166"/>
      <c r="R458" s="226"/>
      <c r="S458" s="1"/>
      <c r="T458" s="1"/>
      <c r="U458" s="1"/>
      <c r="V458" s="4"/>
      <c r="W458" s="4"/>
      <c r="X458" s="4"/>
      <c r="Y458" s="4"/>
      <c r="Z458" s="4"/>
      <c r="AA458" s="4"/>
      <c r="AB458" s="1"/>
      <c r="AC458" s="1"/>
      <c r="AD458" s="1"/>
      <c r="AE458" s="1"/>
      <c r="AF458" s="1"/>
      <c r="AG458" s="1"/>
      <c r="AH458" s="1"/>
      <c r="AI458" s="1"/>
    </row>
    <row r="459" spans="1:35" s="2" customFormat="1" ht="11.5" x14ac:dyDescent="0.25">
      <c r="A459" s="1"/>
      <c r="B459" s="227"/>
      <c r="C459" s="227"/>
      <c r="D459" s="225"/>
      <c r="E459" s="225"/>
      <c r="F459" s="226"/>
      <c r="G459" s="166"/>
      <c r="H459" s="226"/>
      <c r="I459" s="166"/>
      <c r="J459" s="226"/>
      <c r="K459" s="166"/>
      <c r="L459" s="226"/>
      <c r="M459" s="166"/>
      <c r="N459" s="226"/>
      <c r="O459" s="166"/>
      <c r="P459" s="226"/>
      <c r="Q459" s="166"/>
      <c r="R459" s="226"/>
      <c r="S459" s="1"/>
      <c r="T459" s="1"/>
      <c r="U459" s="1"/>
      <c r="V459" s="4"/>
      <c r="W459" s="4"/>
      <c r="X459" s="4"/>
      <c r="Y459" s="4"/>
      <c r="Z459" s="4"/>
      <c r="AA459" s="4"/>
      <c r="AB459" s="1"/>
      <c r="AC459" s="1"/>
      <c r="AD459" s="1"/>
      <c r="AE459" s="1"/>
      <c r="AF459" s="1"/>
      <c r="AG459" s="1"/>
      <c r="AH459" s="1"/>
      <c r="AI459" s="1"/>
    </row>
    <row r="460" spans="1:35" s="2" customFormat="1" ht="11.5" x14ac:dyDescent="0.25">
      <c r="A460" s="1"/>
      <c r="B460" s="227"/>
      <c r="C460" s="227"/>
      <c r="D460" s="225"/>
      <c r="E460" s="225"/>
      <c r="F460" s="226"/>
      <c r="G460" s="166"/>
      <c r="H460" s="226"/>
      <c r="I460" s="166"/>
      <c r="J460" s="226"/>
      <c r="K460" s="166"/>
      <c r="L460" s="226"/>
      <c r="M460" s="166"/>
      <c r="N460" s="226"/>
      <c r="O460" s="166"/>
      <c r="P460" s="226"/>
      <c r="Q460" s="166"/>
      <c r="R460" s="226"/>
      <c r="S460" s="1"/>
      <c r="T460" s="1"/>
      <c r="U460" s="1"/>
      <c r="V460" s="4"/>
      <c r="W460" s="4"/>
      <c r="X460" s="4"/>
      <c r="Y460" s="4"/>
      <c r="Z460" s="4"/>
      <c r="AA460" s="4"/>
      <c r="AB460" s="1"/>
      <c r="AC460" s="1"/>
      <c r="AD460" s="1"/>
      <c r="AE460" s="1"/>
      <c r="AF460" s="1"/>
      <c r="AG460" s="1"/>
      <c r="AH460" s="1"/>
      <c r="AI460" s="1"/>
    </row>
    <row r="461" spans="1:35" s="2" customFormat="1" ht="11.5" x14ac:dyDescent="0.25">
      <c r="A461" s="1"/>
      <c r="B461" s="227"/>
      <c r="C461" s="227"/>
      <c r="D461" s="225"/>
      <c r="E461" s="225"/>
      <c r="F461" s="226"/>
      <c r="G461" s="166"/>
      <c r="H461" s="226"/>
      <c r="I461" s="166"/>
      <c r="J461" s="226"/>
      <c r="K461" s="166"/>
      <c r="L461" s="226"/>
      <c r="M461" s="166"/>
      <c r="N461" s="226"/>
      <c r="O461" s="166"/>
      <c r="P461" s="226"/>
      <c r="Q461" s="166"/>
      <c r="R461" s="226"/>
      <c r="S461" s="1"/>
      <c r="T461" s="1"/>
      <c r="U461" s="1"/>
      <c r="V461" s="4"/>
      <c r="W461" s="4"/>
      <c r="X461" s="4"/>
      <c r="Y461" s="4"/>
      <c r="Z461" s="4"/>
      <c r="AA461" s="4"/>
      <c r="AB461" s="1"/>
      <c r="AC461" s="1"/>
      <c r="AD461" s="1"/>
      <c r="AE461" s="1"/>
      <c r="AF461" s="1"/>
      <c r="AG461" s="1"/>
      <c r="AH461" s="1"/>
      <c r="AI461" s="1"/>
    </row>
    <row r="462" spans="1:35" s="2" customFormat="1" ht="11.5" x14ac:dyDescent="0.25">
      <c r="A462" s="1"/>
      <c r="B462" s="227"/>
      <c r="C462" s="227"/>
      <c r="D462" s="225"/>
      <c r="E462" s="225"/>
      <c r="F462" s="226"/>
      <c r="G462" s="166"/>
      <c r="H462" s="226"/>
      <c r="I462" s="166"/>
      <c r="J462" s="226"/>
      <c r="K462" s="166"/>
      <c r="L462" s="226"/>
      <c r="M462" s="166"/>
      <c r="N462" s="226"/>
      <c r="O462" s="166"/>
      <c r="P462" s="226"/>
      <c r="Q462" s="166"/>
      <c r="R462" s="226"/>
      <c r="S462" s="1"/>
      <c r="T462" s="1"/>
      <c r="U462" s="1"/>
      <c r="V462" s="4"/>
      <c r="W462" s="4"/>
      <c r="X462" s="4"/>
      <c r="Y462" s="4"/>
      <c r="Z462" s="4"/>
      <c r="AA462" s="4"/>
      <c r="AB462" s="1"/>
      <c r="AC462" s="1"/>
      <c r="AD462" s="1"/>
      <c r="AE462" s="1"/>
      <c r="AF462" s="1"/>
      <c r="AG462" s="1"/>
      <c r="AH462" s="1"/>
      <c r="AI462" s="1"/>
    </row>
    <row r="463" spans="1:35" s="2" customFormat="1" ht="11.5" x14ac:dyDescent="0.25">
      <c r="A463" s="1"/>
      <c r="B463" s="227"/>
      <c r="C463" s="227"/>
      <c r="D463" s="225"/>
      <c r="E463" s="225"/>
      <c r="F463" s="226"/>
      <c r="G463" s="166"/>
      <c r="H463" s="226"/>
      <c r="I463" s="166"/>
      <c r="J463" s="226"/>
      <c r="K463" s="166"/>
      <c r="L463" s="226"/>
      <c r="M463" s="166"/>
      <c r="N463" s="226"/>
      <c r="O463" s="166"/>
      <c r="P463" s="226"/>
      <c r="Q463" s="166"/>
      <c r="R463" s="226"/>
      <c r="S463" s="1"/>
      <c r="T463" s="1"/>
      <c r="U463" s="1"/>
      <c r="V463" s="4"/>
      <c r="W463" s="4"/>
      <c r="X463" s="4"/>
      <c r="Y463" s="4"/>
      <c r="Z463" s="4"/>
      <c r="AA463" s="4"/>
      <c r="AB463" s="1"/>
      <c r="AC463" s="1"/>
      <c r="AD463" s="1"/>
      <c r="AE463" s="1"/>
      <c r="AF463" s="1"/>
      <c r="AG463" s="1"/>
      <c r="AH463" s="1"/>
      <c r="AI463" s="1"/>
    </row>
    <row r="464" spans="1:35" s="2" customFormat="1" ht="11.5" x14ac:dyDescent="0.25">
      <c r="A464" s="1"/>
      <c r="B464" s="227"/>
      <c r="C464" s="227"/>
      <c r="D464" s="225"/>
      <c r="E464" s="225"/>
      <c r="F464" s="226"/>
      <c r="G464" s="166"/>
      <c r="H464" s="226"/>
      <c r="I464" s="166"/>
      <c r="J464" s="226"/>
      <c r="K464" s="166"/>
      <c r="L464" s="226"/>
      <c r="M464" s="166"/>
      <c r="N464" s="226"/>
      <c r="O464" s="166"/>
      <c r="P464" s="226"/>
      <c r="Q464" s="166"/>
      <c r="R464" s="226"/>
      <c r="S464" s="1"/>
      <c r="T464" s="1"/>
      <c r="U464" s="1"/>
      <c r="V464" s="4"/>
      <c r="W464" s="4"/>
      <c r="X464" s="4"/>
      <c r="Y464" s="4"/>
      <c r="Z464" s="4"/>
      <c r="AA464" s="4"/>
      <c r="AB464" s="1"/>
      <c r="AC464" s="1"/>
      <c r="AD464" s="1"/>
      <c r="AE464" s="1"/>
      <c r="AF464" s="1"/>
      <c r="AG464" s="1"/>
      <c r="AH464" s="1"/>
      <c r="AI464" s="1"/>
    </row>
    <row r="465" spans="1:35" s="2" customFormat="1" ht="11.5" x14ac:dyDescent="0.25">
      <c r="A465" s="1"/>
      <c r="B465" s="227"/>
      <c r="C465" s="227"/>
      <c r="D465" s="225"/>
      <c r="E465" s="225"/>
      <c r="F465" s="226"/>
      <c r="G465" s="166"/>
      <c r="H465" s="226"/>
      <c r="I465" s="166"/>
      <c r="J465" s="226"/>
      <c r="K465" s="166"/>
      <c r="L465" s="226"/>
      <c r="M465" s="166"/>
      <c r="N465" s="226"/>
      <c r="O465" s="166"/>
      <c r="P465" s="226"/>
      <c r="Q465" s="166"/>
      <c r="R465" s="226"/>
      <c r="S465" s="1"/>
      <c r="T465" s="1"/>
      <c r="U465" s="1"/>
      <c r="V465" s="4"/>
      <c r="W465" s="4"/>
      <c r="X465" s="4"/>
      <c r="Y465" s="4"/>
      <c r="Z465" s="4"/>
      <c r="AA465" s="4"/>
      <c r="AB465" s="1"/>
      <c r="AC465" s="1"/>
      <c r="AD465" s="1"/>
      <c r="AE465" s="1"/>
      <c r="AF465" s="1"/>
      <c r="AG465" s="1"/>
      <c r="AH465" s="1"/>
      <c r="AI465" s="1"/>
    </row>
    <row r="466" spans="1:35" s="2" customFormat="1" ht="11.5" x14ac:dyDescent="0.25">
      <c r="A466" s="1"/>
      <c r="B466" s="227"/>
      <c r="C466" s="227"/>
      <c r="D466" s="225"/>
      <c r="E466" s="225"/>
      <c r="F466" s="226"/>
      <c r="G466" s="166"/>
      <c r="H466" s="226"/>
      <c r="I466" s="166"/>
      <c r="J466" s="226"/>
      <c r="K466" s="166"/>
      <c r="L466" s="226"/>
      <c r="M466" s="166"/>
      <c r="N466" s="226"/>
      <c r="O466" s="166"/>
      <c r="P466" s="226"/>
      <c r="Q466" s="166"/>
      <c r="R466" s="226"/>
      <c r="S466" s="1"/>
      <c r="T466" s="1"/>
      <c r="U466" s="1"/>
      <c r="V466" s="4"/>
      <c r="W466" s="4"/>
      <c r="X466" s="4"/>
      <c r="Y466" s="4"/>
      <c r="Z466" s="4"/>
      <c r="AA466" s="4"/>
      <c r="AB466" s="1"/>
      <c r="AC466" s="1"/>
      <c r="AD466" s="1"/>
      <c r="AE466" s="1"/>
      <c r="AF466" s="1"/>
      <c r="AG466" s="1"/>
      <c r="AH466" s="1"/>
      <c r="AI466" s="1"/>
    </row>
    <row r="467" spans="1:35" s="2" customFormat="1" ht="11.5" x14ac:dyDescent="0.25">
      <c r="A467" s="1"/>
      <c r="B467" s="227"/>
      <c r="C467" s="227"/>
      <c r="D467" s="225"/>
      <c r="E467" s="225"/>
      <c r="F467" s="226"/>
      <c r="G467" s="166"/>
      <c r="H467" s="226"/>
      <c r="I467" s="166"/>
      <c r="J467" s="226"/>
      <c r="K467" s="166"/>
      <c r="L467" s="226"/>
      <c r="M467" s="166"/>
      <c r="N467" s="226"/>
      <c r="O467" s="166"/>
      <c r="P467" s="226"/>
      <c r="Q467" s="166"/>
      <c r="R467" s="226"/>
      <c r="S467" s="1"/>
      <c r="T467" s="1"/>
      <c r="U467" s="1"/>
      <c r="V467" s="4"/>
      <c r="W467" s="4"/>
      <c r="X467" s="4"/>
      <c r="Y467" s="4"/>
      <c r="Z467" s="4"/>
      <c r="AA467" s="4"/>
      <c r="AB467" s="1"/>
      <c r="AC467" s="1"/>
      <c r="AD467" s="1"/>
      <c r="AE467" s="1"/>
      <c r="AF467" s="1"/>
      <c r="AG467" s="1"/>
      <c r="AH467" s="1"/>
      <c r="AI467" s="1"/>
    </row>
    <row r="468" spans="1:35" s="2" customFormat="1" ht="11.5" x14ac:dyDescent="0.25">
      <c r="A468" s="1"/>
      <c r="B468" s="227"/>
      <c r="C468" s="227"/>
      <c r="D468" s="225"/>
      <c r="E468" s="225"/>
      <c r="F468" s="226"/>
      <c r="G468" s="166"/>
      <c r="H468" s="226"/>
      <c r="I468" s="166"/>
      <c r="J468" s="226"/>
      <c r="K468" s="166"/>
      <c r="L468" s="226"/>
      <c r="M468" s="166"/>
      <c r="N468" s="226"/>
      <c r="O468" s="166"/>
      <c r="P468" s="226"/>
      <c r="Q468" s="166"/>
      <c r="R468" s="226"/>
      <c r="S468" s="1"/>
      <c r="T468" s="1"/>
      <c r="U468" s="1"/>
      <c r="V468" s="4"/>
      <c r="W468" s="4"/>
      <c r="X468" s="4"/>
      <c r="Y468" s="4"/>
      <c r="Z468" s="4"/>
      <c r="AA468" s="4"/>
      <c r="AB468" s="1"/>
      <c r="AC468" s="1"/>
      <c r="AD468" s="1"/>
      <c r="AE468" s="1"/>
      <c r="AF468" s="1"/>
      <c r="AG468" s="1"/>
      <c r="AH468" s="1"/>
      <c r="AI468" s="1"/>
    </row>
    <row r="469" spans="1:35" s="2" customFormat="1" ht="11.5" x14ac:dyDescent="0.25">
      <c r="A469" s="1"/>
      <c r="B469" s="227"/>
      <c r="C469" s="227"/>
      <c r="D469" s="225"/>
      <c r="E469" s="225"/>
      <c r="F469" s="226"/>
      <c r="G469" s="166"/>
      <c r="H469" s="226"/>
      <c r="I469" s="166"/>
      <c r="J469" s="226"/>
      <c r="K469" s="166"/>
      <c r="L469" s="226"/>
      <c r="M469" s="166"/>
      <c r="N469" s="226"/>
      <c r="O469" s="166"/>
      <c r="P469" s="226"/>
      <c r="Q469" s="166"/>
      <c r="R469" s="226"/>
      <c r="S469" s="1"/>
      <c r="T469" s="1"/>
      <c r="U469" s="1"/>
      <c r="V469" s="4"/>
      <c r="W469" s="4"/>
      <c r="X469" s="4"/>
      <c r="Y469" s="4"/>
      <c r="Z469" s="4"/>
      <c r="AA469" s="4"/>
      <c r="AB469" s="1"/>
      <c r="AC469" s="1"/>
      <c r="AD469" s="1"/>
      <c r="AE469" s="1"/>
      <c r="AF469" s="1"/>
      <c r="AG469" s="1"/>
      <c r="AH469" s="1"/>
      <c r="AI469" s="1"/>
    </row>
    <row r="470" spans="1:35" s="2" customFormat="1" ht="11.5" x14ac:dyDescent="0.25">
      <c r="A470" s="1"/>
      <c r="B470" s="227"/>
      <c r="C470" s="227"/>
      <c r="D470" s="225"/>
      <c r="E470" s="225"/>
      <c r="F470" s="226"/>
      <c r="G470" s="166"/>
      <c r="H470" s="226"/>
      <c r="I470" s="166"/>
      <c r="J470" s="226"/>
      <c r="K470" s="166"/>
      <c r="L470" s="226"/>
      <c r="M470" s="166"/>
      <c r="N470" s="226"/>
      <c r="O470" s="166"/>
      <c r="P470" s="226"/>
      <c r="Q470" s="166"/>
      <c r="R470" s="226"/>
      <c r="S470" s="1"/>
      <c r="T470" s="1"/>
      <c r="U470" s="1"/>
      <c r="V470" s="4"/>
      <c r="W470" s="4"/>
      <c r="X470" s="4"/>
      <c r="Y470" s="4"/>
      <c r="Z470" s="4"/>
      <c r="AA470" s="4"/>
      <c r="AB470" s="1"/>
      <c r="AC470" s="1"/>
      <c r="AD470" s="1"/>
      <c r="AE470" s="1"/>
      <c r="AF470" s="1"/>
      <c r="AG470" s="1"/>
      <c r="AH470" s="1"/>
      <c r="AI470" s="1"/>
    </row>
    <row r="471" spans="1:35" s="2" customFormat="1" ht="11.5" x14ac:dyDescent="0.25">
      <c r="A471" s="1"/>
      <c r="B471" s="227"/>
      <c r="C471" s="227"/>
      <c r="D471" s="225"/>
      <c r="E471" s="225"/>
      <c r="F471" s="226"/>
      <c r="G471" s="166"/>
      <c r="H471" s="226"/>
      <c r="I471" s="166"/>
      <c r="J471" s="226"/>
      <c r="K471" s="166"/>
      <c r="L471" s="226"/>
      <c r="M471" s="166"/>
      <c r="N471" s="226"/>
      <c r="O471" s="166"/>
      <c r="P471" s="226"/>
      <c r="Q471" s="166"/>
      <c r="R471" s="226"/>
      <c r="S471" s="1"/>
      <c r="T471" s="1"/>
      <c r="U471" s="1"/>
      <c r="V471" s="4"/>
      <c r="W471" s="4"/>
      <c r="X471" s="4"/>
      <c r="Y471" s="4"/>
      <c r="Z471" s="4"/>
      <c r="AA471" s="4"/>
      <c r="AB471" s="1"/>
      <c r="AC471" s="1"/>
      <c r="AD471" s="1"/>
      <c r="AE471" s="1"/>
      <c r="AF471" s="1"/>
      <c r="AG471" s="1"/>
      <c r="AH471" s="1"/>
      <c r="AI471" s="1"/>
    </row>
    <row r="472" spans="1:35" s="2" customFormat="1" ht="11.5" x14ac:dyDescent="0.25">
      <c r="A472" s="1"/>
      <c r="B472" s="227"/>
      <c r="C472" s="227"/>
      <c r="D472" s="225"/>
      <c r="E472" s="225"/>
      <c r="F472" s="226"/>
      <c r="G472" s="166"/>
      <c r="H472" s="226"/>
      <c r="I472" s="166"/>
      <c r="J472" s="226"/>
      <c r="K472" s="166"/>
      <c r="L472" s="226"/>
      <c r="M472" s="166"/>
      <c r="N472" s="226"/>
      <c r="O472" s="166"/>
      <c r="P472" s="226"/>
      <c r="Q472" s="166"/>
      <c r="R472" s="226"/>
      <c r="S472" s="1"/>
      <c r="T472" s="1"/>
      <c r="U472" s="1"/>
      <c r="V472" s="4"/>
      <c r="W472" s="4"/>
      <c r="X472" s="4"/>
      <c r="Y472" s="4"/>
      <c r="Z472" s="4"/>
      <c r="AA472" s="4"/>
      <c r="AB472" s="1"/>
      <c r="AC472" s="1"/>
      <c r="AD472" s="1"/>
      <c r="AE472" s="1"/>
      <c r="AF472" s="1"/>
      <c r="AG472" s="1"/>
      <c r="AH472" s="1"/>
      <c r="AI472" s="1"/>
    </row>
    <row r="473" spans="1:35" s="2" customFormat="1" ht="11.5" x14ac:dyDescent="0.25">
      <c r="A473" s="1"/>
      <c r="B473" s="227"/>
      <c r="C473" s="227"/>
      <c r="D473" s="225"/>
      <c r="E473" s="225"/>
      <c r="F473" s="226"/>
      <c r="G473" s="166"/>
      <c r="H473" s="226"/>
      <c r="I473" s="166"/>
      <c r="J473" s="226"/>
      <c r="K473" s="166"/>
      <c r="L473" s="226"/>
      <c r="M473" s="166"/>
      <c r="N473" s="226"/>
      <c r="O473" s="166"/>
      <c r="P473" s="226"/>
      <c r="Q473" s="166"/>
      <c r="R473" s="226"/>
      <c r="S473" s="1"/>
      <c r="T473" s="1"/>
      <c r="U473" s="1"/>
      <c r="V473" s="4"/>
      <c r="W473" s="4"/>
      <c r="X473" s="4"/>
      <c r="Y473" s="4"/>
      <c r="Z473" s="4"/>
      <c r="AA473" s="4"/>
      <c r="AB473" s="1"/>
      <c r="AC473" s="1"/>
      <c r="AD473" s="1"/>
      <c r="AE473" s="1"/>
      <c r="AF473" s="1"/>
      <c r="AG473" s="1"/>
      <c r="AH473" s="1"/>
      <c r="AI473" s="1"/>
    </row>
    <row r="474" spans="1:35" s="2" customFormat="1" ht="11.5" x14ac:dyDescent="0.25">
      <c r="A474" s="1"/>
      <c r="B474" s="227"/>
      <c r="C474" s="227"/>
      <c r="D474" s="225"/>
      <c r="E474" s="225"/>
      <c r="F474" s="226"/>
      <c r="G474" s="166"/>
      <c r="H474" s="226"/>
      <c r="I474" s="166"/>
      <c r="J474" s="226"/>
      <c r="K474" s="166"/>
      <c r="L474" s="226"/>
      <c r="M474" s="166"/>
      <c r="N474" s="226"/>
      <c r="O474" s="166"/>
      <c r="P474" s="226"/>
      <c r="Q474" s="166"/>
      <c r="R474" s="226"/>
      <c r="S474" s="1"/>
      <c r="T474" s="1"/>
      <c r="U474" s="1"/>
      <c r="V474" s="4"/>
      <c r="W474" s="4"/>
      <c r="X474" s="4"/>
      <c r="Y474" s="4"/>
      <c r="Z474" s="4"/>
      <c r="AA474" s="4"/>
      <c r="AB474" s="1"/>
      <c r="AC474" s="1"/>
      <c r="AD474" s="1"/>
      <c r="AE474" s="1"/>
      <c r="AF474" s="1"/>
      <c r="AG474" s="1"/>
      <c r="AH474" s="1"/>
      <c r="AI474" s="1"/>
    </row>
    <row r="475" spans="1:35" s="2" customFormat="1" ht="11.5" x14ac:dyDescent="0.25">
      <c r="A475" s="1"/>
      <c r="B475" s="227"/>
      <c r="C475" s="227"/>
      <c r="D475" s="225"/>
      <c r="E475" s="225"/>
      <c r="F475" s="226"/>
      <c r="G475" s="166"/>
      <c r="H475" s="226"/>
      <c r="I475" s="166"/>
      <c r="J475" s="226"/>
      <c r="K475" s="166"/>
      <c r="L475" s="226"/>
      <c r="M475" s="166"/>
      <c r="N475" s="226"/>
      <c r="O475" s="166"/>
      <c r="P475" s="226"/>
      <c r="Q475" s="166"/>
      <c r="R475" s="226"/>
      <c r="S475" s="1"/>
      <c r="T475" s="1"/>
      <c r="U475" s="1"/>
      <c r="V475" s="4"/>
      <c r="W475" s="4"/>
      <c r="X475" s="4"/>
      <c r="Y475" s="4"/>
      <c r="Z475" s="4"/>
      <c r="AA475" s="4"/>
      <c r="AB475" s="1"/>
      <c r="AC475" s="1"/>
      <c r="AD475" s="1"/>
      <c r="AE475" s="1"/>
      <c r="AF475" s="1"/>
      <c r="AG475" s="1"/>
      <c r="AH475" s="1"/>
      <c r="AI475" s="1"/>
    </row>
    <row r="476" spans="1:35" s="2" customFormat="1" ht="11.5" x14ac:dyDescent="0.25">
      <c r="A476" s="1"/>
      <c r="B476" s="227"/>
      <c r="C476" s="227"/>
      <c r="D476" s="225"/>
      <c r="E476" s="225"/>
      <c r="F476" s="226"/>
      <c r="G476" s="166"/>
      <c r="H476" s="226"/>
      <c r="I476" s="166"/>
      <c r="J476" s="226"/>
      <c r="K476" s="166"/>
      <c r="L476" s="226"/>
      <c r="M476" s="166"/>
      <c r="N476" s="226"/>
      <c r="O476" s="166"/>
      <c r="P476" s="226"/>
      <c r="Q476" s="166"/>
      <c r="R476" s="226"/>
      <c r="S476" s="1"/>
      <c r="T476" s="1"/>
      <c r="U476" s="1"/>
      <c r="V476" s="4"/>
      <c r="W476" s="4"/>
      <c r="X476" s="4"/>
      <c r="Y476" s="4"/>
      <c r="Z476" s="4"/>
      <c r="AA476" s="4"/>
      <c r="AB476" s="1"/>
      <c r="AC476" s="1"/>
      <c r="AD476" s="1"/>
      <c r="AE476" s="1"/>
      <c r="AF476" s="1"/>
      <c r="AG476" s="1"/>
      <c r="AH476" s="1"/>
      <c r="AI476" s="1"/>
    </row>
    <row r="477" spans="1:35" s="2" customFormat="1" ht="11.5" x14ac:dyDescent="0.25">
      <c r="A477" s="1"/>
      <c r="B477" s="227"/>
      <c r="C477" s="227"/>
      <c r="D477" s="225"/>
      <c r="E477" s="225"/>
      <c r="F477" s="226"/>
      <c r="G477" s="166"/>
      <c r="H477" s="226"/>
      <c r="I477" s="166"/>
      <c r="J477" s="226"/>
      <c r="K477" s="166"/>
      <c r="L477" s="226"/>
      <c r="M477" s="166"/>
      <c r="N477" s="226"/>
      <c r="O477" s="166"/>
      <c r="P477" s="226"/>
      <c r="Q477" s="166"/>
      <c r="R477" s="226"/>
      <c r="S477" s="1"/>
      <c r="T477" s="1"/>
      <c r="U477" s="1"/>
      <c r="V477" s="4"/>
      <c r="W477" s="4"/>
      <c r="X477" s="4"/>
      <c r="Y477" s="4"/>
      <c r="Z477" s="4"/>
      <c r="AA477" s="4"/>
      <c r="AB477" s="1"/>
      <c r="AC477" s="1"/>
      <c r="AD477" s="1"/>
      <c r="AE477" s="1"/>
      <c r="AF477" s="1"/>
      <c r="AG477" s="1"/>
      <c r="AH477" s="1"/>
      <c r="AI477" s="1"/>
    </row>
    <row r="478" spans="1:35" s="2" customFormat="1" ht="11.5" x14ac:dyDescent="0.25">
      <c r="A478" s="1"/>
      <c r="B478" s="227"/>
      <c r="C478" s="227"/>
      <c r="D478" s="225"/>
      <c r="E478" s="225"/>
      <c r="F478" s="226"/>
      <c r="G478" s="166"/>
      <c r="H478" s="226"/>
      <c r="I478" s="166"/>
      <c r="J478" s="226"/>
      <c r="K478" s="166"/>
      <c r="L478" s="226"/>
      <c r="M478" s="166"/>
      <c r="N478" s="226"/>
      <c r="O478" s="166"/>
      <c r="P478" s="226"/>
      <c r="Q478" s="166"/>
      <c r="R478" s="226"/>
      <c r="S478" s="1"/>
      <c r="T478" s="1"/>
      <c r="U478" s="1"/>
      <c r="V478" s="4"/>
      <c r="W478" s="4"/>
      <c r="X478" s="4"/>
      <c r="Y478" s="4"/>
      <c r="Z478" s="4"/>
      <c r="AA478" s="4"/>
      <c r="AB478" s="1"/>
      <c r="AC478" s="1"/>
      <c r="AD478" s="1"/>
      <c r="AE478" s="1"/>
      <c r="AF478" s="1"/>
      <c r="AG478" s="1"/>
      <c r="AH478" s="1"/>
      <c r="AI478" s="1"/>
    </row>
    <row r="479" spans="1:35" s="2" customFormat="1" ht="11.5" x14ac:dyDescent="0.25">
      <c r="A479" s="1"/>
      <c r="B479" s="227"/>
      <c r="C479" s="227"/>
      <c r="D479" s="225"/>
      <c r="E479" s="225"/>
      <c r="F479" s="226"/>
      <c r="G479" s="166"/>
      <c r="H479" s="226"/>
      <c r="I479" s="166"/>
      <c r="J479" s="226"/>
      <c r="K479" s="166"/>
      <c r="L479" s="226"/>
      <c r="M479" s="166"/>
      <c r="N479" s="226"/>
      <c r="O479" s="166"/>
      <c r="P479" s="226"/>
      <c r="Q479" s="166"/>
      <c r="R479" s="226"/>
      <c r="S479" s="1"/>
      <c r="T479" s="1"/>
      <c r="U479" s="1"/>
      <c r="V479" s="4"/>
      <c r="W479" s="4"/>
      <c r="X479" s="4"/>
      <c r="Y479" s="4"/>
      <c r="Z479" s="4"/>
      <c r="AA479" s="4"/>
      <c r="AB479" s="1"/>
      <c r="AC479" s="1"/>
      <c r="AD479" s="1"/>
      <c r="AE479" s="1"/>
      <c r="AF479" s="1"/>
      <c r="AG479" s="1"/>
      <c r="AH479" s="1"/>
      <c r="AI479" s="1"/>
    </row>
    <row r="480" spans="1:35" s="2" customFormat="1" ht="11.5" x14ac:dyDescent="0.25">
      <c r="A480" s="1"/>
      <c r="B480" s="227"/>
      <c r="C480" s="227"/>
      <c r="D480" s="225"/>
      <c r="E480" s="225"/>
      <c r="F480" s="226"/>
      <c r="G480" s="166"/>
      <c r="H480" s="226"/>
      <c r="I480" s="166"/>
      <c r="J480" s="226"/>
      <c r="K480" s="166"/>
      <c r="L480" s="226"/>
      <c r="M480" s="166"/>
      <c r="N480" s="226"/>
      <c r="O480" s="166"/>
      <c r="P480" s="226"/>
      <c r="Q480" s="166"/>
      <c r="R480" s="226"/>
      <c r="S480" s="1"/>
      <c r="T480" s="1"/>
      <c r="U480" s="1"/>
      <c r="V480" s="4"/>
      <c r="W480" s="4"/>
      <c r="X480" s="4"/>
      <c r="Y480" s="4"/>
      <c r="Z480" s="4"/>
      <c r="AA480" s="4"/>
      <c r="AB480" s="1"/>
      <c r="AC480" s="1"/>
      <c r="AD480" s="1"/>
      <c r="AE480" s="1"/>
      <c r="AF480" s="1"/>
      <c r="AG480" s="1"/>
      <c r="AH480" s="1"/>
      <c r="AI480" s="1"/>
    </row>
    <row r="481" spans="1:35" s="2" customFormat="1" ht="11.5" x14ac:dyDescent="0.25">
      <c r="A481" s="1"/>
      <c r="B481" s="227"/>
      <c r="C481" s="227"/>
      <c r="D481" s="225"/>
      <c r="E481" s="225"/>
      <c r="F481" s="226"/>
      <c r="G481" s="166"/>
      <c r="H481" s="226"/>
      <c r="I481" s="166"/>
      <c r="J481" s="226"/>
      <c r="K481" s="166"/>
      <c r="L481" s="226"/>
      <c r="M481" s="166"/>
      <c r="N481" s="226"/>
      <c r="O481" s="166"/>
      <c r="P481" s="226"/>
      <c r="Q481" s="166"/>
      <c r="R481" s="226"/>
      <c r="S481" s="1"/>
      <c r="T481" s="1"/>
      <c r="U481" s="1"/>
      <c r="V481" s="4"/>
      <c r="W481" s="4"/>
      <c r="X481" s="4"/>
      <c r="Y481" s="4"/>
      <c r="Z481" s="4"/>
      <c r="AA481" s="4"/>
      <c r="AB481" s="1"/>
      <c r="AC481" s="1"/>
      <c r="AD481" s="1"/>
      <c r="AE481" s="1"/>
      <c r="AF481" s="1"/>
      <c r="AG481" s="1"/>
      <c r="AH481" s="1"/>
      <c r="AI481" s="1"/>
    </row>
    <row r="482" spans="1:35" s="2" customFormat="1" ht="11.5" x14ac:dyDescent="0.25">
      <c r="A482" s="1"/>
      <c r="B482" s="227"/>
      <c r="C482" s="227"/>
      <c r="D482" s="225"/>
      <c r="E482" s="225"/>
      <c r="F482" s="226"/>
      <c r="G482" s="166"/>
      <c r="H482" s="226"/>
      <c r="I482" s="166"/>
      <c r="J482" s="226"/>
      <c r="K482" s="166"/>
      <c r="L482" s="226"/>
      <c r="M482" s="166"/>
      <c r="N482" s="226"/>
      <c r="O482" s="166"/>
      <c r="P482" s="226"/>
      <c r="Q482" s="166"/>
      <c r="R482" s="226"/>
      <c r="S482" s="1"/>
      <c r="T482" s="1"/>
      <c r="U482" s="1"/>
      <c r="V482" s="4"/>
      <c r="W482" s="4"/>
      <c r="X482" s="4"/>
      <c r="Y482" s="4"/>
      <c r="Z482" s="4"/>
      <c r="AA482" s="4"/>
      <c r="AB482" s="1"/>
      <c r="AC482" s="1"/>
      <c r="AD482" s="1"/>
      <c r="AE482" s="1"/>
      <c r="AF482" s="1"/>
      <c r="AG482" s="1"/>
      <c r="AH482" s="1"/>
      <c r="AI482" s="1"/>
    </row>
    <row r="483" spans="1:35" s="2" customFormat="1" ht="11.5" x14ac:dyDescent="0.25">
      <c r="A483" s="1"/>
      <c r="B483" s="227"/>
      <c r="C483" s="227"/>
      <c r="D483" s="225"/>
      <c r="E483" s="225"/>
      <c r="F483" s="226"/>
      <c r="G483" s="166"/>
      <c r="H483" s="226"/>
      <c r="I483" s="166"/>
      <c r="J483" s="226"/>
      <c r="K483" s="166"/>
      <c r="L483" s="226"/>
      <c r="M483" s="166"/>
      <c r="N483" s="226"/>
      <c r="O483" s="166"/>
      <c r="P483" s="226"/>
      <c r="Q483" s="166"/>
      <c r="R483" s="226"/>
      <c r="S483" s="1"/>
      <c r="T483" s="1"/>
      <c r="U483" s="1"/>
      <c r="V483" s="4"/>
      <c r="W483" s="4"/>
      <c r="X483" s="4"/>
      <c r="Y483" s="4"/>
      <c r="Z483" s="4"/>
      <c r="AA483" s="4"/>
      <c r="AB483" s="1"/>
      <c r="AC483" s="1"/>
      <c r="AD483" s="1"/>
      <c r="AE483" s="1"/>
      <c r="AF483" s="1"/>
      <c r="AG483" s="1"/>
      <c r="AH483" s="1"/>
      <c r="AI483" s="1"/>
    </row>
    <row r="484" spans="1:35" s="2" customFormat="1" ht="11.5" x14ac:dyDescent="0.25">
      <c r="A484" s="1"/>
      <c r="B484" s="227"/>
      <c r="C484" s="227"/>
      <c r="D484" s="225"/>
      <c r="E484" s="225"/>
      <c r="F484" s="226"/>
      <c r="G484" s="166"/>
      <c r="H484" s="226"/>
      <c r="I484" s="166"/>
      <c r="J484" s="226"/>
      <c r="K484" s="166"/>
      <c r="L484" s="226"/>
      <c r="M484" s="166"/>
      <c r="N484" s="226"/>
      <c r="O484" s="166"/>
      <c r="P484" s="226"/>
      <c r="Q484" s="166"/>
      <c r="R484" s="226"/>
      <c r="S484" s="1"/>
      <c r="T484" s="1"/>
      <c r="U484" s="1"/>
      <c r="V484" s="4"/>
      <c r="W484" s="4"/>
      <c r="X484" s="4"/>
      <c r="Y484" s="4"/>
      <c r="Z484" s="4"/>
      <c r="AA484" s="4"/>
      <c r="AB484" s="1"/>
      <c r="AC484" s="1"/>
      <c r="AD484" s="1"/>
      <c r="AE484" s="1"/>
      <c r="AF484" s="1"/>
      <c r="AG484" s="1"/>
      <c r="AH484" s="1"/>
      <c r="AI484" s="1"/>
    </row>
    <row r="485" spans="1:35" s="2" customFormat="1" ht="11.5" x14ac:dyDescent="0.25">
      <c r="A485" s="1"/>
      <c r="B485" s="227"/>
      <c r="C485" s="227"/>
      <c r="D485" s="225"/>
      <c r="E485" s="225"/>
      <c r="F485" s="226"/>
      <c r="G485" s="166"/>
      <c r="H485" s="226"/>
      <c r="I485" s="166"/>
      <c r="J485" s="226"/>
      <c r="K485" s="166"/>
      <c r="L485" s="226"/>
      <c r="M485" s="166"/>
      <c r="N485" s="226"/>
      <c r="O485" s="166"/>
      <c r="P485" s="226"/>
      <c r="Q485" s="166"/>
      <c r="R485" s="226"/>
      <c r="S485" s="1"/>
      <c r="T485" s="1"/>
      <c r="U485" s="1"/>
      <c r="V485" s="4"/>
      <c r="W485" s="4"/>
      <c r="X485" s="4"/>
      <c r="Y485" s="4"/>
      <c r="Z485" s="4"/>
      <c r="AA485" s="4"/>
      <c r="AB485" s="1"/>
      <c r="AC485" s="1"/>
      <c r="AD485" s="1"/>
      <c r="AE485" s="1"/>
      <c r="AF485" s="1"/>
      <c r="AG485" s="1"/>
      <c r="AH485" s="1"/>
      <c r="AI485" s="1"/>
    </row>
    <row r="486" spans="1:35" s="2" customFormat="1" ht="11.5" x14ac:dyDescent="0.25">
      <c r="A486" s="1"/>
      <c r="B486" s="227"/>
      <c r="C486" s="227"/>
      <c r="D486" s="225"/>
      <c r="E486" s="225"/>
      <c r="F486" s="226"/>
      <c r="G486" s="166"/>
      <c r="H486" s="226"/>
      <c r="I486" s="166"/>
      <c r="J486" s="226"/>
      <c r="K486" s="166"/>
      <c r="L486" s="226"/>
      <c r="M486" s="166"/>
      <c r="N486" s="226"/>
      <c r="O486" s="166"/>
      <c r="P486" s="226"/>
      <c r="Q486" s="166"/>
      <c r="R486" s="226"/>
      <c r="S486" s="1"/>
      <c r="T486" s="1"/>
      <c r="U486" s="1"/>
      <c r="V486" s="4"/>
      <c r="W486" s="4"/>
      <c r="X486" s="4"/>
      <c r="Y486" s="4"/>
      <c r="Z486" s="4"/>
      <c r="AA486" s="4"/>
      <c r="AB486" s="1"/>
      <c r="AC486" s="1"/>
      <c r="AD486" s="1"/>
      <c r="AE486" s="1"/>
      <c r="AF486" s="1"/>
      <c r="AG486" s="1"/>
      <c r="AH486" s="1"/>
      <c r="AI486" s="1"/>
    </row>
    <row r="487" spans="1:35" s="2" customFormat="1" ht="11.5" x14ac:dyDescent="0.25">
      <c r="A487" s="1"/>
      <c r="B487" s="227"/>
      <c r="C487" s="227"/>
      <c r="D487" s="225"/>
      <c r="E487" s="225"/>
      <c r="F487" s="226"/>
      <c r="G487" s="166"/>
      <c r="H487" s="226"/>
      <c r="I487" s="166"/>
      <c r="J487" s="226"/>
      <c r="K487" s="166"/>
      <c r="L487" s="226"/>
      <c r="M487" s="166"/>
      <c r="N487" s="226"/>
      <c r="O487" s="166"/>
      <c r="P487" s="226"/>
      <c r="Q487" s="166"/>
      <c r="R487" s="226"/>
      <c r="S487" s="1"/>
      <c r="T487" s="1"/>
      <c r="U487" s="1"/>
      <c r="V487" s="4"/>
      <c r="W487" s="4"/>
      <c r="X487" s="4"/>
      <c r="Y487" s="4"/>
      <c r="Z487" s="4"/>
      <c r="AA487" s="4"/>
      <c r="AB487" s="1"/>
      <c r="AC487" s="1"/>
      <c r="AD487" s="1"/>
      <c r="AE487" s="1"/>
      <c r="AF487" s="1"/>
      <c r="AG487" s="1"/>
      <c r="AH487" s="1"/>
      <c r="AI487" s="1"/>
    </row>
    <row r="488" spans="1:35" s="2" customFormat="1" ht="11.5" x14ac:dyDescent="0.25">
      <c r="A488" s="1"/>
      <c r="B488" s="227"/>
      <c r="C488" s="227"/>
      <c r="D488" s="225"/>
      <c r="E488" s="225"/>
      <c r="F488" s="226"/>
      <c r="G488" s="166"/>
      <c r="H488" s="226"/>
      <c r="I488" s="166"/>
      <c r="J488" s="226"/>
      <c r="K488" s="166"/>
      <c r="L488" s="226"/>
      <c r="M488" s="166"/>
      <c r="N488" s="226"/>
      <c r="O488" s="166"/>
      <c r="P488" s="226"/>
      <c r="Q488" s="166"/>
      <c r="R488" s="226"/>
      <c r="S488" s="1"/>
      <c r="T488" s="1"/>
      <c r="U488" s="1"/>
      <c r="V488" s="4"/>
      <c r="W488" s="4"/>
      <c r="X488" s="4"/>
      <c r="Y488" s="4"/>
      <c r="Z488" s="4"/>
      <c r="AA488" s="4"/>
      <c r="AB488" s="1"/>
      <c r="AC488" s="1"/>
      <c r="AD488" s="1"/>
      <c r="AE488" s="1"/>
      <c r="AF488" s="1"/>
      <c r="AG488" s="1"/>
      <c r="AH488" s="1"/>
      <c r="AI488" s="1"/>
    </row>
    <row r="489" spans="1:35" s="2" customFormat="1" ht="11.5" x14ac:dyDescent="0.25">
      <c r="A489" s="1"/>
      <c r="B489" s="227"/>
      <c r="C489" s="227"/>
      <c r="D489" s="225"/>
      <c r="E489" s="225"/>
      <c r="F489" s="226"/>
      <c r="G489" s="166"/>
      <c r="H489" s="226"/>
      <c r="I489" s="166"/>
      <c r="J489" s="226"/>
      <c r="K489" s="166"/>
      <c r="L489" s="226"/>
      <c r="M489" s="166"/>
      <c r="N489" s="226"/>
      <c r="O489" s="166"/>
      <c r="P489" s="226"/>
      <c r="Q489" s="166"/>
      <c r="R489" s="226"/>
      <c r="S489" s="1"/>
      <c r="T489" s="1"/>
      <c r="U489" s="1"/>
      <c r="V489" s="4"/>
      <c r="W489" s="4"/>
      <c r="X489" s="4"/>
      <c r="Y489" s="4"/>
      <c r="Z489" s="4"/>
      <c r="AA489" s="4"/>
      <c r="AB489" s="1"/>
      <c r="AC489" s="1"/>
      <c r="AD489" s="1"/>
      <c r="AE489" s="1"/>
      <c r="AF489" s="1"/>
      <c r="AG489" s="1"/>
      <c r="AH489" s="1"/>
      <c r="AI489" s="1"/>
    </row>
    <row r="490" spans="1:35" ht="11.5" x14ac:dyDescent="0.25">
      <c r="B490" s="227"/>
      <c r="C490" s="227"/>
      <c r="D490" s="225"/>
      <c r="E490" s="225"/>
      <c r="F490" s="226"/>
      <c r="G490" s="166"/>
      <c r="H490" s="226"/>
      <c r="I490" s="166"/>
      <c r="J490" s="226"/>
      <c r="K490" s="166"/>
      <c r="L490" s="226"/>
      <c r="M490" s="166"/>
      <c r="N490" s="226"/>
      <c r="O490" s="166"/>
      <c r="P490" s="226"/>
      <c r="Q490" s="166"/>
      <c r="R490" s="226"/>
    </row>
    <row r="491" spans="1:35" ht="11.5" x14ac:dyDescent="0.25">
      <c r="B491" s="227"/>
      <c r="C491" s="166"/>
      <c r="D491" s="225"/>
      <c r="E491" s="225"/>
      <c r="F491" s="226"/>
      <c r="G491" s="166"/>
      <c r="H491" s="226"/>
      <c r="I491" s="166"/>
      <c r="J491" s="226"/>
      <c r="K491" s="166"/>
      <c r="L491" s="226"/>
      <c r="M491" s="166"/>
      <c r="N491" s="226"/>
      <c r="O491" s="166"/>
      <c r="P491" s="226"/>
      <c r="Q491" s="166"/>
      <c r="R491" s="226"/>
    </row>
    <row r="492" spans="1:35" ht="11.5" x14ac:dyDescent="0.25">
      <c r="B492" s="227"/>
      <c r="C492" s="166"/>
      <c r="D492" s="225"/>
      <c r="E492" s="225"/>
      <c r="F492" s="226"/>
      <c r="G492" s="166"/>
      <c r="H492" s="226"/>
      <c r="I492" s="166"/>
      <c r="J492" s="226"/>
      <c r="K492" s="166"/>
      <c r="L492" s="226"/>
      <c r="M492" s="166"/>
      <c r="N492" s="226"/>
      <c r="O492" s="166"/>
      <c r="P492" s="226"/>
      <c r="Q492" s="166"/>
      <c r="R492" s="226"/>
    </row>
    <row r="493" spans="1:35" ht="11.5" x14ac:dyDescent="0.25">
      <c r="B493" s="228"/>
      <c r="C493" s="227"/>
      <c r="D493" s="227"/>
      <c r="E493" s="225"/>
      <c r="F493" s="226"/>
      <c r="G493" s="166"/>
      <c r="H493" s="226"/>
      <c r="I493" s="166"/>
      <c r="J493" s="166"/>
      <c r="K493" s="166"/>
      <c r="L493" s="166"/>
      <c r="M493" s="166"/>
      <c r="N493" s="226"/>
      <c r="O493" s="166"/>
      <c r="P493" s="226"/>
      <c r="Q493" s="166"/>
      <c r="R493" s="226"/>
    </row>
    <row r="494" spans="1:35" ht="11.5" x14ac:dyDescent="0.25">
      <c r="B494" s="228"/>
      <c r="C494" s="227"/>
      <c r="D494" s="227"/>
      <c r="E494" s="225"/>
      <c r="F494" s="226"/>
      <c r="G494" s="166"/>
      <c r="H494" s="226"/>
      <c r="I494" s="166"/>
      <c r="J494" s="166"/>
      <c r="K494" s="166"/>
      <c r="L494" s="166"/>
      <c r="M494" s="166"/>
      <c r="N494" s="226"/>
      <c r="O494" s="166"/>
      <c r="P494" s="226"/>
      <c r="Q494" s="166"/>
      <c r="R494" s="226"/>
    </row>
    <row r="495" spans="1:35" ht="11.5" x14ac:dyDescent="0.25">
      <c r="B495" s="228"/>
      <c r="C495" s="227"/>
      <c r="D495" s="227"/>
      <c r="E495" s="225"/>
      <c r="F495" s="226"/>
      <c r="G495" s="166"/>
      <c r="H495" s="226"/>
      <c r="I495" s="166"/>
      <c r="J495" s="226"/>
      <c r="K495" s="166"/>
      <c r="L495" s="226"/>
      <c r="M495" s="166"/>
      <c r="N495" s="226"/>
      <c r="O495" s="166"/>
      <c r="P495" s="226"/>
      <c r="Q495" s="166"/>
      <c r="R495" s="226"/>
    </row>
    <row r="496" spans="1:35" ht="11.5" x14ac:dyDescent="0.25">
      <c r="B496" s="228"/>
      <c r="C496" s="227"/>
      <c r="D496" s="227"/>
      <c r="E496" s="225"/>
      <c r="F496" s="226"/>
      <c r="G496" s="166"/>
      <c r="H496" s="226"/>
      <c r="I496" s="166"/>
      <c r="J496" s="226"/>
      <c r="K496" s="166"/>
      <c r="L496" s="226"/>
      <c r="M496" s="166"/>
      <c r="N496" s="226"/>
      <c r="O496" s="166"/>
      <c r="P496" s="226"/>
      <c r="Q496" s="166"/>
      <c r="R496" s="226"/>
    </row>
    <row r="497" spans="1:35" ht="11.5" x14ac:dyDescent="0.25">
      <c r="B497" s="228"/>
      <c r="C497" s="227"/>
      <c r="D497" s="227"/>
      <c r="E497" s="225"/>
      <c r="F497" s="226"/>
      <c r="G497" s="166"/>
      <c r="H497" s="226"/>
      <c r="I497" s="166"/>
      <c r="J497" s="226"/>
      <c r="K497" s="166"/>
      <c r="L497" s="226"/>
      <c r="M497" s="166"/>
      <c r="N497" s="226"/>
      <c r="O497" s="166"/>
      <c r="P497" s="226"/>
      <c r="Q497" s="166"/>
      <c r="R497" s="226"/>
    </row>
    <row r="498" spans="1:35" ht="11.5" x14ac:dyDescent="0.25">
      <c r="B498" s="229"/>
      <c r="C498" s="227"/>
      <c r="D498" s="227"/>
      <c r="E498" s="225"/>
      <c r="F498" s="226"/>
      <c r="G498" s="166"/>
      <c r="H498" s="226"/>
      <c r="I498" s="166"/>
      <c r="J498" s="226"/>
      <c r="K498" s="166"/>
      <c r="L498" s="226"/>
      <c r="M498" s="166"/>
      <c r="N498" s="226"/>
      <c r="O498" s="166"/>
      <c r="P498" s="226"/>
      <c r="Q498" s="166"/>
      <c r="R498" s="226"/>
    </row>
    <row r="499" spans="1:35" ht="11.5" x14ac:dyDescent="0.25">
      <c r="B499" s="230"/>
      <c r="C499" s="227"/>
      <c r="D499" s="227"/>
      <c r="E499" s="225"/>
      <c r="F499" s="226"/>
      <c r="G499" s="166"/>
      <c r="H499" s="226"/>
      <c r="I499" s="166"/>
      <c r="J499" s="226"/>
      <c r="K499" s="166"/>
      <c r="L499" s="226"/>
      <c r="M499" s="166"/>
      <c r="N499" s="226"/>
      <c r="O499" s="166"/>
      <c r="P499" s="226"/>
      <c r="Q499" s="166"/>
      <c r="R499" s="226"/>
    </row>
    <row r="500" spans="1:35" ht="11.5" x14ac:dyDescent="0.25">
      <c r="B500" s="230"/>
      <c r="C500" s="227"/>
      <c r="D500" s="227"/>
      <c r="E500" s="225"/>
      <c r="F500" s="226"/>
      <c r="G500" s="166"/>
      <c r="H500" s="226"/>
      <c r="I500" s="166"/>
      <c r="J500" s="226"/>
      <c r="K500" s="166"/>
      <c r="L500" s="226"/>
      <c r="M500" s="166"/>
      <c r="N500" s="226"/>
      <c r="O500" s="166"/>
      <c r="P500" s="226"/>
      <c r="Q500" s="166"/>
      <c r="R500" s="226"/>
    </row>
    <row r="501" spans="1:35" ht="11.5" x14ac:dyDescent="0.25">
      <c r="B501" s="231"/>
      <c r="C501" s="166"/>
      <c r="D501" s="225"/>
      <c r="E501" s="225"/>
      <c r="F501" s="226"/>
      <c r="G501" s="166"/>
      <c r="H501" s="226"/>
      <c r="I501" s="166"/>
      <c r="J501" s="226"/>
      <c r="K501" s="166"/>
      <c r="L501" s="226"/>
      <c r="M501" s="166"/>
      <c r="N501" s="226"/>
      <c r="O501" s="166"/>
      <c r="P501" s="226"/>
      <c r="Q501" s="166"/>
      <c r="R501" s="226"/>
    </row>
    <row r="502" spans="1:35" ht="11.5" x14ac:dyDescent="0.25">
      <c r="B502" s="231"/>
      <c r="C502" s="166"/>
      <c r="D502" s="225"/>
      <c r="E502" s="225"/>
      <c r="F502" s="226"/>
      <c r="G502" s="166"/>
      <c r="H502" s="226"/>
      <c r="I502" s="166"/>
      <c r="J502" s="226"/>
      <c r="K502" s="166"/>
      <c r="L502" s="226"/>
      <c r="M502" s="166"/>
      <c r="N502" s="226"/>
      <c r="O502" s="166"/>
      <c r="P502" s="226"/>
      <c r="Q502" s="166"/>
      <c r="R502" s="226"/>
    </row>
    <row r="503" spans="1:35" ht="11.5" x14ac:dyDescent="0.25">
      <c r="B503" s="227"/>
      <c r="C503" s="166"/>
      <c r="D503" s="227"/>
      <c r="E503" s="225"/>
      <c r="F503" s="226"/>
      <c r="G503" s="166"/>
      <c r="H503" s="226"/>
      <c r="I503" s="166"/>
      <c r="J503" s="226"/>
      <c r="K503" s="166"/>
      <c r="L503" s="226"/>
      <c r="M503" s="166"/>
      <c r="N503" s="226"/>
      <c r="O503" s="166"/>
      <c r="P503" s="226"/>
      <c r="Q503" s="166"/>
      <c r="R503" s="226"/>
    </row>
    <row r="504" spans="1:35" ht="11.5" x14ac:dyDescent="0.25">
      <c r="B504" s="230"/>
      <c r="C504" s="227"/>
      <c r="D504" s="227"/>
      <c r="E504" s="225"/>
      <c r="F504" s="226"/>
      <c r="G504" s="166"/>
      <c r="H504" s="226"/>
      <c r="I504" s="166"/>
      <c r="J504" s="226"/>
      <c r="K504" s="166"/>
      <c r="L504" s="226"/>
      <c r="M504" s="166"/>
      <c r="N504" s="226"/>
      <c r="O504" s="166"/>
      <c r="P504" s="226"/>
      <c r="Q504" s="166"/>
      <c r="R504" s="226"/>
    </row>
    <row r="505" spans="1:35" ht="11.5" x14ac:dyDescent="0.25">
      <c r="B505" s="230"/>
      <c r="C505" s="227"/>
      <c r="D505" s="227"/>
      <c r="E505" s="225"/>
      <c r="F505" s="226"/>
      <c r="G505" s="166"/>
      <c r="H505" s="226"/>
      <c r="I505" s="166"/>
      <c r="J505" s="226"/>
      <c r="K505" s="166"/>
      <c r="L505" s="226"/>
      <c r="M505" s="166"/>
      <c r="N505" s="226"/>
      <c r="O505" s="166"/>
      <c r="P505" s="226"/>
      <c r="Q505" s="166"/>
      <c r="R505" s="226"/>
    </row>
    <row r="506" spans="1:35" s="2" customFormat="1" ht="11.5" x14ac:dyDescent="0.25">
      <c r="A506" s="1"/>
      <c r="B506" s="230"/>
      <c r="C506" s="227"/>
      <c r="D506" s="227"/>
      <c r="E506" s="225"/>
      <c r="F506" s="226"/>
      <c r="G506" s="166"/>
      <c r="H506" s="226"/>
      <c r="I506" s="166"/>
      <c r="J506" s="226"/>
      <c r="K506" s="166"/>
      <c r="L506" s="226"/>
      <c r="M506" s="166"/>
      <c r="N506" s="226"/>
      <c r="O506" s="166"/>
      <c r="P506" s="226"/>
      <c r="Q506" s="166"/>
      <c r="R506" s="226"/>
      <c r="S506" s="1"/>
      <c r="T506" s="1"/>
      <c r="U506" s="1"/>
      <c r="V506" s="4"/>
      <c r="W506" s="4"/>
      <c r="X506" s="4"/>
      <c r="Y506" s="4"/>
      <c r="Z506" s="4"/>
      <c r="AA506" s="4"/>
      <c r="AB506" s="1"/>
      <c r="AC506" s="1"/>
      <c r="AD506" s="1"/>
      <c r="AE506" s="1"/>
      <c r="AF506" s="1"/>
      <c r="AG506" s="1"/>
      <c r="AH506" s="1"/>
      <c r="AI506" s="1"/>
    </row>
    <row r="507" spans="1:35" s="2" customFormat="1" ht="11.5" x14ac:dyDescent="0.25">
      <c r="A507" s="1"/>
      <c r="B507" s="230"/>
      <c r="C507" s="227"/>
      <c r="D507" s="227"/>
      <c r="E507" s="225"/>
      <c r="F507" s="226"/>
      <c r="G507" s="166"/>
      <c r="H507" s="226"/>
      <c r="I507" s="166"/>
      <c r="J507" s="226"/>
      <c r="K507" s="166"/>
      <c r="L507" s="226"/>
      <c r="M507" s="166"/>
      <c r="N507" s="226"/>
      <c r="O507" s="166"/>
      <c r="P507" s="226"/>
      <c r="Q507" s="166"/>
      <c r="R507" s="226"/>
      <c r="S507" s="1"/>
      <c r="T507" s="1"/>
      <c r="U507" s="1"/>
      <c r="V507" s="4"/>
      <c r="W507" s="4"/>
      <c r="X507" s="4"/>
      <c r="Y507" s="4"/>
      <c r="Z507" s="4"/>
      <c r="AA507" s="4"/>
      <c r="AB507" s="1"/>
      <c r="AC507" s="1"/>
      <c r="AD507" s="1"/>
      <c r="AE507" s="1"/>
      <c r="AF507" s="1"/>
      <c r="AG507" s="1"/>
      <c r="AH507" s="1"/>
      <c r="AI507" s="1"/>
    </row>
    <row r="508" spans="1:35" s="2" customFormat="1" ht="11.5" x14ac:dyDescent="0.25">
      <c r="A508" s="1"/>
      <c r="B508" s="230"/>
      <c r="C508" s="227"/>
      <c r="D508" s="227"/>
      <c r="E508" s="225"/>
      <c r="F508" s="226"/>
      <c r="G508" s="166"/>
      <c r="H508" s="226"/>
      <c r="I508" s="166"/>
      <c r="J508" s="226"/>
      <c r="K508" s="166"/>
      <c r="L508" s="226"/>
      <c r="M508" s="166"/>
      <c r="N508" s="226"/>
      <c r="O508" s="166"/>
      <c r="P508" s="226"/>
      <c r="Q508" s="166"/>
      <c r="R508" s="226"/>
      <c r="S508" s="1"/>
      <c r="T508" s="1"/>
      <c r="U508" s="1"/>
      <c r="V508" s="4"/>
      <c r="W508" s="4"/>
      <c r="X508" s="4"/>
      <c r="Y508" s="4"/>
      <c r="Z508" s="4"/>
      <c r="AA508" s="4"/>
      <c r="AB508" s="1"/>
      <c r="AC508" s="1"/>
      <c r="AD508" s="1"/>
      <c r="AE508" s="1"/>
      <c r="AF508" s="1"/>
      <c r="AG508" s="1"/>
      <c r="AH508" s="1"/>
      <c r="AI508" s="1"/>
    </row>
    <row r="509" spans="1:35" s="2" customFormat="1" ht="11.5" x14ac:dyDescent="0.25">
      <c r="A509" s="1"/>
      <c r="B509" s="230"/>
      <c r="C509" s="227"/>
      <c r="D509" s="227"/>
      <c r="E509" s="225"/>
      <c r="F509" s="226"/>
      <c r="G509" s="166"/>
      <c r="H509" s="226"/>
      <c r="I509" s="166"/>
      <c r="J509" s="226"/>
      <c r="K509" s="166"/>
      <c r="L509" s="226"/>
      <c r="M509" s="166"/>
      <c r="N509" s="226"/>
      <c r="O509" s="166"/>
      <c r="P509" s="226"/>
      <c r="Q509" s="166"/>
      <c r="R509" s="226"/>
      <c r="S509" s="1"/>
      <c r="T509" s="1"/>
      <c r="U509" s="1"/>
      <c r="V509" s="4"/>
      <c r="W509" s="4"/>
      <c r="X509" s="4"/>
      <c r="Y509" s="4"/>
      <c r="Z509" s="4"/>
      <c r="AA509" s="4"/>
      <c r="AB509" s="1"/>
      <c r="AC509" s="1"/>
      <c r="AD509" s="1"/>
      <c r="AE509" s="1"/>
      <c r="AF509" s="1"/>
      <c r="AG509" s="1"/>
      <c r="AH509" s="1"/>
      <c r="AI509" s="1"/>
    </row>
    <row r="510" spans="1:35" s="2" customFormat="1" ht="11.5" x14ac:dyDescent="0.25">
      <c r="A510" s="1"/>
      <c r="B510" s="230"/>
      <c r="C510" s="227"/>
      <c r="D510" s="227"/>
      <c r="E510" s="225"/>
      <c r="F510" s="226"/>
      <c r="G510" s="166"/>
      <c r="H510" s="226"/>
      <c r="I510" s="166"/>
      <c r="J510" s="226"/>
      <c r="K510" s="166"/>
      <c r="L510" s="226"/>
      <c r="M510" s="166"/>
      <c r="N510" s="226"/>
      <c r="O510" s="166"/>
      <c r="P510" s="226"/>
      <c r="Q510" s="166"/>
      <c r="R510" s="226"/>
      <c r="S510" s="1"/>
      <c r="T510" s="1"/>
      <c r="U510" s="1"/>
      <c r="V510" s="4"/>
      <c r="W510" s="4"/>
      <c r="X510" s="4"/>
      <c r="Y510" s="4"/>
      <c r="Z510" s="4"/>
      <c r="AA510" s="4"/>
      <c r="AB510" s="1"/>
      <c r="AC510" s="1"/>
      <c r="AD510" s="1"/>
      <c r="AE510" s="1"/>
      <c r="AF510" s="1"/>
      <c r="AG510" s="1"/>
      <c r="AH510" s="1"/>
      <c r="AI510" s="1"/>
    </row>
    <row r="511" spans="1:35" s="2" customFormat="1" ht="11.5" x14ac:dyDescent="0.25">
      <c r="A511" s="1"/>
      <c r="B511" s="230"/>
      <c r="C511" s="227"/>
      <c r="D511" s="227"/>
      <c r="E511" s="225"/>
      <c r="F511" s="226"/>
      <c r="G511" s="166"/>
      <c r="H511" s="226"/>
      <c r="I511" s="166"/>
      <c r="J511" s="226"/>
      <c r="K511" s="166"/>
      <c r="L511" s="226"/>
      <c r="M511" s="166"/>
      <c r="N511" s="226"/>
      <c r="O511" s="166"/>
      <c r="P511" s="226"/>
      <c r="Q511" s="166"/>
      <c r="R511" s="226"/>
      <c r="S511" s="1"/>
      <c r="T511" s="1"/>
      <c r="U511" s="1"/>
      <c r="V511" s="4"/>
      <c r="W511" s="4"/>
      <c r="X511" s="4"/>
      <c r="Y511" s="4"/>
      <c r="Z511" s="4"/>
      <c r="AA511" s="4"/>
      <c r="AB511" s="1"/>
      <c r="AC511" s="1"/>
      <c r="AD511" s="1"/>
      <c r="AE511" s="1"/>
      <c r="AF511" s="1"/>
      <c r="AG511" s="1"/>
      <c r="AH511" s="1"/>
      <c r="AI511" s="1"/>
    </row>
    <row r="512" spans="1:35" s="2" customFormat="1" ht="11.5" x14ac:dyDescent="0.25">
      <c r="A512" s="1"/>
      <c r="B512" s="230"/>
      <c r="C512" s="227"/>
      <c r="D512" s="227"/>
      <c r="E512" s="225"/>
      <c r="F512" s="226"/>
      <c r="G512" s="166"/>
      <c r="H512" s="226"/>
      <c r="I512" s="166"/>
      <c r="J512" s="226"/>
      <c r="K512" s="166"/>
      <c r="L512" s="226"/>
      <c r="M512" s="166"/>
      <c r="N512" s="226"/>
      <c r="O512" s="166"/>
      <c r="P512" s="226"/>
      <c r="Q512" s="166"/>
      <c r="R512" s="226"/>
      <c r="S512" s="1"/>
      <c r="T512" s="1"/>
      <c r="U512" s="1"/>
      <c r="V512" s="4"/>
      <c r="W512" s="4"/>
      <c r="X512" s="4"/>
      <c r="Y512" s="4"/>
      <c r="Z512" s="4"/>
      <c r="AA512" s="4"/>
      <c r="AB512" s="1"/>
      <c r="AC512" s="1"/>
      <c r="AD512" s="1"/>
      <c r="AE512" s="1"/>
      <c r="AF512" s="1"/>
      <c r="AG512" s="1"/>
      <c r="AH512" s="1"/>
      <c r="AI512" s="1"/>
    </row>
    <row r="513" spans="1:35" s="2" customFormat="1" ht="11.5" x14ac:dyDescent="0.25">
      <c r="A513" s="1"/>
      <c r="B513" s="230"/>
      <c r="C513" s="227"/>
      <c r="D513" s="227"/>
      <c r="E513" s="225"/>
      <c r="F513" s="226"/>
      <c r="G513" s="166"/>
      <c r="H513" s="226"/>
      <c r="I513" s="166"/>
      <c r="J513" s="226"/>
      <c r="K513" s="166"/>
      <c r="L513" s="226"/>
      <c r="M513" s="166"/>
      <c r="N513" s="226"/>
      <c r="O513" s="166"/>
      <c r="P513" s="226"/>
      <c r="Q513" s="166"/>
      <c r="R513" s="226"/>
      <c r="S513" s="1"/>
      <c r="T513" s="1"/>
      <c r="U513" s="1"/>
      <c r="V513" s="4"/>
      <c r="W513" s="4"/>
      <c r="X513" s="4"/>
      <c r="Y513" s="4"/>
      <c r="Z513" s="4"/>
      <c r="AA513" s="4"/>
      <c r="AB513" s="1"/>
      <c r="AC513" s="1"/>
      <c r="AD513" s="1"/>
      <c r="AE513" s="1"/>
      <c r="AF513" s="1"/>
      <c r="AG513" s="1"/>
      <c r="AH513" s="1"/>
      <c r="AI513" s="1"/>
    </row>
    <row r="514" spans="1:35" s="2" customFormat="1" ht="11.5" x14ac:dyDescent="0.25">
      <c r="A514" s="1"/>
      <c r="B514" s="230"/>
      <c r="C514" s="227"/>
      <c r="D514" s="227"/>
      <c r="E514" s="225"/>
      <c r="F514" s="226"/>
      <c r="G514" s="166"/>
      <c r="H514" s="226"/>
      <c r="I514" s="166"/>
      <c r="J514" s="226"/>
      <c r="K514" s="166"/>
      <c r="L514" s="226"/>
      <c r="M514" s="166"/>
      <c r="N514" s="226"/>
      <c r="O514" s="166"/>
      <c r="P514" s="226"/>
      <c r="Q514" s="166"/>
      <c r="R514" s="226"/>
      <c r="S514" s="1"/>
      <c r="T514" s="1"/>
      <c r="U514" s="1"/>
      <c r="V514" s="4"/>
      <c r="W514" s="4"/>
      <c r="X514" s="4"/>
      <c r="Y514" s="4"/>
      <c r="Z514" s="4"/>
      <c r="AA514" s="4"/>
      <c r="AB514" s="1"/>
      <c r="AC514" s="1"/>
      <c r="AD514" s="1"/>
      <c r="AE514" s="1"/>
      <c r="AF514" s="1"/>
      <c r="AG514" s="1"/>
      <c r="AH514" s="1"/>
      <c r="AI514" s="1"/>
    </row>
    <row r="515" spans="1:35" s="2" customFormat="1" ht="11.5" x14ac:dyDescent="0.25">
      <c r="A515" s="1"/>
      <c r="B515" s="230"/>
      <c r="C515" s="227"/>
      <c r="D515" s="227"/>
      <c r="E515" s="225"/>
      <c r="F515" s="226"/>
      <c r="G515" s="166"/>
      <c r="H515" s="226"/>
      <c r="I515" s="166"/>
      <c r="J515" s="226"/>
      <c r="K515" s="166"/>
      <c r="L515" s="226"/>
      <c r="M515" s="166"/>
      <c r="N515" s="226"/>
      <c r="O515" s="166"/>
      <c r="P515" s="226"/>
      <c r="Q515" s="166"/>
      <c r="R515" s="226"/>
      <c r="S515" s="1"/>
      <c r="T515" s="1"/>
      <c r="U515" s="1"/>
      <c r="V515" s="4"/>
      <c r="W515" s="4"/>
      <c r="X515" s="4"/>
      <c r="Y515" s="4"/>
      <c r="Z515" s="4"/>
      <c r="AA515" s="4"/>
      <c r="AB515" s="1"/>
      <c r="AC515" s="1"/>
      <c r="AD515" s="1"/>
      <c r="AE515" s="1"/>
      <c r="AF515" s="1"/>
      <c r="AG515" s="1"/>
      <c r="AH515" s="1"/>
      <c r="AI515" s="1"/>
    </row>
    <row r="516" spans="1:35" s="2" customFormat="1" ht="11.5" x14ac:dyDescent="0.25">
      <c r="A516" s="1"/>
      <c r="B516" s="230"/>
      <c r="C516" s="227"/>
      <c r="D516" s="227"/>
      <c r="E516" s="225"/>
      <c r="F516" s="226"/>
      <c r="G516" s="166"/>
      <c r="H516" s="226"/>
      <c r="I516" s="166"/>
      <c r="J516" s="226"/>
      <c r="K516" s="166"/>
      <c r="L516" s="226"/>
      <c r="M516" s="166"/>
      <c r="N516" s="226"/>
      <c r="O516" s="166"/>
      <c r="P516" s="226"/>
      <c r="Q516" s="166"/>
      <c r="R516" s="226"/>
      <c r="S516" s="1"/>
      <c r="T516" s="1"/>
      <c r="U516" s="1"/>
      <c r="V516" s="4"/>
      <c r="W516" s="4"/>
      <c r="X516" s="4"/>
      <c r="Y516" s="4"/>
      <c r="Z516" s="4"/>
      <c r="AA516" s="4"/>
      <c r="AB516" s="1"/>
      <c r="AC516" s="1"/>
      <c r="AD516" s="1"/>
      <c r="AE516" s="1"/>
      <c r="AF516" s="1"/>
      <c r="AG516" s="1"/>
      <c r="AH516" s="1"/>
      <c r="AI516" s="1"/>
    </row>
    <row r="517" spans="1:35" s="2" customFormat="1" ht="11.5" x14ac:dyDescent="0.25">
      <c r="A517" s="1"/>
      <c r="B517" s="230"/>
      <c r="C517" s="227"/>
      <c r="D517" s="227"/>
      <c r="E517" s="225"/>
      <c r="F517" s="226"/>
      <c r="G517" s="166"/>
      <c r="H517" s="226"/>
      <c r="I517" s="166"/>
      <c r="J517" s="226"/>
      <c r="K517" s="166"/>
      <c r="L517" s="226"/>
      <c r="M517" s="166"/>
      <c r="N517" s="226"/>
      <c r="O517" s="166"/>
      <c r="P517" s="226"/>
      <c r="Q517" s="166"/>
      <c r="R517" s="226"/>
      <c r="S517" s="1"/>
      <c r="T517" s="1"/>
      <c r="U517" s="1"/>
      <c r="V517" s="4"/>
      <c r="W517" s="4"/>
      <c r="X517" s="4"/>
      <c r="Y517" s="4"/>
      <c r="Z517" s="4"/>
      <c r="AA517" s="4"/>
      <c r="AB517" s="1"/>
      <c r="AC517" s="1"/>
      <c r="AD517" s="1"/>
      <c r="AE517" s="1"/>
      <c r="AF517" s="1"/>
      <c r="AG517" s="1"/>
      <c r="AH517" s="1"/>
      <c r="AI517" s="1"/>
    </row>
    <row r="518" spans="1:35" s="2" customFormat="1" ht="11.5" x14ac:dyDescent="0.25">
      <c r="A518" s="1"/>
      <c r="B518" s="230"/>
      <c r="C518" s="227"/>
      <c r="D518" s="227"/>
      <c r="E518" s="225"/>
      <c r="F518" s="226"/>
      <c r="G518" s="166"/>
      <c r="H518" s="226"/>
      <c r="I518" s="166"/>
      <c r="J518" s="226"/>
      <c r="K518" s="166"/>
      <c r="L518" s="226"/>
      <c r="M518" s="166"/>
      <c r="N518" s="226"/>
      <c r="O518" s="166"/>
      <c r="P518" s="226"/>
      <c r="Q518" s="166"/>
      <c r="R518" s="226"/>
      <c r="S518" s="1"/>
      <c r="T518" s="1"/>
      <c r="U518" s="1"/>
      <c r="V518" s="4"/>
      <c r="W518" s="4"/>
      <c r="X518" s="4"/>
      <c r="Y518" s="4"/>
      <c r="Z518" s="4"/>
      <c r="AA518" s="4"/>
      <c r="AB518" s="1"/>
      <c r="AC518" s="1"/>
      <c r="AD518" s="1"/>
      <c r="AE518" s="1"/>
      <c r="AF518" s="1"/>
      <c r="AG518" s="1"/>
      <c r="AH518" s="1"/>
      <c r="AI518" s="1"/>
    </row>
    <row r="519" spans="1:35" s="2" customFormat="1" ht="11.5" x14ac:dyDescent="0.25">
      <c r="A519" s="1"/>
      <c r="B519" s="230"/>
      <c r="C519" s="227"/>
      <c r="D519" s="227"/>
      <c r="E519" s="225"/>
      <c r="F519" s="226"/>
      <c r="G519" s="166"/>
      <c r="H519" s="226"/>
      <c r="I519" s="166"/>
      <c r="J519" s="226"/>
      <c r="K519" s="166"/>
      <c r="L519" s="226"/>
      <c r="M519" s="166"/>
      <c r="N519" s="226"/>
      <c r="O519" s="166"/>
      <c r="P519" s="226"/>
      <c r="Q519" s="166"/>
      <c r="R519" s="226"/>
      <c r="S519" s="1"/>
      <c r="T519" s="1"/>
      <c r="U519" s="1"/>
      <c r="V519" s="4"/>
      <c r="W519" s="4"/>
      <c r="X519" s="4"/>
      <c r="Y519" s="4"/>
      <c r="Z519" s="4"/>
      <c r="AA519" s="4"/>
      <c r="AB519" s="1"/>
      <c r="AC519" s="1"/>
      <c r="AD519" s="1"/>
      <c r="AE519" s="1"/>
      <c r="AF519" s="1"/>
      <c r="AG519" s="1"/>
      <c r="AH519" s="1"/>
      <c r="AI519" s="1"/>
    </row>
    <row r="520" spans="1:35" s="2" customFormat="1" ht="11.5" x14ac:dyDescent="0.25">
      <c r="A520" s="1"/>
      <c r="B520" s="230"/>
      <c r="C520" s="227"/>
      <c r="D520" s="227"/>
      <c r="E520" s="225"/>
      <c r="F520" s="226"/>
      <c r="G520" s="166"/>
      <c r="H520" s="226"/>
      <c r="I520" s="166"/>
      <c r="J520" s="226"/>
      <c r="K520" s="166"/>
      <c r="L520" s="226"/>
      <c r="M520" s="166"/>
      <c r="N520" s="226"/>
      <c r="O520" s="166"/>
      <c r="P520" s="226"/>
      <c r="Q520" s="166"/>
      <c r="R520" s="226"/>
      <c r="S520" s="1"/>
      <c r="T520" s="1"/>
      <c r="U520" s="1"/>
      <c r="V520" s="4"/>
      <c r="W520" s="4"/>
      <c r="X520" s="4"/>
      <c r="Y520" s="4"/>
      <c r="Z520" s="4"/>
      <c r="AA520" s="4"/>
      <c r="AB520" s="1"/>
      <c r="AC520" s="1"/>
      <c r="AD520" s="1"/>
      <c r="AE520" s="1"/>
      <c r="AF520" s="1"/>
      <c r="AG520" s="1"/>
      <c r="AH520" s="1"/>
      <c r="AI520" s="1"/>
    </row>
    <row r="521" spans="1:35" s="2" customFormat="1" ht="11.5" x14ac:dyDescent="0.25">
      <c r="A521" s="1"/>
      <c r="B521" s="230"/>
      <c r="C521" s="227"/>
      <c r="D521" s="227"/>
      <c r="E521" s="225"/>
      <c r="F521" s="226"/>
      <c r="G521" s="166"/>
      <c r="H521" s="226"/>
      <c r="I521" s="166"/>
      <c r="J521" s="226"/>
      <c r="K521" s="166"/>
      <c r="L521" s="226"/>
      <c r="M521" s="166"/>
      <c r="N521" s="226"/>
      <c r="O521" s="166"/>
      <c r="P521" s="226"/>
      <c r="Q521" s="166"/>
      <c r="R521" s="226"/>
      <c r="S521" s="1"/>
      <c r="T521" s="1"/>
      <c r="U521" s="1"/>
      <c r="V521" s="4"/>
      <c r="W521" s="4"/>
      <c r="X521" s="4"/>
      <c r="Y521" s="4"/>
      <c r="Z521" s="4"/>
      <c r="AA521" s="4"/>
      <c r="AB521" s="1"/>
      <c r="AC521" s="1"/>
      <c r="AD521" s="1"/>
      <c r="AE521" s="1"/>
      <c r="AF521" s="1"/>
      <c r="AG521" s="1"/>
      <c r="AH521" s="1"/>
      <c r="AI521" s="1"/>
    </row>
    <row r="522" spans="1:35" s="2" customFormat="1" ht="11.5" x14ac:dyDescent="0.25">
      <c r="A522" s="1"/>
      <c r="B522" s="230"/>
      <c r="C522" s="227"/>
      <c r="D522" s="227"/>
      <c r="E522" s="225"/>
      <c r="F522" s="226"/>
      <c r="G522" s="166"/>
      <c r="H522" s="226"/>
      <c r="I522" s="166"/>
      <c r="J522" s="226"/>
      <c r="K522" s="166"/>
      <c r="L522" s="226"/>
      <c r="M522" s="166"/>
      <c r="N522" s="226"/>
      <c r="O522" s="166"/>
      <c r="P522" s="226"/>
      <c r="Q522" s="166"/>
      <c r="R522" s="226"/>
      <c r="S522" s="1"/>
      <c r="T522" s="1"/>
      <c r="U522" s="1"/>
      <c r="V522" s="4"/>
      <c r="W522" s="4"/>
      <c r="X522" s="4"/>
      <c r="Y522" s="4"/>
      <c r="Z522" s="4"/>
      <c r="AA522" s="4"/>
      <c r="AB522" s="1"/>
      <c r="AC522" s="1"/>
      <c r="AD522" s="1"/>
      <c r="AE522" s="1"/>
      <c r="AF522" s="1"/>
      <c r="AG522" s="1"/>
      <c r="AH522" s="1"/>
      <c r="AI522" s="1"/>
    </row>
    <row r="523" spans="1:35" s="2" customFormat="1" ht="11.5" x14ac:dyDescent="0.25">
      <c r="A523" s="1"/>
      <c r="B523" s="230"/>
      <c r="C523" s="227"/>
      <c r="D523" s="227"/>
      <c r="E523" s="225"/>
      <c r="F523" s="226"/>
      <c r="G523" s="166"/>
      <c r="H523" s="226"/>
      <c r="I523" s="166"/>
      <c r="J523" s="226"/>
      <c r="K523" s="166"/>
      <c r="L523" s="226"/>
      <c r="M523" s="166"/>
      <c r="N523" s="226"/>
      <c r="O523" s="166"/>
      <c r="P523" s="226"/>
      <c r="Q523" s="166"/>
      <c r="R523" s="226"/>
      <c r="S523" s="1"/>
      <c r="T523" s="1"/>
      <c r="U523" s="1"/>
      <c r="V523" s="4"/>
      <c r="W523" s="4"/>
      <c r="X523" s="4"/>
      <c r="Y523" s="4"/>
      <c r="Z523" s="4"/>
      <c r="AA523" s="4"/>
      <c r="AB523" s="1"/>
      <c r="AC523" s="1"/>
      <c r="AD523" s="1"/>
      <c r="AE523" s="1"/>
      <c r="AF523" s="1"/>
      <c r="AG523" s="1"/>
      <c r="AH523" s="1"/>
      <c r="AI523" s="1"/>
    </row>
    <row r="524" spans="1:35" s="2" customFormat="1" ht="11.5" x14ac:dyDescent="0.25">
      <c r="A524" s="1"/>
      <c r="B524" s="230"/>
      <c r="C524" s="227"/>
      <c r="D524" s="227"/>
      <c r="E524" s="225"/>
      <c r="F524" s="226"/>
      <c r="G524" s="166"/>
      <c r="H524" s="226"/>
      <c r="I524" s="166"/>
      <c r="J524" s="226"/>
      <c r="K524" s="166"/>
      <c r="L524" s="226"/>
      <c r="M524" s="166"/>
      <c r="N524" s="226"/>
      <c r="O524" s="166"/>
      <c r="P524" s="226"/>
      <c r="Q524" s="166"/>
      <c r="R524" s="226"/>
      <c r="S524" s="1"/>
      <c r="T524" s="1"/>
      <c r="U524" s="1"/>
      <c r="V524" s="4"/>
      <c r="W524" s="4"/>
      <c r="X524" s="4"/>
      <c r="Y524" s="4"/>
      <c r="Z524" s="4"/>
      <c r="AA524" s="4"/>
      <c r="AB524" s="1"/>
      <c r="AC524" s="1"/>
      <c r="AD524" s="1"/>
      <c r="AE524" s="1"/>
      <c r="AF524" s="1"/>
      <c r="AG524" s="1"/>
      <c r="AH524" s="1"/>
      <c r="AI524" s="1"/>
    </row>
    <row r="525" spans="1:35" s="2" customFormat="1" ht="11.5" x14ac:dyDescent="0.25">
      <c r="A525" s="1"/>
      <c r="B525" s="230"/>
      <c r="C525" s="227"/>
      <c r="D525" s="227"/>
      <c r="E525" s="225"/>
      <c r="F525" s="226"/>
      <c r="G525" s="166"/>
      <c r="H525" s="226"/>
      <c r="I525" s="166"/>
      <c r="J525" s="226"/>
      <c r="K525" s="166"/>
      <c r="L525" s="226"/>
      <c r="M525" s="166"/>
      <c r="N525" s="226"/>
      <c r="O525" s="166"/>
      <c r="P525" s="226"/>
      <c r="Q525" s="166"/>
      <c r="R525" s="226"/>
      <c r="S525" s="1"/>
      <c r="T525" s="1"/>
      <c r="U525" s="1"/>
      <c r="V525" s="4"/>
      <c r="W525" s="4"/>
      <c r="X525" s="4"/>
      <c r="Y525" s="4"/>
      <c r="Z525" s="4"/>
      <c r="AA525" s="4"/>
      <c r="AB525" s="1"/>
      <c r="AC525" s="1"/>
      <c r="AD525" s="1"/>
      <c r="AE525" s="1"/>
      <c r="AF525" s="1"/>
      <c r="AG525" s="1"/>
      <c r="AH525" s="1"/>
      <c r="AI525" s="1"/>
    </row>
    <row r="526" spans="1:35" s="2" customFormat="1" ht="11.5" x14ac:dyDescent="0.25">
      <c r="A526" s="1"/>
      <c r="B526" s="230"/>
      <c r="C526" s="227"/>
      <c r="D526" s="227"/>
      <c r="E526" s="225"/>
      <c r="F526" s="226"/>
      <c r="G526" s="166"/>
      <c r="H526" s="226"/>
      <c r="I526" s="166"/>
      <c r="J526" s="226"/>
      <c r="K526" s="166"/>
      <c r="L526" s="226"/>
      <c r="M526" s="166"/>
      <c r="N526" s="226"/>
      <c r="O526" s="166"/>
      <c r="P526" s="226"/>
      <c r="Q526" s="166"/>
      <c r="R526" s="226"/>
      <c r="S526" s="1"/>
      <c r="T526" s="1"/>
      <c r="U526" s="1"/>
      <c r="V526" s="4"/>
      <c r="W526" s="4"/>
      <c r="X526" s="4"/>
      <c r="Y526" s="4"/>
      <c r="Z526" s="4"/>
      <c r="AA526" s="4"/>
      <c r="AB526" s="1"/>
      <c r="AC526" s="1"/>
      <c r="AD526" s="1"/>
      <c r="AE526" s="1"/>
      <c r="AF526" s="1"/>
      <c r="AG526" s="1"/>
      <c r="AH526" s="1"/>
      <c r="AI526" s="1"/>
    </row>
    <row r="527" spans="1:35" s="2" customFormat="1" ht="11.5" x14ac:dyDescent="0.25">
      <c r="A527" s="1"/>
      <c r="B527" s="230"/>
      <c r="C527" s="227"/>
      <c r="D527" s="227"/>
      <c r="E527" s="225"/>
      <c r="F527" s="226"/>
      <c r="G527" s="166"/>
      <c r="H527" s="226"/>
      <c r="I527" s="166"/>
      <c r="J527" s="226"/>
      <c r="K527" s="166"/>
      <c r="L527" s="226"/>
      <c r="M527" s="166"/>
      <c r="N527" s="226"/>
      <c r="O527" s="166"/>
      <c r="P527" s="226"/>
      <c r="Q527" s="166"/>
      <c r="R527" s="226"/>
      <c r="S527" s="1"/>
      <c r="T527" s="1"/>
      <c r="U527" s="1"/>
      <c r="V527" s="4"/>
      <c r="W527" s="4"/>
      <c r="X527" s="4"/>
      <c r="Y527" s="4"/>
      <c r="Z527" s="4"/>
      <c r="AA527" s="4"/>
      <c r="AB527" s="1"/>
      <c r="AC527" s="1"/>
      <c r="AD527" s="1"/>
      <c r="AE527" s="1"/>
      <c r="AF527" s="1"/>
      <c r="AG527" s="1"/>
      <c r="AH527" s="1"/>
      <c r="AI527" s="1"/>
    </row>
    <row r="528" spans="1:35" s="2" customFormat="1" ht="11.5" x14ac:dyDescent="0.25">
      <c r="A528" s="1"/>
      <c r="B528" s="230"/>
      <c r="C528" s="227"/>
      <c r="D528" s="227"/>
      <c r="E528" s="225"/>
      <c r="F528" s="226"/>
      <c r="G528" s="166"/>
      <c r="H528" s="226"/>
      <c r="I528" s="166"/>
      <c r="J528" s="226"/>
      <c r="K528" s="166"/>
      <c r="L528" s="226"/>
      <c r="M528" s="166"/>
      <c r="N528" s="226"/>
      <c r="O528" s="166"/>
      <c r="P528" s="226"/>
      <c r="Q528" s="166"/>
      <c r="R528" s="226"/>
      <c r="S528" s="1"/>
      <c r="T528" s="1"/>
      <c r="U528" s="1"/>
      <c r="V528" s="4"/>
      <c r="W528" s="4"/>
      <c r="X528" s="4"/>
      <c r="Y528" s="4"/>
      <c r="Z528" s="4"/>
      <c r="AA528" s="4"/>
      <c r="AB528" s="1"/>
      <c r="AC528" s="1"/>
      <c r="AD528" s="1"/>
      <c r="AE528" s="1"/>
      <c r="AF528" s="1"/>
      <c r="AG528" s="1"/>
      <c r="AH528" s="1"/>
      <c r="AI528" s="1"/>
    </row>
    <row r="529" spans="1:35" s="2" customFormat="1" ht="11.5" x14ac:dyDescent="0.25">
      <c r="A529" s="1"/>
      <c r="B529" s="230"/>
      <c r="C529" s="227"/>
      <c r="D529" s="227"/>
      <c r="E529" s="225"/>
      <c r="F529" s="226"/>
      <c r="G529" s="166"/>
      <c r="H529" s="226"/>
      <c r="I529" s="166"/>
      <c r="J529" s="226"/>
      <c r="K529" s="166"/>
      <c r="L529" s="226"/>
      <c r="M529" s="166"/>
      <c r="N529" s="226"/>
      <c r="O529" s="166"/>
      <c r="P529" s="226"/>
      <c r="Q529" s="166"/>
      <c r="R529" s="226"/>
      <c r="S529" s="1"/>
      <c r="T529" s="1"/>
      <c r="U529" s="1"/>
      <c r="V529" s="4"/>
      <c r="W529" s="4"/>
      <c r="X529" s="4"/>
      <c r="Y529" s="4"/>
      <c r="Z529" s="4"/>
      <c r="AA529" s="4"/>
      <c r="AB529" s="1"/>
      <c r="AC529" s="1"/>
      <c r="AD529" s="1"/>
      <c r="AE529" s="1"/>
      <c r="AF529" s="1"/>
      <c r="AG529" s="1"/>
      <c r="AH529" s="1"/>
      <c r="AI529" s="1"/>
    </row>
    <row r="530" spans="1:35" s="2" customFormat="1" ht="11.5" x14ac:dyDescent="0.25">
      <c r="A530" s="1"/>
      <c r="B530" s="230"/>
      <c r="C530" s="227"/>
      <c r="D530" s="227"/>
      <c r="E530" s="225"/>
      <c r="F530" s="226"/>
      <c r="G530" s="166"/>
      <c r="H530" s="226"/>
      <c r="I530" s="166"/>
      <c r="J530" s="226"/>
      <c r="K530" s="166"/>
      <c r="L530" s="226"/>
      <c r="M530" s="166"/>
      <c r="N530" s="226"/>
      <c r="O530" s="166"/>
      <c r="P530" s="226"/>
      <c r="Q530" s="166"/>
      <c r="R530" s="226"/>
      <c r="S530" s="1"/>
      <c r="T530" s="1"/>
      <c r="U530" s="1"/>
      <c r="V530" s="4"/>
      <c r="W530" s="4"/>
      <c r="X530" s="4"/>
      <c r="Y530" s="4"/>
      <c r="Z530" s="4"/>
      <c r="AA530" s="4"/>
      <c r="AB530" s="1"/>
      <c r="AC530" s="1"/>
      <c r="AD530" s="1"/>
      <c r="AE530" s="1"/>
      <c r="AF530" s="1"/>
      <c r="AG530" s="1"/>
      <c r="AH530" s="1"/>
      <c r="AI530" s="1"/>
    </row>
    <row r="531" spans="1:35" s="2" customFormat="1" ht="11.5" x14ac:dyDescent="0.25">
      <c r="A531" s="1"/>
      <c r="B531" s="230"/>
      <c r="C531" s="227"/>
      <c r="D531" s="227"/>
      <c r="E531" s="225"/>
      <c r="F531" s="226"/>
      <c r="G531" s="166"/>
      <c r="H531" s="226"/>
      <c r="I531" s="166"/>
      <c r="J531" s="226"/>
      <c r="K531" s="166"/>
      <c r="L531" s="226"/>
      <c r="M531" s="166"/>
      <c r="N531" s="226"/>
      <c r="O531" s="166"/>
      <c r="P531" s="226"/>
      <c r="Q531" s="166"/>
      <c r="R531" s="226"/>
      <c r="S531" s="1"/>
      <c r="T531" s="1"/>
      <c r="U531" s="1"/>
      <c r="V531" s="4"/>
      <c r="W531" s="4"/>
      <c r="X531" s="4"/>
      <c r="Y531" s="4"/>
      <c r="Z531" s="4"/>
      <c r="AA531" s="4"/>
      <c r="AB531" s="1"/>
      <c r="AC531" s="1"/>
      <c r="AD531" s="1"/>
      <c r="AE531" s="1"/>
      <c r="AF531" s="1"/>
      <c r="AG531" s="1"/>
      <c r="AH531" s="1"/>
      <c r="AI531" s="1"/>
    </row>
    <row r="532" spans="1:35" s="2" customFormat="1" ht="11.5" x14ac:dyDescent="0.25">
      <c r="A532" s="1"/>
      <c r="B532" s="230"/>
      <c r="C532" s="227"/>
      <c r="D532" s="227"/>
      <c r="E532" s="225"/>
      <c r="F532" s="226"/>
      <c r="G532" s="166"/>
      <c r="H532" s="226"/>
      <c r="I532" s="166"/>
      <c r="J532" s="226"/>
      <c r="K532" s="166"/>
      <c r="L532" s="226"/>
      <c r="M532" s="166"/>
      <c r="N532" s="226"/>
      <c r="O532" s="166"/>
      <c r="P532" s="226"/>
      <c r="Q532" s="166"/>
      <c r="R532" s="226"/>
      <c r="S532" s="1"/>
      <c r="T532" s="1"/>
      <c r="U532" s="1"/>
      <c r="V532" s="4"/>
      <c r="W532" s="4"/>
      <c r="X532" s="4"/>
      <c r="Y532" s="4"/>
      <c r="Z532" s="4"/>
      <c r="AA532" s="4"/>
      <c r="AB532" s="1"/>
      <c r="AC532" s="1"/>
      <c r="AD532" s="1"/>
      <c r="AE532" s="1"/>
      <c r="AF532" s="1"/>
      <c r="AG532" s="1"/>
      <c r="AH532" s="1"/>
      <c r="AI532" s="1"/>
    </row>
    <row r="533" spans="1:35" s="2" customFormat="1" ht="11.5" x14ac:dyDescent="0.25">
      <c r="A533" s="1"/>
      <c r="B533" s="230"/>
      <c r="C533" s="227"/>
      <c r="D533" s="227"/>
      <c r="E533" s="225"/>
      <c r="F533" s="226"/>
      <c r="G533" s="166"/>
      <c r="H533" s="226"/>
      <c r="I533" s="166"/>
      <c r="J533" s="226"/>
      <c r="K533" s="166"/>
      <c r="L533" s="226"/>
      <c r="M533" s="166"/>
      <c r="N533" s="226"/>
      <c r="O533" s="166"/>
      <c r="P533" s="226"/>
      <c r="Q533" s="166"/>
      <c r="R533" s="226"/>
      <c r="S533" s="1"/>
      <c r="T533" s="1"/>
      <c r="U533" s="1"/>
      <c r="V533" s="4"/>
      <c r="W533" s="4"/>
      <c r="X533" s="4"/>
      <c r="Y533" s="4"/>
      <c r="Z533" s="4"/>
      <c r="AA533" s="4"/>
      <c r="AB533" s="1"/>
      <c r="AC533" s="1"/>
      <c r="AD533" s="1"/>
      <c r="AE533" s="1"/>
      <c r="AF533" s="1"/>
      <c r="AG533" s="1"/>
      <c r="AH533" s="1"/>
      <c r="AI533" s="1"/>
    </row>
    <row r="534" spans="1:35" s="2" customFormat="1" ht="11.5" x14ac:dyDescent="0.25">
      <c r="A534" s="1"/>
      <c r="B534" s="230"/>
      <c r="C534" s="227"/>
      <c r="D534" s="227"/>
      <c r="E534" s="225"/>
      <c r="F534" s="226"/>
      <c r="G534" s="166"/>
      <c r="H534" s="226"/>
      <c r="I534" s="166"/>
      <c r="J534" s="226"/>
      <c r="K534" s="166"/>
      <c r="L534" s="226"/>
      <c r="M534" s="166"/>
      <c r="N534" s="226"/>
      <c r="O534" s="166"/>
      <c r="P534" s="226"/>
      <c r="Q534" s="166"/>
      <c r="R534" s="226"/>
      <c r="S534" s="1"/>
      <c r="T534" s="1"/>
      <c r="U534" s="1"/>
      <c r="V534" s="4"/>
      <c r="W534" s="4"/>
      <c r="X534" s="4"/>
      <c r="Y534" s="4"/>
      <c r="Z534" s="4"/>
      <c r="AA534" s="4"/>
      <c r="AB534" s="1"/>
      <c r="AC534" s="1"/>
      <c r="AD534" s="1"/>
      <c r="AE534" s="1"/>
      <c r="AF534" s="1"/>
      <c r="AG534" s="1"/>
      <c r="AH534" s="1"/>
      <c r="AI534" s="1"/>
    </row>
    <row r="535" spans="1:35" s="2" customFormat="1" ht="11.5" x14ac:dyDescent="0.25">
      <c r="A535" s="1"/>
      <c r="B535" s="230"/>
      <c r="C535" s="227"/>
      <c r="D535" s="227"/>
      <c r="E535" s="225"/>
      <c r="F535" s="226"/>
      <c r="G535" s="166"/>
      <c r="H535" s="226"/>
      <c r="I535" s="166"/>
      <c r="J535" s="226"/>
      <c r="K535" s="166"/>
      <c r="L535" s="226"/>
      <c r="M535" s="166"/>
      <c r="N535" s="226"/>
      <c r="O535" s="166"/>
      <c r="P535" s="226"/>
      <c r="Q535" s="166"/>
      <c r="R535" s="226"/>
      <c r="S535" s="1"/>
      <c r="T535" s="1"/>
      <c r="U535" s="1"/>
      <c r="V535" s="4"/>
      <c r="W535" s="4"/>
      <c r="X535" s="4"/>
      <c r="Y535" s="4"/>
      <c r="Z535" s="4"/>
      <c r="AA535" s="4"/>
      <c r="AB535" s="1"/>
      <c r="AC535" s="1"/>
      <c r="AD535" s="1"/>
      <c r="AE535" s="1"/>
      <c r="AF535" s="1"/>
      <c r="AG535" s="1"/>
      <c r="AH535" s="1"/>
      <c r="AI535" s="1"/>
    </row>
    <row r="536" spans="1:35" s="2" customFormat="1" ht="11.5" x14ac:dyDescent="0.25">
      <c r="A536" s="1"/>
      <c r="B536" s="230"/>
      <c r="C536" s="227"/>
      <c r="D536" s="227"/>
      <c r="E536" s="225"/>
      <c r="F536" s="226"/>
      <c r="G536" s="166"/>
      <c r="H536" s="226"/>
      <c r="I536" s="166"/>
      <c r="J536" s="226"/>
      <c r="K536" s="166"/>
      <c r="L536" s="226"/>
      <c r="M536" s="166"/>
      <c r="N536" s="226"/>
      <c r="O536" s="166"/>
      <c r="P536" s="226"/>
      <c r="Q536" s="166"/>
      <c r="R536" s="226"/>
      <c r="S536" s="1"/>
      <c r="T536" s="1"/>
      <c r="U536" s="1"/>
      <c r="V536" s="4"/>
      <c r="W536" s="4"/>
      <c r="X536" s="4"/>
      <c r="Y536" s="4"/>
      <c r="Z536" s="4"/>
      <c r="AA536" s="4"/>
      <c r="AB536" s="1"/>
      <c r="AC536" s="1"/>
      <c r="AD536" s="1"/>
      <c r="AE536" s="1"/>
      <c r="AF536" s="1"/>
      <c r="AG536" s="1"/>
      <c r="AH536" s="1"/>
      <c r="AI536" s="1"/>
    </row>
    <row r="537" spans="1:35" s="2" customFormat="1" ht="11.5" x14ac:dyDescent="0.25">
      <c r="A537" s="1"/>
      <c r="B537" s="230"/>
      <c r="C537" s="227"/>
      <c r="D537" s="227"/>
      <c r="E537" s="225"/>
      <c r="F537" s="226"/>
      <c r="G537" s="166"/>
      <c r="H537" s="226"/>
      <c r="I537" s="166"/>
      <c r="J537" s="226"/>
      <c r="K537" s="166"/>
      <c r="L537" s="226"/>
      <c r="M537" s="166"/>
      <c r="N537" s="226"/>
      <c r="O537" s="166"/>
      <c r="P537" s="226"/>
      <c r="Q537" s="166"/>
      <c r="R537" s="226"/>
      <c r="S537" s="1"/>
      <c r="T537" s="1"/>
      <c r="U537" s="1"/>
      <c r="V537" s="4"/>
      <c r="W537" s="4"/>
      <c r="X537" s="4"/>
      <c r="Y537" s="4"/>
      <c r="Z537" s="4"/>
      <c r="AA537" s="4"/>
      <c r="AB537" s="1"/>
      <c r="AC537" s="1"/>
      <c r="AD537" s="1"/>
      <c r="AE537" s="1"/>
      <c r="AF537" s="1"/>
      <c r="AG537" s="1"/>
      <c r="AH537" s="1"/>
      <c r="AI537" s="1"/>
    </row>
    <row r="538" spans="1:35" s="2" customFormat="1" ht="11.5" x14ac:dyDescent="0.25">
      <c r="A538" s="1"/>
      <c r="B538" s="230"/>
      <c r="C538" s="227"/>
      <c r="D538" s="227"/>
      <c r="E538" s="225"/>
      <c r="F538" s="226"/>
      <c r="G538" s="166"/>
      <c r="H538" s="226"/>
      <c r="I538" s="166"/>
      <c r="J538" s="226"/>
      <c r="K538" s="166"/>
      <c r="L538" s="226"/>
      <c r="M538" s="166"/>
      <c r="N538" s="226"/>
      <c r="O538" s="166"/>
      <c r="P538" s="226"/>
      <c r="Q538" s="166"/>
      <c r="R538" s="226"/>
      <c r="S538" s="1"/>
      <c r="T538" s="1"/>
      <c r="U538" s="1"/>
      <c r="V538" s="4"/>
      <c r="W538" s="4"/>
      <c r="X538" s="4"/>
      <c r="Y538" s="4"/>
      <c r="Z538" s="4"/>
      <c r="AA538" s="4"/>
      <c r="AB538" s="1"/>
      <c r="AC538" s="1"/>
      <c r="AD538" s="1"/>
      <c r="AE538" s="1"/>
      <c r="AF538" s="1"/>
      <c r="AG538" s="1"/>
      <c r="AH538" s="1"/>
      <c r="AI538" s="1"/>
    </row>
    <row r="539" spans="1:35" s="2" customFormat="1" ht="11.5" x14ac:dyDescent="0.25">
      <c r="A539" s="1"/>
      <c r="B539" s="230"/>
      <c r="C539" s="227"/>
      <c r="D539" s="227"/>
      <c r="E539" s="225"/>
      <c r="F539" s="226"/>
      <c r="G539" s="166"/>
      <c r="H539" s="226"/>
      <c r="I539" s="166"/>
      <c r="J539" s="226"/>
      <c r="K539" s="166"/>
      <c r="L539" s="226"/>
      <c r="M539" s="166"/>
      <c r="N539" s="226"/>
      <c r="O539" s="166"/>
      <c r="P539" s="226"/>
      <c r="Q539" s="166"/>
      <c r="R539" s="226"/>
      <c r="S539" s="1"/>
      <c r="T539" s="1"/>
      <c r="U539" s="1"/>
      <c r="V539" s="4"/>
      <c r="W539" s="4"/>
      <c r="X539" s="4"/>
      <c r="Y539" s="4"/>
      <c r="Z539" s="4"/>
      <c r="AA539" s="4"/>
      <c r="AB539" s="1"/>
      <c r="AC539" s="1"/>
      <c r="AD539" s="1"/>
      <c r="AE539" s="1"/>
      <c r="AF539" s="1"/>
      <c r="AG539" s="1"/>
      <c r="AH539" s="1"/>
      <c r="AI539" s="1"/>
    </row>
    <row r="540" spans="1:35" s="2" customFormat="1" ht="11.5" x14ac:dyDescent="0.25">
      <c r="A540" s="1"/>
      <c r="B540" s="227"/>
      <c r="C540" s="166"/>
      <c r="D540" s="225"/>
      <c r="E540" s="225"/>
      <c r="F540" s="226"/>
      <c r="G540" s="166"/>
      <c r="H540" s="226"/>
      <c r="I540" s="166"/>
      <c r="J540" s="226"/>
      <c r="K540" s="166"/>
      <c r="L540" s="226"/>
      <c r="M540" s="166"/>
      <c r="N540" s="226"/>
      <c r="O540" s="166"/>
      <c r="P540" s="226"/>
      <c r="Q540" s="166"/>
      <c r="R540" s="226"/>
      <c r="S540" s="1"/>
      <c r="T540" s="1"/>
      <c r="U540" s="1"/>
      <c r="V540" s="4"/>
      <c r="W540" s="4"/>
      <c r="X540" s="4"/>
      <c r="Y540" s="4"/>
      <c r="Z540" s="4"/>
      <c r="AA540" s="4"/>
      <c r="AB540" s="1"/>
      <c r="AC540" s="1"/>
      <c r="AD540" s="1"/>
      <c r="AE540" s="1"/>
      <c r="AF540" s="1"/>
      <c r="AG540" s="1"/>
      <c r="AH540" s="1"/>
      <c r="AI540" s="1"/>
    </row>
    <row r="541" spans="1:35" s="2" customFormat="1" ht="11.5" x14ac:dyDescent="0.25">
      <c r="A541" s="1"/>
      <c r="B541" s="227"/>
      <c r="C541" s="166"/>
      <c r="D541" s="225"/>
      <c r="E541" s="225"/>
      <c r="F541" s="226"/>
      <c r="G541" s="166"/>
      <c r="H541" s="226"/>
      <c r="I541" s="166"/>
      <c r="J541" s="226"/>
      <c r="K541" s="166"/>
      <c r="L541" s="226"/>
      <c r="M541" s="166"/>
      <c r="N541" s="226"/>
      <c r="O541" s="166"/>
      <c r="P541" s="226"/>
      <c r="Q541" s="166"/>
      <c r="R541" s="226"/>
      <c r="S541" s="1"/>
      <c r="T541" s="1"/>
      <c r="U541" s="1"/>
      <c r="V541" s="4"/>
      <c r="W541" s="4"/>
      <c r="X541" s="4"/>
      <c r="Y541" s="4"/>
      <c r="Z541" s="4"/>
      <c r="AA541" s="4"/>
      <c r="AB541" s="1"/>
      <c r="AC541" s="1"/>
      <c r="AD541" s="1"/>
      <c r="AE541" s="1"/>
      <c r="AF541" s="1"/>
      <c r="AG541" s="1"/>
      <c r="AH541" s="1"/>
      <c r="AI541" s="1"/>
    </row>
    <row r="542" spans="1:35" ht="11.5" x14ac:dyDescent="0.25">
      <c r="B542" s="166"/>
      <c r="C542" s="166"/>
      <c r="D542" s="225"/>
      <c r="E542" s="225"/>
      <c r="F542" s="226"/>
      <c r="G542" s="166"/>
      <c r="H542" s="226"/>
      <c r="I542" s="166"/>
      <c r="J542" s="226"/>
      <c r="K542" s="166"/>
      <c r="L542" s="226"/>
      <c r="M542" s="166"/>
      <c r="N542" s="226"/>
      <c r="O542" s="166"/>
      <c r="P542" s="226"/>
      <c r="Q542" s="166"/>
      <c r="R542" s="226"/>
    </row>
    <row r="543" spans="1:35" ht="11.5" x14ac:dyDescent="0.25">
      <c r="B543" s="166"/>
      <c r="C543" s="166"/>
      <c r="D543" s="225"/>
      <c r="E543" s="225"/>
      <c r="F543" s="226"/>
      <c r="G543" s="166"/>
      <c r="H543" s="226"/>
      <c r="I543" s="166"/>
      <c r="J543" s="226"/>
      <c r="K543" s="166"/>
      <c r="L543" s="226"/>
      <c r="M543" s="166"/>
      <c r="N543" s="226"/>
      <c r="O543" s="166"/>
      <c r="P543" s="226"/>
      <c r="Q543" s="166"/>
      <c r="R543" s="226"/>
    </row>
    <row r="544" spans="1:35" ht="11.5" x14ac:dyDescent="0.25">
      <c r="B544" s="166"/>
      <c r="C544" s="166"/>
      <c r="D544" s="225"/>
      <c r="E544" s="225"/>
      <c r="F544" s="226"/>
      <c r="G544" s="166"/>
      <c r="H544" s="226"/>
      <c r="I544" s="166"/>
      <c r="J544" s="226"/>
      <c r="K544" s="166"/>
      <c r="L544" s="226"/>
      <c r="M544" s="166"/>
      <c r="N544" s="226"/>
      <c r="O544" s="166"/>
      <c r="P544" s="226"/>
      <c r="Q544" s="166"/>
      <c r="R544" s="226"/>
    </row>
    <row r="545" spans="2:18" ht="11.5" x14ac:dyDescent="0.25">
      <c r="B545" s="166"/>
      <c r="C545" s="166"/>
      <c r="D545" s="225"/>
      <c r="E545" s="225"/>
      <c r="F545" s="226"/>
      <c r="G545" s="166"/>
      <c r="H545" s="226"/>
      <c r="I545" s="166"/>
      <c r="J545" s="226"/>
      <c r="K545" s="166"/>
      <c r="L545" s="226"/>
      <c r="M545" s="166"/>
      <c r="N545" s="226"/>
      <c r="O545" s="166"/>
      <c r="P545" s="226"/>
      <c r="Q545" s="166"/>
      <c r="R545" s="226"/>
    </row>
    <row r="546" spans="2:18" ht="11.5" x14ac:dyDescent="0.25">
      <c r="B546" s="166"/>
      <c r="C546" s="166"/>
      <c r="D546" s="225"/>
      <c r="E546" s="225"/>
      <c r="F546" s="226"/>
      <c r="G546" s="166"/>
      <c r="H546" s="226"/>
      <c r="I546" s="166"/>
      <c r="J546" s="226"/>
      <c r="K546" s="166"/>
      <c r="L546" s="226"/>
      <c r="M546" s="166"/>
      <c r="N546" s="226"/>
      <c r="O546" s="166"/>
      <c r="P546" s="226"/>
      <c r="Q546" s="166"/>
      <c r="R546" s="226"/>
    </row>
    <row r="547" spans="2:18" ht="11.5" x14ac:dyDescent="0.25">
      <c r="B547" s="166"/>
      <c r="C547" s="166"/>
      <c r="D547" s="225"/>
      <c r="E547" s="225"/>
      <c r="F547" s="226"/>
      <c r="G547" s="166"/>
      <c r="H547" s="226"/>
      <c r="I547" s="166"/>
      <c r="J547" s="226"/>
      <c r="K547" s="166"/>
      <c r="L547" s="226"/>
      <c r="M547" s="166"/>
      <c r="N547" s="226"/>
      <c r="O547" s="166"/>
      <c r="P547" s="226"/>
      <c r="Q547" s="166"/>
      <c r="R547" s="226"/>
    </row>
    <row r="548" spans="2:18" ht="11.5" x14ac:dyDescent="0.25">
      <c r="B548" s="166"/>
      <c r="C548" s="166"/>
      <c r="D548" s="225"/>
      <c r="E548" s="225"/>
      <c r="F548" s="226"/>
      <c r="G548" s="166"/>
      <c r="H548" s="226"/>
      <c r="I548" s="166"/>
      <c r="J548" s="226"/>
      <c r="K548" s="166"/>
      <c r="L548" s="226"/>
      <c r="M548" s="166"/>
      <c r="N548" s="226"/>
      <c r="O548" s="166"/>
      <c r="P548" s="226"/>
      <c r="Q548" s="166"/>
      <c r="R548" s="226"/>
    </row>
    <row r="549" spans="2:18" ht="11.5" x14ac:dyDescent="0.25">
      <c r="B549" s="166"/>
      <c r="C549" s="166"/>
      <c r="D549" s="225"/>
      <c r="E549" s="225"/>
      <c r="F549" s="226"/>
      <c r="G549" s="166"/>
      <c r="H549" s="226"/>
      <c r="I549" s="166"/>
      <c r="J549" s="226"/>
      <c r="K549" s="166"/>
      <c r="L549" s="226"/>
      <c r="M549" s="166"/>
      <c r="N549" s="226"/>
      <c r="O549" s="166"/>
      <c r="P549" s="226"/>
      <c r="Q549" s="166"/>
      <c r="R549" s="226"/>
    </row>
    <row r="550" spans="2:18" ht="11.5" x14ac:dyDescent="0.25">
      <c r="B550" s="166"/>
      <c r="C550" s="166"/>
      <c r="D550" s="225"/>
      <c r="E550" s="225"/>
      <c r="F550" s="226"/>
      <c r="G550" s="166"/>
      <c r="H550" s="226"/>
      <c r="I550" s="166"/>
      <c r="J550" s="226"/>
      <c r="K550" s="166"/>
      <c r="L550" s="226"/>
      <c r="M550" s="166"/>
      <c r="N550" s="226"/>
      <c r="O550" s="166"/>
      <c r="P550" s="226"/>
      <c r="Q550" s="166"/>
      <c r="R550" s="226"/>
    </row>
    <row r="551" spans="2:18" ht="11.5" x14ac:dyDescent="0.25">
      <c r="B551" s="166"/>
      <c r="C551" s="166"/>
      <c r="D551" s="225"/>
      <c r="E551" s="225"/>
      <c r="F551" s="226"/>
      <c r="G551" s="166"/>
      <c r="H551" s="226"/>
      <c r="I551" s="166"/>
      <c r="J551" s="226"/>
      <c r="K551" s="166"/>
      <c r="L551" s="226"/>
      <c r="M551" s="166"/>
      <c r="N551" s="226"/>
      <c r="O551" s="166"/>
      <c r="P551" s="226"/>
      <c r="Q551" s="166"/>
      <c r="R551" s="226"/>
    </row>
    <row r="552" spans="2:18" ht="11.5" x14ac:dyDescent="0.25">
      <c r="B552" s="166"/>
      <c r="C552" s="166"/>
      <c r="D552" s="225"/>
      <c r="E552" s="225"/>
      <c r="F552" s="226"/>
      <c r="G552" s="166"/>
      <c r="H552" s="226"/>
      <c r="I552" s="166"/>
      <c r="J552" s="226"/>
      <c r="K552" s="166"/>
      <c r="L552" s="226"/>
      <c r="M552" s="166"/>
      <c r="N552" s="226"/>
      <c r="O552" s="166"/>
      <c r="P552" s="226"/>
      <c r="Q552" s="166"/>
      <c r="R552" s="226"/>
    </row>
    <row r="553" spans="2:18" ht="11.5" x14ac:dyDescent="0.25">
      <c r="B553" s="166"/>
      <c r="C553" s="166"/>
      <c r="D553" s="225"/>
      <c r="E553" s="225"/>
      <c r="F553" s="226"/>
      <c r="G553" s="166"/>
      <c r="H553" s="226"/>
      <c r="I553" s="166"/>
      <c r="J553" s="226"/>
      <c r="K553" s="166"/>
      <c r="L553" s="226"/>
      <c r="M553" s="166"/>
      <c r="N553" s="226"/>
      <c r="O553" s="166"/>
      <c r="P553" s="226"/>
      <c r="Q553" s="166"/>
      <c r="R553" s="226"/>
    </row>
    <row r="554" spans="2:18" ht="11.5" x14ac:dyDescent="0.25">
      <c r="B554" s="166"/>
      <c r="C554" s="166"/>
      <c r="D554" s="225"/>
      <c r="E554" s="225"/>
      <c r="F554" s="226"/>
      <c r="G554" s="166"/>
      <c r="H554" s="226"/>
      <c r="I554" s="166"/>
      <c r="J554" s="226"/>
      <c r="K554" s="166"/>
      <c r="L554" s="226"/>
      <c r="M554" s="166"/>
      <c r="N554" s="226"/>
      <c r="O554" s="166"/>
      <c r="P554" s="226"/>
      <c r="Q554" s="166"/>
      <c r="R554" s="226"/>
    </row>
    <row r="555" spans="2:18" ht="11.5" x14ac:dyDescent="0.25">
      <c r="B555" s="166"/>
      <c r="C555" s="166"/>
      <c r="D555" s="225"/>
      <c r="E555" s="225"/>
      <c r="F555" s="226"/>
      <c r="G555" s="166"/>
      <c r="H555" s="226"/>
      <c r="I555" s="166"/>
      <c r="J555" s="226"/>
      <c r="K555" s="166"/>
      <c r="L555" s="226"/>
      <c r="M555" s="166"/>
      <c r="N555" s="226"/>
      <c r="O555" s="166"/>
      <c r="P555" s="226"/>
      <c r="Q555" s="166"/>
      <c r="R555" s="226"/>
    </row>
    <row r="556" spans="2:18" ht="11.5" x14ac:dyDescent="0.25">
      <c r="B556" s="166"/>
      <c r="C556" s="166"/>
      <c r="D556" s="225"/>
      <c r="E556" s="225"/>
      <c r="F556" s="226"/>
      <c r="G556" s="166"/>
      <c r="H556" s="226"/>
      <c r="I556" s="166"/>
      <c r="J556" s="226"/>
      <c r="K556" s="166"/>
      <c r="L556" s="226"/>
      <c r="M556" s="166"/>
      <c r="N556" s="226"/>
      <c r="O556" s="166"/>
      <c r="P556" s="226"/>
      <c r="Q556" s="166"/>
      <c r="R556" s="226"/>
    </row>
    <row r="557" spans="2:18" ht="11.5" x14ac:dyDescent="0.25">
      <c r="B557" s="166"/>
      <c r="C557" s="166"/>
      <c r="D557" s="225"/>
      <c r="E557" s="225"/>
      <c r="F557" s="226"/>
      <c r="G557" s="166"/>
      <c r="H557" s="226"/>
      <c r="I557" s="166"/>
      <c r="J557" s="226"/>
      <c r="K557" s="166"/>
      <c r="L557" s="226"/>
      <c r="M557" s="166"/>
      <c r="N557" s="226"/>
      <c r="O557" s="166"/>
      <c r="P557" s="226"/>
      <c r="Q557" s="166"/>
      <c r="R557" s="226"/>
    </row>
    <row r="558" spans="2:18" ht="11.5" x14ac:dyDescent="0.25">
      <c r="B558" s="166"/>
      <c r="C558" s="166"/>
      <c r="D558" s="225"/>
      <c r="E558" s="225"/>
      <c r="F558" s="226"/>
      <c r="G558" s="166"/>
      <c r="H558" s="226"/>
      <c r="I558" s="166"/>
      <c r="J558" s="226"/>
      <c r="K558" s="166"/>
      <c r="L558" s="226"/>
      <c r="M558" s="166"/>
      <c r="N558" s="226"/>
      <c r="O558" s="166"/>
      <c r="P558" s="226"/>
      <c r="Q558" s="166"/>
      <c r="R558" s="226"/>
    </row>
    <row r="559" spans="2:18" ht="11.5" x14ac:dyDescent="0.25">
      <c r="B559" s="166"/>
      <c r="C559" s="166"/>
      <c r="D559" s="225"/>
      <c r="E559" s="225"/>
      <c r="F559" s="226"/>
      <c r="G559" s="166"/>
      <c r="H559" s="226"/>
      <c r="I559" s="166"/>
      <c r="J559" s="226"/>
      <c r="K559" s="166"/>
      <c r="L559" s="226"/>
      <c r="M559" s="166"/>
      <c r="N559" s="226"/>
      <c r="O559" s="166"/>
      <c r="P559" s="226"/>
      <c r="Q559" s="166"/>
      <c r="R559" s="226"/>
    </row>
    <row r="560" spans="2:18" ht="11.5" x14ac:dyDescent="0.25">
      <c r="B560" s="166"/>
      <c r="C560" s="166"/>
      <c r="D560" s="225"/>
      <c r="E560" s="225"/>
      <c r="F560" s="226"/>
      <c r="G560" s="166"/>
      <c r="H560" s="226"/>
      <c r="I560" s="166"/>
      <c r="J560" s="226"/>
      <c r="K560" s="166"/>
      <c r="L560" s="226"/>
      <c r="M560" s="166"/>
      <c r="N560" s="226"/>
      <c r="O560" s="166"/>
      <c r="P560" s="226"/>
      <c r="Q560" s="166"/>
      <c r="R560" s="226"/>
    </row>
    <row r="561" spans="2:18" ht="11.5" x14ac:dyDescent="0.25">
      <c r="B561" s="166"/>
      <c r="C561" s="166"/>
      <c r="D561" s="225"/>
      <c r="E561" s="225"/>
      <c r="F561" s="226"/>
      <c r="G561" s="166"/>
      <c r="H561" s="226"/>
      <c r="I561" s="166"/>
      <c r="J561" s="226"/>
      <c r="K561" s="166"/>
      <c r="L561" s="226"/>
      <c r="M561" s="166"/>
      <c r="N561" s="226"/>
      <c r="O561" s="166"/>
      <c r="P561" s="226"/>
      <c r="Q561" s="166"/>
      <c r="R561" s="226"/>
    </row>
    <row r="562" spans="2:18" ht="11.5" x14ac:dyDescent="0.25">
      <c r="B562" s="166"/>
      <c r="C562" s="166"/>
      <c r="D562" s="225"/>
      <c r="E562" s="225"/>
      <c r="F562" s="226"/>
      <c r="G562" s="166"/>
      <c r="H562" s="226"/>
      <c r="I562" s="166"/>
      <c r="J562" s="226"/>
      <c r="K562" s="166"/>
      <c r="L562" s="226"/>
      <c r="M562" s="166"/>
      <c r="N562" s="226"/>
      <c r="O562" s="166"/>
      <c r="P562" s="226"/>
      <c r="Q562" s="166"/>
      <c r="R562" s="226"/>
    </row>
    <row r="563" spans="2:18" ht="11.5" x14ac:dyDescent="0.25">
      <c r="B563" s="166"/>
      <c r="C563" s="166"/>
      <c r="D563" s="225"/>
      <c r="E563" s="225"/>
      <c r="F563" s="226"/>
      <c r="G563" s="166"/>
      <c r="H563" s="226"/>
      <c r="I563" s="166"/>
      <c r="J563" s="226"/>
      <c r="K563" s="166"/>
      <c r="L563" s="226"/>
      <c r="M563" s="166"/>
      <c r="N563" s="226"/>
      <c r="O563" s="166"/>
      <c r="P563" s="226"/>
      <c r="Q563" s="166"/>
      <c r="R563" s="226"/>
    </row>
    <row r="564" spans="2:18" ht="11.5" x14ac:dyDescent="0.25">
      <c r="B564" s="166"/>
      <c r="C564" s="166"/>
      <c r="D564" s="225"/>
      <c r="E564" s="225"/>
      <c r="F564" s="226"/>
      <c r="G564" s="166"/>
      <c r="H564" s="226"/>
      <c r="I564" s="166"/>
      <c r="J564" s="226"/>
      <c r="K564" s="166"/>
      <c r="L564" s="226"/>
      <c r="M564" s="166"/>
      <c r="N564" s="226"/>
      <c r="O564" s="166"/>
      <c r="P564" s="226"/>
      <c r="Q564" s="166"/>
      <c r="R564" s="226"/>
    </row>
    <row r="565" spans="2:18" ht="11.5" x14ac:dyDescent="0.25">
      <c r="B565" s="166"/>
      <c r="C565" s="166"/>
      <c r="D565" s="225"/>
      <c r="E565" s="225"/>
      <c r="F565" s="226"/>
      <c r="G565" s="166"/>
      <c r="H565" s="226"/>
      <c r="I565" s="166"/>
      <c r="J565" s="226"/>
      <c r="K565" s="166"/>
      <c r="L565" s="226"/>
      <c r="M565" s="166"/>
      <c r="N565" s="226"/>
      <c r="O565" s="166"/>
      <c r="P565" s="226"/>
      <c r="Q565" s="166"/>
      <c r="R565" s="226"/>
    </row>
    <row r="566" spans="2:18" ht="11.5" x14ac:dyDescent="0.25">
      <c r="B566" s="166"/>
      <c r="C566" s="166"/>
      <c r="D566" s="225"/>
      <c r="E566" s="225"/>
      <c r="F566" s="226"/>
      <c r="G566" s="166"/>
      <c r="H566" s="226"/>
      <c r="I566" s="166"/>
      <c r="J566" s="226"/>
      <c r="K566" s="166"/>
      <c r="L566" s="226"/>
      <c r="M566" s="166"/>
      <c r="N566" s="226"/>
      <c r="O566" s="166"/>
      <c r="P566" s="226"/>
      <c r="Q566" s="166"/>
      <c r="R566" s="226"/>
    </row>
    <row r="567" spans="2:18" ht="11.5" x14ac:dyDescent="0.25">
      <c r="B567" s="166"/>
      <c r="C567" s="166"/>
      <c r="D567" s="225"/>
      <c r="E567" s="225"/>
      <c r="F567" s="226"/>
      <c r="G567" s="166"/>
      <c r="H567" s="226"/>
      <c r="I567" s="166"/>
      <c r="J567" s="226"/>
      <c r="K567" s="166"/>
      <c r="L567" s="226"/>
      <c r="M567" s="166"/>
      <c r="N567" s="226"/>
      <c r="O567" s="166"/>
      <c r="P567" s="226"/>
      <c r="Q567" s="166"/>
      <c r="R567" s="226"/>
    </row>
    <row r="568" spans="2:18" ht="11.5" x14ac:dyDescent="0.25">
      <c r="B568" s="166"/>
      <c r="C568" s="166"/>
      <c r="D568" s="225"/>
      <c r="E568" s="225"/>
      <c r="F568" s="226"/>
      <c r="G568" s="166"/>
      <c r="H568" s="226"/>
      <c r="I568" s="166"/>
      <c r="J568" s="226"/>
      <c r="K568" s="166"/>
      <c r="L568" s="226"/>
      <c r="M568" s="166"/>
      <c r="N568" s="226"/>
      <c r="O568" s="166"/>
      <c r="P568" s="226"/>
      <c r="Q568" s="166"/>
      <c r="R568" s="226"/>
    </row>
    <row r="569" spans="2:18" ht="11.5" x14ac:dyDescent="0.25">
      <c r="B569" s="166"/>
      <c r="C569" s="166"/>
      <c r="D569" s="225"/>
      <c r="E569" s="225"/>
      <c r="F569" s="226"/>
      <c r="G569" s="166"/>
      <c r="H569" s="226"/>
      <c r="I569" s="166"/>
      <c r="J569" s="226"/>
      <c r="K569" s="166"/>
      <c r="L569" s="226"/>
      <c r="M569" s="166"/>
      <c r="N569" s="226"/>
      <c r="O569" s="166"/>
      <c r="P569" s="226"/>
      <c r="Q569" s="166"/>
      <c r="R569" s="226"/>
    </row>
    <row r="570" spans="2:18" ht="11.5" x14ac:dyDescent="0.25">
      <c r="B570" s="166"/>
      <c r="C570" s="166"/>
      <c r="D570" s="225"/>
      <c r="E570" s="225"/>
      <c r="F570" s="226"/>
      <c r="G570" s="166"/>
      <c r="H570" s="226"/>
      <c r="I570" s="166"/>
      <c r="J570" s="226"/>
      <c r="K570" s="166"/>
      <c r="L570" s="226"/>
      <c r="M570" s="166"/>
      <c r="N570" s="226"/>
      <c r="O570" s="166"/>
      <c r="P570" s="226"/>
      <c r="Q570" s="166"/>
      <c r="R570" s="226"/>
    </row>
    <row r="571" spans="2:18" ht="11.5" x14ac:dyDescent="0.25">
      <c r="B571" s="166"/>
      <c r="C571" s="166"/>
      <c r="D571" s="225"/>
      <c r="E571" s="225"/>
      <c r="F571" s="226"/>
      <c r="G571" s="166"/>
      <c r="H571" s="226"/>
      <c r="I571" s="166"/>
      <c r="J571" s="226"/>
      <c r="K571" s="166"/>
      <c r="L571" s="226"/>
      <c r="M571" s="166"/>
      <c r="N571" s="226"/>
      <c r="O571" s="166"/>
      <c r="P571" s="226"/>
      <c r="Q571" s="166"/>
      <c r="R571" s="226"/>
    </row>
    <row r="572" spans="2:18" ht="11.5" x14ac:dyDescent="0.25">
      <c r="B572" s="166"/>
      <c r="C572" s="166"/>
      <c r="D572" s="225"/>
      <c r="E572" s="225"/>
      <c r="F572" s="226"/>
      <c r="G572" s="166"/>
      <c r="H572" s="226"/>
      <c r="I572" s="166"/>
      <c r="J572" s="226"/>
      <c r="K572" s="166"/>
      <c r="L572" s="226"/>
      <c r="M572" s="166"/>
      <c r="N572" s="226"/>
      <c r="O572" s="166"/>
      <c r="P572" s="226"/>
      <c r="Q572" s="166"/>
      <c r="R572" s="226"/>
    </row>
    <row r="573" spans="2:18" ht="11.5" x14ac:dyDescent="0.25">
      <c r="B573" s="166"/>
      <c r="C573" s="166"/>
      <c r="D573" s="225"/>
      <c r="E573" s="225"/>
      <c r="F573" s="226"/>
      <c r="G573" s="166"/>
      <c r="H573" s="226"/>
      <c r="I573" s="166"/>
      <c r="J573" s="226"/>
      <c r="K573" s="166"/>
      <c r="L573" s="226"/>
      <c r="M573" s="166"/>
      <c r="N573" s="226"/>
      <c r="O573" s="166"/>
      <c r="P573" s="226"/>
      <c r="Q573" s="166"/>
      <c r="R573" s="226"/>
    </row>
    <row r="574" spans="2:18" ht="11.5" x14ac:dyDescent="0.25">
      <c r="B574" s="166"/>
      <c r="C574" s="166"/>
      <c r="D574" s="225"/>
      <c r="E574" s="225"/>
      <c r="F574" s="226"/>
      <c r="G574" s="166"/>
      <c r="H574" s="226"/>
      <c r="I574" s="166"/>
      <c r="J574" s="226"/>
      <c r="K574" s="166"/>
      <c r="L574" s="226"/>
      <c r="M574" s="166"/>
      <c r="N574" s="226"/>
      <c r="O574" s="166"/>
      <c r="P574" s="226"/>
      <c r="Q574" s="166"/>
      <c r="R574" s="226"/>
    </row>
    <row r="575" spans="2:18" ht="11.5" x14ac:dyDescent="0.25">
      <c r="B575" s="166"/>
      <c r="C575" s="166"/>
      <c r="D575" s="225"/>
      <c r="E575" s="225"/>
      <c r="F575" s="226"/>
      <c r="G575" s="166"/>
      <c r="H575" s="226"/>
      <c r="I575" s="166"/>
      <c r="J575" s="226"/>
      <c r="K575" s="166"/>
      <c r="L575" s="226"/>
      <c r="M575" s="166"/>
      <c r="N575" s="226"/>
      <c r="O575" s="166"/>
      <c r="P575" s="226"/>
      <c r="Q575" s="166"/>
      <c r="R575" s="226"/>
    </row>
    <row r="576" spans="2:18" ht="11.5" x14ac:dyDescent="0.25">
      <c r="B576" s="166"/>
      <c r="C576" s="166"/>
      <c r="D576" s="225"/>
      <c r="E576" s="225"/>
      <c r="F576" s="226"/>
      <c r="G576" s="166"/>
      <c r="H576" s="226"/>
      <c r="I576" s="166"/>
      <c r="J576" s="226"/>
      <c r="K576" s="166"/>
      <c r="L576" s="226"/>
      <c r="M576" s="166"/>
      <c r="N576" s="226"/>
      <c r="O576" s="166"/>
      <c r="P576" s="226"/>
      <c r="Q576" s="166"/>
      <c r="R576" s="226"/>
    </row>
    <row r="577" spans="2:18" ht="11.5" x14ac:dyDescent="0.25">
      <c r="B577" s="166"/>
      <c r="C577" s="166"/>
      <c r="D577" s="225"/>
      <c r="E577" s="225"/>
      <c r="F577" s="226"/>
      <c r="G577" s="166"/>
      <c r="H577" s="226"/>
      <c r="I577" s="166"/>
      <c r="J577" s="226"/>
      <c r="K577" s="166"/>
      <c r="L577" s="226"/>
      <c r="M577" s="166"/>
      <c r="N577" s="226"/>
      <c r="O577" s="166"/>
      <c r="P577" s="226"/>
      <c r="Q577" s="166"/>
      <c r="R577" s="226"/>
    </row>
    <row r="578" spans="2:18" ht="11.5" x14ac:dyDescent="0.25">
      <c r="B578" s="166"/>
      <c r="C578" s="166"/>
      <c r="D578" s="225"/>
      <c r="E578" s="225"/>
      <c r="F578" s="226"/>
      <c r="G578" s="166"/>
      <c r="H578" s="226"/>
      <c r="I578" s="166"/>
      <c r="J578" s="226"/>
      <c r="K578" s="166"/>
      <c r="L578" s="226"/>
      <c r="M578" s="166"/>
      <c r="N578" s="226"/>
      <c r="O578" s="166"/>
      <c r="P578" s="226"/>
      <c r="Q578" s="166"/>
      <c r="R578" s="226"/>
    </row>
    <row r="579" spans="2:18" ht="11.5" x14ac:dyDescent="0.25">
      <c r="B579" s="166"/>
      <c r="C579" s="166"/>
      <c r="D579" s="225"/>
      <c r="E579" s="225"/>
      <c r="F579" s="226"/>
      <c r="G579" s="166"/>
      <c r="H579" s="226"/>
      <c r="I579" s="166"/>
      <c r="J579" s="226"/>
      <c r="K579" s="166"/>
      <c r="L579" s="226"/>
      <c r="M579" s="166"/>
      <c r="N579" s="226"/>
      <c r="O579" s="166"/>
      <c r="P579" s="226"/>
      <c r="Q579" s="166"/>
      <c r="R579" s="226"/>
    </row>
    <row r="580" spans="2:18" ht="11.5" x14ac:dyDescent="0.25">
      <c r="B580" s="166"/>
      <c r="C580" s="166"/>
      <c r="D580" s="225"/>
      <c r="E580" s="225"/>
      <c r="F580" s="226"/>
      <c r="G580" s="166"/>
      <c r="H580" s="226"/>
      <c r="I580" s="166"/>
      <c r="J580" s="226"/>
      <c r="K580" s="166"/>
      <c r="L580" s="226"/>
      <c r="M580" s="166"/>
      <c r="N580" s="226"/>
      <c r="O580" s="166"/>
      <c r="P580" s="226"/>
      <c r="Q580" s="166"/>
      <c r="R580" s="226"/>
    </row>
    <row r="581" spans="2:18" ht="11.5" x14ac:dyDescent="0.25">
      <c r="B581" s="166"/>
      <c r="C581" s="166"/>
      <c r="D581" s="225"/>
      <c r="E581" s="225"/>
      <c r="F581" s="226"/>
      <c r="G581" s="166"/>
      <c r="H581" s="226"/>
      <c r="I581" s="166"/>
      <c r="J581" s="226"/>
      <c r="K581" s="166"/>
      <c r="L581" s="226"/>
      <c r="M581" s="166"/>
      <c r="N581" s="226"/>
      <c r="O581" s="166"/>
      <c r="P581" s="226"/>
      <c r="Q581" s="166"/>
      <c r="R581" s="226"/>
    </row>
    <row r="582" spans="2:18" ht="11.5" x14ac:dyDescent="0.25">
      <c r="B582" s="166"/>
      <c r="C582" s="166"/>
      <c r="D582" s="225"/>
      <c r="E582" s="225"/>
      <c r="F582" s="226"/>
      <c r="G582" s="166"/>
      <c r="H582" s="226"/>
      <c r="I582" s="166"/>
      <c r="J582" s="226"/>
      <c r="K582" s="166"/>
      <c r="L582" s="226"/>
      <c r="M582" s="166"/>
      <c r="N582" s="226"/>
      <c r="O582" s="166"/>
      <c r="P582" s="226"/>
      <c r="Q582" s="166"/>
      <c r="R582" s="226"/>
    </row>
    <row r="583" spans="2:18" ht="11.5" x14ac:dyDescent="0.25">
      <c r="B583" s="166"/>
      <c r="C583" s="166"/>
      <c r="D583" s="225"/>
      <c r="E583" s="225"/>
      <c r="F583" s="226"/>
      <c r="G583" s="166"/>
      <c r="H583" s="226"/>
      <c r="I583" s="166"/>
      <c r="J583" s="226"/>
      <c r="K583" s="166"/>
      <c r="L583" s="226"/>
      <c r="M583" s="166"/>
      <c r="N583" s="226"/>
      <c r="O583" s="166"/>
      <c r="P583" s="226"/>
      <c r="Q583" s="166"/>
      <c r="R583" s="226"/>
    </row>
    <row r="584" spans="2:18" ht="11.5" x14ac:dyDescent="0.25">
      <c r="B584" s="166"/>
      <c r="C584" s="166"/>
      <c r="D584" s="225"/>
      <c r="E584" s="225"/>
      <c r="F584" s="226"/>
      <c r="G584" s="166"/>
      <c r="H584" s="226"/>
      <c r="I584" s="166"/>
      <c r="J584" s="226"/>
      <c r="K584" s="166"/>
      <c r="L584" s="226"/>
      <c r="M584" s="166"/>
      <c r="N584" s="226"/>
      <c r="O584" s="166"/>
      <c r="P584" s="226"/>
      <c r="Q584" s="166"/>
      <c r="R584" s="226"/>
    </row>
    <row r="585" spans="2:18" ht="11.5" x14ac:dyDescent="0.25">
      <c r="B585" s="166"/>
      <c r="C585" s="166"/>
      <c r="D585" s="225"/>
      <c r="E585" s="225"/>
      <c r="F585" s="226"/>
      <c r="G585" s="166"/>
      <c r="H585" s="226"/>
      <c r="I585" s="166"/>
      <c r="J585" s="226"/>
      <c r="K585" s="166"/>
      <c r="L585" s="226"/>
      <c r="M585" s="166"/>
      <c r="N585" s="226"/>
      <c r="O585" s="166"/>
      <c r="P585" s="226"/>
      <c r="Q585" s="166"/>
      <c r="R585" s="226"/>
    </row>
    <row r="586" spans="2:18" ht="11.5" x14ac:dyDescent="0.25">
      <c r="B586" s="166"/>
      <c r="C586" s="166"/>
      <c r="D586" s="225"/>
      <c r="E586" s="225"/>
      <c r="F586" s="226"/>
      <c r="G586" s="166"/>
      <c r="H586" s="226"/>
      <c r="I586" s="166"/>
      <c r="J586" s="226"/>
      <c r="K586" s="166"/>
      <c r="L586" s="226"/>
      <c r="M586" s="166"/>
      <c r="N586" s="226"/>
      <c r="O586" s="166"/>
      <c r="P586" s="226"/>
      <c r="Q586" s="166"/>
      <c r="R586" s="226"/>
    </row>
    <row r="587" spans="2:18" ht="11.5" x14ac:dyDescent="0.25">
      <c r="B587" s="166"/>
      <c r="C587" s="166"/>
      <c r="D587" s="225"/>
      <c r="E587" s="225"/>
      <c r="F587" s="226"/>
      <c r="G587" s="166"/>
      <c r="H587" s="226"/>
      <c r="I587" s="166"/>
      <c r="J587" s="226"/>
      <c r="K587" s="166"/>
      <c r="L587" s="226"/>
      <c r="M587" s="166"/>
      <c r="N587" s="226"/>
      <c r="O587" s="166"/>
      <c r="P587" s="226"/>
      <c r="Q587" s="166"/>
      <c r="R587" s="226"/>
    </row>
    <row r="588" spans="2:18" ht="11.5" x14ac:dyDescent="0.25">
      <c r="B588" s="166"/>
      <c r="C588" s="166"/>
      <c r="D588" s="225"/>
      <c r="E588" s="225"/>
      <c r="F588" s="226"/>
      <c r="G588" s="166"/>
      <c r="H588" s="226"/>
      <c r="I588" s="166"/>
      <c r="J588" s="226"/>
      <c r="K588" s="166"/>
      <c r="L588" s="226"/>
      <c r="M588" s="166"/>
      <c r="N588" s="226"/>
      <c r="O588" s="166"/>
      <c r="P588" s="226"/>
      <c r="Q588" s="166"/>
      <c r="R588" s="226"/>
    </row>
    <row r="589" spans="2:18" ht="11.5" x14ac:dyDescent="0.25">
      <c r="B589" s="166"/>
      <c r="C589" s="166"/>
      <c r="D589" s="225"/>
      <c r="E589" s="225"/>
      <c r="F589" s="226"/>
      <c r="G589" s="166"/>
      <c r="H589" s="226"/>
      <c r="I589" s="166"/>
      <c r="J589" s="226"/>
      <c r="K589" s="166"/>
      <c r="L589" s="226"/>
      <c r="M589" s="166"/>
      <c r="N589" s="226"/>
      <c r="O589" s="166"/>
      <c r="P589" s="226"/>
      <c r="Q589" s="166"/>
      <c r="R589" s="226"/>
    </row>
    <row r="590" spans="2:18" ht="11.5" x14ac:dyDescent="0.25">
      <c r="B590" s="166"/>
      <c r="C590" s="166"/>
      <c r="D590" s="225"/>
      <c r="E590" s="225"/>
      <c r="F590" s="226"/>
      <c r="G590" s="166"/>
      <c r="H590" s="226"/>
      <c r="I590" s="166"/>
      <c r="J590" s="226"/>
      <c r="K590" s="166"/>
      <c r="L590" s="226"/>
      <c r="M590" s="166"/>
      <c r="N590" s="226"/>
      <c r="O590" s="166"/>
      <c r="P590" s="226"/>
      <c r="Q590" s="166"/>
      <c r="R590" s="226"/>
    </row>
    <row r="591" spans="2:18" ht="11.5" x14ac:dyDescent="0.25">
      <c r="B591" s="166"/>
      <c r="C591" s="166"/>
      <c r="D591" s="225"/>
      <c r="E591" s="225"/>
      <c r="F591" s="226"/>
      <c r="G591" s="166"/>
      <c r="H591" s="226"/>
      <c r="I591" s="166"/>
      <c r="J591" s="226"/>
      <c r="K591" s="166"/>
      <c r="L591" s="226"/>
      <c r="M591" s="166"/>
      <c r="N591" s="226"/>
      <c r="O591" s="166"/>
      <c r="P591" s="226"/>
      <c r="Q591" s="166"/>
      <c r="R591" s="226"/>
    </row>
    <row r="592" spans="2:18" ht="11.5" x14ac:dyDescent="0.25">
      <c r="B592" s="166"/>
      <c r="C592" s="166"/>
      <c r="D592" s="225"/>
      <c r="E592" s="225"/>
      <c r="F592" s="226"/>
      <c r="G592" s="166"/>
      <c r="H592" s="226"/>
      <c r="I592" s="166"/>
      <c r="J592" s="226"/>
      <c r="K592" s="166"/>
      <c r="L592" s="226"/>
      <c r="M592" s="166"/>
      <c r="N592" s="226"/>
      <c r="O592" s="166"/>
      <c r="P592" s="226"/>
      <c r="Q592" s="166"/>
      <c r="R592" s="226"/>
    </row>
    <row r="593" spans="2:18" ht="11.5" x14ac:dyDescent="0.25">
      <c r="B593" s="166"/>
      <c r="C593" s="166"/>
      <c r="D593" s="225"/>
      <c r="E593" s="225"/>
      <c r="F593" s="226"/>
      <c r="G593" s="166"/>
      <c r="H593" s="226"/>
      <c r="I593" s="166"/>
      <c r="J593" s="226"/>
      <c r="K593" s="166"/>
      <c r="L593" s="226"/>
      <c r="M593" s="166"/>
      <c r="N593" s="226"/>
      <c r="O593" s="166"/>
      <c r="P593" s="226"/>
      <c r="Q593" s="166"/>
      <c r="R593" s="226"/>
    </row>
    <row r="594" spans="2:18" ht="11.5" x14ac:dyDescent="0.25">
      <c r="B594" s="166"/>
      <c r="C594" s="166"/>
      <c r="D594" s="225"/>
      <c r="E594" s="225"/>
      <c r="F594" s="226"/>
      <c r="G594" s="166"/>
      <c r="H594" s="226"/>
      <c r="I594" s="166"/>
      <c r="J594" s="226"/>
      <c r="K594" s="166"/>
      <c r="L594" s="226"/>
      <c r="M594" s="166"/>
      <c r="N594" s="226"/>
      <c r="O594" s="166"/>
      <c r="P594" s="226"/>
      <c r="Q594" s="166"/>
      <c r="R594" s="226"/>
    </row>
    <row r="595" spans="2:18" ht="11.5" x14ac:dyDescent="0.25">
      <c r="B595" s="166"/>
      <c r="C595" s="166"/>
      <c r="D595" s="225"/>
      <c r="E595" s="225"/>
      <c r="F595" s="226"/>
      <c r="G595" s="166"/>
      <c r="H595" s="226"/>
      <c r="I595" s="166"/>
      <c r="J595" s="226"/>
      <c r="K595" s="166"/>
      <c r="L595" s="226"/>
      <c r="M595" s="166"/>
      <c r="N595" s="226"/>
      <c r="O595" s="166"/>
      <c r="P595" s="226"/>
      <c r="Q595" s="166"/>
      <c r="R595" s="226"/>
    </row>
    <row r="596" spans="2:18" ht="11.5" x14ac:dyDescent="0.25">
      <c r="B596" s="166"/>
      <c r="C596" s="166"/>
      <c r="D596" s="225"/>
      <c r="E596" s="225"/>
      <c r="F596" s="226"/>
      <c r="G596" s="166"/>
      <c r="H596" s="226"/>
      <c r="I596" s="166"/>
      <c r="J596" s="226"/>
      <c r="K596" s="166"/>
      <c r="L596" s="226"/>
      <c r="M596" s="166"/>
      <c r="N596" s="226"/>
      <c r="O596" s="166"/>
      <c r="P596" s="226"/>
      <c r="Q596" s="166"/>
      <c r="R596" s="226"/>
    </row>
    <row r="597" spans="2:18" ht="11.5" x14ac:dyDescent="0.25">
      <c r="B597" s="166"/>
      <c r="C597" s="166"/>
      <c r="D597" s="225"/>
      <c r="E597" s="225"/>
      <c r="F597" s="226"/>
      <c r="G597" s="166"/>
      <c r="H597" s="226"/>
      <c r="I597" s="166"/>
      <c r="J597" s="226"/>
      <c r="K597" s="166"/>
      <c r="L597" s="226"/>
      <c r="M597" s="166"/>
      <c r="N597" s="226"/>
      <c r="O597" s="166"/>
      <c r="P597" s="226"/>
      <c r="Q597" s="166"/>
      <c r="R597" s="226"/>
    </row>
    <row r="598" spans="2:18" ht="11.5" x14ac:dyDescent="0.25">
      <c r="B598" s="166"/>
      <c r="C598" s="166"/>
      <c r="D598" s="225"/>
      <c r="E598" s="225"/>
      <c r="F598" s="226"/>
      <c r="G598" s="166"/>
      <c r="H598" s="226"/>
      <c r="I598" s="166"/>
      <c r="J598" s="226"/>
      <c r="K598" s="166"/>
      <c r="L598" s="226"/>
      <c r="M598" s="166"/>
      <c r="N598" s="226"/>
      <c r="O598" s="166"/>
      <c r="P598" s="226"/>
      <c r="Q598" s="166"/>
      <c r="R598" s="226"/>
    </row>
    <row r="599" spans="2:18" ht="11.5" x14ac:dyDescent="0.25">
      <c r="B599" s="166"/>
      <c r="C599" s="166"/>
      <c r="D599" s="225"/>
      <c r="E599" s="225"/>
      <c r="F599" s="226"/>
      <c r="G599" s="166"/>
      <c r="H599" s="226"/>
      <c r="I599" s="166"/>
      <c r="J599" s="226"/>
      <c r="K599" s="166"/>
      <c r="L599" s="226"/>
      <c r="M599" s="166"/>
      <c r="N599" s="226"/>
      <c r="O599" s="166"/>
      <c r="P599" s="226"/>
      <c r="Q599" s="166"/>
      <c r="R599" s="226"/>
    </row>
    <row r="600" spans="2:18" ht="11.5" x14ac:dyDescent="0.25">
      <c r="B600" s="166"/>
      <c r="C600" s="166"/>
      <c r="D600" s="225"/>
      <c r="E600" s="225"/>
      <c r="F600" s="226"/>
      <c r="G600" s="166"/>
      <c r="H600" s="226"/>
      <c r="I600" s="166"/>
      <c r="J600" s="226"/>
      <c r="K600" s="166"/>
      <c r="L600" s="226"/>
      <c r="M600" s="166"/>
      <c r="N600" s="226"/>
      <c r="O600" s="166"/>
      <c r="P600" s="226"/>
      <c r="Q600" s="166"/>
      <c r="R600" s="226"/>
    </row>
    <row r="601" spans="2:18" ht="11.5" x14ac:dyDescent="0.25">
      <c r="B601" s="166"/>
      <c r="C601" s="166"/>
      <c r="D601" s="225"/>
      <c r="E601" s="225"/>
      <c r="F601" s="226"/>
      <c r="G601" s="166"/>
      <c r="H601" s="226"/>
      <c r="I601" s="166"/>
      <c r="J601" s="226"/>
      <c r="K601" s="166"/>
      <c r="L601" s="226"/>
      <c r="M601" s="166"/>
      <c r="N601" s="226"/>
      <c r="O601" s="166"/>
      <c r="P601" s="226"/>
      <c r="Q601" s="166"/>
      <c r="R601" s="226"/>
    </row>
    <row r="602" spans="2:18" ht="11.5" x14ac:dyDescent="0.25">
      <c r="B602" s="166"/>
      <c r="C602" s="166"/>
      <c r="D602" s="225"/>
      <c r="E602" s="225"/>
      <c r="F602" s="226"/>
      <c r="G602" s="166"/>
      <c r="H602" s="226"/>
      <c r="I602" s="166"/>
      <c r="J602" s="226"/>
      <c r="K602" s="166"/>
      <c r="L602" s="226"/>
      <c r="M602" s="166"/>
      <c r="N602" s="226"/>
      <c r="O602" s="166"/>
      <c r="P602" s="226"/>
      <c r="Q602" s="166"/>
      <c r="R602" s="226"/>
    </row>
    <row r="603" spans="2:18" ht="11.5" x14ac:dyDescent="0.25">
      <c r="B603" s="166"/>
      <c r="C603" s="166"/>
      <c r="D603" s="225"/>
      <c r="E603" s="225"/>
      <c r="F603" s="226"/>
      <c r="G603" s="166"/>
      <c r="H603" s="226"/>
      <c r="I603" s="166"/>
      <c r="J603" s="226"/>
      <c r="K603" s="166"/>
      <c r="L603" s="226"/>
      <c r="M603" s="166"/>
      <c r="N603" s="226"/>
      <c r="O603" s="166"/>
      <c r="P603" s="226"/>
      <c r="Q603" s="166"/>
      <c r="R603" s="226"/>
    </row>
    <row r="604" spans="2:18" ht="11.5" x14ac:dyDescent="0.25">
      <c r="B604" s="166"/>
      <c r="C604" s="166"/>
      <c r="D604" s="225"/>
      <c r="E604" s="225"/>
      <c r="F604" s="226"/>
      <c r="G604" s="166"/>
      <c r="H604" s="226"/>
      <c r="I604" s="166"/>
      <c r="J604" s="226"/>
      <c r="K604" s="166"/>
      <c r="L604" s="226"/>
      <c r="M604" s="166"/>
      <c r="N604" s="226"/>
      <c r="O604" s="166"/>
      <c r="P604" s="226"/>
      <c r="Q604" s="166"/>
      <c r="R604" s="226"/>
    </row>
    <row r="605" spans="2:18" ht="11.5" x14ac:dyDescent="0.25">
      <c r="B605" s="166"/>
      <c r="C605" s="166"/>
      <c r="D605" s="225"/>
      <c r="E605" s="225"/>
      <c r="F605" s="226"/>
      <c r="G605" s="166"/>
      <c r="H605" s="226"/>
      <c r="I605" s="166"/>
      <c r="J605" s="226"/>
      <c r="K605" s="166"/>
      <c r="L605" s="226"/>
      <c r="M605" s="166"/>
      <c r="N605" s="226"/>
      <c r="O605" s="166"/>
      <c r="P605" s="226"/>
      <c r="Q605" s="166"/>
      <c r="R605" s="226"/>
    </row>
    <row r="606" spans="2:18" ht="11.5" x14ac:dyDescent="0.25">
      <c r="B606" s="166"/>
      <c r="C606" s="166"/>
      <c r="D606" s="225"/>
      <c r="E606" s="225"/>
      <c r="F606" s="226"/>
      <c r="G606" s="166"/>
      <c r="H606" s="226"/>
      <c r="I606" s="166"/>
      <c r="J606" s="226"/>
      <c r="K606" s="166"/>
      <c r="L606" s="226"/>
      <c r="M606" s="166"/>
      <c r="N606" s="226"/>
      <c r="O606" s="166"/>
      <c r="P606" s="226"/>
      <c r="Q606" s="166"/>
      <c r="R606" s="226"/>
    </row>
    <row r="607" spans="2:18" ht="11.5" x14ac:dyDescent="0.25">
      <c r="B607" s="166"/>
      <c r="C607" s="166"/>
      <c r="D607" s="225"/>
      <c r="E607" s="225"/>
      <c r="F607" s="226"/>
      <c r="G607" s="166"/>
      <c r="H607" s="226"/>
      <c r="I607" s="166"/>
      <c r="J607" s="226"/>
      <c r="K607" s="166"/>
      <c r="L607" s="226"/>
      <c r="M607" s="166"/>
      <c r="N607" s="226"/>
      <c r="O607" s="166"/>
      <c r="P607" s="226"/>
      <c r="Q607" s="166"/>
      <c r="R607" s="226"/>
    </row>
    <row r="608" spans="2:18" ht="11.5" x14ac:dyDescent="0.25">
      <c r="B608" s="166"/>
      <c r="C608" s="166"/>
      <c r="D608" s="225"/>
      <c r="E608" s="225"/>
      <c r="F608" s="226"/>
      <c r="G608" s="166"/>
      <c r="H608" s="226"/>
      <c r="I608" s="166"/>
      <c r="J608" s="226"/>
      <c r="K608" s="166"/>
      <c r="L608" s="226"/>
      <c r="M608" s="166"/>
      <c r="N608" s="226"/>
      <c r="O608" s="166"/>
      <c r="P608" s="226"/>
      <c r="Q608" s="166"/>
      <c r="R608" s="226"/>
    </row>
    <row r="609" spans="2:18" ht="11.5" x14ac:dyDescent="0.25">
      <c r="B609" s="166"/>
      <c r="C609" s="166"/>
      <c r="D609" s="225"/>
      <c r="E609" s="225"/>
      <c r="F609" s="226"/>
      <c r="G609" s="166"/>
      <c r="H609" s="226"/>
      <c r="I609" s="166"/>
      <c r="J609" s="226"/>
      <c r="K609" s="166"/>
      <c r="L609" s="226"/>
      <c r="M609" s="166"/>
      <c r="N609" s="226"/>
      <c r="O609" s="166"/>
      <c r="P609" s="226"/>
      <c r="Q609" s="166"/>
      <c r="R609" s="226"/>
    </row>
    <row r="610" spans="2:18" ht="11.5" x14ac:dyDescent="0.25">
      <c r="B610" s="166"/>
      <c r="C610" s="166"/>
      <c r="D610" s="225"/>
      <c r="E610" s="225"/>
      <c r="F610" s="226"/>
      <c r="G610" s="166"/>
      <c r="H610" s="226"/>
      <c r="I610" s="166"/>
      <c r="J610" s="226"/>
      <c r="K610" s="166"/>
      <c r="L610" s="226"/>
      <c r="M610" s="166"/>
      <c r="N610" s="226"/>
      <c r="O610" s="166"/>
      <c r="P610" s="226"/>
      <c r="Q610" s="166"/>
      <c r="R610" s="226"/>
    </row>
    <row r="611" spans="2:18" ht="11.5" x14ac:dyDescent="0.25">
      <c r="B611" s="166"/>
      <c r="C611" s="166"/>
      <c r="D611" s="225"/>
      <c r="E611" s="225"/>
      <c r="F611" s="226"/>
      <c r="G611" s="166"/>
      <c r="H611" s="226"/>
      <c r="I611" s="166"/>
      <c r="J611" s="226"/>
      <c r="K611" s="166"/>
      <c r="L611" s="226"/>
      <c r="M611" s="166"/>
      <c r="N611" s="226"/>
      <c r="O611" s="166"/>
      <c r="P611" s="226"/>
      <c r="Q611" s="166"/>
      <c r="R611" s="226"/>
    </row>
    <row r="612" spans="2:18" ht="11.5" x14ac:dyDescent="0.25">
      <c r="B612" s="166"/>
      <c r="C612" s="166"/>
      <c r="D612" s="225"/>
      <c r="E612" s="225"/>
      <c r="F612" s="226"/>
      <c r="G612" s="166"/>
      <c r="H612" s="226"/>
      <c r="I612" s="166"/>
      <c r="J612" s="226"/>
      <c r="K612" s="166"/>
      <c r="L612" s="226"/>
      <c r="M612" s="166"/>
      <c r="N612" s="226"/>
      <c r="O612" s="166"/>
      <c r="P612" s="226"/>
      <c r="Q612" s="166"/>
      <c r="R612" s="226"/>
    </row>
    <row r="613" spans="2:18" ht="11.5" x14ac:dyDescent="0.25">
      <c r="B613" s="166"/>
      <c r="C613" s="166"/>
      <c r="D613" s="225"/>
      <c r="E613" s="225"/>
      <c r="F613" s="226"/>
      <c r="G613" s="166"/>
      <c r="H613" s="226"/>
      <c r="I613" s="166"/>
      <c r="J613" s="226"/>
      <c r="K613" s="166"/>
      <c r="L613" s="226"/>
      <c r="M613" s="166"/>
      <c r="N613" s="226"/>
      <c r="O613" s="166"/>
      <c r="P613" s="226"/>
      <c r="Q613" s="166"/>
      <c r="R613" s="226"/>
    </row>
    <row r="614" spans="2:18" ht="11.5" x14ac:dyDescent="0.25">
      <c r="B614" s="166"/>
      <c r="C614" s="166"/>
      <c r="D614" s="225"/>
      <c r="E614" s="225"/>
      <c r="F614" s="226"/>
      <c r="G614" s="166"/>
      <c r="H614" s="226"/>
      <c r="I614" s="166"/>
      <c r="J614" s="226"/>
      <c r="K614" s="166"/>
      <c r="L614" s="226"/>
      <c r="M614" s="166"/>
      <c r="N614" s="226"/>
      <c r="O614" s="166"/>
      <c r="P614" s="226"/>
      <c r="Q614" s="166"/>
      <c r="R614" s="226"/>
    </row>
    <row r="615" spans="2:18" ht="11.5" x14ac:dyDescent="0.25">
      <c r="B615" s="166"/>
      <c r="C615" s="166"/>
      <c r="D615" s="225"/>
      <c r="E615" s="225"/>
      <c r="F615" s="226"/>
      <c r="G615" s="166"/>
      <c r="H615" s="226"/>
      <c r="I615" s="166"/>
      <c r="J615" s="226"/>
      <c r="K615" s="166"/>
      <c r="L615" s="226"/>
      <c r="M615" s="166"/>
      <c r="N615" s="226"/>
      <c r="O615" s="166"/>
      <c r="P615" s="226"/>
      <c r="Q615" s="166"/>
      <c r="R615" s="226"/>
    </row>
    <row r="616" spans="2:18" ht="11.5" x14ac:dyDescent="0.25">
      <c r="B616" s="166"/>
      <c r="C616" s="166"/>
      <c r="D616" s="225"/>
      <c r="E616" s="225"/>
      <c r="F616" s="226"/>
      <c r="G616" s="166"/>
      <c r="H616" s="226"/>
      <c r="I616" s="166"/>
      <c r="J616" s="226"/>
      <c r="K616" s="166"/>
      <c r="L616" s="226"/>
      <c r="M616" s="166"/>
      <c r="N616" s="226"/>
      <c r="O616" s="166"/>
      <c r="P616" s="226"/>
      <c r="Q616" s="166"/>
      <c r="R616" s="226"/>
    </row>
    <row r="617" spans="2:18" ht="11.5" x14ac:dyDescent="0.25">
      <c r="B617" s="166"/>
      <c r="C617" s="166"/>
      <c r="D617" s="225"/>
      <c r="E617" s="225"/>
      <c r="F617" s="226"/>
      <c r="G617" s="166"/>
      <c r="H617" s="226"/>
      <c r="I617" s="166"/>
      <c r="J617" s="226"/>
      <c r="K617" s="166"/>
      <c r="L617" s="226"/>
      <c r="M617" s="166"/>
      <c r="N617" s="226"/>
      <c r="O617" s="166"/>
      <c r="P617" s="226"/>
      <c r="Q617" s="166"/>
      <c r="R617" s="226"/>
    </row>
    <row r="618" spans="2:18" ht="11.5" x14ac:dyDescent="0.25">
      <c r="B618" s="166"/>
      <c r="C618" s="166"/>
      <c r="D618" s="225"/>
      <c r="E618" s="225"/>
      <c r="F618" s="226"/>
      <c r="G618" s="166"/>
      <c r="H618" s="226"/>
      <c r="I618" s="166"/>
      <c r="J618" s="226"/>
      <c r="K618" s="166"/>
      <c r="L618" s="226"/>
      <c r="M618" s="166"/>
      <c r="N618" s="226"/>
      <c r="O618" s="166"/>
      <c r="P618" s="226"/>
      <c r="Q618" s="166"/>
      <c r="R618" s="226"/>
    </row>
    <row r="619" spans="2:18" ht="11.5" x14ac:dyDescent="0.25">
      <c r="B619" s="166"/>
      <c r="C619" s="166"/>
      <c r="D619" s="225"/>
      <c r="E619" s="225"/>
      <c r="F619" s="226"/>
      <c r="G619" s="166"/>
      <c r="H619" s="226"/>
      <c r="I619" s="166"/>
      <c r="J619" s="226"/>
      <c r="K619" s="166"/>
      <c r="L619" s="226"/>
      <c r="M619" s="166"/>
      <c r="N619" s="226"/>
      <c r="O619" s="166"/>
      <c r="P619" s="226"/>
      <c r="Q619" s="166"/>
      <c r="R619" s="226"/>
    </row>
    <row r="620" spans="2:18" ht="11.5" x14ac:dyDescent="0.25">
      <c r="B620" s="166"/>
      <c r="C620" s="166"/>
      <c r="D620" s="225"/>
      <c r="E620" s="225"/>
      <c r="F620" s="226"/>
      <c r="G620" s="166"/>
      <c r="H620" s="226"/>
      <c r="I620" s="166"/>
      <c r="J620" s="226"/>
      <c r="K620" s="166"/>
      <c r="L620" s="226"/>
      <c r="M620" s="166"/>
      <c r="N620" s="226"/>
      <c r="O620" s="166"/>
      <c r="P620" s="226"/>
      <c r="Q620" s="166"/>
      <c r="R620" s="226"/>
    </row>
    <row r="621" spans="2:18" ht="11.5" x14ac:dyDescent="0.25">
      <c r="B621" s="166"/>
      <c r="C621" s="166"/>
      <c r="D621" s="225"/>
      <c r="E621" s="225"/>
      <c r="F621" s="226"/>
      <c r="G621" s="166"/>
      <c r="H621" s="226"/>
      <c r="I621" s="166"/>
      <c r="J621" s="226"/>
      <c r="K621" s="166"/>
      <c r="L621" s="226"/>
      <c r="M621" s="166"/>
      <c r="N621" s="226"/>
      <c r="O621" s="166"/>
      <c r="P621" s="226"/>
      <c r="Q621" s="166"/>
      <c r="R621" s="226"/>
    </row>
    <row r="622" spans="2:18" ht="11.5" x14ac:dyDescent="0.25">
      <c r="B622" s="166"/>
      <c r="C622" s="166"/>
      <c r="D622" s="225"/>
      <c r="E622" s="225"/>
      <c r="F622" s="226"/>
      <c r="G622" s="166"/>
      <c r="H622" s="226"/>
      <c r="I622" s="166"/>
      <c r="J622" s="226"/>
      <c r="K622" s="166"/>
      <c r="L622" s="226"/>
      <c r="M622" s="166"/>
      <c r="N622" s="226"/>
      <c r="O622" s="166"/>
      <c r="P622" s="226"/>
      <c r="Q622" s="166"/>
      <c r="R622" s="226"/>
    </row>
    <row r="623" spans="2:18" ht="11.5" x14ac:dyDescent="0.25">
      <c r="B623" s="166"/>
      <c r="C623" s="166"/>
      <c r="D623" s="225"/>
      <c r="E623" s="225"/>
      <c r="F623" s="226"/>
      <c r="G623" s="166"/>
      <c r="H623" s="226"/>
      <c r="I623" s="166"/>
      <c r="J623" s="226"/>
      <c r="K623" s="166"/>
      <c r="L623" s="226"/>
      <c r="M623" s="166"/>
      <c r="N623" s="226"/>
      <c r="O623" s="166"/>
      <c r="P623" s="226"/>
      <c r="Q623" s="166"/>
      <c r="R623" s="226"/>
    </row>
    <row r="624" spans="2:18" ht="11.5" x14ac:dyDescent="0.25">
      <c r="B624" s="166"/>
      <c r="C624" s="166"/>
      <c r="D624" s="225"/>
      <c r="E624" s="225"/>
      <c r="F624" s="226"/>
      <c r="G624" s="166"/>
      <c r="H624" s="226"/>
      <c r="I624" s="166"/>
      <c r="J624" s="226"/>
      <c r="K624" s="166"/>
      <c r="L624" s="226"/>
      <c r="M624" s="166"/>
      <c r="N624" s="226"/>
      <c r="O624" s="166"/>
      <c r="P624" s="226"/>
      <c r="Q624" s="166"/>
      <c r="R624" s="226"/>
    </row>
    <row r="625" spans="2:18" ht="11.5" x14ac:dyDescent="0.25">
      <c r="B625" s="166"/>
      <c r="C625" s="166"/>
      <c r="D625" s="225"/>
      <c r="E625" s="225"/>
      <c r="F625" s="226"/>
      <c r="G625" s="166"/>
      <c r="H625" s="226"/>
      <c r="I625" s="166"/>
      <c r="J625" s="226"/>
      <c r="K625" s="166"/>
      <c r="L625" s="226"/>
      <c r="M625" s="166"/>
      <c r="N625" s="226"/>
      <c r="O625" s="166"/>
      <c r="P625" s="226"/>
      <c r="Q625" s="166"/>
      <c r="R625" s="226"/>
    </row>
    <row r="626" spans="2:18" ht="11.5" x14ac:dyDescent="0.25">
      <c r="B626" s="166"/>
      <c r="C626" s="166"/>
      <c r="D626" s="225"/>
      <c r="E626" s="225"/>
      <c r="F626" s="226"/>
      <c r="G626" s="166"/>
      <c r="H626" s="226"/>
      <c r="I626" s="166"/>
      <c r="J626" s="226"/>
      <c r="K626" s="166"/>
      <c r="L626" s="226"/>
      <c r="M626" s="166"/>
      <c r="N626" s="226"/>
      <c r="O626" s="166"/>
      <c r="P626" s="226"/>
      <c r="Q626" s="166"/>
      <c r="R626" s="226"/>
    </row>
    <row r="627" spans="2:18" ht="11.5" x14ac:dyDescent="0.25">
      <c r="B627" s="166"/>
      <c r="C627" s="166"/>
      <c r="D627" s="225"/>
      <c r="E627" s="225"/>
      <c r="F627" s="226"/>
      <c r="G627" s="166"/>
      <c r="H627" s="226"/>
      <c r="I627" s="166"/>
      <c r="J627" s="226"/>
      <c r="K627" s="166"/>
      <c r="L627" s="226"/>
      <c r="M627" s="166"/>
      <c r="N627" s="226"/>
      <c r="O627" s="166"/>
      <c r="P627" s="226"/>
      <c r="Q627" s="166"/>
      <c r="R627" s="226"/>
    </row>
    <row r="628" spans="2:18" ht="11.5" x14ac:dyDescent="0.25">
      <c r="B628" s="166"/>
      <c r="C628" s="166"/>
      <c r="D628" s="225"/>
      <c r="E628" s="225"/>
      <c r="F628" s="226"/>
      <c r="G628" s="166"/>
      <c r="H628" s="226"/>
      <c r="I628" s="166"/>
      <c r="J628" s="226"/>
      <c r="K628" s="166"/>
      <c r="L628" s="226"/>
      <c r="M628" s="166"/>
      <c r="N628" s="226"/>
      <c r="O628" s="166"/>
      <c r="P628" s="226"/>
      <c r="Q628" s="166"/>
      <c r="R628" s="226"/>
    </row>
    <row r="629" spans="2:18" ht="11.5" x14ac:dyDescent="0.25">
      <c r="B629" s="166"/>
      <c r="C629" s="166"/>
      <c r="D629" s="225"/>
      <c r="E629" s="225"/>
      <c r="F629" s="226"/>
      <c r="G629" s="166"/>
      <c r="H629" s="226"/>
      <c r="I629" s="166"/>
      <c r="J629" s="226"/>
      <c r="K629" s="166"/>
      <c r="L629" s="226"/>
      <c r="M629" s="166"/>
      <c r="N629" s="226"/>
      <c r="O629" s="166"/>
      <c r="P629" s="226"/>
      <c r="Q629" s="166"/>
      <c r="R629" s="226"/>
    </row>
    <row r="630" spans="2:18" ht="11.5" x14ac:dyDescent="0.25">
      <c r="B630" s="166"/>
      <c r="C630" s="166"/>
      <c r="D630" s="225"/>
      <c r="E630" s="225"/>
      <c r="F630" s="226"/>
      <c r="G630" s="166"/>
      <c r="H630" s="226"/>
      <c r="I630" s="166"/>
      <c r="J630" s="226"/>
      <c r="K630" s="166"/>
      <c r="L630" s="226"/>
      <c r="M630" s="166"/>
      <c r="N630" s="226"/>
      <c r="O630" s="166"/>
      <c r="P630" s="226"/>
      <c r="Q630" s="166"/>
      <c r="R630" s="226"/>
    </row>
    <row r="631" spans="2:18" ht="11.5" x14ac:dyDescent="0.25">
      <c r="B631" s="166"/>
      <c r="C631" s="166"/>
      <c r="D631" s="225"/>
      <c r="E631" s="225"/>
      <c r="F631" s="226"/>
      <c r="G631" s="166"/>
      <c r="H631" s="226"/>
      <c r="I631" s="166"/>
      <c r="J631" s="226"/>
      <c r="K631" s="166"/>
      <c r="L631" s="226"/>
      <c r="M631" s="166"/>
      <c r="N631" s="226"/>
      <c r="O631" s="166"/>
      <c r="P631" s="226"/>
      <c r="Q631" s="166"/>
      <c r="R631" s="226"/>
    </row>
    <row r="632" spans="2:18" ht="11.5" x14ac:dyDescent="0.25">
      <c r="B632" s="166"/>
      <c r="C632" s="166"/>
      <c r="D632" s="225"/>
      <c r="E632" s="225"/>
      <c r="F632" s="226"/>
      <c r="G632" s="166"/>
      <c r="H632" s="226"/>
      <c r="I632" s="166"/>
      <c r="J632" s="226"/>
      <c r="K632" s="166"/>
      <c r="L632" s="226"/>
      <c r="M632" s="166"/>
      <c r="N632" s="226"/>
      <c r="O632" s="166"/>
      <c r="P632" s="226"/>
      <c r="Q632" s="166"/>
      <c r="R632" s="226"/>
    </row>
    <row r="633" spans="2:18" ht="11.5" x14ac:dyDescent="0.25">
      <c r="B633" s="166"/>
      <c r="C633" s="166"/>
      <c r="D633" s="225"/>
      <c r="E633" s="225"/>
      <c r="F633" s="226"/>
      <c r="G633" s="166"/>
      <c r="H633" s="226"/>
      <c r="I633" s="166"/>
      <c r="J633" s="226"/>
      <c r="K633" s="166"/>
      <c r="L633" s="226"/>
      <c r="M633" s="166"/>
      <c r="N633" s="226"/>
      <c r="O633" s="166"/>
      <c r="P633" s="226"/>
      <c r="Q633" s="166"/>
      <c r="R633" s="226"/>
    </row>
    <row r="634" spans="2:18" ht="11.5" x14ac:dyDescent="0.25">
      <c r="B634" s="166"/>
      <c r="C634" s="166"/>
      <c r="D634" s="225"/>
      <c r="E634" s="225"/>
      <c r="F634" s="226"/>
      <c r="G634" s="166"/>
      <c r="H634" s="226"/>
      <c r="I634" s="166"/>
      <c r="J634" s="226"/>
      <c r="K634" s="166"/>
      <c r="L634" s="226"/>
      <c r="M634" s="166"/>
      <c r="N634" s="226"/>
      <c r="O634" s="166"/>
      <c r="P634" s="226"/>
      <c r="Q634" s="166"/>
      <c r="R634" s="226"/>
    </row>
    <row r="635" spans="2:18" ht="11.5" x14ac:dyDescent="0.25">
      <c r="B635" s="166"/>
      <c r="C635" s="166"/>
      <c r="D635" s="225"/>
      <c r="E635" s="225"/>
      <c r="F635" s="226"/>
      <c r="G635" s="166"/>
      <c r="H635" s="226"/>
      <c r="I635" s="166"/>
      <c r="J635" s="226"/>
      <c r="K635" s="166"/>
      <c r="L635" s="226"/>
      <c r="M635" s="166"/>
      <c r="N635" s="226"/>
      <c r="O635" s="166"/>
      <c r="P635" s="226"/>
      <c r="Q635" s="166"/>
      <c r="R635" s="226"/>
    </row>
    <row r="636" spans="2:18" ht="11.5" x14ac:dyDescent="0.25">
      <c r="B636" s="166"/>
      <c r="C636" s="166"/>
      <c r="D636" s="225"/>
      <c r="E636" s="225"/>
      <c r="F636" s="226"/>
      <c r="G636" s="166"/>
      <c r="H636" s="226"/>
      <c r="I636" s="166"/>
      <c r="J636" s="226"/>
      <c r="K636" s="166"/>
      <c r="L636" s="226"/>
      <c r="M636" s="166"/>
      <c r="N636" s="226"/>
      <c r="O636" s="166"/>
      <c r="P636" s="226"/>
      <c r="Q636" s="166"/>
      <c r="R636" s="226"/>
    </row>
    <row r="637" spans="2:18" ht="11.5" x14ac:dyDescent="0.25">
      <c r="B637" s="166"/>
      <c r="C637" s="166"/>
      <c r="D637" s="225"/>
      <c r="E637" s="225"/>
      <c r="F637" s="226"/>
      <c r="G637" s="166"/>
      <c r="H637" s="226"/>
      <c r="I637" s="166"/>
      <c r="J637" s="226"/>
      <c r="K637" s="166"/>
      <c r="L637" s="226"/>
      <c r="M637" s="166"/>
      <c r="N637" s="226"/>
      <c r="O637" s="166"/>
      <c r="P637" s="226"/>
      <c r="Q637" s="166"/>
      <c r="R637" s="226"/>
    </row>
    <row r="638" spans="2:18" ht="11.5" x14ac:dyDescent="0.25">
      <c r="B638" s="166"/>
      <c r="C638" s="166"/>
      <c r="D638" s="225"/>
      <c r="E638" s="225"/>
      <c r="F638" s="226"/>
      <c r="G638" s="166"/>
      <c r="H638" s="226"/>
      <c r="I638" s="166"/>
      <c r="J638" s="226"/>
      <c r="K638" s="166"/>
      <c r="L638" s="226"/>
      <c r="M638" s="166"/>
      <c r="N638" s="226"/>
      <c r="O638" s="166"/>
      <c r="P638" s="226"/>
      <c r="Q638" s="166"/>
      <c r="R638" s="226"/>
    </row>
    <row r="639" spans="2:18" ht="11.5" x14ac:dyDescent="0.25">
      <c r="B639" s="166"/>
      <c r="C639" s="166"/>
      <c r="D639" s="225"/>
      <c r="E639" s="225"/>
      <c r="F639" s="226"/>
      <c r="G639" s="166"/>
      <c r="H639" s="226"/>
      <c r="I639" s="166"/>
      <c r="J639" s="226"/>
      <c r="K639" s="166"/>
      <c r="L639" s="226"/>
      <c r="M639" s="166"/>
      <c r="N639" s="226"/>
      <c r="O639" s="166"/>
      <c r="P639" s="226"/>
      <c r="Q639" s="166"/>
      <c r="R639" s="226"/>
    </row>
    <row r="640" spans="2:18" ht="11.5" x14ac:dyDescent="0.25">
      <c r="B640" s="166"/>
      <c r="C640" s="166"/>
      <c r="D640" s="225"/>
      <c r="E640" s="225"/>
      <c r="F640" s="226"/>
      <c r="G640" s="166"/>
      <c r="H640" s="226"/>
      <c r="I640" s="166"/>
      <c r="J640" s="226"/>
      <c r="K640" s="166"/>
      <c r="L640" s="226"/>
      <c r="M640" s="166"/>
      <c r="N640" s="226"/>
      <c r="O640" s="166"/>
      <c r="P640" s="226"/>
      <c r="Q640" s="166"/>
      <c r="R640" s="226"/>
    </row>
    <row r="641" spans="2:18" ht="11.5" x14ac:dyDescent="0.25">
      <c r="B641" s="166"/>
      <c r="C641" s="166"/>
      <c r="D641" s="225"/>
      <c r="E641" s="225"/>
      <c r="F641" s="226"/>
      <c r="G641" s="166"/>
      <c r="H641" s="226"/>
      <c r="I641" s="166"/>
      <c r="J641" s="226"/>
      <c r="K641" s="166"/>
      <c r="L641" s="226"/>
      <c r="M641" s="166"/>
      <c r="N641" s="226"/>
      <c r="O641" s="166"/>
      <c r="P641" s="226"/>
      <c r="Q641" s="166"/>
      <c r="R641" s="226"/>
    </row>
    <row r="642" spans="2:18" ht="11.5" x14ac:dyDescent="0.25">
      <c r="B642" s="166"/>
      <c r="C642" s="166"/>
      <c r="D642" s="225"/>
      <c r="E642" s="225"/>
      <c r="F642" s="226"/>
      <c r="G642" s="166"/>
      <c r="H642" s="226"/>
      <c r="I642" s="166"/>
      <c r="J642" s="226"/>
      <c r="K642" s="166"/>
      <c r="L642" s="226"/>
      <c r="M642" s="166"/>
      <c r="N642" s="226"/>
      <c r="O642" s="166"/>
      <c r="P642" s="226"/>
      <c r="Q642" s="166"/>
      <c r="R642" s="226"/>
    </row>
    <row r="643" spans="2:18" ht="11.5" x14ac:dyDescent="0.25">
      <c r="B643" s="166"/>
      <c r="C643" s="166"/>
      <c r="D643" s="225"/>
      <c r="E643" s="225"/>
      <c r="F643" s="226"/>
      <c r="G643" s="166"/>
      <c r="H643" s="226"/>
      <c r="I643" s="166"/>
      <c r="J643" s="226"/>
      <c r="K643" s="166"/>
      <c r="L643" s="226"/>
      <c r="M643" s="166"/>
      <c r="N643" s="226"/>
      <c r="O643" s="166"/>
      <c r="P643" s="226"/>
      <c r="Q643" s="166"/>
      <c r="R643" s="226"/>
    </row>
    <row r="644" spans="2:18" ht="11.5" x14ac:dyDescent="0.25">
      <c r="B644" s="166"/>
      <c r="C644" s="166"/>
      <c r="D644" s="225"/>
      <c r="E644" s="225"/>
      <c r="F644" s="226"/>
      <c r="G644" s="166"/>
      <c r="H644" s="226"/>
      <c r="I644" s="166"/>
      <c r="J644" s="226"/>
      <c r="K644" s="166"/>
      <c r="L644" s="226"/>
      <c r="M644" s="166"/>
      <c r="N644" s="226"/>
      <c r="O644" s="166"/>
      <c r="P644" s="226"/>
      <c r="Q644" s="166"/>
      <c r="R644" s="226"/>
    </row>
    <row r="645" spans="2:18" ht="11.5" x14ac:dyDescent="0.25">
      <c r="B645" s="166"/>
      <c r="C645" s="166"/>
      <c r="D645" s="225"/>
      <c r="E645" s="225"/>
      <c r="F645" s="226"/>
      <c r="G645" s="166"/>
      <c r="H645" s="226"/>
      <c r="I645" s="166"/>
      <c r="J645" s="226"/>
      <c r="K645" s="166"/>
      <c r="L645" s="226"/>
      <c r="M645" s="166"/>
      <c r="N645" s="226"/>
      <c r="O645" s="166"/>
      <c r="P645" s="226"/>
      <c r="Q645" s="166"/>
      <c r="R645" s="226"/>
    </row>
    <row r="646" spans="2:18" ht="11.5" x14ac:dyDescent="0.25">
      <c r="B646" s="166"/>
      <c r="C646" s="166"/>
      <c r="D646" s="225"/>
      <c r="E646" s="225"/>
      <c r="F646" s="226"/>
      <c r="G646" s="166"/>
      <c r="H646" s="226"/>
      <c r="I646" s="166"/>
      <c r="J646" s="226"/>
      <c r="K646" s="166"/>
      <c r="L646" s="226"/>
      <c r="M646" s="166"/>
      <c r="N646" s="226"/>
      <c r="O646" s="166"/>
      <c r="P646" s="226"/>
      <c r="Q646" s="166"/>
      <c r="R646" s="226"/>
    </row>
    <row r="647" spans="2:18" ht="11.5" x14ac:dyDescent="0.25">
      <c r="B647" s="166"/>
      <c r="C647" s="166"/>
      <c r="D647" s="225"/>
      <c r="E647" s="225"/>
      <c r="F647" s="226"/>
      <c r="G647" s="166"/>
      <c r="H647" s="226"/>
      <c r="I647" s="166"/>
      <c r="J647" s="226"/>
      <c r="K647" s="166"/>
      <c r="L647" s="226"/>
      <c r="M647" s="166"/>
      <c r="N647" s="226"/>
      <c r="O647" s="166"/>
      <c r="P647" s="226"/>
      <c r="Q647" s="166"/>
      <c r="R647" s="226"/>
    </row>
    <row r="648" spans="2:18" ht="11.5" x14ac:dyDescent="0.25">
      <c r="B648" s="166"/>
      <c r="C648" s="166"/>
      <c r="D648" s="225"/>
      <c r="E648" s="225"/>
      <c r="F648" s="226"/>
      <c r="G648" s="166"/>
      <c r="H648" s="226"/>
      <c r="I648" s="166"/>
      <c r="J648" s="226"/>
      <c r="K648" s="166"/>
      <c r="L648" s="226"/>
      <c r="M648" s="166"/>
      <c r="N648" s="226"/>
      <c r="O648" s="166"/>
      <c r="P648" s="226"/>
      <c r="Q648" s="166"/>
      <c r="R648" s="226"/>
    </row>
    <row r="649" spans="2:18" ht="11.5" x14ac:dyDescent="0.25">
      <c r="B649" s="166"/>
      <c r="C649" s="166"/>
      <c r="D649" s="225"/>
      <c r="E649" s="225"/>
      <c r="F649" s="226"/>
      <c r="G649" s="166"/>
      <c r="H649" s="226"/>
      <c r="I649" s="166"/>
      <c r="J649" s="226"/>
      <c r="K649" s="166"/>
      <c r="L649" s="226"/>
      <c r="M649" s="166"/>
      <c r="N649" s="226"/>
      <c r="O649" s="166"/>
      <c r="P649" s="226"/>
      <c r="Q649" s="166"/>
      <c r="R649" s="226"/>
    </row>
    <row r="650" spans="2:18" ht="11.5" x14ac:dyDescent="0.25">
      <c r="B650" s="166"/>
      <c r="C650" s="166"/>
      <c r="D650" s="225"/>
      <c r="E650" s="225"/>
      <c r="F650" s="226"/>
      <c r="G650" s="166"/>
      <c r="H650" s="226"/>
      <c r="I650" s="166"/>
      <c r="J650" s="226"/>
      <c r="K650" s="166"/>
      <c r="L650" s="226"/>
      <c r="M650" s="166"/>
      <c r="N650" s="226"/>
      <c r="O650" s="166"/>
      <c r="P650" s="226"/>
      <c r="Q650" s="166"/>
      <c r="R650" s="226"/>
    </row>
    <row r="651" spans="2:18" ht="11.5" x14ac:dyDescent="0.25">
      <c r="B651" s="166"/>
      <c r="C651" s="166"/>
      <c r="D651" s="225"/>
      <c r="E651" s="225"/>
      <c r="F651" s="226"/>
      <c r="G651" s="166"/>
      <c r="H651" s="226"/>
      <c r="I651" s="166"/>
      <c r="J651" s="226"/>
      <c r="K651" s="166"/>
      <c r="L651" s="226"/>
      <c r="M651" s="166"/>
      <c r="N651" s="226"/>
      <c r="O651" s="166"/>
      <c r="P651" s="226"/>
      <c r="Q651" s="166"/>
      <c r="R651" s="226"/>
    </row>
    <row r="652" spans="2:18" ht="11.5" x14ac:dyDescent="0.25">
      <c r="B652" s="166"/>
      <c r="C652" s="166"/>
      <c r="D652" s="225"/>
      <c r="E652" s="225"/>
      <c r="F652" s="226"/>
      <c r="G652" s="166"/>
      <c r="H652" s="226"/>
      <c r="I652" s="166"/>
      <c r="J652" s="226"/>
      <c r="K652" s="166"/>
      <c r="L652" s="226"/>
      <c r="M652" s="166"/>
      <c r="N652" s="226"/>
      <c r="O652" s="166"/>
      <c r="P652" s="226"/>
      <c r="Q652" s="166"/>
      <c r="R652" s="226"/>
    </row>
    <row r="653" spans="2:18" ht="11.5" x14ac:dyDescent="0.25">
      <c r="B653" s="166"/>
      <c r="C653" s="166"/>
      <c r="D653" s="225"/>
      <c r="E653" s="225"/>
      <c r="F653" s="226"/>
      <c r="G653" s="166"/>
      <c r="H653" s="226"/>
      <c r="I653" s="166"/>
      <c r="J653" s="226"/>
      <c r="K653" s="166"/>
      <c r="L653" s="226"/>
      <c r="M653" s="166"/>
      <c r="N653" s="226"/>
      <c r="O653" s="166"/>
      <c r="P653" s="226"/>
      <c r="Q653" s="166"/>
      <c r="R653" s="226"/>
    </row>
    <row r="654" spans="2:18" ht="11.5" x14ac:dyDescent="0.25">
      <c r="B654" s="166"/>
      <c r="C654" s="166"/>
      <c r="D654" s="225"/>
      <c r="E654" s="225"/>
      <c r="F654" s="226"/>
      <c r="G654" s="166"/>
      <c r="H654" s="226"/>
      <c r="I654" s="166"/>
      <c r="J654" s="226"/>
      <c r="K654" s="166"/>
      <c r="L654" s="226"/>
      <c r="M654" s="166"/>
      <c r="N654" s="226"/>
      <c r="O654" s="166"/>
      <c r="P654" s="226"/>
      <c r="Q654" s="166"/>
      <c r="R654" s="226"/>
    </row>
    <row r="655" spans="2:18" ht="11.5" x14ac:dyDescent="0.25">
      <c r="B655" s="166"/>
      <c r="C655" s="166"/>
      <c r="D655" s="225"/>
      <c r="E655" s="225"/>
      <c r="F655" s="226"/>
      <c r="G655" s="166"/>
      <c r="H655" s="226"/>
      <c r="I655" s="166"/>
      <c r="J655" s="226"/>
      <c r="K655" s="166"/>
      <c r="L655" s="226"/>
      <c r="M655" s="166"/>
      <c r="N655" s="226"/>
      <c r="O655" s="166"/>
      <c r="P655" s="226"/>
      <c r="Q655" s="166"/>
      <c r="R655" s="226"/>
    </row>
    <row r="656" spans="2:18" ht="11.5" x14ac:dyDescent="0.25">
      <c r="B656" s="166"/>
      <c r="C656" s="166"/>
      <c r="D656" s="225"/>
      <c r="E656" s="225"/>
      <c r="F656" s="226"/>
      <c r="G656" s="166"/>
      <c r="H656" s="226"/>
      <c r="I656" s="166"/>
      <c r="J656" s="226"/>
      <c r="K656" s="166"/>
      <c r="L656" s="226"/>
      <c r="M656" s="166"/>
      <c r="N656" s="226"/>
      <c r="O656" s="166"/>
      <c r="P656" s="226"/>
      <c r="Q656" s="166"/>
      <c r="R656" s="226"/>
    </row>
    <row r="657" spans="2:18" ht="11.5" x14ac:dyDescent="0.25">
      <c r="B657" s="166"/>
      <c r="C657" s="166"/>
      <c r="D657" s="225"/>
      <c r="E657" s="225"/>
      <c r="F657" s="226"/>
      <c r="G657" s="166"/>
      <c r="H657" s="226"/>
      <c r="I657" s="166"/>
      <c r="J657" s="226"/>
      <c r="K657" s="166"/>
      <c r="L657" s="226"/>
      <c r="M657" s="166"/>
      <c r="N657" s="226"/>
      <c r="O657" s="166"/>
      <c r="P657" s="226"/>
      <c r="Q657" s="166"/>
      <c r="R657" s="226"/>
    </row>
    <row r="658" spans="2:18" ht="11.5" x14ac:dyDescent="0.25">
      <c r="B658" s="166"/>
      <c r="C658" s="166"/>
      <c r="D658" s="225"/>
      <c r="E658" s="225"/>
      <c r="F658" s="226"/>
      <c r="G658" s="166"/>
      <c r="H658" s="226"/>
      <c r="I658" s="166"/>
      <c r="J658" s="226"/>
      <c r="K658" s="166"/>
      <c r="L658" s="226"/>
      <c r="M658" s="166"/>
      <c r="N658" s="226"/>
      <c r="O658" s="166"/>
      <c r="P658" s="226"/>
      <c r="Q658" s="166"/>
      <c r="R658" s="226"/>
    </row>
    <row r="659" spans="2:18" ht="11.5" x14ac:dyDescent="0.25">
      <c r="B659" s="166"/>
      <c r="C659" s="166"/>
      <c r="D659" s="225"/>
      <c r="E659" s="225"/>
      <c r="F659" s="226"/>
      <c r="G659" s="166"/>
      <c r="H659" s="226"/>
      <c r="I659" s="166"/>
      <c r="J659" s="226"/>
      <c r="K659" s="166"/>
      <c r="L659" s="226"/>
      <c r="M659" s="166"/>
      <c r="N659" s="226"/>
      <c r="O659" s="166"/>
      <c r="P659" s="226"/>
      <c r="Q659" s="166"/>
      <c r="R659" s="226"/>
    </row>
    <row r="660" spans="2:18" ht="11.5" x14ac:dyDescent="0.25">
      <c r="B660" s="166"/>
      <c r="C660" s="166"/>
      <c r="D660" s="225"/>
      <c r="E660" s="225"/>
      <c r="F660" s="226"/>
      <c r="G660" s="166"/>
      <c r="H660" s="226"/>
      <c r="I660" s="166"/>
      <c r="J660" s="226"/>
      <c r="K660" s="166"/>
      <c r="L660" s="226"/>
      <c r="M660" s="166"/>
      <c r="N660" s="226"/>
      <c r="O660" s="166"/>
      <c r="P660" s="226"/>
      <c r="Q660" s="166"/>
      <c r="R660" s="226"/>
    </row>
    <row r="661" spans="2:18" ht="11.5" x14ac:dyDescent="0.25">
      <c r="B661" s="166"/>
      <c r="C661" s="166"/>
      <c r="D661" s="225"/>
      <c r="E661" s="225"/>
      <c r="F661" s="226"/>
      <c r="G661" s="166"/>
      <c r="H661" s="226"/>
      <c r="I661" s="166"/>
      <c r="J661" s="226"/>
      <c r="K661" s="166"/>
      <c r="L661" s="226"/>
      <c r="M661" s="166"/>
      <c r="N661" s="226"/>
      <c r="O661" s="166"/>
      <c r="P661" s="226"/>
      <c r="Q661" s="166"/>
      <c r="R661" s="226"/>
    </row>
    <row r="662" spans="2:18" ht="11.5" x14ac:dyDescent="0.25">
      <c r="B662" s="166"/>
      <c r="C662" s="166"/>
      <c r="D662" s="225"/>
      <c r="E662" s="225"/>
      <c r="F662" s="226"/>
      <c r="G662" s="166"/>
      <c r="H662" s="226"/>
      <c r="I662" s="166"/>
      <c r="J662" s="226"/>
      <c r="K662" s="166"/>
      <c r="L662" s="226"/>
      <c r="M662" s="166"/>
      <c r="N662" s="226"/>
      <c r="O662" s="166"/>
      <c r="P662" s="226"/>
      <c r="Q662" s="166"/>
      <c r="R662" s="226"/>
    </row>
    <row r="663" spans="2:18" ht="11.5" x14ac:dyDescent="0.25">
      <c r="B663" s="166"/>
      <c r="C663" s="166"/>
      <c r="D663" s="225"/>
      <c r="E663" s="225"/>
      <c r="F663" s="226"/>
      <c r="G663" s="166"/>
      <c r="H663" s="226"/>
      <c r="I663" s="166"/>
      <c r="J663" s="226"/>
      <c r="K663" s="166"/>
      <c r="L663" s="226"/>
      <c r="M663" s="166"/>
      <c r="N663" s="226"/>
      <c r="O663" s="166"/>
      <c r="P663" s="226"/>
      <c r="Q663" s="166"/>
      <c r="R663" s="226"/>
    </row>
    <row r="664" spans="2:18" ht="11.5" x14ac:dyDescent="0.25">
      <c r="B664" s="166"/>
      <c r="C664" s="166"/>
      <c r="D664" s="225"/>
      <c r="E664" s="225"/>
      <c r="F664" s="226"/>
      <c r="G664" s="166"/>
      <c r="H664" s="226"/>
      <c r="I664" s="166"/>
      <c r="J664" s="226"/>
      <c r="K664" s="166"/>
      <c r="L664" s="226"/>
      <c r="M664" s="166"/>
      <c r="N664" s="226"/>
      <c r="O664" s="166"/>
      <c r="P664" s="226"/>
      <c r="Q664" s="166"/>
      <c r="R664" s="226"/>
    </row>
    <row r="665" spans="2:18" ht="11.5" x14ac:dyDescent="0.25">
      <c r="B665" s="166"/>
      <c r="C665" s="166"/>
      <c r="D665" s="225"/>
      <c r="E665" s="225"/>
      <c r="F665" s="226"/>
      <c r="G665" s="166"/>
      <c r="H665" s="226"/>
      <c r="I665" s="166"/>
      <c r="J665" s="226"/>
      <c r="K665" s="166"/>
      <c r="L665" s="226"/>
      <c r="M665" s="166"/>
      <c r="N665" s="226"/>
      <c r="O665" s="166"/>
      <c r="P665" s="226"/>
      <c r="Q665" s="166"/>
      <c r="R665" s="226"/>
    </row>
    <row r="666" spans="2:18" ht="11.5" x14ac:dyDescent="0.25">
      <c r="B666" s="166"/>
      <c r="C666" s="166"/>
      <c r="D666" s="225"/>
      <c r="E666" s="225"/>
      <c r="F666" s="226"/>
      <c r="G666" s="166"/>
      <c r="H666" s="226"/>
      <c r="I666" s="166"/>
      <c r="J666" s="226"/>
      <c r="K666" s="166"/>
      <c r="L666" s="226"/>
      <c r="M666" s="166"/>
      <c r="N666" s="226"/>
      <c r="O666" s="166"/>
      <c r="P666" s="226"/>
      <c r="Q666" s="166"/>
      <c r="R666" s="226"/>
    </row>
    <row r="667" spans="2:18" ht="11.5" x14ac:dyDescent="0.25">
      <c r="B667" s="166"/>
      <c r="C667" s="166"/>
      <c r="D667" s="225"/>
      <c r="E667" s="225"/>
      <c r="F667" s="226"/>
      <c r="G667" s="166"/>
      <c r="H667" s="226"/>
      <c r="I667" s="166"/>
      <c r="J667" s="226"/>
      <c r="K667" s="166"/>
      <c r="L667" s="226"/>
      <c r="M667" s="166"/>
      <c r="N667" s="226"/>
      <c r="O667" s="166"/>
      <c r="P667" s="226"/>
      <c r="Q667" s="166"/>
      <c r="R667" s="226"/>
    </row>
    <row r="668" spans="2:18" ht="11.5" x14ac:dyDescent="0.25">
      <c r="B668" s="166"/>
      <c r="C668" s="166"/>
      <c r="D668" s="225"/>
      <c r="E668" s="225"/>
      <c r="F668" s="226"/>
      <c r="G668" s="166"/>
      <c r="H668" s="226"/>
      <c r="I668" s="166"/>
      <c r="J668" s="226"/>
      <c r="K668" s="166"/>
      <c r="L668" s="226"/>
      <c r="M668" s="166"/>
      <c r="N668" s="226"/>
      <c r="O668" s="166"/>
      <c r="P668" s="226"/>
      <c r="Q668" s="166"/>
      <c r="R668" s="226"/>
    </row>
    <row r="669" spans="2:18" ht="11.5" x14ac:dyDescent="0.25">
      <c r="B669" s="166"/>
      <c r="C669" s="166"/>
      <c r="D669" s="225"/>
      <c r="E669" s="225"/>
      <c r="F669" s="226"/>
      <c r="G669" s="166"/>
      <c r="H669" s="226"/>
      <c r="I669" s="166"/>
      <c r="J669" s="226"/>
      <c r="K669" s="166"/>
      <c r="L669" s="226"/>
      <c r="M669" s="166"/>
      <c r="N669" s="226"/>
      <c r="O669" s="166"/>
      <c r="P669" s="226"/>
      <c r="Q669" s="166"/>
      <c r="R669" s="226"/>
    </row>
    <row r="670" spans="2:18" ht="11.5" x14ac:dyDescent="0.25">
      <c r="B670" s="166"/>
      <c r="C670" s="166"/>
      <c r="D670" s="225"/>
      <c r="E670" s="225"/>
      <c r="F670" s="226"/>
      <c r="G670" s="166"/>
      <c r="H670" s="226"/>
      <c r="I670" s="166"/>
      <c r="J670" s="226"/>
      <c r="K670" s="166"/>
      <c r="L670" s="226"/>
      <c r="M670" s="166"/>
      <c r="N670" s="226"/>
      <c r="O670" s="166"/>
      <c r="P670" s="226"/>
      <c r="Q670" s="166"/>
      <c r="R670" s="226"/>
    </row>
    <row r="671" spans="2:18" ht="11.5" x14ac:dyDescent="0.25">
      <c r="B671" s="166"/>
      <c r="C671" s="166"/>
      <c r="D671" s="225"/>
      <c r="E671" s="225"/>
      <c r="F671" s="226"/>
      <c r="G671" s="166"/>
      <c r="H671" s="226"/>
      <c r="I671" s="166"/>
      <c r="J671" s="226"/>
      <c r="K671" s="166"/>
      <c r="L671" s="226"/>
      <c r="M671" s="166"/>
      <c r="N671" s="226"/>
      <c r="O671" s="166"/>
      <c r="P671" s="226"/>
      <c r="Q671" s="166"/>
      <c r="R671" s="226"/>
    </row>
    <row r="672" spans="2:18" ht="11.5" x14ac:dyDescent="0.25">
      <c r="B672" s="166"/>
      <c r="C672" s="166"/>
      <c r="D672" s="225"/>
      <c r="E672" s="225"/>
      <c r="F672" s="226"/>
      <c r="G672" s="166"/>
      <c r="H672" s="226"/>
      <c r="I672" s="166"/>
      <c r="J672" s="226"/>
      <c r="K672" s="166"/>
      <c r="L672" s="226"/>
      <c r="M672" s="166"/>
      <c r="N672" s="226"/>
      <c r="O672" s="166"/>
      <c r="P672" s="226"/>
      <c r="Q672" s="166"/>
      <c r="R672" s="226"/>
    </row>
    <row r="673" spans="2:18" ht="11.5" x14ac:dyDescent="0.25">
      <c r="B673" s="166"/>
      <c r="C673" s="166"/>
      <c r="D673" s="225"/>
      <c r="E673" s="225"/>
      <c r="F673" s="226"/>
      <c r="G673" s="166"/>
      <c r="H673" s="226"/>
      <c r="I673" s="166"/>
      <c r="J673" s="226"/>
      <c r="K673" s="166"/>
      <c r="L673" s="226"/>
      <c r="M673" s="166"/>
      <c r="N673" s="226"/>
      <c r="O673" s="166"/>
      <c r="P673" s="226"/>
      <c r="Q673" s="166"/>
      <c r="R673" s="226"/>
    </row>
    <row r="674" spans="2:18" ht="11.5" x14ac:dyDescent="0.25">
      <c r="B674" s="166"/>
      <c r="C674" s="166"/>
      <c r="D674" s="225"/>
      <c r="E674" s="225"/>
      <c r="F674" s="226"/>
      <c r="G674" s="166"/>
      <c r="H674" s="226"/>
      <c r="I674" s="166"/>
      <c r="J674" s="226"/>
      <c r="K674" s="166"/>
      <c r="L674" s="226"/>
      <c r="M674" s="166"/>
      <c r="N674" s="226"/>
      <c r="O674" s="166"/>
      <c r="P674" s="226"/>
      <c r="Q674" s="166"/>
      <c r="R674" s="226"/>
    </row>
    <row r="675" spans="2:18" ht="11.5" x14ac:dyDescent="0.25">
      <c r="B675" s="166"/>
      <c r="C675" s="166"/>
      <c r="D675" s="225"/>
      <c r="E675" s="225"/>
      <c r="F675" s="226"/>
      <c r="G675" s="166"/>
      <c r="H675" s="226"/>
      <c r="I675" s="166"/>
      <c r="J675" s="226"/>
      <c r="K675" s="166"/>
      <c r="L675" s="226"/>
      <c r="M675" s="166"/>
      <c r="N675" s="226"/>
      <c r="O675" s="166"/>
      <c r="P675" s="226"/>
      <c r="Q675" s="166"/>
      <c r="R675" s="226"/>
    </row>
    <row r="676" spans="2:18" ht="11.5" x14ac:dyDescent="0.25">
      <c r="B676" s="166"/>
      <c r="C676" s="166"/>
      <c r="D676" s="225"/>
      <c r="E676" s="225"/>
      <c r="F676" s="226"/>
      <c r="G676" s="166"/>
      <c r="H676" s="226"/>
      <c r="I676" s="166"/>
      <c r="J676" s="226"/>
      <c r="K676" s="166"/>
      <c r="L676" s="226"/>
      <c r="M676" s="166"/>
      <c r="N676" s="226"/>
      <c r="O676" s="166"/>
      <c r="P676" s="226"/>
      <c r="Q676" s="166"/>
      <c r="R676" s="226"/>
    </row>
    <row r="677" spans="2:18" ht="11.5" x14ac:dyDescent="0.25">
      <c r="B677" s="166"/>
      <c r="C677" s="166"/>
      <c r="D677" s="225"/>
      <c r="E677" s="225"/>
      <c r="F677" s="226"/>
      <c r="G677" s="166"/>
      <c r="H677" s="226"/>
      <c r="I677" s="166"/>
      <c r="J677" s="226"/>
      <c r="K677" s="166"/>
      <c r="L677" s="226"/>
      <c r="M677" s="166"/>
      <c r="N677" s="226"/>
      <c r="O677" s="166"/>
      <c r="P677" s="226"/>
      <c r="Q677" s="166"/>
      <c r="R677" s="226"/>
    </row>
    <row r="678" spans="2:18" ht="11.5" x14ac:dyDescent="0.25">
      <c r="B678" s="166"/>
      <c r="C678" s="166"/>
      <c r="D678" s="225"/>
      <c r="E678" s="225"/>
      <c r="F678" s="226"/>
      <c r="G678" s="166"/>
      <c r="H678" s="226"/>
      <c r="I678" s="166"/>
      <c r="J678" s="226"/>
      <c r="K678" s="166"/>
      <c r="L678" s="226"/>
      <c r="M678" s="166"/>
      <c r="N678" s="226"/>
      <c r="O678" s="166"/>
      <c r="P678" s="226"/>
      <c r="Q678" s="166"/>
      <c r="R678" s="226"/>
    </row>
    <row r="679" spans="2:18" ht="11.5" x14ac:dyDescent="0.25">
      <c r="B679" s="166"/>
      <c r="C679" s="166"/>
      <c r="D679" s="225"/>
      <c r="E679" s="225"/>
      <c r="F679" s="226"/>
      <c r="G679" s="166"/>
      <c r="H679" s="226"/>
      <c r="I679" s="166"/>
      <c r="J679" s="226"/>
      <c r="K679" s="166"/>
      <c r="L679" s="226"/>
      <c r="M679" s="166"/>
      <c r="N679" s="226"/>
      <c r="O679" s="166"/>
      <c r="P679" s="226"/>
      <c r="Q679" s="166"/>
      <c r="R679" s="226"/>
    </row>
    <row r="680" spans="2:18" ht="11.5" x14ac:dyDescent="0.25">
      <c r="B680" s="166"/>
      <c r="C680" s="166"/>
      <c r="D680" s="225"/>
      <c r="E680" s="225"/>
      <c r="F680" s="226"/>
      <c r="G680" s="166"/>
      <c r="H680" s="226"/>
      <c r="I680" s="166"/>
      <c r="J680" s="226"/>
      <c r="K680" s="166"/>
      <c r="L680" s="226"/>
      <c r="M680" s="166"/>
      <c r="N680" s="226"/>
      <c r="O680" s="166"/>
      <c r="P680" s="226"/>
      <c r="Q680" s="166"/>
      <c r="R680" s="226"/>
    </row>
    <row r="681" spans="2:18" ht="11.5" x14ac:dyDescent="0.25">
      <c r="B681" s="166"/>
      <c r="C681" s="166"/>
      <c r="D681" s="225"/>
      <c r="E681" s="225"/>
      <c r="F681" s="226"/>
      <c r="G681" s="166"/>
      <c r="H681" s="226"/>
      <c r="I681" s="166"/>
      <c r="J681" s="226"/>
      <c r="K681" s="166"/>
      <c r="L681" s="226"/>
      <c r="M681" s="166"/>
      <c r="N681" s="226"/>
      <c r="O681" s="166"/>
      <c r="P681" s="226"/>
      <c r="Q681" s="166"/>
      <c r="R681" s="226"/>
    </row>
    <row r="682" spans="2:18" ht="11.5" x14ac:dyDescent="0.25">
      <c r="B682" s="166"/>
      <c r="C682" s="166"/>
      <c r="D682" s="225"/>
      <c r="E682" s="225"/>
      <c r="F682" s="226"/>
      <c r="G682" s="166"/>
      <c r="H682" s="226"/>
      <c r="I682" s="166"/>
      <c r="J682" s="226"/>
      <c r="K682" s="166"/>
      <c r="L682" s="226"/>
      <c r="M682" s="166"/>
      <c r="N682" s="226"/>
      <c r="O682" s="166"/>
      <c r="P682" s="226"/>
      <c r="Q682" s="166"/>
      <c r="R682" s="226"/>
    </row>
    <row r="683" spans="2:18" ht="11.5" x14ac:dyDescent="0.25">
      <c r="B683" s="166"/>
      <c r="C683" s="166"/>
      <c r="D683" s="225"/>
      <c r="E683" s="225"/>
      <c r="F683" s="226"/>
      <c r="G683" s="166"/>
      <c r="H683" s="226"/>
      <c r="I683" s="166"/>
      <c r="J683" s="226"/>
      <c r="K683" s="166"/>
      <c r="L683" s="226"/>
      <c r="M683" s="166"/>
      <c r="N683" s="226"/>
      <c r="O683" s="166"/>
      <c r="P683" s="226"/>
      <c r="Q683" s="166"/>
      <c r="R683" s="226"/>
    </row>
    <row r="684" spans="2:18" ht="11.5" x14ac:dyDescent="0.25">
      <c r="B684" s="166"/>
      <c r="C684" s="166"/>
      <c r="D684" s="225"/>
      <c r="E684" s="225"/>
      <c r="F684" s="226"/>
      <c r="G684" s="166"/>
      <c r="H684" s="226"/>
      <c r="I684" s="166"/>
      <c r="J684" s="226"/>
      <c r="K684" s="166"/>
      <c r="L684" s="226"/>
      <c r="M684" s="166"/>
      <c r="N684" s="226"/>
      <c r="O684" s="166"/>
      <c r="P684" s="226"/>
      <c r="Q684" s="166"/>
      <c r="R684" s="226"/>
    </row>
    <row r="685" spans="2:18" ht="11.5" x14ac:dyDescent="0.25">
      <c r="B685" s="166"/>
      <c r="C685" s="166"/>
      <c r="D685" s="225"/>
      <c r="E685" s="225"/>
      <c r="F685" s="226"/>
      <c r="G685" s="166"/>
      <c r="H685" s="226"/>
      <c r="I685" s="166"/>
      <c r="J685" s="226"/>
      <c r="K685" s="166"/>
      <c r="L685" s="226"/>
      <c r="M685" s="166"/>
      <c r="N685" s="226"/>
      <c r="O685" s="166"/>
      <c r="P685" s="226"/>
      <c r="Q685" s="166"/>
      <c r="R685" s="226"/>
    </row>
    <row r="686" spans="2:18" ht="11.5" x14ac:dyDescent="0.25">
      <c r="B686" s="166"/>
      <c r="C686" s="166"/>
      <c r="D686" s="225"/>
      <c r="E686" s="225"/>
      <c r="F686" s="226"/>
      <c r="G686" s="166"/>
      <c r="H686" s="226"/>
      <c r="I686" s="166"/>
      <c r="J686" s="226"/>
      <c r="K686" s="166"/>
      <c r="L686" s="226"/>
      <c r="M686" s="166"/>
      <c r="N686" s="226"/>
      <c r="O686" s="166"/>
      <c r="P686" s="226"/>
      <c r="Q686" s="166"/>
      <c r="R686" s="226"/>
    </row>
    <row r="687" spans="2:18" ht="11.5" x14ac:dyDescent="0.25">
      <c r="B687" s="166"/>
      <c r="C687" s="166"/>
      <c r="D687" s="225"/>
      <c r="E687" s="225"/>
      <c r="F687" s="226"/>
      <c r="G687" s="166"/>
      <c r="H687" s="226"/>
      <c r="I687" s="166"/>
      <c r="J687" s="226"/>
      <c r="K687" s="166"/>
      <c r="L687" s="226"/>
      <c r="M687" s="166"/>
      <c r="N687" s="226"/>
      <c r="O687" s="166"/>
      <c r="P687" s="226"/>
      <c r="Q687" s="166"/>
      <c r="R687" s="226"/>
    </row>
    <row r="688" spans="2:18" ht="11.5" x14ac:dyDescent="0.25">
      <c r="B688" s="166"/>
      <c r="C688" s="166"/>
      <c r="D688" s="225"/>
      <c r="E688" s="225"/>
      <c r="F688" s="226"/>
      <c r="G688" s="166"/>
      <c r="H688" s="226"/>
      <c r="I688" s="166"/>
      <c r="J688" s="226"/>
      <c r="K688" s="166"/>
      <c r="L688" s="226"/>
      <c r="M688" s="166"/>
      <c r="N688" s="226"/>
      <c r="O688" s="166"/>
      <c r="P688" s="226"/>
      <c r="Q688" s="166"/>
      <c r="R688" s="226"/>
    </row>
    <row r="689" spans="2:18" ht="11.5" x14ac:dyDescent="0.25">
      <c r="B689" s="166"/>
      <c r="C689" s="166"/>
      <c r="D689" s="225"/>
      <c r="E689" s="225"/>
      <c r="F689" s="226"/>
      <c r="G689" s="166"/>
      <c r="H689" s="226"/>
      <c r="I689" s="166"/>
      <c r="J689" s="226"/>
      <c r="K689" s="166"/>
      <c r="L689" s="226"/>
      <c r="M689" s="166"/>
      <c r="N689" s="226"/>
      <c r="O689" s="166"/>
      <c r="P689" s="226"/>
      <c r="Q689" s="166"/>
      <c r="R689" s="226"/>
    </row>
    <row r="690" spans="2:18" ht="11.5" x14ac:dyDescent="0.25">
      <c r="B690" s="166"/>
      <c r="C690" s="166"/>
      <c r="D690" s="225"/>
      <c r="E690" s="225"/>
      <c r="F690" s="226"/>
      <c r="G690" s="166"/>
      <c r="H690" s="226"/>
      <c r="I690" s="166"/>
      <c r="J690" s="226"/>
      <c r="K690" s="166"/>
      <c r="L690" s="226"/>
      <c r="M690" s="166"/>
      <c r="N690" s="226"/>
      <c r="O690" s="166"/>
      <c r="P690" s="226"/>
      <c r="Q690" s="166"/>
      <c r="R690" s="226"/>
    </row>
    <row r="691" spans="2:18" ht="11.5" x14ac:dyDescent="0.25">
      <c r="B691" s="166"/>
      <c r="C691" s="166"/>
      <c r="D691" s="225"/>
      <c r="E691" s="225"/>
      <c r="F691" s="226"/>
      <c r="G691" s="166"/>
      <c r="H691" s="226"/>
      <c r="I691" s="166"/>
      <c r="J691" s="226"/>
      <c r="K691" s="166"/>
      <c r="L691" s="226"/>
      <c r="M691" s="166"/>
      <c r="N691" s="226"/>
      <c r="O691" s="166"/>
      <c r="P691" s="226"/>
      <c r="Q691" s="166"/>
      <c r="R691" s="226"/>
    </row>
    <row r="692" spans="2:18" ht="11.5" x14ac:dyDescent="0.25">
      <c r="B692" s="166"/>
      <c r="C692" s="166"/>
      <c r="D692" s="225"/>
      <c r="E692" s="225"/>
      <c r="F692" s="226"/>
      <c r="G692" s="166"/>
      <c r="H692" s="226"/>
      <c r="I692" s="166"/>
      <c r="J692" s="226"/>
      <c r="K692" s="166"/>
      <c r="L692" s="226"/>
      <c r="M692" s="166"/>
      <c r="N692" s="226"/>
      <c r="O692" s="166"/>
      <c r="P692" s="226"/>
      <c r="Q692" s="166"/>
      <c r="R692" s="226"/>
    </row>
    <row r="693" spans="2:18" ht="11.5" x14ac:dyDescent="0.25">
      <c r="B693" s="166"/>
      <c r="C693" s="166"/>
      <c r="D693" s="225"/>
      <c r="E693" s="225"/>
      <c r="F693" s="226"/>
      <c r="G693" s="166"/>
      <c r="H693" s="226"/>
      <c r="I693" s="166"/>
      <c r="J693" s="226"/>
      <c r="K693" s="166"/>
      <c r="L693" s="226"/>
      <c r="M693" s="166"/>
      <c r="N693" s="226"/>
      <c r="O693" s="166"/>
      <c r="P693" s="226"/>
      <c r="Q693" s="166"/>
      <c r="R693" s="226"/>
    </row>
    <row r="694" spans="2:18" ht="11.5" x14ac:dyDescent="0.25">
      <c r="B694" s="166"/>
      <c r="C694" s="166"/>
      <c r="D694" s="225"/>
      <c r="E694" s="225"/>
      <c r="F694" s="226"/>
      <c r="G694" s="166"/>
      <c r="H694" s="226"/>
      <c r="I694" s="166"/>
      <c r="J694" s="226"/>
      <c r="K694" s="166"/>
      <c r="L694" s="226"/>
      <c r="M694" s="166"/>
      <c r="N694" s="226"/>
      <c r="O694" s="166"/>
      <c r="P694" s="226"/>
      <c r="Q694" s="166"/>
      <c r="R694" s="226"/>
    </row>
    <row r="695" spans="2:18" ht="11.5" x14ac:dyDescent="0.25">
      <c r="B695" s="166"/>
      <c r="C695" s="166"/>
      <c r="D695" s="225"/>
      <c r="E695" s="225"/>
      <c r="F695" s="226"/>
      <c r="G695" s="166"/>
      <c r="H695" s="226"/>
      <c r="I695" s="166"/>
      <c r="J695" s="226"/>
      <c r="K695" s="166"/>
      <c r="L695" s="226"/>
      <c r="M695" s="166"/>
      <c r="N695" s="226"/>
      <c r="O695" s="166"/>
      <c r="P695" s="226"/>
      <c r="Q695" s="166"/>
      <c r="R695" s="226"/>
    </row>
    <row r="696" spans="2:18" ht="11.5" x14ac:dyDescent="0.25">
      <c r="B696" s="166"/>
      <c r="C696" s="166"/>
      <c r="D696" s="225"/>
      <c r="E696" s="225"/>
      <c r="F696" s="226"/>
      <c r="G696" s="166"/>
      <c r="H696" s="226"/>
      <c r="I696" s="166"/>
      <c r="J696" s="226"/>
      <c r="K696" s="166"/>
      <c r="L696" s="226"/>
      <c r="M696" s="166"/>
      <c r="N696" s="226"/>
      <c r="O696" s="166"/>
      <c r="P696" s="226"/>
      <c r="Q696" s="166"/>
      <c r="R696" s="226"/>
    </row>
    <row r="697" spans="2:18" ht="11.5" x14ac:dyDescent="0.25">
      <c r="B697" s="166"/>
      <c r="C697" s="166"/>
      <c r="D697" s="225"/>
      <c r="E697" s="225"/>
      <c r="F697" s="226"/>
      <c r="G697" s="166"/>
      <c r="H697" s="226"/>
      <c r="I697" s="166"/>
      <c r="J697" s="226"/>
      <c r="K697" s="166"/>
      <c r="L697" s="226"/>
      <c r="M697" s="166"/>
      <c r="N697" s="226"/>
      <c r="O697" s="166"/>
      <c r="P697" s="226"/>
      <c r="Q697" s="166"/>
      <c r="R697" s="226"/>
    </row>
    <row r="698" spans="2:18" ht="11.5" x14ac:dyDescent="0.25">
      <c r="B698" s="166"/>
      <c r="C698" s="166"/>
      <c r="D698" s="225"/>
      <c r="E698" s="225"/>
      <c r="F698" s="226"/>
      <c r="G698" s="166"/>
      <c r="H698" s="226"/>
      <c r="I698" s="166"/>
      <c r="J698" s="226"/>
      <c r="K698" s="166"/>
      <c r="L698" s="226"/>
      <c r="M698" s="166"/>
      <c r="N698" s="226"/>
      <c r="O698" s="166"/>
      <c r="P698" s="226"/>
      <c r="Q698" s="166"/>
      <c r="R698" s="226"/>
    </row>
    <row r="699" spans="2:18" ht="11.5" x14ac:dyDescent="0.25">
      <c r="B699" s="166"/>
      <c r="C699" s="166"/>
      <c r="D699" s="225"/>
      <c r="E699" s="225"/>
      <c r="F699" s="226"/>
      <c r="G699" s="166"/>
      <c r="H699" s="226"/>
      <c r="I699" s="166"/>
      <c r="J699" s="226"/>
      <c r="K699" s="166"/>
      <c r="L699" s="226"/>
      <c r="M699" s="166"/>
      <c r="N699" s="226"/>
      <c r="O699" s="166"/>
      <c r="P699" s="226"/>
      <c r="Q699" s="166"/>
      <c r="R699" s="226"/>
    </row>
    <row r="700" spans="2:18" ht="11.5" x14ac:dyDescent="0.25">
      <c r="B700" s="166"/>
      <c r="C700" s="166"/>
      <c r="D700" s="225"/>
      <c r="E700" s="225"/>
      <c r="F700" s="226"/>
      <c r="G700" s="166"/>
      <c r="H700" s="226"/>
      <c r="I700" s="166"/>
      <c r="J700" s="226"/>
      <c r="K700" s="166"/>
      <c r="L700" s="226"/>
      <c r="M700" s="166"/>
      <c r="N700" s="226"/>
      <c r="O700" s="166"/>
      <c r="P700" s="226"/>
      <c r="Q700" s="166"/>
      <c r="R700" s="226"/>
    </row>
    <row r="701" spans="2:18" ht="11.5" x14ac:dyDescent="0.25">
      <c r="B701" s="166"/>
      <c r="C701" s="166"/>
      <c r="D701" s="225"/>
      <c r="E701" s="225"/>
      <c r="F701" s="226"/>
      <c r="G701" s="166"/>
      <c r="H701" s="226"/>
      <c r="I701" s="166"/>
      <c r="J701" s="226"/>
      <c r="K701" s="166"/>
      <c r="L701" s="226"/>
      <c r="M701" s="166"/>
      <c r="N701" s="226"/>
      <c r="O701" s="166"/>
      <c r="P701" s="226"/>
      <c r="Q701" s="166"/>
      <c r="R701" s="226"/>
    </row>
    <row r="702" spans="2:18" ht="11.5" x14ac:dyDescent="0.25">
      <c r="B702" s="166"/>
      <c r="C702" s="166"/>
      <c r="D702" s="225"/>
      <c r="E702" s="225"/>
      <c r="F702" s="226"/>
      <c r="G702" s="166"/>
      <c r="H702" s="226"/>
      <c r="I702" s="166"/>
      <c r="J702" s="226"/>
      <c r="K702" s="166"/>
      <c r="L702" s="226"/>
      <c r="M702" s="166"/>
      <c r="N702" s="226"/>
      <c r="O702" s="166"/>
      <c r="P702" s="226"/>
      <c r="Q702" s="166"/>
      <c r="R702" s="226"/>
    </row>
    <row r="703" spans="2:18" ht="11.5" x14ac:dyDescent="0.25">
      <c r="B703" s="166"/>
      <c r="C703" s="166"/>
      <c r="D703" s="225"/>
      <c r="E703" s="225"/>
      <c r="F703" s="226"/>
      <c r="G703" s="166"/>
      <c r="H703" s="226"/>
      <c r="I703" s="166"/>
      <c r="J703" s="226"/>
      <c r="K703" s="166"/>
      <c r="L703" s="226"/>
      <c r="M703" s="166"/>
      <c r="N703" s="226"/>
      <c r="O703" s="166"/>
      <c r="P703" s="226"/>
      <c r="Q703" s="166"/>
      <c r="R703" s="226"/>
    </row>
    <row r="704" spans="2:18" ht="11.5" x14ac:dyDescent="0.25">
      <c r="B704" s="166"/>
      <c r="C704" s="166"/>
      <c r="D704" s="225"/>
      <c r="E704" s="225"/>
      <c r="F704" s="226"/>
      <c r="G704" s="166"/>
      <c r="H704" s="226"/>
      <c r="I704" s="166"/>
      <c r="J704" s="226"/>
      <c r="K704" s="166"/>
      <c r="L704" s="226"/>
      <c r="M704" s="166"/>
      <c r="N704" s="226"/>
      <c r="O704" s="166"/>
      <c r="P704" s="226"/>
      <c r="Q704" s="166"/>
      <c r="R704" s="226"/>
    </row>
    <row r="705" spans="2:18" ht="11.5" x14ac:dyDescent="0.25">
      <c r="B705" s="166"/>
      <c r="C705" s="166"/>
      <c r="D705" s="225"/>
      <c r="E705" s="225"/>
      <c r="F705" s="226"/>
      <c r="G705" s="166"/>
      <c r="H705" s="226"/>
      <c r="I705" s="166"/>
      <c r="J705" s="226"/>
      <c r="K705" s="166"/>
      <c r="L705" s="226"/>
      <c r="M705" s="166"/>
      <c r="N705" s="226"/>
      <c r="O705" s="166"/>
      <c r="P705" s="226"/>
      <c r="Q705" s="166"/>
      <c r="R705" s="226"/>
    </row>
    <row r="706" spans="2:18" ht="11.5" x14ac:dyDescent="0.25">
      <c r="B706" s="166"/>
      <c r="C706" s="166"/>
      <c r="D706" s="225"/>
      <c r="E706" s="225"/>
      <c r="F706" s="226"/>
      <c r="G706" s="166"/>
      <c r="H706" s="226"/>
      <c r="I706" s="166"/>
      <c r="J706" s="226"/>
      <c r="K706" s="166"/>
      <c r="L706" s="226"/>
      <c r="M706" s="166"/>
      <c r="N706" s="226"/>
      <c r="O706" s="166"/>
      <c r="P706" s="226"/>
      <c r="Q706" s="166"/>
      <c r="R706" s="226"/>
    </row>
    <row r="707" spans="2:18" ht="11.5" x14ac:dyDescent="0.25">
      <c r="B707" s="166"/>
      <c r="C707" s="166"/>
      <c r="D707" s="225"/>
      <c r="E707" s="225"/>
      <c r="F707" s="226"/>
      <c r="G707" s="166"/>
      <c r="H707" s="226"/>
      <c r="I707" s="166"/>
      <c r="J707" s="226"/>
      <c r="K707" s="166"/>
      <c r="L707" s="226"/>
      <c r="M707" s="166"/>
      <c r="N707" s="226"/>
      <c r="O707" s="166"/>
      <c r="P707" s="226"/>
      <c r="Q707" s="166"/>
      <c r="R707" s="226"/>
    </row>
    <row r="708" spans="2:18" ht="11.5" x14ac:dyDescent="0.25">
      <c r="B708" s="166"/>
      <c r="C708" s="166"/>
      <c r="D708" s="225"/>
      <c r="E708" s="225"/>
      <c r="F708" s="226"/>
      <c r="G708" s="166"/>
      <c r="H708" s="226"/>
      <c r="I708" s="166"/>
      <c r="J708" s="226"/>
      <c r="K708" s="166"/>
      <c r="L708" s="226"/>
      <c r="M708" s="166"/>
      <c r="N708" s="226"/>
      <c r="O708" s="166"/>
      <c r="P708" s="226"/>
      <c r="Q708" s="166"/>
      <c r="R708" s="226"/>
    </row>
    <row r="709" spans="2:18" ht="11.5" x14ac:dyDescent="0.25">
      <c r="B709" s="166"/>
      <c r="C709" s="166"/>
      <c r="D709" s="225"/>
      <c r="E709" s="225"/>
      <c r="F709" s="226"/>
      <c r="G709" s="166"/>
      <c r="H709" s="226"/>
      <c r="I709" s="166"/>
      <c r="J709" s="226"/>
      <c r="K709" s="166"/>
      <c r="L709" s="226"/>
      <c r="M709" s="166"/>
      <c r="N709" s="226"/>
      <c r="O709" s="166"/>
      <c r="P709" s="226"/>
      <c r="Q709" s="166"/>
      <c r="R709" s="226"/>
    </row>
    <row r="710" spans="2:18" ht="11.5" x14ac:dyDescent="0.25">
      <c r="B710" s="166"/>
      <c r="C710" s="166"/>
      <c r="D710" s="225"/>
      <c r="E710" s="225"/>
      <c r="F710" s="226"/>
      <c r="G710" s="166"/>
      <c r="H710" s="226"/>
      <c r="I710" s="166"/>
      <c r="J710" s="226"/>
      <c r="K710" s="166"/>
      <c r="L710" s="226"/>
      <c r="M710" s="166"/>
      <c r="N710" s="226"/>
      <c r="O710" s="166"/>
      <c r="P710" s="226"/>
      <c r="Q710" s="166"/>
      <c r="R710" s="226"/>
    </row>
    <row r="711" spans="2:18" ht="11.5" x14ac:dyDescent="0.25">
      <c r="B711" s="166"/>
      <c r="C711" s="166"/>
      <c r="D711" s="225"/>
      <c r="E711" s="225"/>
      <c r="F711" s="226"/>
      <c r="G711" s="166"/>
      <c r="H711" s="226"/>
      <c r="I711" s="166"/>
      <c r="J711" s="226"/>
      <c r="K711" s="166"/>
      <c r="L711" s="226"/>
      <c r="M711" s="166"/>
      <c r="N711" s="226"/>
      <c r="O711" s="166"/>
      <c r="P711" s="226"/>
      <c r="Q711" s="166"/>
      <c r="R711" s="226"/>
    </row>
    <row r="712" spans="2:18" ht="11.5" x14ac:dyDescent="0.25">
      <c r="B712" s="166"/>
      <c r="C712" s="166"/>
      <c r="D712" s="225"/>
      <c r="E712" s="225"/>
      <c r="F712" s="226"/>
      <c r="G712" s="166"/>
      <c r="H712" s="226"/>
      <c r="I712" s="166"/>
      <c r="J712" s="226"/>
      <c r="K712" s="166"/>
      <c r="L712" s="226"/>
      <c r="M712" s="166"/>
      <c r="N712" s="226"/>
      <c r="O712" s="166"/>
      <c r="P712" s="226"/>
      <c r="Q712" s="166"/>
      <c r="R712" s="226"/>
    </row>
    <row r="713" spans="2:18" ht="11.5" x14ac:dyDescent="0.25">
      <c r="B713" s="166"/>
      <c r="C713" s="166"/>
      <c r="D713" s="225"/>
      <c r="E713" s="225"/>
      <c r="F713" s="226"/>
      <c r="G713" s="166"/>
      <c r="H713" s="226"/>
      <c r="I713" s="166"/>
      <c r="J713" s="226"/>
      <c r="K713" s="166"/>
      <c r="L713" s="226"/>
      <c r="M713" s="166"/>
      <c r="N713" s="226"/>
      <c r="O713" s="166"/>
      <c r="P713" s="226"/>
      <c r="Q713" s="166"/>
      <c r="R713" s="226"/>
    </row>
    <row r="714" spans="2:18" ht="11.5" x14ac:dyDescent="0.25">
      <c r="B714" s="166"/>
      <c r="C714" s="166"/>
      <c r="D714" s="225"/>
      <c r="E714" s="225"/>
      <c r="F714" s="226"/>
      <c r="G714" s="166"/>
      <c r="H714" s="226"/>
      <c r="I714" s="166"/>
      <c r="J714" s="226"/>
      <c r="K714" s="166"/>
      <c r="L714" s="226"/>
      <c r="M714" s="166"/>
      <c r="N714" s="226"/>
      <c r="O714" s="166"/>
      <c r="P714" s="226"/>
      <c r="Q714" s="166"/>
      <c r="R714" s="226"/>
    </row>
    <row r="715" spans="2:18" ht="11.5" x14ac:dyDescent="0.25">
      <c r="B715" s="166"/>
      <c r="C715" s="166"/>
      <c r="D715" s="225"/>
      <c r="E715" s="225"/>
      <c r="F715" s="226"/>
      <c r="G715" s="166"/>
      <c r="H715" s="226"/>
      <c r="I715" s="166"/>
      <c r="J715" s="226"/>
      <c r="K715" s="166"/>
      <c r="L715" s="226"/>
      <c r="M715" s="166"/>
      <c r="N715" s="226"/>
      <c r="O715" s="166"/>
      <c r="P715" s="226"/>
      <c r="Q715" s="166"/>
      <c r="R715" s="226"/>
    </row>
    <row r="716" spans="2:18" ht="11.5" x14ac:dyDescent="0.25">
      <c r="B716" s="166"/>
      <c r="C716" s="166"/>
      <c r="D716" s="225"/>
      <c r="E716" s="225"/>
      <c r="F716" s="226"/>
      <c r="G716" s="166"/>
      <c r="H716" s="226"/>
      <c r="I716" s="166"/>
      <c r="J716" s="226"/>
      <c r="K716" s="166"/>
      <c r="L716" s="226"/>
      <c r="M716" s="166"/>
      <c r="N716" s="226"/>
      <c r="O716" s="166"/>
      <c r="P716" s="226"/>
      <c r="Q716" s="166"/>
      <c r="R716" s="226"/>
    </row>
    <row r="717" spans="2:18" ht="11.5" x14ac:dyDescent="0.25">
      <c r="B717" s="166"/>
      <c r="C717" s="166"/>
      <c r="D717" s="225"/>
      <c r="E717" s="225"/>
      <c r="F717" s="226"/>
      <c r="G717" s="166"/>
      <c r="H717" s="226"/>
      <c r="I717" s="166"/>
      <c r="J717" s="226"/>
      <c r="K717" s="166"/>
      <c r="L717" s="226"/>
      <c r="M717" s="166"/>
      <c r="N717" s="226"/>
      <c r="O717" s="166"/>
      <c r="P717" s="226"/>
      <c r="Q717" s="166"/>
      <c r="R717" s="226"/>
    </row>
    <row r="718" spans="2:18" ht="11.5" x14ac:dyDescent="0.25">
      <c r="B718" s="166"/>
      <c r="C718" s="166"/>
      <c r="D718" s="225"/>
      <c r="E718" s="225"/>
      <c r="F718" s="226"/>
      <c r="G718" s="166"/>
      <c r="H718" s="226"/>
      <c r="I718" s="166"/>
      <c r="J718" s="226"/>
      <c r="K718" s="166"/>
      <c r="L718" s="226"/>
      <c r="M718" s="166"/>
      <c r="N718" s="226"/>
      <c r="O718" s="166"/>
      <c r="P718" s="226"/>
      <c r="Q718" s="166"/>
      <c r="R718" s="226"/>
    </row>
    <row r="719" spans="2:18" ht="11.5" x14ac:dyDescent="0.25">
      <c r="B719" s="166"/>
      <c r="C719" s="166"/>
      <c r="D719" s="225"/>
      <c r="E719" s="225"/>
      <c r="F719" s="226"/>
      <c r="G719" s="166"/>
      <c r="H719" s="226"/>
      <c r="I719" s="166"/>
      <c r="J719" s="226"/>
      <c r="K719" s="166"/>
      <c r="L719" s="226"/>
      <c r="M719" s="166"/>
      <c r="N719" s="226"/>
      <c r="O719" s="166"/>
      <c r="P719" s="226"/>
      <c r="Q719" s="166"/>
      <c r="R719" s="226"/>
    </row>
    <row r="720" spans="2:18" ht="11.5" x14ac:dyDescent="0.25">
      <c r="B720" s="166"/>
      <c r="C720" s="166"/>
      <c r="D720" s="225"/>
      <c r="E720" s="225"/>
      <c r="F720" s="226"/>
      <c r="G720" s="166"/>
      <c r="H720" s="226"/>
      <c r="I720" s="166"/>
      <c r="J720" s="226"/>
      <c r="K720" s="166"/>
      <c r="L720" s="226"/>
      <c r="M720" s="166"/>
      <c r="N720" s="226"/>
      <c r="O720" s="166"/>
      <c r="P720" s="226"/>
      <c r="Q720" s="166"/>
      <c r="R720" s="226"/>
    </row>
    <row r="721" spans="2:18" ht="11.5" x14ac:dyDescent="0.25">
      <c r="B721" s="166"/>
      <c r="C721" s="166"/>
      <c r="D721" s="225"/>
      <c r="E721" s="225"/>
      <c r="F721" s="226"/>
      <c r="G721" s="166"/>
      <c r="H721" s="226"/>
      <c r="I721" s="166"/>
      <c r="J721" s="226"/>
      <c r="K721" s="166"/>
      <c r="L721" s="226"/>
      <c r="M721" s="166"/>
      <c r="N721" s="226"/>
      <c r="O721" s="166"/>
      <c r="P721" s="226"/>
      <c r="Q721" s="166"/>
      <c r="R721" s="226"/>
    </row>
    <row r="722" spans="2:18" ht="11.5" x14ac:dyDescent="0.25">
      <c r="B722" s="166"/>
      <c r="C722" s="166"/>
      <c r="D722" s="225"/>
      <c r="E722" s="225"/>
      <c r="F722" s="226"/>
      <c r="G722" s="166"/>
      <c r="H722" s="226"/>
      <c r="I722" s="166"/>
      <c r="J722" s="226"/>
      <c r="K722" s="166"/>
      <c r="L722" s="226"/>
      <c r="M722" s="166"/>
      <c r="N722" s="226"/>
      <c r="O722" s="166"/>
      <c r="P722" s="226"/>
      <c r="Q722" s="166"/>
      <c r="R722" s="226"/>
    </row>
    <row r="723" spans="2:18" ht="11.5" x14ac:dyDescent="0.25">
      <c r="B723" s="166"/>
      <c r="C723" s="166"/>
      <c r="D723" s="225"/>
      <c r="E723" s="225"/>
      <c r="F723" s="226"/>
      <c r="G723" s="166"/>
      <c r="H723" s="226"/>
      <c r="I723" s="166"/>
      <c r="J723" s="226"/>
      <c r="K723" s="166"/>
      <c r="L723" s="226"/>
      <c r="M723" s="166"/>
      <c r="N723" s="226"/>
      <c r="O723" s="166"/>
      <c r="P723" s="226"/>
      <c r="Q723" s="166"/>
      <c r="R723" s="226"/>
    </row>
    <row r="724" spans="2:18" ht="11.5" x14ac:dyDescent="0.25">
      <c r="B724" s="166"/>
      <c r="C724" s="166"/>
      <c r="D724" s="225"/>
      <c r="E724" s="225"/>
      <c r="F724" s="226"/>
      <c r="G724" s="166"/>
      <c r="H724" s="226"/>
      <c r="I724" s="166"/>
      <c r="J724" s="226"/>
      <c r="K724" s="166"/>
      <c r="L724" s="226"/>
      <c r="M724" s="166"/>
      <c r="N724" s="226"/>
      <c r="O724" s="166"/>
      <c r="P724" s="226"/>
      <c r="Q724" s="166"/>
      <c r="R724" s="226"/>
    </row>
    <row r="725" spans="2:18" ht="11.5" x14ac:dyDescent="0.25">
      <c r="B725" s="166"/>
      <c r="C725" s="166"/>
      <c r="D725" s="225"/>
      <c r="E725" s="225"/>
      <c r="F725" s="226"/>
      <c r="G725" s="166"/>
      <c r="H725" s="226"/>
      <c r="I725" s="166"/>
      <c r="J725" s="226"/>
      <c r="K725" s="166"/>
      <c r="L725" s="226"/>
      <c r="M725" s="166"/>
      <c r="N725" s="226"/>
      <c r="O725" s="166"/>
      <c r="P725" s="226"/>
      <c r="Q725" s="166"/>
      <c r="R725" s="226"/>
    </row>
    <row r="726" spans="2:18" ht="11.5" x14ac:dyDescent="0.25">
      <c r="B726" s="166"/>
      <c r="C726" s="166"/>
      <c r="D726" s="225"/>
      <c r="E726" s="225"/>
      <c r="F726" s="226"/>
      <c r="G726" s="166"/>
      <c r="H726" s="226"/>
      <c r="I726" s="166"/>
      <c r="J726" s="226"/>
      <c r="K726" s="166"/>
      <c r="L726" s="226"/>
      <c r="M726" s="166"/>
      <c r="N726" s="226"/>
      <c r="O726" s="166"/>
      <c r="P726" s="226"/>
      <c r="Q726" s="166"/>
      <c r="R726" s="226"/>
    </row>
    <row r="727" spans="2:18" ht="11.5" x14ac:dyDescent="0.25">
      <c r="B727" s="166"/>
      <c r="C727" s="166"/>
      <c r="D727" s="225"/>
      <c r="E727" s="225"/>
      <c r="F727" s="226"/>
      <c r="G727" s="166"/>
      <c r="H727" s="226"/>
      <c r="I727" s="166"/>
      <c r="J727" s="226"/>
      <c r="K727" s="166"/>
      <c r="L727" s="226"/>
      <c r="M727" s="166"/>
      <c r="N727" s="226"/>
      <c r="O727" s="166"/>
      <c r="P727" s="226"/>
      <c r="Q727" s="166"/>
      <c r="R727" s="226"/>
    </row>
    <row r="728" spans="2:18" ht="11.5" x14ac:dyDescent="0.25">
      <c r="B728" s="166"/>
      <c r="C728" s="166"/>
      <c r="D728" s="225"/>
      <c r="E728" s="225"/>
      <c r="F728" s="226"/>
      <c r="G728" s="166"/>
      <c r="H728" s="226"/>
      <c r="I728" s="166"/>
      <c r="J728" s="226"/>
      <c r="K728" s="166"/>
      <c r="L728" s="226"/>
      <c r="M728" s="166"/>
      <c r="N728" s="226"/>
      <c r="O728" s="166"/>
      <c r="P728" s="226"/>
      <c r="Q728" s="166"/>
      <c r="R728" s="226"/>
    </row>
    <row r="729" spans="2:18" ht="11.5" x14ac:dyDescent="0.25">
      <c r="B729" s="166"/>
      <c r="C729" s="166"/>
      <c r="D729" s="225"/>
      <c r="E729" s="225"/>
      <c r="F729" s="226"/>
      <c r="G729" s="166"/>
      <c r="H729" s="226"/>
      <c r="I729" s="166"/>
      <c r="J729" s="226"/>
      <c r="K729" s="166"/>
      <c r="L729" s="226"/>
      <c r="M729" s="166"/>
      <c r="N729" s="226"/>
      <c r="O729" s="166"/>
      <c r="P729" s="226"/>
      <c r="Q729" s="166"/>
      <c r="R729" s="226"/>
    </row>
    <row r="730" spans="2:18" ht="11.5" x14ac:dyDescent="0.25">
      <c r="B730" s="166"/>
      <c r="C730" s="166"/>
      <c r="D730" s="225"/>
      <c r="E730" s="225"/>
      <c r="F730" s="226"/>
      <c r="G730" s="166"/>
      <c r="H730" s="226"/>
      <c r="I730" s="166"/>
      <c r="J730" s="226"/>
      <c r="K730" s="166"/>
      <c r="L730" s="226"/>
      <c r="M730" s="166"/>
      <c r="N730" s="226"/>
      <c r="O730" s="166"/>
      <c r="P730" s="226"/>
      <c r="Q730" s="166"/>
      <c r="R730" s="226"/>
    </row>
    <row r="731" spans="2:18" ht="11.5" x14ac:dyDescent="0.25">
      <c r="B731" s="166"/>
      <c r="C731" s="166"/>
      <c r="D731" s="225"/>
      <c r="E731" s="225"/>
      <c r="F731" s="226"/>
      <c r="G731" s="166"/>
      <c r="H731" s="226"/>
      <c r="I731" s="166"/>
      <c r="J731" s="226"/>
      <c r="K731" s="166"/>
      <c r="L731" s="226"/>
      <c r="M731" s="166"/>
      <c r="N731" s="226"/>
      <c r="O731" s="166"/>
      <c r="P731" s="226"/>
      <c r="Q731" s="166"/>
      <c r="R731" s="226"/>
    </row>
    <row r="732" spans="2:18" ht="11.5" x14ac:dyDescent="0.25">
      <c r="B732" s="166"/>
      <c r="C732" s="166"/>
      <c r="D732" s="225"/>
      <c r="E732" s="225"/>
      <c r="F732" s="226"/>
      <c r="G732" s="166"/>
      <c r="H732" s="226"/>
      <c r="I732" s="166"/>
      <c r="J732" s="226"/>
      <c r="K732" s="166"/>
      <c r="L732" s="226"/>
      <c r="M732" s="166"/>
      <c r="N732" s="226"/>
      <c r="O732" s="166"/>
      <c r="P732" s="226"/>
      <c r="Q732" s="166"/>
      <c r="R732" s="226"/>
    </row>
    <row r="733" spans="2:18" ht="11.5" x14ac:dyDescent="0.25">
      <c r="B733" s="166"/>
      <c r="C733" s="166"/>
      <c r="D733" s="225"/>
      <c r="E733" s="225"/>
      <c r="F733" s="226"/>
      <c r="G733" s="166"/>
      <c r="H733" s="226"/>
      <c r="I733" s="166"/>
      <c r="J733" s="226"/>
      <c r="K733" s="166"/>
      <c r="L733" s="226"/>
      <c r="M733" s="166"/>
      <c r="N733" s="226"/>
      <c r="O733" s="166"/>
      <c r="P733" s="226"/>
      <c r="Q733" s="166"/>
      <c r="R733" s="226"/>
    </row>
    <row r="734" spans="2:18" ht="11.5" x14ac:dyDescent="0.25">
      <c r="B734" s="166"/>
      <c r="C734" s="166"/>
      <c r="D734" s="225"/>
      <c r="E734" s="225"/>
      <c r="F734" s="226"/>
      <c r="G734" s="166"/>
      <c r="H734" s="226"/>
      <c r="I734" s="166"/>
      <c r="J734" s="226"/>
      <c r="K734" s="166"/>
      <c r="L734" s="226"/>
      <c r="M734" s="166"/>
      <c r="N734" s="226"/>
      <c r="O734" s="166"/>
      <c r="P734" s="226"/>
      <c r="Q734" s="166"/>
      <c r="R734" s="226"/>
    </row>
    <row r="735" spans="2:18" ht="11.5" x14ac:dyDescent="0.25">
      <c r="B735" s="166"/>
      <c r="C735" s="166"/>
      <c r="D735" s="225"/>
      <c r="E735" s="225"/>
      <c r="F735" s="226"/>
      <c r="G735" s="166"/>
      <c r="H735" s="226"/>
      <c r="I735" s="166"/>
      <c r="J735" s="226"/>
      <c r="K735" s="166"/>
      <c r="L735" s="226"/>
      <c r="M735" s="166"/>
      <c r="N735" s="226"/>
      <c r="O735" s="166"/>
      <c r="P735" s="226"/>
      <c r="Q735" s="166"/>
      <c r="R735" s="226"/>
    </row>
    <row r="736" spans="2:18" ht="11.5" x14ac:dyDescent="0.25">
      <c r="B736" s="166"/>
      <c r="C736" s="166"/>
      <c r="D736" s="225"/>
      <c r="E736" s="225"/>
      <c r="F736" s="226"/>
      <c r="G736" s="166"/>
      <c r="H736" s="226"/>
      <c r="I736" s="166"/>
      <c r="J736" s="226"/>
      <c r="K736" s="166"/>
      <c r="L736" s="226"/>
      <c r="M736" s="166"/>
      <c r="N736" s="226"/>
      <c r="O736" s="166"/>
      <c r="P736" s="226"/>
      <c r="Q736" s="166"/>
      <c r="R736" s="226"/>
    </row>
    <row r="737" spans="2:18" ht="11.5" x14ac:dyDescent="0.25">
      <c r="B737" s="166"/>
      <c r="C737" s="166"/>
      <c r="D737" s="225"/>
      <c r="E737" s="225"/>
      <c r="F737" s="226"/>
      <c r="G737" s="166"/>
      <c r="H737" s="226"/>
      <c r="I737" s="166"/>
      <c r="J737" s="226"/>
      <c r="K737" s="166"/>
      <c r="L737" s="226"/>
      <c r="M737" s="166"/>
      <c r="N737" s="226"/>
      <c r="O737" s="166"/>
      <c r="P737" s="226"/>
      <c r="Q737" s="166"/>
      <c r="R737" s="226"/>
    </row>
    <row r="738" spans="2:18" ht="11.5" x14ac:dyDescent="0.25">
      <c r="B738" s="166"/>
      <c r="C738" s="166"/>
      <c r="D738" s="225"/>
      <c r="E738" s="225"/>
      <c r="F738" s="226"/>
      <c r="G738" s="166"/>
      <c r="H738" s="226"/>
      <c r="I738" s="166"/>
      <c r="J738" s="226"/>
      <c r="K738" s="166"/>
      <c r="L738" s="226"/>
      <c r="M738" s="166"/>
      <c r="N738" s="226"/>
      <c r="O738" s="166"/>
      <c r="P738" s="226"/>
      <c r="Q738" s="166"/>
      <c r="R738" s="226"/>
    </row>
    <row r="739" spans="2:18" ht="11.5" x14ac:dyDescent="0.25">
      <c r="B739" s="166"/>
      <c r="C739" s="166"/>
      <c r="D739" s="225"/>
      <c r="E739" s="225"/>
      <c r="F739" s="226"/>
      <c r="G739" s="166"/>
      <c r="H739" s="226"/>
      <c r="I739" s="166"/>
      <c r="J739" s="226"/>
      <c r="K739" s="166"/>
      <c r="L739" s="226"/>
      <c r="M739" s="166"/>
      <c r="N739" s="226"/>
      <c r="O739" s="166"/>
      <c r="P739" s="226"/>
      <c r="Q739" s="166"/>
      <c r="R739" s="226"/>
    </row>
    <row r="740" spans="2:18" ht="11.5" x14ac:dyDescent="0.25">
      <c r="B740" s="166"/>
      <c r="C740" s="166"/>
      <c r="D740" s="225"/>
      <c r="E740" s="225"/>
      <c r="F740" s="226"/>
      <c r="G740" s="166"/>
      <c r="H740" s="226"/>
      <c r="I740" s="166"/>
      <c r="J740" s="226"/>
      <c r="K740" s="166"/>
      <c r="L740" s="226"/>
      <c r="M740" s="166"/>
      <c r="N740" s="226"/>
      <c r="O740" s="166"/>
      <c r="P740" s="226"/>
      <c r="Q740" s="166"/>
      <c r="R740" s="226"/>
    </row>
    <row r="741" spans="2:18" ht="11.5" x14ac:dyDescent="0.25">
      <c r="B741" s="166"/>
      <c r="C741" s="166"/>
      <c r="D741" s="225"/>
      <c r="E741" s="225"/>
      <c r="F741" s="226"/>
      <c r="G741" s="166"/>
      <c r="H741" s="226"/>
      <c r="I741" s="166"/>
      <c r="J741" s="226"/>
      <c r="K741" s="166"/>
      <c r="L741" s="226"/>
      <c r="M741" s="166"/>
      <c r="N741" s="226"/>
      <c r="O741" s="166"/>
      <c r="P741" s="226"/>
      <c r="Q741" s="166"/>
      <c r="R741" s="226"/>
    </row>
    <row r="742" spans="2:18" ht="11.5" x14ac:dyDescent="0.25">
      <c r="B742" s="166"/>
      <c r="C742" s="166"/>
      <c r="D742" s="225"/>
      <c r="E742" s="225"/>
      <c r="F742" s="226"/>
      <c r="G742" s="166"/>
      <c r="H742" s="226"/>
      <c r="I742" s="166"/>
      <c r="J742" s="226"/>
      <c r="K742" s="166"/>
      <c r="L742" s="226"/>
      <c r="M742" s="166"/>
      <c r="N742" s="226"/>
      <c r="O742" s="166"/>
      <c r="P742" s="226"/>
      <c r="Q742" s="166"/>
      <c r="R742" s="226"/>
    </row>
    <row r="743" spans="2:18" ht="11.5" x14ac:dyDescent="0.25">
      <c r="B743" s="166"/>
      <c r="C743" s="166"/>
      <c r="D743" s="225"/>
      <c r="E743" s="225"/>
      <c r="F743" s="226"/>
      <c r="G743" s="166"/>
      <c r="H743" s="226"/>
      <c r="I743" s="166"/>
      <c r="J743" s="226"/>
      <c r="K743" s="166"/>
      <c r="L743" s="226"/>
      <c r="M743" s="166"/>
      <c r="N743" s="226"/>
      <c r="O743" s="166"/>
      <c r="P743" s="226"/>
      <c r="Q743" s="166"/>
      <c r="R743" s="226"/>
    </row>
    <row r="744" spans="2:18" ht="11.5" x14ac:dyDescent="0.25">
      <c r="B744" s="166"/>
      <c r="C744" s="166"/>
      <c r="D744" s="225"/>
      <c r="E744" s="225"/>
      <c r="F744" s="226"/>
      <c r="G744" s="166"/>
      <c r="H744" s="226"/>
      <c r="I744" s="166"/>
      <c r="J744" s="226"/>
      <c r="K744" s="166"/>
      <c r="L744" s="226"/>
      <c r="M744" s="166"/>
      <c r="N744" s="226"/>
      <c r="O744" s="166"/>
      <c r="P744" s="226"/>
      <c r="Q744" s="166"/>
      <c r="R744" s="226"/>
    </row>
    <row r="745" spans="2:18" ht="11.5" x14ac:dyDescent="0.25">
      <c r="B745" s="166"/>
      <c r="C745" s="166"/>
      <c r="D745" s="225"/>
      <c r="E745" s="225"/>
      <c r="F745" s="226"/>
      <c r="G745" s="166"/>
      <c r="H745" s="226"/>
      <c r="I745" s="166"/>
      <c r="J745" s="226"/>
      <c r="K745" s="166"/>
      <c r="L745" s="226"/>
      <c r="M745" s="166"/>
      <c r="N745" s="226"/>
      <c r="O745" s="166"/>
      <c r="P745" s="226"/>
      <c r="Q745" s="166"/>
      <c r="R745" s="226"/>
    </row>
    <row r="746" spans="2:18" ht="11.5" x14ac:dyDescent="0.25">
      <c r="B746" s="166"/>
      <c r="C746" s="166"/>
      <c r="D746" s="225"/>
      <c r="E746" s="225"/>
      <c r="F746" s="226"/>
      <c r="G746" s="166"/>
      <c r="H746" s="226"/>
      <c r="I746" s="166"/>
      <c r="J746" s="226"/>
      <c r="K746" s="166"/>
      <c r="L746" s="226"/>
      <c r="M746" s="166"/>
      <c r="N746" s="226"/>
      <c r="O746" s="166"/>
      <c r="P746" s="226"/>
      <c r="Q746" s="166"/>
      <c r="R746" s="226"/>
    </row>
    <row r="747" spans="2:18" ht="11.5" x14ac:dyDescent="0.25">
      <c r="B747" s="166"/>
      <c r="C747" s="166"/>
      <c r="D747" s="225"/>
      <c r="E747" s="225"/>
      <c r="F747" s="226"/>
      <c r="G747" s="166"/>
      <c r="H747" s="226"/>
      <c r="I747" s="166"/>
      <c r="J747" s="226"/>
      <c r="K747" s="166"/>
      <c r="L747" s="226"/>
      <c r="M747" s="166"/>
      <c r="N747" s="226"/>
      <c r="O747" s="166"/>
      <c r="P747" s="226"/>
      <c r="Q747" s="166"/>
      <c r="R747" s="226"/>
    </row>
    <row r="748" spans="2:18" ht="11.5" x14ac:dyDescent="0.25">
      <c r="B748" s="166"/>
      <c r="C748" s="166"/>
      <c r="D748" s="225"/>
      <c r="E748" s="225"/>
      <c r="F748" s="226"/>
      <c r="G748" s="166"/>
      <c r="H748" s="226"/>
      <c r="I748" s="166"/>
      <c r="J748" s="226"/>
      <c r="K748" s="166"/>
      <c r="L748" s="226"/>
      <c r="M748" s="166"/>
      <c r="N748" s="226"/>
      <c r="O748" s="166"/>
      <c r="P748" s="226"/>
      <c r="Q748" s="166"/>
      <c r="R748" s="226"/>
    </row>
    <row r="749" spans="2:18" ht="11.5" x14ac:dyDescent="0.25">
      <c r="B749" s="166"/>
      <c r="C749" s="166"/>
      <c r="D749" s="225"/>
      <c r="E749" s="225"/>
      <c r="F749" s="226"/>
      <c r="G749" s="166"/>
      <c r="H749" s="226"/>
      <c r="I749" s="166"/>
      <c r="J749" s="226"/>
      <c r="K749" s="166"/>
      <c r="L749" s="226"/>
      <c r="M749" s="166"/>
      <c r="N749" s="226"/>
      <c r="O749" s="166"/>
      <c r="P749" s="226"/>
      <c r="Q749" s="166"/>
      <c r="R749" s="226"/>
    </row>
    <row r="750" spans="2:18" ht="11.5" x14ac:dyDescent="0.25">
      <c r="B750" s="166"/>
      <c r="C750" s="166"/>
      <c r="D750" s="225"/>
      <c r="E750" s="225"/>
      <c r="F750" s="226"/>
      <c r="G750" s="166"/>
      <c r="H750" s="226"/>
      <c r="I750" s="166"/>
      <c r="J750" s="226"/>
      <c r="K750" s="166"/>
      <c r="L750" s="226"/>
      <c r="M750" s="166"/>
      <c r="N750" s="226"/>
      <c r="O750" s="166"/>
      <c r="P750" s="226"/>
      <c r="Q750" s="166"/>
      <c r="R750" s="226"/>
    </row>
    <row r="751" spans="2:18" ht="11.5" x14ac:dyDescent="0.25">
      <c r="B751" s="166"/>
      <c r="C751" s="166"/>
      <c r="D751" s="225"/>
      <c r="E751" s="225"/>
      <c r="F751" s="226"/>
      <c r="G751" s="166"/>
      <c r="H751" s="226"/>
      <c r="I751" s="166"/>
      <c r="J751" s="226"/>
      <c r="K751" s="166"/>
      <c r="L751" s="226"/>
      <c r="M751" s="166"/>
      <c r="N751" s="226"/>
      <c r="O751" s="166"/>
      <c r="P751" s="226"/>
      <c r="Q751" s="166"/>
      <c r="R751" s="226"/>
    </row>
    <row r="752" spans="2:18" ht="11.5" x14ac:dyDescent="0.25">
      <c r="B752" s="166"/>
      <c r="C752" s="166"/>
      <c r="D752" s="225"/>
      <c r="E752" s="225"/>
      <c r="F752" s="226"/>
      <c r="G752" s="166"/>
      <c r="H752" s="226"/>
      <c r="I752" s="166"/>
      <c r="J752" s="226"/>
      <c r="K752" s="166"/>
      <c r="L752" s="226"/>
      <c r="M752" s="166"/>
      <c r="N752" s="226"/>
      <c r="O752" s="166"/>
      <c r="P752" s="226"/>
      <c r="Q752" s="166"/>
      <c r="R752" s="226"/>
    </row>
    <row r="753" spans="2:18" ht="11.5" x14ac:dyDescent="0.25">
      <c r="B753" s="166"/>
      <c r="C753" s="166"/>
      <c r="D753" s="225"/>
      <c r="E753" s="225"/>
      <c r="F753" s="226"/>
      <c r="G753" s="166"/>
      <c r="H753" s="226"/>
      <c r="I753" s="166"/>
      <c r="J753" s="226"/>
      <c r="K753" s="166"/>
      <c r="L753" s="226"/>
      <c r="M753" s="166"/>
      <c r="N753" s="226"/>
      <c r="O753" s="166"/>
      <c r="P753" s="226"/>
      <c r="Q753" s="166"/>
      <c r="R753" s="226"/>
    </row>
    <row r="754" spans="2:18" ht="11.5" x14ac:dyDescent="0.25">
      <c r="B754" s="166"/>
      <c r="C754" s="166"/>
      <c r="D754" s="225"/>
      <c r="E754" s="225"/>
      <c r="F754" s="226"/>
      <c r="G754" s="166"/>
      <c r="H754" s="226"/>
      <c r="I754" s="166"/>
      <c r="J754" s="226"/>
      <c r="K754" s="166"/>
      <c r="L754" s="226"/>
      <c r="M754" s="166"/>
      <c r="N754" s="226"/>
      <c r="O754" s="166"/>
      <c r="P754" s="226"/>
      <c r="Q754" s="166"/>
      <c r="R754" s="226"/>
    </row>
    <row r="755" spans="2:18" ht="11.5" x14ac:dyDescent="0.25">
      <c r="B755" s="166"/>
      <c r="C755" s="166"/>
      <c r="D755" s="225"/>
      <c r="E755" s="225"/>
      <c r="F755" s="226"/>
      <c r="G755" s="166"/>
      <c r="H755" s="226"/>
      <c r="I755" s="166"/>
      <c r="J755" s="226"/>
      <c r="K755" s="166"/>
      <c r="L755" s="226"/>
      <c r="M755" s="166"/>
      <c r="N755" s="226"/>
      <c r="O755" s="166"/>
      <c r="P755" s="226"/>
      <c r="Q755" s="166"/>
      <c r="R755" s="226"/>
    </row>
    <row r="756" spans="2:18" ht="11.5" x14ac:dyDescent="0.25">
      <c r="B756" s="166"/>
      <c r="C756" s="166"/>
      <c r="D756" s="225"/>
      <c r="E756" s="225"/>
      <c r="F756" s="226"/>
      <c r="G756" s="166"/>
      <c r="H756" s="226"/>
      <c r="I756" s="166"/>
      <c r="J756" s="226"/>
      <c r="K756" s="166"/>
      <c r="L756" s="226"/>
      <c r="M756" s="166"/>
      <c r="N756" s="226"/>
      <c r="O756" s="166"/>
      <c r="P756" s="226"/>
      <c r="Q756" s="166"/>
      <c r="R756" s="226"/>
    </row>
    <row r="757" spans="2:18" ht="11.5" x14ac:dyDescent="0.25">
      <c r="B757" s="166"/>
      <c r="C757" s="166"/>
      <c r="D757" s="225"/>
      <c r="E757" s="225"/>
      <c r="F757" s="226"/>
      <c r="G757" s="166"/>
      <c r="H757" s="226"/>
      <c r="I757" s="166"/>
      <c r="J757" s="226"/>
      <c r="K757" s="166"/>
      <c r="L757" s="226"/>
      <c r="M757" s="166"/>
      <c r="N757" s="226"/>
      <c r="O757" s="166"/>
      <c r="P757" s="226"/>
      <c r="Q757" s="166"/>
      <c r="R757" s="226"/>
    </row>
    <row r="758" spans="2:18" ht="11.5" x14ac:dyDescent="0.25">
      <c r="B758" s="166"/>
      <c r="C758" s="166"/>
      <c r="D758" s="225"/>
      <c r="E758" s="225"/>
      <c r="F758" s="226"/>
      <c r="G758" s="166"/>
      <c r="H758" s="226"/>
      <c r="I758" s="166"/>
      <c r="J758" s="226"/>
      <c r="K758" s="166"/>
      <c r="L758" s="226"/>
      <c r="M758" s="166"/>
      <c r="N758" s="226"/>
      <c r="O758" s="166"/>
      <c r="P758" s="226"/>
      <c r="Q758" s="166"/>
      <c r="R758" s="226"/>
    </row>
    <row r="759" spans="2:18" ht="11.5" x14ac:dyDescent="0.25">
      <c r="O759" s="166"/>
      <c r="P759" s="226"/>
      <c r="Q759" s="166"/>
    </row>
  </sheetData>
  <sheetProtection selectLockedCells="1"/>
  <mergeCells count="148">
    <mergeCell ref="C2:G2"/>
    <mergeCell ref="C3:D3"/>
    <mergeCell ref="E3:F3"/>
    <mergeCell ref="C4:D4"/>
    <mergeCell ref="E4:F4"/>
    <mergeCell ref="C5:D5"/>
    <mergeCell ref="E5:F5"/>
    <mergeCell ref="C6:D6"/>
    <mergeCell ref="E6:F6"/>
    <mergeCell ref="P9:Q9"/>
    <mergeCell ref="R9:S9"/>
    <mergeCell ref="H10:I10"/>
    <mergeCell ref="J10:K10"/>
    <mergeCell ref="L10:M10"/>
    <mergeCell ref="N10:O10"/>
    <mergeCell ref="P10:Q10"/>
    <mergeCell ref="R10:S10"/>
    <mergeCell ref="C7:D7"/>
    <mergeCell ref="E7:F7"/>
    <mergeCell ref="C8:D8"/>
    <mergeCell ref="E8:F8"/>
    <mergeCell ref="C9:D9"/>
    <mergeCell ref="E9:F9"/>
    <mergeCell ref="B21:C21"/>
    <mergeCell ref="D21:E21"/>
    <mergeCell ref="F21:G21"/>
    <mergeCell ref="I21:K21"/>
    <mergeCell ref="L21:N21"/>
    <mergeCell ref="O21:Q21"/>
    <mergeCell ref="B12:Q12"/>
    <mergeCell ref="C14:D14"/>
    <mergeCell ref="F14:I14"/>
    <mergeCell ref="J14:Q14"/>
    <mergeCell ref="L16:M16"/>
    <mergeCell ref="P16:Q16"/>
    <mergeCell ref="B23:C23"/>
    <mergeCell ref="D23:E23"/>
    <mergeCell ref="F23:G23"/>
    <mergeCell ref="I23:K23"/>
    <mergeCell ref="L23:N23"/>
    <mergeCell ref="O23:Q23"/>
    <mergeCell ref="B22:C22"/>
    <mergeCell ref="D22:E22"/>
    <mergeCell ref="F22:G22"/>
    <mergeCell ref="I22:K22"/>
    <mergeCell ref="L22:N22"/>
    <mergeCell ref="O22:Q22"/>
    <mergeCell ref="B25:C25"/>
    <mergeCell ref="D25:E25"/>
    <mergeCell ref="F25:G25"/>
    <mergeCell ref="I25:K25"/>
    <mergeCell ref="L25:N25"/>
    <mergeCell ref="O25:Q25"/>
    <mergeCell ref="B24:C24"/>
    <mergeCell ref="D24:E24"/>
    <mergeCell ref="F24:G24"/>
    <mergeCell ref="I24:K24"/>
    <mergeCell ref="L24:N24"/>
    <mergeCell ref="O24:Q24"/>
    <mergeCell ref="B27:C27"/>
    <mergeCell ref="D27:E27"/>
    <mergeCell ref="F27:G27"/>
    <mergeCell ref="I27:K27"/>
    <mergeCell ref="L27:N27"/>
    <mergeCell ref="O27:Q27"/>
    <mergeCell ref="B26:C26"/>
    <mergeCell ref="D26:E26"/>
    <mergeCell ref="F26:G26"/>
    <mergeCell ref="I26:K26"/>
    <mergeCell ref="L26:N26"/>
    <mergeCell ref="O26:Q26"/>
    <mergeCell ref="B29:C29"/>
    <mergeCell ref="D29:E29"/>
    <mergeCell ref="F29:G29"/>
    <mergeCell ref="I29:K29"/>
    <mergeCell ref="L29:N29"/>
    <mergeCell ref="O29:Q29"/>
    <mergeCell ref="B28:C28"/>
    <mergeCell ref="D28:E28"/>
    <mergeCell ref="F28:G28"/>
    <mergeCell ref="I28:K28"/>
    <mergeCell ref="L28:N28"/>
    <mergeCell ref="O28:Q28"/>
    <mergeCell ref="O32:Q32"/>
    <mergeCell ref="I37:K37"/>
    <mergeCell ref="L37:N37"/>
    <mergeCell ref="O37:Q37"/>
    <mergeCell ref="I38:K38"/>
    <mergeCell ref="L38:N38"/>
    <mergeCell ref="O38:Q38"/>
    <mergeCell ref="B30:C30"/>
    <mergeCell ref="D30:E30"/>
    <mergeCell ref="F30:G30"/>
    <mergeCell ref="I30:K30"/>
    <mergeCell ref="L30:N30"/>
    <mergeCell ref="O30:Q30"/>
    <mergeCell ref="I41:K41"/>
    <mergeCell ref="L41:N41"/>
    <mergeCell ref="O41:Q41"/>
    <mergeCell ref="O43:Q43"/>
    <mergeCell ref="O45:Q45"/>
    <mergeCell ref="B51:M51"/>
    <mergeCell ref="O51:Q51"/>
    <mergeCell ref="I39:K39"/>
    <mergeCell ref="L39:N39"/>
    <mergeCell ref="O39:Q39"/>
    <mergeCell ref="I40:K40"/>
    <mergeCell ref="L40:N40"/>
    <mergeCell ref="O40:Q40"/>
    <mergeCell ref="B55:M55"/>
    <mergeCell ref="O55:Q55"/>
    <mergeCell ref="B56:M56"/>
    <mergeCell ref="O56:Q56"/>
    <mergeCell ref="O58:Q58"/>
    <mergeCell ref="O63:Q63"/>
    <mergeCell ref="B52:M52"/>
    <mergeCell ref="O52:Q52"/>
    <mergeCell ref="B53:M53"/>
    <mergeCell ref="O53:Q53"/>
    <mergeCell ref="B54:M54"/>
    <mergeCell ref="O54:Q54"/>
    <mergeCell ref="O81:Q81"/>
    <mergeCell ref="O82:Q82"/>
    <mergeCell ref="O83:Q83"/>
    <mergeCell ref="O84:Q84"/>
    <mergeCell ref="O85:Q85"/>
    <mergeCell ref="O86:Q86"/>
    <mergeCell ref="O64:Q64"/>
    <mergeCell ref="O66:Q66"/>
    <mergeCell ref="O72:Q72"/>
    <mergeCell ref="O74:Q74"/>
    <mergeCell ref="O79:Q79"/>
    <mergeCell ref="O80:Q80"/>
    <mergeCell ref="O113:Q113"/>
    <mergeCell ref="O117:Q117"/>
    <mergeCell ref="B99:D99"/>
    <mergeCell ref="E99:H99"/>
    <mergeCell ref="I99:N99"/>
    <mergeCell ref="O99:Q99"/>
    <mergeCell ref="O102:Q102"/>
    <mergeCell ref="O109:Q109"/>
    <mergeCell ref="O87:Q87"/>
    <mergeCell ref="O88:Q88"/>
    <mergeCell ref="O90:Q90"/>
    <mergeCell ref="O94:Q94"/>
    <mergeCell ref="B98:D98"/>
    <mergeCell ref="E98:H98"/>
    <mergeCell ref="I98:N98"/>
  </mergeCells>
  <conditionalFormatting sqref="O117:Q117">
    <cfRule type="cellIs" dxfId="8" priority="1" operator="lessThan">
      <formula>$O$109</formula>
    </cfRule>
    <cfRule type="cellIs" dxfId="7" priority="2" operator="greaterThan">
      <formula>$O$109</formula>
    </cfRule>
  </conditionalFormatting>
  <printOptions horizontalCentered="1"/>
  <pageMargins left="0.25" right="0.25" top="0.23" bottom="0.28999999999999998" header="0.23" footer="0.3"/>
  <pageSetup scale="69" orientation="landscape" horizontalDpi="1200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16</vt:i4>
      </vt:variant>
    </vt:vector>
  </HeadingPairs>
  <TitlesOfParts>
    <vt:vector size="37" baseType="lpstr">
      <vt:lpstr>Proposal Checklist</vt:lpstr>
      <vt:lpstr>BVARI BUDGET</vt:lpstr>
      <vt:lpstr>Instructions</vt:lpstr>
      <vt:lpstr>R&amp;R Budget YR 1</vt:lpstr>
      <vt:lpstr>R&amp;R Budget YR 2</vt:lpstr>
      <vt:lpstr>R&amp;R Budget YR 3</vt:lpstr>
      <vt:lpstr>R&amp;R Budget YR 4</vt:lpstr>
      <vt:lpstr>R&amp;R Budget YR 5</vt:lpstr>
      <vt:lpstr>R&amp;R Budget YR 6</vt:lpstr>
      <vt:lpstr>R&amp;R Budget YR 7</vt:lpstr>
      <vt:lpstr>R&amp;R Budget Cumulative</vt:lpstr>
      <vt:lpstr>Modular Budget YR 1</vt:lpstr>
      <vt:lpstr>Modular Budget YR 2</vt:lpstr>
      <vt:lpstr>Modular Budget YR 3</vt:lpstr>
      <vt:lpstr>Modular Budget YR 4</vt:lpstr>
      <vt:lpstr>Modular Budget YR 5</vt:lpstr>
      <vt:lpstr>Modular Budget Cumulative</vt:lpstr>
      <vt:lpstr>NIH NGA</vt:lpstr>
      <vt:lpstr>Budget Distribution</vt:lpstr>
      <vt:lpstr>Formulas</vt:lpstr>
      <vt:lpstr>Versions</vt:lpstr>
      <vt:lpstr>'BVARI BUDGET'!Print_Area</vt:lpstr>
      <vt:lpstr>'Modular Budget Cumulative'!Print_Area</vt:lpstr>
      <vt:lpstr>'Modular Budget YR 1'!Print_Area</vt:lpstr>
      <vt:lpstr>'Modular Budget YR 2'!Print_Area</vt:lpstr>
      <vt:lpstr>'Modular Budget YR 3'!Print_Area</vt:lpstr>
      <vt:lpstr>'Modular Budget YR 4'!Print_Area</vt:lpstr>
      <vt:lpstr>'Modular Budget YR 5'!Print_Area</vt:lpstr>
      <vt:lpstr>'Proposal Checklist'!Print_Area</vt:lpstr>
      <vt:lpstr>'R&amp;R Budget Cumulative'!Print_Area</vt:lpstr>
      <vt:lpstr>'R&amp;R Budget YR 1'!Print_Area</vt:lpstr>
      <vt:lpstr>'R&amp;R Budget YR 2'!Print_Area</vt:lpstr>
      <vt:lpstr>'R&amp;R Budget YR 3'!Print_Area</vt:lpstr>
      <vt:lpstr>'R&amp;R Budget YR 4'!Print_Area</vt:lpstr>
      <vt:lpstr>'R&amp;R Budget YR 5'!Print_Area</vt:lpstr>
      <vt:lpstr>'R&amp;R Budget YR 6'!Print_Area</vt:lpstr>
      <vt:lpstr>'R&amp;R Budget YR 7'!Print_Area</vt:lpstr>
    </vt:vector>
  </TitlesOfParts>
  <Company>Johns Hopkins Bloomberg School of Public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jtroilo</dc:creator>
  <cp:lastModifiedBy>Caitlin Crowley</cp:lastModifiedBy>
  <cp:lastPrinted>2022-02-14T23:01:39Z</cp:lastPrinted>
  <dcterms:created xsi:type="dcterms:W3CDTF">2013-01-04T17:36:30Z</dcterms:created>
  <dcterms:modified xsi:type="dcterms:W3CDTF">2023-01-17T17:19:23Z</dcterms:modified>
</cp:coreProperties>
</file>